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e.sharepoint.com/teams/4CPR/St Jude/External Customer Access/Documentation from St. Jude/"/>
    </mc:Choice>
  </mc:AlternateContent>
  <xr:revisionPtr revIDLastSave="0" documentId="8_{6B6B1F3A-E759-46C1-A1B3-02F47150DBA1}" xr6:coauthVersionLast="47" xr6:coauthVersionMax="47" xr10:uidLastSave="{00000000-0000-0000-0000-000000000000}"/>
  <bookViews>
    <workbookView minimized="1" xWindow="6560" yWindow="880" windowWidth="36000" windowHeight="21640" firstSheet="7" activeTab="7" xr2:uid="{00000000-000D-0000-FFFF-FFFF00000000}"/>
  </bookViews>
  <sheets>
    <sheet name="Scope" sheetId="20" r:id="rId1"/>
    <sheet name="montocarlo" sheetId="1" r:id="rId2"/>
    <sheet name="Miria Stats Graph" sheetId="18" r:id="rId3"/>
    <sheet name="Progress by Date" sheetId="15" r:id="rId4"/>
    <sheet name="Simple Progress" sheetId="19" r:id="rId5"/>
    <sheet name="Migration Status Summary" sheetId="13" r:id="rId6"/>
    <sheet name="DR Storage Utilization" sheetId="21" r:id="rId7"/>
    <sheet name="All groups" sheetId="2" r:id="rId8"/>
    <sheet name="RDDR01" sheetId="3" r:id="rId9"/>
    <sheet name="RDDR02" sheetId="4" r:id="rId10"/>
    <sheet name="RDDR03" sheetId="5" r:id="rId11"/>
    <sheet name="RDDR04" sheetId="6" r:id="rId12"/>
    <sheet name="RDDR05" sheetId="7" r:id="rId13"/>
    <sheet name="RDDR06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0" i="2" l="1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56" i="4"/>
  <c r="I56" i="4"/>
  <c r="J49" i="4"/>
  <c r="I49" i="4"/>
  <c r="J36" i="4"/>
  <c r="I36" i="4"/>
  <c r="J28" i="4"/>
  <c r="I28" i="4"/>
  <c r="J3" i="4"/>
  <c r="J4" i="4"/>
  <c r="J5" i="4"/>
  <c r="J6" i="4"/>
  <c r="I3" i="4"/>
  <c r="I4" i="4"/>
  <c r="I5" i="4"/>
  <c r="J92" i="2"/>
  <c r="I92" i="2"/>
  <c r="J97" i="2"/>
  <c r="I97" i="2"/>
  <c r="J61" i="2"/>
  <c r="I61" i="2"/>
  <c r="M17" i="2"/>
  <c r="M18" i="2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J45" i="4"/>
  <c r="I45" i="4"/>
  <c r="J41" i="4"/>
  <c r="I41" i="4"/>
  <c r="M60" i="4"/>
  <c r="M61" i="4"/>
  <c r="M62" i="4"/>
  <c r="M3" i="4"/>
  <c r="M4" i="4"/>
  <c r="M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2" i="2"/>
  <c r="J112" i="2"/>
  <c r="I112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J105" i="2"/>
  <c r="I105" i="2"/>
  <c r="J101" i="2"/>
  <c r="I101" i="2"/>
  <c r="J84" i="2"/>
  <c r="I84" i="2"/>
  <c r="J59" i="2"/>
  <c r="I59" i="2"/>
  <c r="C19" i="13"/>
  <c r="D19" i="13"/>
  <c r="I196" i="2"/>
  <c r="I197" i="2"/>
  <c r="I2" i="2"/>
  <c r="I3" i="2"/>
  <c r="I58" i="2"/>
  <c r="I4" i="2"/>
  <c r="I60" i="2"/>
  <c r="I198" i="2"/>
  <c r="I133" i="2"/>
  <c r="I5" i="2"/>
  <c r="I199" i="2"/>
  <c r="I134" i="2"/>
  <c r="I114" i="2"/>
  <c r="I175" i="2"/>
  <c r="I200" i="2"/>
  <c r="I6" i="2"/>
  <c r="I7" i="2"/>
  <c r="I201" i="2"/>
  <c r="I202" i="2"/>
  <c r="I62" i="2"/>
  <c r="I135" i="2"/>
  <c r="I8" i="2"/>
  <c r="I136" i="2"/>
  <c r="I9" i="2"/>
  <c r="I115" i="2"/>
  <c r="I203" i="2"/>
  <c r="I10" i="2"/>
  <c r="I204" i="2"/>
  <c r="I11" i="2"/>
  <c r="I205" i="2"/>
  <c r="I63" i="2"/>
  <c r="I137" i="2"/>
  <c r="I64" i="2"/>
  <c r="I65" i="2"/>
  <c r="I66" i="2"/>
  <c r="I206" i="2"/>
  <c r="I176" i="2"/>
  <c r="I207" i="2"/>
  <c r="I12" i="2"/>
  <c r="I208" i="2"/>
  <c r="I138" i="2"/>
  <c r="I13" i="2"/>
  <c r="I139" i="2"/>
  <c r="I14" i="2"/>
  <c r="I209" i="2"/>
  <c r="I177" i="2"/>
  <c r="I210" i="2"/>
  <c r="I211" i="2"/>
  <c r="I67" i="2"/>
  <c r="I212" i="2"/>
  <c r="I68" i="2"/>
  <c r="I69" i="2"/>
  <c r="I178" i="2"/>
  <c r="I213" i="2"/>
  <c r="I214" i="2"/>
  <c r="I70" i="2"/>
  <c r="I71" i="2"/>
  <c r="I179" i="2"/>
  <c r="I72" i="2"/>
  <c r="I73" i="2"/>
  <c r="I215" i="2"/>
  <c r="I216" i="2"/>
  <c r="I217" i="2"/>
  <c r="I218" i="2"/>
  <c r="I15" i="2"/>
  <c r="I219" i="2"/>
  <c r="I220" i="2"/>
  <c r="I116" i="2"/>
  <c r="I140" i="2"/>
  <c r="I221" i="2"/>
  <c r="I141" i="2"/>
  <c r="I222" i="2"/>
  <c r="I16" i="2"/>
  <c r="I180" i="2"/>
  <c r="I17" i="2"/>
  <c r="I223" i="2"/>
  <c r="I142" i="2"/>
  <c r="I74" i="2"/>
  <c r="I117" i="2"/>
  <c r="I224" i="2"/>
  <c r="I75" i="2"/>
  <c r="I118" i="2"/>
  <c r="I76" i="2"/>
  <c r="I143" i="2"/>
  <c r="I77" i="2"/>
  <c r="I119" i="2"/>
  <c r="I18" i="2"/>
  <c r="I181" i="2"/>
  <c r="I78" i="2"/>
  <c r="I19" i="2"/>
  <c r="I182" i="2"/>
  <c r="I225" i="2"/>
  <c r="I79" i="2"/>
  <c r="I226" i="2"/>
  <c r="I227" i="2"/>
  <c r="I20" i="2"/>
  <c r="I228" i="2"/>
  <c r="I229" i="2"/>
  <c r="I80" i="2"/>
  <c r="I230" i="2"/>
  <c r="I120" i="2"/>
  <c r="I231" i="2"/>
  <c r="I21" i="2"/>
  <c r="I22" i="2"/>
  <c r="I23" i="2"/>
  <c r="I81" i="2"/>
  <c r="I232" i="2"/>
  <c r="I24" i="2"/>
  <c r="I82" i="2"/>
  <c r="I144" i="2"/>
  <c r="I233" i="2"/>
  <c r="I83" i="2"/>
  <c r="I145" i="2"/>
  <c r="I25" i="2"/>
  <c r="I234" i="2"/>
  <c r="I183" i="2"/>
  <c r="I146" i="2"/>
  <c r="I147" i="2"/>
  <c r="I148" i="2"/>
  <c r="I149" i="2"/>
  <c r="I85" i="2"/>
  <c r="I86" i="2"/>
  <c r="I150" i="2"/>
  <c r="I184" i="2"/>
  <c r="I26" i="2"/>
  <c r="I87" i="2"/>
  <c r="I235" i="2"/>
  <c r="I27" i="2"/>
  <c r="I185" i="2"/>
  <c r="I151" i="2"/>
  <c r="I236" i="2"/>
  <c r="I237" i="2"/>
  <c r="I121" i="2"/>
  <c r="I152" i="2"/>
  <c r="I238" i="2"/>
  <c r="I239" i="2"/>
  <c r="I240" i="2"/>
  <c r="I153" i="2"/>
  <c r="I122" i="2"/>
  <c r="I186" i="2"/>
  <c r="I154" i="2"/>
  <c r="I155" i="2"/>
  <c r="I187" i="2"/>
  <c r="I241" i="2"/>
  <c r="I123" i="2"/>
  <c r="I28" i="2"/>
  <c r="I124" i="2"/>
  <c r="I88" i="2"/>
  <c r="I89" i="2"/>
  <c r="I29" i="2"/>
  <c r="I188" i="2"/>
  <c r="I30" i="2"/>
  <c r="I125" i="2"/>
  <c r="I31" i="2"/>
  <c r="I189" i="2"/>
  <c r="I156" i="2"/>
  <c r="I242" i="2"/>
  <c r="I90" i="2"/>
  <c r="I157" i="2"/>
  <c r="I32" i="2"/>
  <c r="I158" i="2"/>
  <c r="I159" i="2"/>
  <c r="I91" i="2"/>
  <c r="I33" i="2"/>
  <c r="I34" i="2"/>
  <c r="I243" i="2"/>
  <c r="I244" i="2"/>
  <c r="I245" i="2"/>
  <c r="I35" i="2"/>
  <c r="I160" i="2"/>
  <c r="I161" i="2"/>
  <c r="I36" i="2"/>
  <c r="I37" i="2"/>
  <c r="I126" i="2"/>
  <c r="I246" i="2"/>
  <c r="I247" i="2"/>
  <c r="I248" i="2"/>
  <c r="I162" i="2"/>
  <c r="I127" i="2"/>
  <c r="I38" i="2"/>
  <c r="I128" i="2"/>
  <c r="I93" i="2"/>
  <c r="I39" i="2"/>
  <c r="I40" i="2"/>
  <c r="I41" i="2"/>
  <c r="I42" i="2"/>
  <c r="I43" i="2"/>
  <c r="I190" i="2"/>
  <c r="I163" i="2"/>
  <c r="I94" i="2"/>
  <c r="I95" i="2"/>
  <c r="I96" i="2"/>
  <c r="I249" i="2"/>
  <c r="I191" i="2"/>
  <c r="I250" i="2"/>
  <c r="I251" i="2"/>
  <c r="I252" i="2"/>
  <c r="I192" i="2"/>
  <c r="I98" i="2"/>
  <c r="I99" i="2"/>
  <c r="I253" i="2"/>
  <c r="I100" i="2"/>
  <c r="I44" i="2"/>
  <c r="I254" i="2"/>
  <c r="I255" i="2"/>
  <c r="I256" i="2"/>
  <c r="I102" i="2"/>
  <c r="I45" i="2"/>
  <c r="I103" i="2"/>
  <c r="I164" i="2"/>
  <c r="I257" i="2"/>
  <c r="I46" i="2"/>
  <c r="I47" i="2"/>
  <c r="I48" i="2"/>
  <c r="I193" i="2"/>
  <c r="I49" i="2"/>
  <c r="I194" i="2"/>
  <c r="I50" i="2"/>
  <c r="I104" i="2"/>
  <c r="I258" i="2"/>
  <c r="I259" i="2"/>
  <c r="I51" i="2"/>
  <c r="I165" i="2"/>
  <c r="I260" i="2"/>
  <c r="I261" i="2"/>
  <c r="I52" i="2"/>
  <c r="I53" i="2"/>
  <c r="I262" i="2"/>
  <c r="I129" i="2"/>
  <c r="I54" i="2"/>
  <c r="I263" i="2"/>
  <c r="I166" i="2"/>
  <c r="I55" i="2"/>
  <c r="I167" i="2"/>
  <c r="I106" i="2"/>
  <c r="I130" i="2"/>
  <c r="I168" i="2"/>
  <c r="I107" i="2"/>
  <c r="I169" i="2"/>
  <c r="I264" i="2"/>
  <c r="I170" i="2"/>
  <c r="I108" i="2"/>
  <c r="I131" i="2"/>
  <c r="I171" i="2"/>
  <c r="I109" i="2"/>
  <c r="I265" i="2"/>
  <c r="I132" i="2"/>
  <c r="I266" i="2"/>
  <c r="I267" i="2"/>
  <c r="I56" i="2"/>
  <c r="I268" i="2"/>
  <c r="I269" i="2"/>
  <c r="I195" i="2"/>
  <c r="I110" i="2"/>
  <c r="I172" i="2"/>
  <c r="I111" i="2"/>
  <c r="I173" i="2"/>
  <c r="I57" i="2"/>
  <c r="I113" i="2"/>
  <c r="I270" i="2"/>
  <c r="I174" i="2"/>
  <c r="M67" i="4"/>
  <c r="H71" i="3"/>
  <c r="G71" i="3"/>
  <c r="J69" i="3"/>
  <c r="I69" i="3"/>
  <c r="J68" i="3"/>
  <c r="I68" i="3"/>
  <c r="J67" i="3"/>
  <c r="I67" i="3"/>
  <c r="I63" i="3"/>
  <c r="H64" i="4"/>
  <c r="G64" i="4"/>
  <c r="F64" i="4"/>
  <c r="E64" i="4"/>
  <c r="J62" i="4"/>
  <c r="I62" i="4"/>
  <c r="J61" i="4"/>
  <c r="I61" i="4"/>
  <c r="G12" i="13"/>
  <c r="G13" i="13"/>
  <c r="G14" i="13"/>
  <c r="G15" i="13"/>
  <c r="G16" i="13"/>
  <c r="G17" i="13"/>
  <c r="H59" i="4"/>
  <c r="G59" i="4"/>
  <c r="F59" i="4"/>
  <c r="E59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9" i="4"/>
  <c r="J30" i="4"/>
  <c r="J31" i="4"/>
  <c r="J32" i="4"/>
  <c r="J33" i="4"/>
  <c r="J34" i="4"/>
  <c r="J35" i="4"/>
  <c r="J37" i="4"/>
  <c r="J38" i="4"/>
  <c r="J39" i="4"/>
  <c r="J40" i="4"/>
  <c r="J42" i="4"/>
  <c r="J43" i="4"/>
  <c r="J44" i="4"/>
  <c r="J46" i="4"/>
  <c r="J47" i="4"/>
  <c r="J48" i="4"/>
  <c r="J50" i="4"/>
  <c r="J51" i="4"/>
  <c r="J52" i="4"/>
  <c r="J53" i="4"/>
  <c r="J54" i="4"/>
  <c r="J55" i="4"/>
  <c r="J57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0" i="4"/>
  <c r="I31" i="4"/>
  <c r="I32" i="4"/>
  <c r="I33" i="4"/>
  <c r="I34" i="4"/>
  <c r="I35" i="4"/>
  <c r="I37" i="4"/>
  <c r="I38" i="4"/>
  <c r="I39" i="4"/>
  <c r="I40" i="4"/>
  <c r="I42" i="4"/>
  <c r="I43" i="4"/>
  <c r="I44" i="4"/>
  <c r="I46" i="4"/>
  <c r="I47" i="4"/>
  <c r="I48" i="4"/>
  <c r="I50" i="4"/>
  <c r="I51" i="4"/>
  <c r="I52" i="4"/>
  <c r="I53" i="4"/>
  <c r="I54" i="4"/>
  <c r="I55" i="4"/>
  <c r="I57" i="4"/>
  <c r="J197" i="2"/>
  <c r="J2" i="2"/>
  <c r="J3" i="2"/>
  <c r="J58" i="2"/>
  <c r="J4" i="2"/>
  <c r="J60" i="2"/>
  <c r="J198" i="2"/>
  <c r="J133" i="2"/>
  <c r="J5" i="2"/>
  <c r="J199" i="2"/>
  <c r="J134" i="2"/>
  <c r="J114" i="2"/>
  <c r="J175" i="2"/>
  <c r="J200" i="2"/>
  <c r="J6" i="2"/>
  <c r="J7" i="2"/>
  <c r="J201" i="2"/>
  <c r="J202" i="2"/>
  <c r="J62" i="2"/>
  <c r="J135" i="2"/>
  <c r="J8" i="2"/>
  <c r="J136" i="2"/>
  <c r="J9" i="2"/>
  <c r="J115" i="2"/>
  <c r="J203" i="2"/>
  <c r="J10" i="2"/>
  <c r="J204" i="2"/>
  <c r="J11" i="2"/>
  <c r="J205" i="2"/>
  <c r="J63" i="2"/>
  <c r="J137" i="2"/>
  <c r="J64" i="2"/>
  <c r="J65" i="2"/>
  <c r="J66" i="2"/>
  <c r="J206" i="2"/>
  <c r="J176" i="2"/>
  <c r="J207" i="2"/>
  <c r="J12" i="2"/>
  <c r="J208" i="2"/>
  <c r="J138" i="2"/>
  <c r="J13" i="2"/>
  <c r="J139" i="2"/>
  <c r="J14" i="2"/>
  <c r="J209" i="2"/>
  <c r="J177" i="2"/>
  <c r="J210" i="2"/>
  <c r="J211" i="2"/>
  <c r="J67" i="2"/>
  <c r="J212" i="2"/>
  <c r="J68" i="2"/>
  <c r="J69" i="2"/>
  <c r="J178" i="2"/>
  <c r="J213" i="2"/>
  <c r="J214" i="2"/>
  <c r="J70" i="2"/>
  <c r="J71" i="2"/>
  <c r="J179" i="2"/>
  <c r="J72" i="2"/>
  <c r="J73" i="2"/>
  <c r="J215" i="2"/>
  <c r="J216" i="2"/>
  <c r="J217" i="2"/>
  <c r="J218" i="2"/>
  <c r="J15" i="2"/>
  <c r="J219" i="2"/>
  <c r="J220" i="2"/>
  <c r="J116" i="2"/>
  <c r="J140" i="2"/>
  <c r="J221" i="2"/>
  <c r="J141" i="2"/>
  <c r="J222" i="2"/>
  <c r="J16" i="2"/>
  <c r="J180" i="2"/>
  <c r="J17" i="2"/>
  <c r="J223" i="2"/>
  <c r="J142" i="2"/>
  <c r="J74" i="2"/>
  <c r="J117" i="2"/>
  <c r="J224" i="2"/>
  <c r="J75" i="2"/>
  <c r="J118" i="2"/>
  <c r="J76" i="2"/>
  <c r="J143" i="2"/>
  <c r="J77" i="2"/>
  <c r="J119" i="2"/>
  <c r="J18" i="2"/>
  <c r="J181" i="2"/>
  <c r="J78" i="2"/>
  <c r="J19" i="2"/>
  <c r="J182" i="2"/>
  <c r="J225" i="2"/>
  <c r="J79" i="2"/>
  <c r="J226" i="2"/>
  <c r="J227" i="2"/>
  <c r="J20" i="2"/>
  <c r="J228" i="2"/>
  <c r="J229" i="2"/>
  <c r="J80" i="2"/>
  <c r="J230" i="2"/>
  <c r="J120" i="2"/>
  <c r="J231" i="2"/>
  <c r="J21" i="2"/>
  <c r="J22" i="2"/>
  <c r="J23" i="2"/>
  <c r="J81" i="2"/>
  <c r="J232" i="2"/>
  <c r="J24" i="2"/>
  <c r="J82" i="2"/>
  <c r="J144" i="2"/>
  <c r="J233" i="2"/>
  <c r="J83" i="2"/>
  <c r="J145" i="2"/>
  <c r="J25" i="2"/>
  <c r="J234" i="2"/>
  <c r="J183" i="2"/>
  <c r="J146" i="2"/>
  <c r="J147" i="2"/>
  <c r="J148" i="2"/>
  <c r="J149" i="2"/>
  <c r="J85" i="2"/>
  <c r="J86" i="2"/>
  <c r="J150" i="2"/>
  <c r="J184" i="2"/>
  <c r="J26" i="2"/>
  <c r="J87" i="2"/>
  <c r="J235" i="2"/>
  <c r="J27" i="2"/>
  <c r="J185" i="2"/>
  <c r="J151" i="2"/>
  <c r="J236" i="2"/>
  <c r="J237" i="2"/>
  <c r="J121" i="2"/>
  <c r="J152" i="2"/>
  <c r="J238" i="2"/>
  <c r="J239" i="2"/>
  <c r="J240" i="2"/>
  <c r="J153" i="2"/>
  <c r="J122" i="2"/>
  <c r="J186" i="2"/>
  <c r="J154" i="2"/>
  <c r="J155" i="2"/>
  <c r="J187" i="2"/>
  <c r="J241" i="2"/>
  <c r="J123" i="2"/>
  <c r="J28" i="2"/>
  <c r="J124" i="2"/>
  <c r="J88" i="2"/>
  <c r="J89" i="2"/>
  <c r="J29" i="2"/>
  <c r="J188" i="2"/>
  <c r="J30" i="2"/>
  <c r="J125" i="2"/>
  <c r="J31" i="2"/>
  <c r="J189" i="2"/>
  <c r="J156" i="2"/>
  <c r="J242" i="2"/>
  <c r="J90" i="2"/>
  <c r="J157" i="2"/>
  <c r="J32" i="2"/>
  <c r="J158" i="2"/>
  <c r="J159" i="2"/>
  <c r="J91" i="2"/>
  <c r="J33" i="2"/>
  <c r="J34" i="2"/>
  <c r="J243" i="2"/>
  <c r="J244" i="2"/>
  <c r="J245" i="2"/>
  <c r="J35" i="2"/>
  <c r="J160" i="2"/>
  <c r="J161" i="2"/>
  <c r="J36" i="2"/>
  <c r="J37" i="2"/>
  <c r="J126" i="2"/>
  <c r="J246" i="2"/>
  <c r="J247" i="2"/>
  <c r="J248" i="2"/>
  <c r="J162" i="2"/>
  <c r="J127" i="2"/>
  <c r="J38" i="2"/>
  <c r="J128" i="2"/>
  <c r="J93" i="2"/>
  <c r="J39" i="2"/>
  <c r="J40" i="2"/>
  <c r="J41" i="2"/>
  <c r="J42" i="2"/>
  <c r="J43" i="2"/>
  <c r="J190" i="2"/>
  <c r="J163" i="2"/>
  <c r="J94" i="2"/>
  <c r="J95" i="2"/>
  <c r="J96" i="2"/>
  <c r="J249" i="2"/>
  <c r="J191" i="2"/>
  <c r="J250" i="2"/>
  <c r="J251" i="2"/>
  <c r="J252" i="2"/>
  <c r="J192" i="2"/>
  <c r="J98" i="2"/>
  <c r="J99" i="2"/>
  <c r="J253" i="2"/>
  <c r="J100" i="2"/>
  <c r="J44" i="2"/>
  <c r="J254" i="2"/>
  <c r="J255" i="2"/>
  <c r="J256" i="2"/>
  <c r="J102" i="2"/>
  <c r="J45" i="2"/>
  <c r="J103" i="2"/>
  <c r="J164" i="2"/>
  <c r="J257" i="2"/>
  <c r="J46" i="2"/>
  <c r="J47" i="2"/>
  <c r="J48" i="2"/>
  <c r="J193" i="2"/>
  <c r="J49" i="2"/>
  <c r="J194" i="2"/>
  <c r="J50" i="2"/>
  <c r="J104" i="2"/>
  <c r="J258" i="2"/>
  <c r="J259" i="2"/>
  <c r="J51" i="2"/>
  <c r="J165" i="2"/>
  <c r="J260" i="2"/>
  <c r="J261" i="2"/>
  <c r="J52" i="2"/>
  <c r="J53" i="2"/>
  <c r="J262" i="2"/>
  <c r="J129" i="2"/>
  <c r="J54" i="2"/>
  <c r="J263" i="2"/>
  <c r="J166" i="2"/>
  <c r="J55" i="2"/>
  <c r="J167" i="2"/>
  <c r="J106" i="2"/>
  <c r="J130" i="2"/>
  <c r="J168" i="2"/>
  <c r="J107" i="2"/>
  <c r="J169" i="2"/>
  <c r="J264" i="2"/>
  <c r="J170" i="2"/>
  <c r="J108" i="2"/>
  <c r="J131" i="2"/>
  <c r="J171" i="2"/>
  <c r="J109" i="2"/>
  <c r="J265" i="2"/>
  <c r="J132" i="2"/>
  <c r="J266" i="2"/>
  <c r="J267" i="2"/>
  <c r="J56" i="2"/>
  <c r="J268" i="2"/>
  <c r="J269" i="2"/>
  <c r="J195" i="2"/>
  <c r="J110" i="2"/>
  <c r="J172" i="2"/>
  <c r="J111" i="2"/>
  <c r="J173" i="2"/>
  <c r="J57" i="2"/>
  <c r="J113" i="2"/>
  <c r="J270" i="2"/>
  <c r="J174" i="2"/>
  <c r="H272" i="2"/>
  <c r="G272" i="2"/>
  <c r="F272" i="2"/>
  <c r="E272" i="2"/>
  <c r="N21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J12" i="3"/>
  <c r="I12" i="3"/>
  <c r="K23" i="6"/>
  <c r="J9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" i="5"/>
  <c r="N3" i="5"/>
  <c r="E9" i="21"/>
  <c r="C9" i="21"/>
  <c r="B9" i="21"/>
  <c r="C3" i="21"/>
  <c r="C4" i="21"/>
  <c r="C5" i="21"/>
  <c r="C6" i="21"/>
  <c r="C7" i="21"/>
  <c r="C2" i="21"/>
  <c r="H3" i="21"/>
  <c r="H4" i="21"/>
  <c r="H5" i="21"/>
  <c r="H6" i="21"/>
  <c r="H7" i="21"/>
  <c r="H2" i="21"/>
  <c r="D7" i="21"/>
  <c r="D6" i="21"/>
  <c r="D5" i="21"/>
  <c r="D4" i="21"/>
  <c r="D3" i="21"/>
  <c r="D2" i="21"/>
  <c r="D9" i="21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2" i="8"/>
  <c r="M3" i="3"/>
  <c r="M4" i="3"/>
  <c r="M5" i="3"/>
  <c r="M6" i="3"/>
  <c r="M7" i="3"/>
  <c r="M8" i="3"/>
  <c r="M9" i="3"/>
  <c r="M10" i="3"/>
  <c r="M11" i="3"/>
  <c r="M2" i="3"/>
  <c r="N27" i="7"/>
  <c r="N28" i="7"/>
  <c r="N29" i="7"/>
  <c r="N30" i="7"/>
  <c r="N31" i="7"/>
  <c r="N32" i="7"/>
  <c r="N33" i="7"/>
  <c r="N34" i="7"/>
  <c r="N35" i="7"/>
  <c r="N36" i="7"/>
  <c r="N37" i="7"/>
  <c r="N38" i="7"/>
  <c r="N26" i="7"/>
  <c r="F71" i="3"/>
  <c r="E71" i="3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2" i="6"/>
  <c r="C9" i="13"/>
  <c r="C21" i="13" s="1"/>
  <c r="D9" i="13"/>
  <c r="D21" i="13" s="1"/>
  <c r="I2" i="3"/>
  <c r="I3" i="3"/>
  <c r="I4" i="3"/>
  <c r="I5" i="3"/>
  <c r="I6" i="3"/>
  <c r="I7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K34" i="5"/>
  <c r="F54" i="5"/>
  <c r="J33" i="5"/>
  <c r="F19" i="13"/>
  <c r="E19" i="13"/>
  <c r="H65" i="3"/>
  <c r="G65" i="3"/>
  <c r="F65" i="3"/>
  <c r="J65" i="3" s="1"/>
  <c r="E65" i="3"/>
  <c r="I65" i="3" s="1"/>
  <c r="J196" i="2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H59" i="3"/>
  <c r="G59" i="3"/>
  <c r="F59" i="3"/>
  <c r="E59" i="3"/>
  <c r="J56" i="3"/>
  <c r="J55" i="3"/>
  <c r="J53" i="3"/>
  <c r="J40" i="3"/>
  <c r="J31" i="3"/>
  <c r="J27" i="3"/>
  <c r="J18" i="3"/>
  <c r="J13" i="3"/>
  <c r="J8" i="3"/>
  <c r="J7" i="3"/>
  <c r="H40" i="7"/>
  <c r="H16" i="13"/>
  <c r="H17" i="13"/>
  <c r="H19" i="13"/>
  <c r="G19" i="13"/>
  <c r="H15" i="13"/>
  <c r="H14" i="13"/>
  <c r="H12" i="13"/>
  <c r="I40" i="7"/>
  <c r="G40" i="7"/>
  <c r="K40" i="7" s="1"/>
  <c r="F40" i="7"/>
  <c r="J40" i="7" s="1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L78" i="8"/>
  <c r="L80" i="8" s="1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H75" i="4"/>
  <c r="G75" i="4"/>
  <c r="F75" i="4"/>
  <c r="E75" i="4"/>
  <c r="J63" i="3"/>
  <c r="I54" i="5"/>
  <c r="H54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J34" i="5"/>
  <c r="K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H11" i="13"/>
  <c r="G11" i="13"/>
  <c r="H13" i="13"/>
  <c r="G54" i="5"/>
  <c r="I22" i="5"/>
  <c r="H22" i="5"/>
  <c r="G22" i="5"/>
  <c r="F22" i="5"/>
  <c r="H7" i="13"/>
  <c r="H6" i="13"/>
  <c r="H5" i="13"/>
  <c r="H4" i="13"/>
  <c r="H3" i="13"/>
  <c r="G6" i="13"/>
  <c r="G5" i="13"/>
  <c r="G4" i="13"/>
  <c r="G3" i="13"/>
  <c r="H2" i="13"/>
  <c r="G2" i="13"/>
  <c r="J62" i="3"/>
  <c r="I62" i="3"/>
  <c r="F9" i="13"/>
  <c r="F21" i="13" s="1"/>
  <c r="E9" i="13"/>
  <c r="E21" i="13" s="1"/>
  <c r="I78" i="8"/>
  <c r="H78" i="8"/>
  <c r="G78" i="8"/>
  <c r="G80" i="8" s="1"/>
  <c r="F78" i="8"/>
  <c r="F80" i="8" s="1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I24" i="7"/>
  <c r="I42" i="7" s="1"/>
  <c r="H24" i="7"/>
  <c r="H42" i="7" s="1"/>
  <c r="G24" i="7"/>
  <c r="G42" i="7" s="1"/>
  <c r="F24" i="7"/>
  <c r="F42" i="7" s="1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45" i="6"/>
  <c r="I45" i="6"/>
  <c r="H45" i="6"/>
  <c r="G45" i="6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H95" i="4"/>
  <c r="G95" i="4"/>
  <c r="F95" i="4"/>
  <c r="E95" i="4"/>
  <c r="J2" i="4"/>
  <c r="I2" i="4"/>
  <c r="J57" i="3"/>
  <c r="J54" i="3"/>
  <c r="J52" i="3"/>
  <c r="J51" i="3"/>
  <c r="J50" i="3"/>
  <c r="J49" i="3"/>
  <c r="J48" i="3"/>
  <c r="J47" i="3"/>
  <c r="J46" i="3"/>
  <c r="J45" i="3"/>
  <c r="J44" i="3"/>
  <c r="J43" i="3"/>
  <c r="J42" i="3"/>
  <c r="J41" i="3"/>
  <c r="J39" i="3"/>
  <c r="J38" i="3"/>
  <c r="J37" i="3"/>
  <c r="J36" i="3"/>
  <c r="J35" i="3"/>
  <c r="J34" i="3"/>
  <c r="J33" i="3"/>
  <c r="J32" i="3"/>
  <c r="J30" i="3"/>
  <c r="J29" i="3"/>
  <c r="J28" i="3"/>
  <c r="J26" i="3"/>
  <c r="J25" i="3"/>
  <c r="J24" i="3"/>
  <c r="J23" i="3"/>
  <c r="J22" i="3"/>
  <c r="J21" i="3"/>
  <c r="J20" i="3"/>
  <c r="J19" i="3"/>
  <c r="J17" i="3"/>
  <c r="J16" i="3"/>
  <c r="J15" i="3"/>
  <c r="J14" i="3"/>
  <c r="J11" i="3"/>
  <c r="J10" i="3"/>
  <c r="J9" i="3"/>
  <c r="J6" i="3"/>
  <c r="J5" i="3"/>
  <c r="J4" i="3"/>
  <c r="J3" i="3"/>
  <c r="J2" i="3"/>
  <c r="I59" i="4" l="1"/>
  <c r="J59" i="4"/>
  <c r="I272" i="2"/>
  <c r="G274" i="2"/>
  <c r="H274" i="2"/>
  <c r="G2" i="21"/>
  <c r="F2" i="21"/>
  <c r="G3" i="21"/>
  <c r="F3" i="21"/>
  <c r="G4" i="21"/>
  <c r="F4" i="21"/>
  <c r="G5" i="21"/>
  <c r="F5" i="21"/>
  <c r="G6" i="21"/>
  <c r="F6" i="21"/>
  <c r="G7" i="21"/>
  <c r="F7" i="21"/>
  <c r="F23" i="13"/>
  <c r="E23" i="13"/>
  <c r="I75" i="4"/>
  <c r="I59" i="3"/>
  <c r="J59" i="3"/>
  <c r="G21" i="13"/>
  <c r="H21" i="13"/>
  <c r="J42" i="7"/>
  <c r="K42" i="7"/>
  <c r="J78" i="8"/>
  <c r="H80" i="8"/>
  <c r="J80" i="8" s="1"/>
  <c r="K78" i="8"/>
  <c r="I80" i="8"/>
  <c r="K80" i="8" s="1"/>
  <c r="J54" i="5"/>
  <c r="F56" i="5"/>
  <c r="K54" i="5"/>
  <c r="G56" i="5"/>
  <c r="H56" i="5"/>
  <c r="J56" i="5" s="1"/>
  <c r="I56" i="5"/>
  <c r="K56" i="5" s="1"/>
  <c r="J64" i="4"/>
  <c r="J75" i="4"/>
  <c r="J22" i="5"/>
  <c r="K22" i="5"/>
  <c r="G9" i="13"/>
  <c r="H9" i="13"/>
  <c r="K45" i="6"/>
  <c r="L45" i="6"/>
  <c r="I95" i="4"/>
  <c r="J95" i="4"/>
  <c r="J272" i="2"/>
  <c r="F9" i="21" l="1"/>
  <c r="I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1" authorId="0" shapeId="0" xr:uid="{0BE07C25-C642-BE49-8B9F-430C1977F0C5}">
      <text>
        <r>
          <rPr>
            <sz val="10"/>
            <color rgb="FF000000"/>
            <rFont val="Calibri"/>
            <family val="2"/>
            <scheme val="minor"/>
          </rPr>
          <t># of copied in the last 24hrs</t>
        </r>
      </text>
    </comment>
  </commentList>
</comments>
</file>

<file path=xl/sharedStrings.xml><?xml version="1.0" encoding="utf-8"?>
<sst xmlns="http://schemas.openxmlformats.org/spreadsheetml/2006/main" count="3924" uniqueCount="1174">
  <si>
    <t>Storage System</t>
  </si>
  <si>
    <t>Scope</t>
  </si>
  <si>
    <t>As of</t>
  </si>
  <si>
    <t>JUDE</t>
  </si>
  <si>
    <t>In Scope</t>
  </si>
  <si>
    <t>RS1</t>
  </si>
  <si>
    <t>RS2</t>
  </si>
  <si>
    <t>RS3</t>
  </si>
  <si>
    <t>Out of Scope</t>
  </si>
  <si>
    <t>GATO</t>
  </si>
  <si>
    <t>CCS</t>
  </si>
  <si>
    <t>RS4 (DC16)</t>
  </si>
  <si>
    <t>Fileset Name</t>
  </si>
  <si>
    <t>Size</t>
  </si>
  <si>
    <t>Growth Rate</t>
  </si>
  <si>
    <t>Bucket</t>
  </si>
  <si>
    <t>Fileset Path</t>
  </si>
  <si>
    <t>admin</t>
  </si>
  <si>
    <t>/research/rgs01/admin</t>
  </si>
  <si>
    <t>AICD</t>
  </si>
  <si>
    <t>user_scratch/</t>
  </si>
  <si>
    <t>applications-hpcf</t>
  </si>
  <si>
    <t>/research/rgs01/applications/hpcf</t>
  </si>
  <si>
    <t>clusterHome</t>
  </si>
  <si>
    <t>/research/rgs01/home/clusterHome</t>
  </si>
  <si>
    <t>dbGap</t>
  </si>
  <si>
    <t>/research/rgs01/dbGap</t>
  </si>
  <si>
    <t>groups-abrahgrp</t>
  </si>
  <si>
    <t>/research/rgs01/groups/abrahgrp</t>
  </si>
  <si>
    <t>groups-acharyagrp</t>
  </si>
  <si>
    <t>/research/rgs01/groups/acharyagrp</t>
  </si>
  <si>
    <t>groups-addergrp</t>
  </si>
  <si>
    <t>/research/rgs01/groups/addergrp</t>
  </si>
  <si>
    <t>groups-agreengrp</t>
  </si>
  <si>
    <t>/research/rgs01/groups/agreengrp</t>
  </si>
  <si>
    <t>groups-aicgrp</t>
  </si>
  <si>
    <t>/research/rgs01/groups/aicgrp</t>
  </si>
  <si>
    <t>groups-allgrp</t>
  </si>
  <si>
    <t>/research/rgs01/groups/allgrp</t>
  </si>
  <si>
    <t>groups-ansargrp</t>
  </si>
  <si>
    <t>/research/rgs01/groups/ansargrp</t>
  </si>
  <si>
    <t>groups-apatelgrp</t>
  </si>
  <si>
    <t>/research/rgs01/groups/apatelgrp</t>
  </si>
  <si>
    <t>groups-armstgrp</t>
  </si>
  <si>
    <t>/research/rgs01/groups/armstgrp</t>
  </si>
  <si>
    <t>groups-babisgrp</t>
  </si>
  <si>
    <t>/research/rgs01/groups/babisgrp</t>
  </si>
  <si>
    <t>groups-babugrp</t>
  </si>
  <si>
    <t>/research/rgs01/groups/babugrp</t>
  </si>
  <si>
    <t>groups-baggagrp</t>
  </si>
  <si>
    <t>/research/rgs01/groups/baggagrp</t>
  </si>
  <si>
    <t>groups-bakergrp</t>
  </si>
  <si>
    <t>/research/rgs01/groups/bakergrp</t>
  </si>
  <si>
    <t>groups-beeregrp</t>
  </si>
  <si>
    <t>/research/rgs01/groups/beeregrp</t>
  </si>
  <si>
    <t>groups-beisigrp</t>
  </si>
  <si>
    <t>/research/rgs01/groups/beisigrp</t>
  </si>
  <si>
    <t>groups-bernsgrp</t>
  </si>
  <si>
    <t>/research/rgs01/groups/bernsgrp</t>
  </si>
  <si>
    <t>groups-bhaktgrp</t>
  </si>
  <si>
    <t>/research/rgs01/groups/bhaktgrp</t>
  </si>
  <si>
    <t>groups-bikoffgrp</t>
  </si>
  <si>
    <t>/research/rgs01/groups/bikoffgrp</t>
  </si>
  <si>
    <t>groups-blancgrp</t>
  </si>
  <si>
    <t>/research/rgs01/groups/blancgrp</t>
  </si>
  <si>
    <t>groups-boydgrp</t>
  </si>
  <si>
    <t>/research/rgs01/groups/boydgrp</t>
  </si>
  <si>
    <t>groups-bradygrp</t>
  </si>
  <si>
    <t>/research/rgs01/groups/bradygrp</t>
  </si>
  <si>
    <t>groups-brow1grp</t>
  </si>
  <si>
    <t>/research/rgs01/groups/brow1grp</t>
  </si>
  <si>
    <t>groups-burdengrp</t>
  </si>
  <si>
    <t>/research/rgs01/groups/burdengrp</t>
  </si>
  <si>
    <t>groups-cab</t>
  </si>
  <si>
    <t>/research/rgs01/groups/cab</t>
  </si>
  <si>
    <t>groups-calabgrp</t>
  </si>
  <si>
    <t>/research/rgs01/groups/calabgrp</t>
  </si>
  <si>
    <t>groups-canizgrp</t>
  </si>
  <si>
    <t>/research/rgs01/groups/canizgrp</t>
  </si>
  <si>
    <t>groups-caogrp</t>
  </si>
  <si>
    <t>/research/rgs01/groups/caogrp</t>
  </si>
  <si>
    <t>groups-changgrp</t>
  </si>
  <si>
    <t>/research/rgs01/groups/changgrp</t>
  </si>
  <si>
    <t>groups-chen1grp</t>
  </si>
  <si>
    <t>/research/rgs01/groups/chen1grp</t>
  </si>
  <si>
    <t>groups-chenggrp</t>
  </si>
  <si>
    <t>/research/rgs01/groups/chenggrp</t>
  </si>
  <si>
    <t>groups-chengrp</t>
  </si>
  <si>
    <t>/research/rgs01/groups/chengrp</t>
  </si>
  <si>
    <t>groups-chianggrp</t>
  </si>
  <si>
    <t>/research/rgs01/groups/chianggrp</t>
  </si>
  <si>
    <t>groups-chigrp</t>
  </si>
  <si>
    <t>/research/rgs01/groups/chigrp</t>
  </si>
  <si>
    <t>groups-choigrp</t>
  </si>
  <si>
    <t>/research/rgs01/groups/choigrp</t>
  </si>
  <si>
    <t>groups-clee2grp</t>
  </si>
  <si>
    <t>/research/rgs01/groups/clee2grp</t>
  </si>
  <si>
    <t>groups-clemegrp</t>
  </si>
  <si>
    <t>/research/rgs01/groups/clemegrp</t>
  </si>
  <si>
    <t>groups-cligrp</t>
  </si>
  <si>
    <t>/research/rgs01/groups/cligrp</t>
  </si>
  <si>
    <t>groups-crispigrp</t>
  </si>
  <si>
    <t>/research/rgs01/groups/crispigrp</t>
  </si>
  <si>
    <t>groups-crossgrp</t>
  </si>
  <si>
    <t>/research/rgs01/groups/crossgrp</t>
  </si>
  <si>
    <t>groups-cstewgrp</t>
  </si>
  <si>
    <t>/research/rgs01/groups/cstewgrp</t>
  </si>
  <si>
    <t>groups-cupidgrp</t>
  </si>
  <si>
    <t>/research/rgs01/groups/cupidgrp</t>
  </si>
  <si>
    <t>groups-daogrp</t>
  </si>
  <si>
    <t>/research/rgs01/groups/daogrp</t>
  </si>
  <si>
    <t>groups-davidgrp</t>
  </si>
  <si>
    <t>/research/rgs01/groups/davidgrp</t>
  </si>
  <si>
    <t>groups-dazzogrp</t>
  </si>
  <si>
    <t>/research/rgs01/groups/dazzogrp</t>
  </si>
  <si>
    <t>groups-demongrp</t>
  </si>
  <si>
    <t>/research/rgs01/groups/demongrp</t>
  </si>
  <si>
    <t>groups-derecgrp</t>
  </si>
  <si>
    <t>/research/rgs01/groups/derecgrp</t>
  </si>
  <si>
    <t>groups-dharmatgrp</t>
  </si>
  <si>
    <t>/research/rgs01/groups/dharmatgrp</t>
  </si>
  <si>
    <t>groups-dohergrp</t>
  </si>
  <si>
    <t>/research/rgs01/groups/dohergrp</t>
  </si>
  <si>
    <t>groups-downigrp</t>
  </si>
  <si>
    <t>/research/rgs01/groups/downigrp</t>
  </si>
  <si>
    <t>groups-durbigrp</t>
  </si>
  <si>
    <t>/research/rgs01/groups/durbigrp</t>
  </si>
  <si>
    <t>groups-dyergrp</t>
  </si>
  <si>
    <t>/research/rgs01/groups/dyergrp</t>
  </si>
  <si>
    <t>groups-eastogrp</t>
  </si>
  <si>
    <t>/research/rgs01/groups/eastogrp</t>
  </si>
  <si>
    <t>groups-ellisgrp</t>
  </si>
  <si>
    <t>/research/rgs01/groups/ellisgrp</t>
  </si>
  <si>
    <t>groups-enemagrp</t>
  </si>
  <si>
    <t>/research/rgs01/groups/enemagrp</t>
  </si>
  <si>
    <t>groups-eschugrp</t>
  </si>
  <si>
    <t>/research/rgs01/groups/eschugrp</t>
  </si>
  <si>
    <t>groups-esteppgrp</t>
  </si>
  <si>
    <t>/research/rgs01/groups/esteppgrp</t>
  </si>
  <si>
    <t>groups-evansgrp</t>
  </si>
  <si>
    <t>/research/rgs01/groups/evansgrp</t>
  </si>
  <si>
    <t>groups-faughtgrp</t>
  </si>
  <si>
    <t>/research/rgs01/groups/faughtgrp</t>
  </si>
  <si>
    <t>groups-faziogrp</t>
  </si>
  <si>
    <t>/research/rgs01/groups/faziogrp</t>
  </si>
  <si>
    <t>groups-federgrp</t>
  </si>
  <si>
    <t>/research/rgs01/groups/federgrp</t>
  </si>
  <si>
    <t>groups-fenggrp</t>
  </si>
  <si>
    <t>/research/rgs01/groups/fenggrp</t>
  </si>
  <si>
    <t>groups-finkegrp</t>
  </si>
  <si>
    <t>/research/rgs01/groups/finkegrp</t>
  </si>
  <si>
    <t>groups-fischergrp</t>
  </si>
  <si>
    <t>/research/rgs01/groups/fischergrp</t>
  </si>
  <si>
    <t>groups-flerlagrp</t>
  </si>
  <si>
    <t>/research/rgs01/groups/flerlagrp</t>
  </si>
  <si>
    <t>groups-flerlgrp</t>
  </si>
  <si>
    <t>/research/rgs01/groups/flerlgrp</t>
  </si>
  <si>
    <t>groups-formerPI</t>
  </si>
  <si>
    <t>/research/rgs01/groups/formerPI</t>
  </si>
  <si>
    <t>groups-furmagrp</t>
  </si>
  <si>
    <t>/research/rgs01/groups/furmagrp</t>
  </si>
  <si>
    <t>groups-furtagrp</t>
  </si>
  <si>
    <t>/research/rgs01/groups/furtagrp</t>
  </si>
  <si>
    <t>groups-G4K</t>
  </si>
  <si>
    <t>/research/rgs01/groups/G4K</t>
  </si>
  <si>
    <t>groups-gajjagrp</t>
  </si>
  <si>
    <t>/research/rgs01/groups/gajjagrp</t>
  </si>
  <si>
    <t>groups-geelegrp</t>
  </si>
  <si>
    <t>/research/rgs01/groups/geelegrp</t>
  </si>
  <si>
    <t>groups-geigegrp</t>
  </si>
  <si>
    <t>/research/rgs01/groups/geigegrp</t>
  </si>
  <si>
    <t>groups-gibsongrp</t>
  </si>
  <si>
    <t>/research/rgs01/groups/gibsongrp</t>
  </si>
  <si>
    <t>groups-gottsgrp</t>
  </si>
  <si>
    <t>/research/rgs01/groups/gottsgrp</t>
  </si>
  <si>
    <t>groups-greengrp</t>
  </si>
  <si>
    <t>/research/rgs01/groups/greengrp</t>
  </si>
  <si>
    <t>groups-grosvgrp</t>
  </si>
  <si>
    <t>/research/rgs01/groups/grosvgrp</t>
  </si>
  <si>
    <t>groups-grubegrp</t>
  </si>
  <si>
    <t>/research/rgs01/groups/grubegrp</t>
  </si>
  <si>
    <t>groups-guenthgrp</t>
  </si>
  <si>
    <t>/research/rgs01/groups/guenthgrp</t>
  </si>
  <si>
    <t>groups-halicgrp</t>
  </si>
  <si>
    <t>/research/rgs01/groups/halicgrp</t>
  </si>
  <si>
    <t>groups-hangrp</t>
  </si>
  <si>
    <t>/research/rgs01/groups/hangrp</t>
  </si>
  <si>
    <t>groups-harrigrp</t>
  </si>
  <si>
    <t>/research/rgs01/groups/harrigrp</t>
  </si>
  <si>
    <t>groups-hatlegrp</t>
  </si>
  <si>
    <t>/research/rgs01/groups/hatlegrp</t>
  </si>
  <si>
    <t>groups-haworthgrp</t>
  </si>
  <si>
    <t>/research/rgs01/groups/haworthgrp</t>
  </si>
  <si>
    <t>groups-haydegrp</t>
  </si>
  <si>
    <t>/research/rgs01/groups/haydegrp</t>
  </si>
  <si>
    <t>groups-hayesgrp</t>
  </si>
  <si>
    <t>/research/rgs01/groups/hayesgrp</t>
  </si>
  <si>
    <t>groups-heathgrp</t>
  </si>
  <si>
    <t>/research/rgs01/groups/heathgrp</t>
  </si>
  <si>
    <t>groups-helmigrp</t>
  </si>
  <si>
    <t>/research/rgs01/groups/helmigrp</t>
  </si>
  <si>
    <t>groups-hendegrp</t>
  </si>
  <si>
    <t>/research/rgs01/groups/hendegrp</t>
  </si>
  <si>
    <t>groups-hherzgrp</t>
  </si>
  <si>
    <t>/research/rgs01/groups/hherzgrp</t>
  </si>
  <si>
    <t>groups-huagrp</t>
  </si>
  <si>
    <t>/research/rgs01/groups/huagrp</t>
  </si>
  <si>
    <t>groups-hugrp</t>
  </si>
  <si>
    <t>/research/rgs01/groups/hugrp</t>
  </si>
  <si>
    <t>groups-hurwigrp</t>
  </si>
  <si>
    <t>/research/rgs01/groups/hurwigrp</t>
  </si>
  <si>
    <t>groups-inabagrp</t>
  </si>
  <si>
    <t>/research/rgs01/groups/inabagrp</t>
  </si>
  <si>
    <t>groups-iPSgrp</t>
  </si>
  <si>
    <t>/research/rgs01/groups/iPSgrp</t>
  </si>
  <si>
    <t>groups-jackogrp</t>
  </si>
  <si>
    <t>/research/rgs01/groups/jackogrp</t>
  </si>
  <si>
    <t>groups-jbakergrp</t>
  </si>
  <si>
    <t>/research/rgs01/groups/jbakergrp</t>
  </si>
  <si>
    <t>groups-jschugrp</t>
  </si>
  <si>
    <t>/research/rgs01/groups/jschugrp</t>
  </si>
  <si>
    <t>groups-jxugrp</t>
  </si>
  <si>
    <t>/research/rgs01/groups/jxugrp</t>
  </si>
  <si>
    <t>groups-kalatgrp</t>
  </si>
  <si>
    <t>/research/rgs01/groups/kalatgrp</t>
  </si>
  <si>
    <t>groups-kannegrp</t>
  </si>
  <si>
    <t>/research/rgs01/groups/kannegrp</t>
  </si>
  <si>
    <t>groups-kellogrp</t>
  </si>
  <si>
    <t>/research/rgs01/groups/kellogrp</t>
  </si>
  <si>
    <t>groups-kennegrp</t>
  </si>
  <si>
    <t>/research/rgs01/groups/kennegrp</t>
  </si>
  <si>
    <t>groups-khairygrp</t>
  </si>
  <si>
    <t>/research/rgs01/groups/khairygrp</t>
  </si>
  <si>
    <t>groups-klcogrp</t>
  </si>
  <si>
    <t>/research/rgs01/groups/klcogrp</t>
  </si>
  <si>
    <t>groups-kodanigrp</t>
  </si>
  <si>
    <t>/research/rgs01/groups/kodanigrp</t>
  </si>
  <si>
    <t>groups-krencgrp</t>
  </si>
  <si>
    <t>/research/rgs01/groups/krencgrp</t>
  </si>
  <si>
    <t>groups-kriwagrp</t>
  </si>
  <si>
    <t>/research/rgs01/groups/kriwagrp</t>
  </si>
  <si>
    <t>groups-kundugrp</t>
  </si>
  <si>
    <t>/research/rgs01/groups/kundugrp</t>
  </si>
  <si>
    <t>groups-labelgrp</t>
  </si>
  <si>
    <t>/research/rgs01/groups/labelgrp</t>
  </si>
  <si>
    <t>groups-leegrp</t>
  </si>
  <si>
    <t>/research/rgs01/groups/leegrp</t>
  </si>
  <si>
    <t>groups-leggasgrp</t>
  </si>
  <si>
    <t>/research/rgs01/groups/leggasgrp</t>
  </si>
  <si>
    <t>groups-li2grp</t>
  </si>
  <si>
    <t>/research/rgs01/groups/li2grp</t>
  </si>
  <si>
    <t>groups-loefflgrp</t>
  </si>
  <si>
    <t>/research/rgs01/groups/loefflgrp</t>
  </si>
  <si>
    <t>groups-lucasgrp</t>
  </si>
  <si>
    <t>/research/rgs01/groups/lucasgrp</t>
  </si>
  <si>
    <t>groups-lugrp</t>
  </si>
  <si>
    <t>/research/rgs01/groups/lugrp</t>
  </si>
  <si>
    <t>groups-ma1grp</t>
  </si>
  <si>
    <t>/research/rgs01/groups/ma1grp</t>
  </si>
  <si>
    <t>groups-mackgrp</t>
  </si>
  <si>
    <t>/research/rgs01/groups/mackgrp</t>
  </si>
  <si>
    <t>groups-margogrp</t>
  </si>
  <si>
    <t>/research/rgs01/groups/margogrp</t>
  </si>
  <si>
    <t>groups-mcculgrp</t>
  </si>
  <si>
    <t>/research/rgs01/groups/mcculgrp</t>
  </si>
  <si>
    <t>groups-mcgargrp</t>
  </si>
  <si>
    <t>/research/rgs01/groups/mcgargrp</t>
  </si>
  <si>
    <t>groups-mcki1grp</t>
  </si>
  <si>
    <t>/research/rgs01/groups/mcki1grp</t>
  </si>
  <si>
    <t>groups-mckingrp</t>
  </si>
  <si>
    <t>/research/rgs01/groups/mckingrp</t>
  </si>
  <si>
    <t>groups-meadgrp</t>
  </si>
  <si>
    <t>/research/rgs01/groups/meadgrp</t>
  </si>
  <si>
    <t>groups-meaghgrp</t>
  </si>
  <si>
    <t>/research/rgs01/groups/meaghgrp</t>
  </si>
  <si>
    <t>groups-meffogrp</t>
  </si>
  <si>
    <t>/research/rgs01/groups/meffogrp</t>
  </si>
  <si>
    <t>groups-mejiagrp</t>
  </si>
  <si>
    <t>/research/rgs01/groups/mejiagrp</t>
  </si>
  <si>
    <t>groups-merchgrp</t>
  </si>
  <si>
    <t>/research/rgs01/groups/merchgrp</t>
  </si>
  <si>
    <t>groups-miller2grp</t>
  </si>
  <si>
    <t>/research/rgs01/groups/miller2grp</t>
  </si>
  <si>
    <t>groups-millergrp</t>
  </si>
  <si>
    <t>/research/rgs01/groups/millergrp</t>
  </si>
  <si>
    <t>groups-mittagrp</t>
  </si>
  <si>
    <t>/research/rgs01/groups/mittagrp</t>
  </si>
  <si>
    <t>groups-moldogrp</t>
  </si>
  <si>
    <t>/research/rgs01/groups/moldogrp</t>
  </si>
  <si>
    <t>groups-morgagrp</t>
  </si>
  <si>
    <t>/research/rgs01/groups/morgagrp</t>
  </si>
  <si>
    <t>groups-moringrp</t>
  </si>
  <si>
    <t>/research/rgs01/groups/moringrp</t>
  </si>
  <si>
    <t>groups-mulligrp</t>
  </si>
  <si>
    <t>/research/rgs01/groups/mulligrp</t>
  </si>
  <si>
    <t>groups-nealegrp</t>
  </si>
  <si>
    <t>/research/rgs01/groups/nealegrp</t>
  </si>
  <si>
    <t>groups-neumagrp</t>
  </si>
  <si>
    <t>/research/rgs01/groups/neumagrp</t>
  </si>
  <si>
    <t>groups-nicholsgrp</t>
  </si>
  <si>
    <t>/research/rgs01/groups/nicholsgrp</t>
  </si>
  <si>
    <t>groups-nienhgrp</t>
  </si>
  <si>
    <t>/research/rgs01/groups/nienhgrp</t>
  </si>
  <si>
    <t>groups-nigrp</t>
  </si>
  <si>
    <t>/research/rgs01/groups/nigrp</t>
  </si>
  <si>
    <t>groups-nityagrp</t>
  </si>
  <si>
    <t>/research/rgs01/groups/nityagrp</t>
  </si>
  <si>
    <t>groups-nityanagrp</t>
  </si>
  <si>
    <t>/research/rgs01/groups/nityanagrp</t>
  </si>
  <si>
    <t>groups-northcgrp</t>
  </si>
  <si>
    <t>/research/rgs01/groups/northcgrp</t>
  </si>
  <si>
    <t>groups-obenggrp</t>
  </si>
  <si>
    <t>/research/rgs01/groups/obenggrp</t>
  </si>
  <si>
    <t>groups-ogdengrp</t>
  </si>
  <si>
    <t>/research/rgs01/groups/ogdengrp</t>
  </si>
  <si>
    <t>groups-ogggrp</t>
  </si>
  <si>
    <t>/research/rgs01/groups/ogggrp</t>
  </si>
  <si>
    <t>groups-opfergrp</t>
  </si>
  <si>
    <t>/research/rgs01/groups/opfergrp</t>
  </si>
  <si>
    <t>groups-orrgrp</t>
  </si>
  <si>
    <t>/research/rgs01/groups/orrgrp</t>
  </si>
  <si>
    <t>groups-parkgrp</t>
  </si>
  <si>
    <t>/research/rgs01/groups/parkgrp</t>
  </si>
  <si>
    <t>groups-parrisgrp</t>
  </si>
  <si>
    <t>/research/rgs01/groups/parrisgrp</t>
  </si>
  <si>
    <t>groups-partrgrp</t>
  </si>
  <si>
    <t>/research/rgs01/groups/partrgrp</t>
  </si>
  <si>
    <t>groups-pataygrp</t>
  </si>
  <si>
    <t>/research/rgs01/groups/pataygrp</t>
  </si>
  <si>
    <t>groups-PCGP</t>
  </si>
  <si>
    <t>/research/rgs01/groups/PCGP</t>
  </si>
  <si>
    <t>groups-pellegrp</t>
  </si>
  <si>
    <t>/research/rgs01/groups/pellegrp</t>
  </si>
  <si>
    <t>groups-peng1grp</t>
  </si>
  <si>
    <t>/research/rgs01/groups/peng1grp</t>
  </si>
  <si>
    <t>groups-penggrp</t>
  </si>
  <si>
    <t>/research/rgs01/groups/penggrp</t>
  </si>
  <si>
    <t>groups-phouggrp</t>
  </si>
  <si>
    <t>/research/rgs01/groups/phouggrp</t>
  </si>
  <si>
    <t>groups-pishagrp</t>
  </si>
  <si>
    <t>/research/rgs01/groups/pishagrp</t>
  </si>
  <si>
    <t>groups-plummgrp</t>
  </si>
  <si>
    <t>/research/rgs01/groups/plummgrp</t>
  </si>
  <si>
    <t>groups-pottegrp</t>
  </si>
  <si>
    <t>/research/rgs01/groups/pottegrp</t>
  </si>
  <si>
    <t>groups-potts1grp</t>
  </si>
  <si>
    <t>/research/rgs01/groups/potts1grp</t>
  </si>
  <si>
    <t>groups-pottsgrp</t>
  </si>
  <si>
    <t>/research/rgs01/groups/pottsgrp</t>
  </si>
  <si>
    <t>groups-poundsgrp</t>
  </si>
  <si>
    <t>/research/rgs01/groups/poundsgrp</t>
  </si>
  <si>
    <t>groups-qligrp</t>
  </si>
  <si>
    <t>/research/rgs01/groups/qligrp</t>
  </si>
  <si>
    <t>groups-raimogrp</t>
  </si>
  <si>
    <t>/research/rgs01/groups/raimogrp</t>
  </si>
  <si>
    <t>groups-ramilogrp</t>
  </si>
  <si>
    <t>/research/rgs01/groups/ramilogrp</t>
  </si>
  <si>
    <t>groups-rankgrp</t>
  </si>
  <si>
    <t>/research/rgs01/groups/rankgrp</t>
  </si>
  <si>
    <t>groups-reddigrp</t>
  </si>
  <si>
    <t>/research/rgs01/groups/reddigrp</t>
  </si>
  <si>
    <t>groups-relligrp</t>
  </si>
  <si>
    <t>/research/rgs01/groups/relligrp</t>
  </si>
  <si>
    <t>groups-ribeigrp</t>
  </si>
  <si>
    <t>/research/rgs01/groups/ribeigrp</t>
  </si>
  <si>
    <t>groups-rivasgrp</t>
  </si>
  <si>
    <t>/research/rgs01/groups/rivasgrp</t>
  </si>
  <si>
    <t>groups-robertsgrp</t>
  </si>
  <si>
    <t>/research/rgs01/groups/robertsgrp</t>
  </si>
  <si>
    <t>groups-robingrp</t>
  </si>
  <si>
    <t>/research/rgs01/groups/robingrp</t>
  </si>
  <si>
    <t>groups-robisgrp</t>
  </si>
  <si>
    <t>/research/rgs01/groups/robisgrp</t>
  </si>
  <si>
    <t>groups-rockgrp</t>
  </si>
  <si>
    <t>/research/rgs01/groups/rockgrp</t>
  </si>
  <si>
    <t>groups-rogersgrp</t>
  </si>
  <si>
    <t>/research/rgs01/groups/rogersgrp</t>
  </si>
  <si>
    <t>groups-roschgrp</t>
  </si>
  <si>
    <t>/research/rgs01/groups/roschgrp</t>
  </si>
  <si>
    <t>groups-roussgrp</t>
  </si>
  <si>
    <t>/research/rgs01/groups/roussgrp</t>
  </si>
  <si>
    <t>groups-russellgrp</t>
  </si>
  <si>
    <t>/research/rgs01/groups/russellgrp</t>
  </si>
  <si>
    <t>groups-rybakgrp</t>
  </si>
  <si>
    <t>/research/rgs01/groups/rybakgrp</t>
  </si>
  <si>
    <t>groups-sablagrp</t>
  </si>
  <si>
    <t>/research/rgs01/groups/sablagrp</t>
  </si>
  <si>
    <t>groups-sapkogrp</t>
  </si>
  <si>
    <t>/research/rgs01/groups/sapkogrp</t>
  </si>
  <si>
    <t>groups-savicgrp</t>
  </si>
  <si>
    <t>/research/rgs01/groups/savicgrp</t>
  </si>
  <si>
    <t>groups-schu1grp</t>
  </si>
  <si>
    <t>/research/rgs01/groups/schu1grp</t>
  </si>
  <si>
    <t>groups-schulgrp</t>
  </si>
  <si>
    <t>/research/rgs01/groups/schulgrp</t>
  </si>
  <si>
    <t>groups-schwagrp</t>
  </si>
  <si>
    <t>/research/rgs01/groups/schwagrp</t>
  </si>
  <si>
    <t>groups-sethgrp</t>
  </si>
  <si>
    <t>/research/rgs01/groups/sethgrp</t>
  </si>
  <si>
    <t>groups-sharmagrp</t>
  </si>
  <si>
    <t>/research/rgs01/groups/sharmagrp</t>
  </si>
  <si>
    <t>groups-shelagrp</t>
  </si>
  <si>
    <t>/research/rgs01/groups/shelagrp</t>
  </si>
  <si>
    <t>groups-sherrgrp</t>
  </si>
  <si>
    <t>/research/rgs01/groups/sherrgrp</t>
  </si>
  <si>
    <t>groups-sleepgrp</t>
  </si>
  <si>
    <t>/research/rgs01/groups/sleepgrp</t>
  </si>
  <si>
    <t>groups-solecgrp</t>
  </si>
  <si>
    <t>/research/rgs01/groups/solecgrp</t>
  </si>
  <si>
    <t>groups-sorregrp</t>
  </si>
  <si>
    <t>/research/rgs01/groups/sorregrp</t>
  </si>
  <si>
    <t>groups-sparrgrp</t>
  </si>
  <si>
    <t>/research/rgs01/groups/sparrgrp</t>
  </si>
  <si>
    <t>groups-stewartgrp</t>
  </si>
  <si>
    <t>/research/rgs01/groups/stewartgrp</t>
  </si>
  <si>
    <t>groups-sumptergrp</t>
  </si>
  <si>
    <t>/research/rgs01/groups/sumptergrp</t>
  </si>
  <si>
    <t>groups-sun1grp</t>
  </si>
  <si>
    <t>/research/rgs01/groups/sun1grp</t>
  </si>
  <si>
    <t>groups-talbotgrp</t>
  </si>
  <si>
    <t>/research/rgs01/groups/talbotgrp</t>
  </si>
  <si>
    <t>groups-tatevgrp</t>
  </si>
  <si>
    <t>/research/rgs01/groups/tatevgrp</t>
  </si>
  <si>
    <t>groups-tayl1grp</t>
  </si>
  <si>
    <t>/research/rgs01/groups/tayl1grp</t>
  </si>
  <si>
    <t>groups-thomagrp</t>
  </si>
  <si>
    <t>/research/rgs01/groups/thomagrp</t>
  </si>
  <si>
    <t>groups-thromgrp</t>
  </si>
  <si>
    <t>/research/rgs01/groups/thromgrp</t>
  </si>
  <si>
    <t>groups-tinklegrp</t>
  </si>
  <si>
    <t>/research/rgs01/groups/tinklegrp</t>
  </si>
  <si>
    <t>groups-torregrp</t>
  </si>
  <si>
    <t>/research/rgs01/groups/torregrp</t>
  </si>
  <si>
    <t>groups-tsaigrp</t>
  </si>
  <si>
    <t>/research/rgs01/groups/tsaigrp</t>
  </si>
  <si>
    <t>groups-tuomagrp</t>
  </si>
  <si>
    <t>/research/rgs01/groups/tuomagrp</t>
  </si>
  <si>
    <t>groups-upadhagrp</t>
  </si>
  <si>
    <t>/research/rgs01/groups/upadhagrp</t>
  </si>
  <si>
    <t>groups-valengrp</t>
  </si>
  <si>
    <t>/research/rgs01/groups/valengrp</t>
  </si>
  <si>
    <t>groups-velasgrp</t>
  </si>
  <si>
    <t>/research/rgs01/groups/velasgrp</t>
  </si>
  <si>
    <t>groups-veveagrp</t>
  </si>
  <si>
    <t>/research/rgs01/groups/veveagrp</t>
  </si>
  <si>
    <t>groups-vignagrp</t>
  </si>
  <si>
    <t>/research/rgs01/groups/vignagrp</t>
  </si>
  <si>
    <t>groups-vogelgrp</t>
  </si>
  <si>
    <t>/research/rgs01/groups/vogelgrp</t>
  </si>
  <si>
    <t>groups-wang2grp</t>
  </si>
  <si>
    <t>/research/rgs01/groups/wang2grp</t>
  </si>
  <si>
    <t>groups-webbygrp</t>
  </si>
  <si>
    <t>/research/rgs01/groups/webbygrp</t>
  </si>
  <si>
    <t>groups-webstgrp</t>
  </si>
  <si>
    <t>/research/rgs01/groups/webstgrp</t>
  </si>
  <si>
    <t>groups-weissgrp</t>
  </si>
  <si>
    <t>/research/rgs01/groups/weissgrp</t>
  </si>
  <si>
    <t>groups-whitegrp</t>
  </si>
  <si>
    <t>/research/rgs01/groups/whitegrp</t>
  </si>
  <si>
    <t>groups-wlodargrp</t>
  </si>
  <si>
    <t>/research/rgs01/groups/wlodargrp</t>
  </si>
  <si>
    <t>groups-wolfgrp</t>
  </si>
  <si>
    <t>/research/rgs01/groups/wolfgrp</t>
  </si>
  <si>
    <t>groups-wugrp</t>
  </si>
  <si>
    <t>/research/rgs01/groups/wugrp</t>
  </si>
  <si>
    <t>groups-xmagrp</t>
  </si>
  <si>
    <t>/research/rgs01/groups/xmagrp</t>
  </si>
  <si>
    <t>groups-yang2grp</t>
  </si>
  <si>
    <t>/research/rgs01/groups/yang2grp</t>
  </si>
  <si>
    <t>groups-yang3grp</t>
  </si>
  <si>
    <t>/research/rgs01/transferred/unlinked/yang3grp</t>
  </si>
  <si>
    <t>groups-yanggrp</t>
  </si>
  <si>
    <t>/research/rgs01/groups/yanggrp</t>
  </si>
  <si>
    <t>groups-yasuigrp</t>
  </si>
  <si>
    <t>/research/rgs01/groups/yasuigrp</t>
  </si>
  <si>
    <t>groups-yengrp</t>
  </si>
  <si>
    <t>/research/rgs01/groups/yengrp</t>
  </si>
  <si>
    <t>groups-younggrp</t>
  </si>
  <si>
    <t>/research/rgs01/groups/younggrp</t>
  </si>
  <si>
    <t>groups-yu3grp</t>
  </si>
  <si>
    <t>/research/rgs01/groups/yu3grp</t>
  </si>
  <si>
    <t>groups-zakhagrp</t>
  </si>
  <si>
    <t>/research/rgs01/groups/zakhagrp</t>
  </si>
  <si>
    <t>groups-zambegrp</t>
  </si>
  <si>
    <t>/research/rgs01/groups/zambegrp</t>
  </si>
  <si>
    <t>groups-zhanggrp</t>
  </si>
  <si>
    <t>/research/rgs01/groups/zhanggrp</t>
  </si>
  <si>
    <t>groups-zheng1grp</t>
  </si>
  <si>
    <t>/research/rgs01/groups/zheng1grp</t>
  </si>
  <si>
    <t>groups-zhenggrp</t>
  </si>
  <si>
    <t>/research/rgs01/groups/zhenggrp</t>
  </si>
  <si>
    <t>groups-zhougrp</t>
  </si>
  <si>
    <t>/research/rgs01/groups/zhougrp</t>
  </si>
  <si>
    <t>groups-zhugrp</t>
  </si>
  <si>
    <t>/research/rgs01/groups/zhugrp</t>
  </si>
  <si>
    <t>groups-zwanggrp</t>
  </si>
  <si>
    <t>/research/rgs01/groups/zwanggrp</t>
  </si>
  <si>
    <t>projects-weissgrp</t>
  </si>
  <si>
    <t>/research/rgs01/transferred/unlinked/weissgrp</t>
  </si>
  <si>
    <t>projects-weissgrp-weissgrp_auto</t>
  </si>
  <si>
    <t>/research/rgs01/groups/weissgrp/projects/weissgrp_auto</t>
  </si>
  <si>
    <t>reference</t>
  </si>
  <si>
    <t>/research/rgs01/reference</t>
  </si>
  <si>
    <t>registry-harbor_singulari</t>
  </si>
  <si>
    <t>ed /research/rgs01/registry/harbor_singularity</t>
  </si>
  <si>
    <t>rgs_apps</t>
  </si>
  <si>
    <t>re.compile('^/research/rgs01/apps/')</t>
  </si>
  <si>
    <t>rgs_archive</t>
  </si>
  <si>
    <t>re.compile('^/research/rgs01/archive/')</t>
  </si>
  <si>
    <t>rgs_dept</t>
  </si>
  <si>
    <t>re.compile('^/research/rgs01/dept/')</t>
  </si>
  <si>
    <t>rgs_resgen</t>
  </si>
  <si>
    <t>re.compile('^/research/rgs01/resgen/')</t>
  </si>
  <si>
    <t>rgs_shres</t>
  </si>
  <si>
    <t>re.compile('^/research/rgs01/shres/')</t>
  </si>
  <si>
    <t>scratch_lsf</t>
  </si>
  <si>
    <t>/research/rgs01/scratch_lsf</t>
  </si>
  <si>
    <t>scratch_tartan_dev</t>
  </si>
  <si>
    <t>/research/rgs01/scratch/tartan_dev</t>
  </si>
  <si>
    <t>scratch_tartan_prod</t>
  </si>
  <si>
    <t>/research/rgs01/scratch/tartan_prod</t>
  </si>
  <si>
    <t>scratch-lsf</t>
  </si>
  <si>
    <t>/research/rgs01/scratch/lsf</t>
  </si>
  <si>
    <t>scratch-tartan-dev</t>
  </si>
  <si>
    <t>scratch-tartan-prod</t>
  </si>
  <si>
    <t>user_jcliffor</t>
  </si>
  <si>
    <t>/research/rgs01/home/clusterHome/jcliffor</t>
  </si>
  <si>
    <t>Date</t>
  </si>
  <si>
    <t>Miria Stats</t>
  </si>
  <si>
    <t>rddr01</t>
  </si>
  <si>
    <t>rddr02</t>
  </si>
  <si>
    <t>rddr03</t>
  </si>
  <si>
    <t>rdd04</t>
  </si>
  <si>
    <t>rdd05</t>
  </si>
  <si>
    <t>rdd06</t>
  </si>
  <si>
    <t>rs1_fs</t>
  </si>
  <si>
    <t>Dept</t>
  </si>
  <si>
    <t>clusterhome</t>
  </si>
  <si>
    <t>Miria Total</t>
  </si>
  <si>
    <t>Miria Total in TB</t>
  </si>
  <si>
    <t>df Stats</t>
  </si>
  <si>
    <t>archive</t>
  </si>
  <si>
    <t>Total in TB</t>
  </si>
  <si>
    <t>resgen</t>
  </si>
  <si>
    <t>shres</t>
  </si>
  <si>
    <t>df Total</t>
  </si>
  <si>
    <t>df Total in TB</t>
  </si>
  <si>
    <t>               4,085 </t>
  </si>
  <si>
    <t>               5,418 </t>
  </si>
  <si>
    <t>               6,472 </t>
  </si>
  <si>
    <t>               7,686 </t>
  </si>
  <si>
    <t>               8,231 </t>
  </si>
  <si>
    <t>               9,403 </t>
  </si>
  <si>
    <t>            10,567 </t>
  </si>
  <si>
    <t>            11,881 </t>
  </si>
  <si>
    <t>            12,800 </t>
  </si>
  <si>
    <t>            13,900 </t>
  </si>
  <si>
    <t>            14,800 </t>
  </si>
  <si>
    <t>            15,700 </t>
  </si>
  <si>
    <t>            16,800 </t>
  </si>
  <si>
    <t>Delta in TB</t>
  </si>
  <si>
    <t>               1,333 </t>
  </si>
  <si>
    <t>               1,054 </t>
  </si>
  <si>
    <t>               1,214 </t>
  </si>
  <si>
    <t>                    545 </t>
  </si>
  <si>
    <t>               1,172 </t>
  </si>
  <si>
    <t>               1,164 </t>
  </si>
  <si>
    <t>               1,314 </t>
  </si>
  <si>
    <t>                    919 </t>
  </si>
  <si>
    <t>               1,100 </t>
  </si>
  <si>
    <t>                    900 </t>
  </si>
  <si>
    <t>                    500 </t>
  </si>
  <si>
    <t>                    700 </t>
  </si>
  <si>
    <t>                    800 </t>
  </si>
  <si>
    <t>               1,000 </t>
  </si>
  <si>
    <t>               1,100 </t>
  </si>
  <si>
    <t>                    800 </t>
  </si>
  <si>
    <t>               1,200 </t>
  </si>
  <si>
    <t>               1,200 </t>
  </si>
  <si>
    <t>               1,800 </t>
  </si>
  <si>
    <t>                    500 </t>
  </si>
  <si>
    <t>                    600 </t>
  </si>
  <si>
    <t>                    400 </t>
  </si>
  <si>
    <t>rddr04</t>
  </si>
  <si>
    <t>rddr05</t>
  </si>
  <si>
    <t>rddr06</t>
  </si>
  <si>
    <t>               1,600 </t>
  </si>
  <si>
    <t>               1,070 </t>
  </si>
  <si>
    <t>                    914 </t>
  </si>
  <si>
    <t>                    914 </t>
  </si>
  <si>
    <t>                    533 </t>
  </si>
  <si>
    <t>               1,014 </t>
  </si>
  <si>
    <t>               1,619 </t>
  </si>
  <si>
    <t>Data Type</t>
  </si>
  <si>
    <t>Target</t>
  </si>
  <si>
    <t>Source GB 3/29</t>
  </si>
  <si>
    <t>Source Filecount 3/29</t>
  </si>
  <si>
    <t>Target GB 3/29</t>
  </si>
  <si>
    <t>Target Filecount 3/29</t>
  </si>
  <si>
    <t>GB Complete</t>
  </si>
  <si>
    <t>File Complete</t>
  </si>
  <si>
    <t>Notes</t>
  </si>
  <si>
    <t>Groups</t>
  </si>
  <si>
    <t>RDDR01</t>
  </si>
  <si>
    <t>clee2grp</t>
  </si>
  <si>
    <t>RDDR02</t>
  </si>
  <si>
    <t>chen1grp, savicgrp, hanggrp</t>
  </si>
  <si>
    <t>RDDR03</t>
  </si>
  <si>
    <t>RDDR04</t>
  </si>
  <si>
    <t>geelegrp, leggasgrp, orrgrp, wlodargrp</t>
  </si>
  <si>
    <t>RDDR05</t>
  </si>
  <si>
    <t>halicgrp, li2grp</t>
  </si>
  <si>
    <t>RDDR06</t>
  </si>
  <si>
    <t>huagrp, schulgrp</t>
  </si>
  <si>
    <t>Totals</t>
  </si>
  <si>
    <t>ClusterHome</t>
  </si>
  <si>
    <t>Reference</t>
  </si>
  <si>
    <t>Depts</t>
  </si>
  <si>
    <t>dept-struc, dept-cmpb, dept-DNB</t>
  </si>
  <si>
    <t>Shres</t>
  </si>
  <si>
    <t>shres-CSO, shres-HARTGSF, CYTOG</t>
  </si>
  <si>
    <t>Resgen</t>
  </si>
  <si>
    <t>raw_data, prod</t>
  </si>
  <si>
    <t>Archive</t>
  </si>
  <si>
    <t>Collaborations</t>
  </si>
  <si>
    <t>PedDepAccel</t>
  </si>
  <si>
    <t>Total non groups:</t>
  </si>
  <si>
    <t>Total all sources</t>
  </si>
  <si>
    <t>Diff</t>
  </si>
  <si>
    <t>DR Filesystem</t>
  </si>
  <si>
    <t xml:space="preserve">Total Capacity/GB </t>
  </si>
  <si>
    <t>Recommended Use</t>
  </si>
  <si>
    <t>Used/GB</t>
  </si>
  <si>
    <t>Free/GB 3/22</t>
  </si>
  <si>
    <t>Remaining Recomended</t>
  </si>
  <si>
    <t>Used %</t>
  </si>
  <si>
    <t>Free %</t>
  </si>
  <si>
    <t>(</t>
  </si>
  <si>
    <t>0%)</t>
  </si>
  <si>
    <t>Group Name</t>
  </si>
  <si>
    <t>groups-bernhgrp</t>
  </si>
  <si>
    <t>/research/rgs01/groups/bernhgrp</t>
  </si>
  <si>
    <t>groups-blairgrp</t>
  </si>
  <si>
    <t>/research/rgs01/groups/blairgrp</t>
  </si>
  <si>
    <t>groups-crawfgrp</t>
  </si>
  <si>
    <t>groups-gutiegrp</t>
  </si>
  <si>
    <t>/research/rgs01/groups/</t>
  </si>
  <si>
    <t>groups-imotogrp</t>
  </si>
  <si>
    <t>/research/rgs01/groups/imotogrp</t>
  </si>
  <si>
    <t>groups-lyanggrp</t>
  </si>
  <si>
    <t>/research/rgs01/groups/lyanggrp</t>
  </si>
  <si>
    <t>groups-nishigrp</t>
  </si>
  <si>
    <t>/research/rgs01/groups/nishigrp</t>
  </si>
  <si>
    <t>groups-reesgrp</t>
  </si>
  <si>
    <t>/research/rgs01/groups/reesgrp</t>
  </si>
  <si>
    <t>groups-vargagrp</t>
  </si>
  <si>
    <t>/research/rgs01/groups/vargagrp</t>
  </si>
  <si>
    <t>groups-wangogrp</t>
  </si>
  <si>
    <t>/research/rgs01/groups/wangogrp</t>
  </si>
  <si>
    <t>groups-young2grp</t>
  </si>
  <si>
    <t>/research/rgs01/groups/young2grp</t>
  </si>
  <si>
    <t>groups-almaggrp</t>
  </si>
  <si>
    <t>/research/rgs01/groups/almaggrp</t>
  </si>
  <si>
    <t>groups-alsingrp</t>
  </si>
  <si>
    <t>/research/rgs01/groups/alsingrp</t>
  </si>
  <si>
    <t>groups-banergrp</t>
  </si>
  <si>
    <t>/research/rgs01/groups/banergrp</t>
  </si>
  <si>
    <t>groups-bhoopgrp</t>
  </si>
  <si>
    <t>/research/rgs01/groups/bhoopgrp</t>
  </si>
  <si>
    <t>groups-derengrp</t>
  </si>
  <si>
    <t>/research/rgs01/groups/derengrp</t>
  </si>
  <si>
    <t>groups-dsouzgrp</t>
  </si>
  <si>
    <t>/research/rgs01/groups/dsouzgrp</t>
  </si>
  <si>
    <t>groups-govorgrp</t>
  </si>
  <si>
    <t>/research/rgs01/groups/govorgrp</t>
  </si>
  <si>
    <t>groups-gropmgrp</t>
  </si>
  <si>
    <t>/research/rgs01/groups/gropmgrp</t>
  </si>
  <si>
    <t>groups-hillmgrp</t>
  </si>
  <si>
    <t>/research/rgs01/groups/hillmgrp</t>
  </si>
  <si>
    <t>groups-iralagrp</t>
  </si>
  <si>
    <t>/research/rgs01/groups/iralagrp</t>
  </si>
  <si>
    <t>groups-krullgrp</t>
  </si>
  <si>
    <t>/research/rgs01/groups/krullgrp</t>
  </si>
  <si>
    <t>groups-murphygrp</t>
  </si>
  <si>
    <t>/research/rgs01/groups/murphygrp</t>
  </si>
  <si>
    <t>groups-pangrp</t>
  </si>
  <si>
    <t>/research/rgs01/groups/pangrp</t>
  </si>
  <si>
    <t>groups-pyigrp</t>
  </si>
  <si>
    <t>/research/rgs01/groups/pyigrrp</t>
  </si>
  <si>
    <t>groups-salvagrp</t>
  </si>
  <si>
    <t>/research/rgs01/groups/salvagrp</t>
  </si>
  <si>
    <t>groups-shulkgrp</t>
  </si>
  <si>
    <t>/research/rgs01/groups/shhulkgrp</t>
  </si>
  <si>
    <t>groups-skinigrp</t>
  </si>
  <si>
    <t>/research/rgs01/groups/skinigrp</t>
  </si>
  <si>
    <t>groups-smith1grp</t>
  </si>
  <si>
    <t>/research/rgs01/groups/smith1grp</t>
  </si>
  <si>
    <t>groups-webst2grp</t>
  </si>
  <si>
    <t>/research/rgs01/groups/webst2grp</t>
  </si>
  <si>
    <t>groups-wilson5grp</t>
  </si>
  <si>
    <t>/research/rgs01/groups/wilson5grp</t>
  </si>
  <si>
    <t>groups-zhaogrp</t>
  </si>
  <si>
    <t>/research/rgs01/groups/zhaogrp</t>
  </si>
  <si>
    <t>groups-zhou2grp</t>
  </si>
  <si>
    <t>/research/rgs01/groups/zhou2grp</t>
  </si>
  <si>
    <t>groups-yahngrp</t>
  </si>
  <si>
    <t>/research/rgs01/groups/yahngrp</t>
  </si>
  <si>
    <t>groups-yamasgrp</t>
  </si>
  <si>
    <t>/research/rgs01/groups/yamasgrp</t>
  </si>
  <si>
    <t>/research/rgs01/groups/yang3grp</t>
  </si>
  <si>
    <t>Totals for group data:</t>
  </si>
  <si>
    <t>Sync Delta:</t>
  </si>
  <si>
    <t>Source System</t>
  </si>
  <si>
    <t>Source Path</t>
  </si>
  <si>
    <t>Target Path</t>
  </si>
  <si>
    <t>Jude</t>
  </si>
  <si>
    <t>/research/rddr01/groups/addergrp</t>
  </si>
  <si>
    <t>/research/rddr01/groups/agreengrp</t>
  </si>
  <si>
    <t>/research/rddr01/groups/allgrp</t>
  </si>
  <si>
    <t>/research/rddr01/groups/armstgrp</t>
  </si>
  <si>
    <t>/research/rddr01/groups/beisigrp</t>
  </si>
  <si>
    <t>/research/rddr01/groups/bernhgrp</t>
  </si>
  <si>
    <t>/research/rddr01/groups/blairgrp</t>
  </si>
  <si>
    <t>/research/rddr01/groups/boydgrp</t>
  </si>
  <si>
    <t>/research/rddr01/groups/burdengrp</t>
  </si>
  <si>
    <t>/research/rddr01/groups/calabgrp</t>
  </si>
  <si>
    <t>/research/rddr06/groups/clee2grp</t>
  </si>
  <si>
    <t>/research/rgs01/groups/crawfgrp</t>
  </si>
  <si>
    <t>/research/rddr01/groups/crawfgrp</t>
  </si>
  <si>
    <t>/research/rddr01/groups/crossgrp</t>
  </si>
  <si>
    <t>/research/rddr01/groups/faziogrp</t>
  </si>
  <si>
    <t>/research/rddr01/groups/furmagrp</t>
  </si>
  <si>
    <t>/research/rddr01/groups/G4K</t>
  </si>
  <si>
    <t>/research/rgs01/groups/gutiegrp</t>
  </si>
  <si>
    <t>/research/rddr01/groups/gutiegrp</t>
  </si>
  <si>
    <t>/research/rddr01/groups/harrigrp</t>
  </si>
  <si>
    <t>/research/rddr01/groups/helmigrp</t>
  </si>
  <si>
    <t>/research/rddr01/groups/imotogrp</t>
  </si>
  <si>
    <t>/research/rddr01/groups/inabagrp</t>
  </si>
  <si>
    <t>/research/rddr01/groups/iPSgrp</t>
  </si>
  <si>
    <t>/research/rddr01/groups/jbakergrp</t>
  </si>
  <si>
    <t>/research/rddr01/groups/kennegrp</t>
  </si>
  <si>
    <t>/research/rddr01/groups/loefflgrp</t>
  </si>
  <si>
    <t>/research/rddr01/groups/lyangrp</t>
  </si>
  <si>
    <t>/research/rddr01/groups/moringrp</t>
  </si>
  <si>
    <t>/research/rddr01/groups/neumagrp</t>
  </si>
  <si>
    <t>/research/rddr01/groups/nienhgrp</t>
  </si>
  <si>
    <t>/research/rddr01/groups/nishigrp</t>
  </si>
  <si>
    <t>/research/rddr01/groups/ogggrp</t>
  </si>
  <si>
    <t>/research/rddr01/groups/parkgrp</t>
  </si>
  <si>
    <t>/research/rddr01/groups/parrisgrp</t>
  </si>
  <si>
    <t>/research/rddr01/groups/pellegrp</t>
  </si>
  <si>
    <t>/research/rddr01/groups/phouggrp</t>
  </si>
  <si>
    <t>/research/rddr01/groups/pishagrp</t>
  </si>
  <si>
    <t>/research/rddr01/groups/raimogrp</t>
  </si>
  <si>
    <t>/research/rddr01/groups/reddigrp</t>
  </si>
  <si>
    <t>/research/rddr01/groups/reesgrp</t>
  </si>
  <si>
    <t>/research/rddr01/groups/relligrp</t>
  </si>
  <si>
    <t>/research/rddr01/groups/ribeigrp</t>
  </si>
  <si>
    <t>/research/rddr01/groups/rivasgrp</t>
  </si>
  <si>
    <t>/research/rddr01/groups/sethgrp</t>
  </si>
  <si>
    <t>/research/rddr01/groups/sleepgrp</t>
  </si>
  <si>
    <t>/research/rddr01/groups/sparrgrp</t>
  </si>
  <si>
    <t>/research/rddr01/groups/stewartgrp</t>
  </si>
  <si>
    <t>/research/rddr01/groups/sumptergrp</t>
  </si>
  <si>
    <t>/research/rddr01/groups/talbotgrp</t>
  </si>
  <si>
    <t>/research/rddr01/groups/tayl1grp</t>
  </si>
  <si>
    <t>/research/rddr01/groups/torregrp</t>
  </si>
  <si>
    <t>/research/rddr01/groups/valengrp</t>
  </si>
  <si>
    <t>/research/rddr01/groups/vargagrp</t>
  </si>
  <si>
    <t>/research/rddr01/groups/vignagrp</t>
  </si>
  <si>
    <t>/research/rddr01/groups/wangroup</t>
  </si>
  <si>
    <t>/research/rddr01/groups/young2grp</t>
  </si>
  <si>
    <t>/research/rddr01/groups/zhenggrp</t>
  </si>
  <si>
    <t>Groups Total</t>
  </si>
  <si>
    <t>/research/rddr01/clusterHome</t>
  </si>
  <si>
    <t>/research/rddr01/reference</t>
  </si>
  <si>
    <t>RS1 Totals</t>
  </si>
  <si>
    <t>GEMINI</t>
  </si>
  <si>
    <t>/research/rgs02/collaborations/GEMINI</t>
  </si>
  <si>
    <t>/research/rddr01/collaborations/GEMINI</t>
  </si>
  <si>
    <t>PTNI</t>
  </si>
  <si>
    <t>/research/rgs02/collaborations/PTNI</t>
  </si>
  <si>
    <t>/research/rddr01/collaborations/PTNI</t>
  </si>
  <si>
    <t>/research/rgs02/collaborations/PedDepAccel</t>
  </si>
  <si>
    <t>/research/rddr01/collaborations/PedDepAccel</t>
  </si>
  <si>
    <t>RS2 Totals</t>
  </si>
  <si>
    <t xml:space="preserve"> Source Fileset Name</t>
  </si>
  <si>
    <t>/research/rddr02/groups/aicgrp</t>
  </si>
  <si>
    <t>/research/rddr02/groups/almagrp</t>
  </si>
  <si>
    <t>/research/rddr02/groups/alsingrp</t>
  </si>
  <si>
    <t>/research/rddr02/groups/banergrp</t>
  </si>
  <si>
    <t>/research/rddr02/groups/bhoopgrp</t>
  </si>
  <si>
    <t>/research/rddr02/groups/caogrp</t>
  </si>
  <si>
    <t>/research/rddr02/groups/chen1grp</t>
  </si>
  <si>
    <t>/research/rddr02/groups/chenggrp</t>
  </si>
  <si>
    <t>/research/rddr02/groups/chengrp</t>
  </si>
  <si>
    <t>/research/rddr02/groups/dazzogrp</t>
  </si>
  <si>
    <t>/research/rddr02/groups/derecgrp</t>
  </si>
  <si>
    <t>/research/rddr02/groups/derengrp</t>
  </si>
  <si>
    <t>/research/rddr02/groups/dsouzgrp</t>
  </si>
  <si>
    <t>/research/rddr02/groups/durbigrp</t>
  </si>
  <si>
    <t>/research/rddr02/groups/eastogrp</t>
  </si>
  <si>
    <t>/research/rddr02/groups/ellisgrp</t>
  </si>
  <si>
    <t>/research/rddr02/groups/geigegrp</t>
  </si>
  <si>
    <t>/research/rddr02/groups/govorgrp</t>
  </si>
  <si>
    <t>/research/rddr02/groups/gropmgrp</t>
  </si>
  <si>
    <t>/research/rddr02/groups/grubegrp</t>
  </si>
  <si>
    <t>/research/rddr02/groups/hangrp</t>
  </si>
  <si>
    <t>/research/rddr02/groups/haydegrp</t>
  </si>
  <si>
    <t>/research/rddr02/groups/hillmgrp</t>
  </si>
  <si>
    <t>/research/rddr02/groups/iralagrp</t>
  </si>
  <si>
    <t>/research/rddr02/groups/jschugrp</t>
  </si>
  <si>
    <t>/research/rddr02/groups/kannegrp</t>
  </si>
  <si>
    <t>/research/rddr02/groups/krullgrp</t>
  </si>
  <si>
    <t>/research/rddr02/groups/labelgrp</t>
  </si>
  <si>
    <t>/research/rddr02/groups/leegrp</t>
  </si>
  <si>
    <t>/research/rddr02/groups/lucasgrp</t>
  </si>
  <si>
    <t>/research/rddr02/groups/murphygrp</t>
  </si>
  <si>
    <t>/research/rddr02/groups/nealegrp</t>
  </si>
  <si>
    <t>/research/rddr02/groups/obenggrp</t>
  </si>
  <si>
    <t>/research/rddr02/groups/pangrp</t>
  </si>
  <si>
    <t>/research/rddr02/groups/pyigrp</t>
  </si>
  <si>
    <t>/research/rddr02/groups/rankgrp</t>
  </si>
  <si>
    <t>/research/rddr02/groups/robisgrp</t>
  </si>
  <si>
    <t>/research/rddr02/groups/rockgrp</t>
  </si>
  <si>
    <t>/research/rddr02/groups/rogersgrp</t>
  </si>
  <si>
    <t>/research/rddr02/groups/salvagrp</t>
  </si>
  <si>
    <t>/research/rddr02/groups/savicgrp</t>
  </si>
  <si>
    <t>/research/rddr02/groups/schu1grp</t>
  </si>
  <si>
    <t>/research/rddr02/groups/schwagrp</t>
  </si>
  <si>
    <t>/research/rgs01/groups/shulkgrp</t>
  </si>
  <si>
    <t>/research/rddr02/groups/shulkgrp</t>
  </si>
  <si>
    <t>/research/rddr02/groups/skinigrp</t>
  </si>
  <si>
    <t>/research/rddr02/groups/smith1grp</t>
  </si>
  <si>
    <t>/research/rddr02/groups/thomagrp</t>
  </si>
  <si>
    <t>/research/rddr02/groups/webst2grp</t>
  </si>
  <si>
    <t>/research/rddr02/groups/webstgrp</t>
  </si>
  <si>
    <t>/research/rddr02/groups/wilson5grp</t>
  </si>
  <si>
    <t>/research/rddr02/groups/xmagrp</t>
  </si>
  <si>
    <t>/research/rddr02/groups/yang2grp</t>
  </si>
  <si>
    <t>/research/rddr02/groups/zambegrp</t>
  </si>
  <si>
    <t>/research/rddr02/groups/zhaogrp</t>
  </si>
  <si>
    <t>/research/rddr02/groups/zhou2grp</t>
  </si>
  <si>
    <t>/research/rddr02/groups/zhougrp</t>
  </si>
  <si>
    <t>Total Groups Data</t>
  </si>
  <si>
    <t>archive-pubarchive</t>
  </si>
  <si>
    <t>/research/rgs01/archive/pub_archive</t>
  </si>
  <si>
    <t>/research/rddr02/archive/pub_archive</t>
  </si>
  <si>
    <t>archive-srmpiarchive</t>
  </si>
  <si>
    <t>/research/rgs01/archive/pi_archive</t>
  </si>
  <si>
    <t>/research/rddr02/archive/pi_archive</t>
  </si>
  <si>
    <t>Total Jude Archive</t>
  </si>
  <si>
    <t>Source GB 3/22</t>
  </si>
  <si>
    <t>Source Filecount 3/22</t>
  </si>
  <si>
    <t>Target GB 3/22</t>
  </si>
  <si>
    <t>Target Filecount 3/22</t>
  </si>
  <si>
    <t>resgen-dev</t>
  </si>
  <si>
    <t>/research/rgs02/resgen/dev</t>
  </si>
  <si>
    <t>/research/rddr02/resgen/dev</t>
  </si>
  <si>
    <t>resgen-legacy</t>
  </si>
  <si>
    <t>/research/rgs02/resgen/legacy</t>
  </si>
  <si>
    <t>/research/rddr02/resgen/legacy</t>
  </si>
  <si>
    <t>resgen-prod</t>
  </si>
  <si>
    <t>/research/rgs02/resgen/prod</t>
  </si>
  <si>
    <t>/research/rddr02/resgen/prod</t>
  </si>
  <si>
    <t>resgen-raw_data</t>
  </si>
  <si>
    <t>/research/rgs02/resgen/raw_data</t>
  </si>
  <si>
    <t>/research/rddr02/resgen/raw_data</t>
  </si>
  <si>
    <t>resgen-ref</t>
  </si>
  <si>
    <t>/research/rgs02/resgen/ref</t>
  </si>
  <si>
    <t>/research/rddr02/resgen/ref</t>
  </si>
  <si>
    <t>resgen-system</t>
  </si>
  <si>
    <t>/research/rgs02/resgen/system</t>
  </si>
  <si>
    <t>/research/rddr02/resgen/system</t>
  </si>
  <si>
    <t>resgen-test</t>
  </si>
  <si>
    <t>/research/rgs02/resgen/test</t>
  </si>
  <si>
    <t>/research/rddr02/resgen/test</t>
  </si>
  <si>
    <t>Resgen Total</t>
  </si>
  <si>
    <t>/research/rddr03/groups/baggagrp</t>
  </si>
  <si>
    <t>/research/rddr03/groups/bradygrp</t>
  </si>
  <si>
    <t>/research/rddr03/groups/finkegrp</t>
  </si>
  <si>
    <t>/research/rddr03/groups/gibsongrp</t>
  </si>
  <si>
    <t>/research/rddr03/groups/greengrp</t>
  </si>
  <si>
    <t>/research/rddr03/groups/guenthgrp</t>
  </si>
  <si>
    <t>Over?</t>
  </si>
  <si>
    <t>/research/rddr03/groups/hugrp</t>
  </si>
  <si>
    <t>/research/rddr03/groups/mcgargrp</t>
  </si>
  <si>
    <t>/research/rddr03/groups/mejiagrp</t>
  </si>
  <si>
    <t>/research/rddr03/groups/morgagrp</t>
  </si>
  <si>
    <t>/research/rddr03/groups/mulligrp</t>
  </si>
  <si>
    <t>/research/rddr03/groups/nigrp</t>
  </si>
  <si>
    <t>/research/rddr03/groups/plummgrp</t>
  </si>
  <si>
    <t>/research/rddr03/groups/qligrp</t>
  </si>
  <si>
    <t>/research/rddr03/groups/ramilogrp</t>
  </si>
  <si>
    <t>/research/rddr03/groups/veveagrp</t>
  </si>
  <si>
    <t>/research/rddr03/groups/weissgrp</t>
  </si>
  <si>
    <t>/research/rddr03/groups/yahngrp</t>
  </si>
  <si>
    <t>/research/rddr03/groups/yanggrp</t>
  </si>
  <si>
    <t>dept-BIOST</t>
  </si>
  <si>
    <t>/research/rgs01/dept/BIOST</t>
  </si>
  <si>
    <t>/research/rddr03/dept/BIOST</t>
  </si>
  <si>
    <t>dept-BMC</t>
  </si>
  <si>
    <t>/research/rgs01/dept/BMC</t>
  </si>
  <si>
    <t>/research/rddr03/dept/BMC</t>
  </si>
  <si>
    <t>dept-CAB</t>
  </si>
  <si>
    <t>/research/rgs01/dept/CAB</t>
  </si>
  <si>
    <t>/research/rddr03/dept/CAB</t>
  </si>
  <si>
    <t>dept-CHEMB</t>
  </si>
  <si>
    <t>/research/rgs01/dept/CHEMB</t>
  </si>
  <si>
    <t>/research/rddr03/dept/CHEMB</t>
  </si>
  <si>
    <t>dept-CMB</t>
  </si>
  <si>
    <t>/research/rgs01/dept/CMB</t>
  </si>
  <si>
    <t>/research/rddr03/dept/CMB</t>
  </si>
  <si>
    <t>dept-CMPB</t>
  </si>
  <si>
    <t>/research/rgs01/dept/CMPB</t>
  </si>
  <si>
    <t>/research/rddr03/dept/CMPB</t>
  </si>
  <si>
    <t>dept-CPNDR</t>
  </si>
  <si>
    <t>/research/rgs01/dept/CPNDR</t>
  </si>
  <si>
    <t>/research/rddr03/dept/CPNDR</t>
  </si>
  <si>
    <t>dept-CPREV</t>
  </si>
  <si>
    <t>/research/rgs01/dept/CPREV</t>
  </si>
  <si>
    <t>/research/rddr03/dept/CPREV</t>
  </si>
  <si>
    <t>dept-CPS</t>
  </si>
  <si>
    <t>/research/rgs01/dept/CPS</t>
  </si>
  <si>
    <t>/research/rddr03/dept/CPS</t>
  </si>
  <si>
    <t>dept-DI</t>
  </si>
  <si>
    <t>/research/rgs01/dept/DI</t>
  </si>
  <si>
    <t>/research/rddr03/dept/DI</t>
  </si>
  <si>
    <t>dept-DNB</t>
  </si>
  <si>
    <t>/research/rgs01/dept/DNB</t>
  </si>
  <si>
    <t>/research/rddr03/dept/DNB</t>
  </si>
  <si>
    <t>dept-GENET</t>
  </si>
  <si>
    <t>/research/rgs01/dept/GENET</t>
  </si>
  <si>
    <t>/research/rddr03/dept/GENET</t>
  </si>
  <si>
    <t>dept-GRAD</t>
  </si>
  <si>
    <t>/research/rgs01/dept/GRAD</t>
  </si>
  <si>
    <t>/research/rddr03/dept/GRAD</t>
  </si>
  <si>
    <t>dept-HART</t>
  </si>
  <si>
    <t>/research/rgs01/dept/HART</t>
  </si>
  <si>
    <t>/research/rddr03/dept/HART</t>
  </si>
  <si>
    <t>dept-HEM</t>
  </si>
  <si>
    <t>/research/rgs01/dept/HEM</t>
  </si>
  <si>
    <t>/research/rddr03/dept/HEM</t>
  </si>
  <si>
    <t>dept-IMMUN</t>
  </si>
  <si>
    <t>/research/rgs01/dept/IMMUN</t>
  </si>
  <si>
    <t>/research/rddr03/dept/IMMUN</t>
  </si>
  <si>
    <t>dept-INFDI</t>
  </si>
  <si>
    <t>/research/rgs01/dept/INFDI</t>
  </si>
  <si>
    <t>/research/rddr03/dept/INFDI</t>
  </si>
  <si>
    <t>dept-INFOS</t>
  </si>
  <si>
    <t>/research/rgs01/dept/INFOS</t>
  </si>
  <si>
    <t>/research/rddr03/dept/INFOS</t>
  </si>
  <si>
    <t>dept-INTOU</t>
  </si>
  <si>
    <t>/research/rgs01/dept/INTOU</t>
  </si>
  <si>
    <t>/research/rddr03/dept/INTOU</t>
  </si>
  <si>
    <t>dept-NEURO</t>
  </si>
  <si>
    <t>/research/rgs01/dept/NEURO</t>
  </si>
  <si>
    <t>/research/rddr03/dept/NEURO</t>
  </si>
  <si>
    <t>dept-ONC</t>
  </si>
  <si>
    <t>/research/rgs01/dept/ONC</t>
  </si>
  <si>
    <t>/research/rddr03/dept/ONC</t>
  </si>
  <si>
    <t>dept-PATH</t>
  </si>
  <si>
    <t>/research/rgs01/dept/PATH</t>
  </si>
  <si>
    <t>/research/rddr03/dept/PATH</t>
  </si>
  <si>
    <t>dept-PHRMS</t>
  </si>
  <si>
    <t>/research/rgs01/dept/PHRMS</t>
  </si>
  <si>
    <t>/research/rddr03/dept/PHRMS</t>
  </si>
  <si>
    <t>dept-PRTEO</t>
  </si>
  <si>
    <t>/research/rgs01/dept/PRTEO</t>
  </si>
  <si>
    <t>/research/rddr03/dept/PRTEO</t>
  </si>
  <si>
    <t>dept-RO</t>
  </si>
  <si>
    <t>/research/rgs01/dept/RO</t>
  </si>
  <si>
    <t>/research/rddr03/dept/RO</t>
  </si>
  <si>
    <t>dept-SECUR</t>
  </si>
  <si>
    <t>/research/rgs01/dept/SECUR</t>
  </si>
  <si>
    <t>/research/rddr03/dept/SECUR</t>
  </si>
  <si>
    <t>dept-STRUC</t>
  </si>
  <si>
    <t>/research/rgs01/dept/STRUC</t>
  </si>
  <si>
    <t>/research/rddr03/dept/STRUC</t>
  </si>
  <si>
    <t>dept-SURG</t>
  </si>
  <si>
    <t>/research/rgs01/dept/SURG</t>
  </si>
  <si>
    <t>/research/rddr03/dept/SURG</t>
  </si>
  <si>
    <t>dept-TPQ</t>
  </si>
  <si>
    <t>/research/rgs01/dept/TPQ</t>
  </si>
  <si>
    <t>/research/rddr03/dept/TPQ</t>
  </si>
  <si>
    <t>Dept Totals</t>
  </si>
  <si>
    <t>RDDR03 Total</t>
  </si>
  <si>
    <t>Create Verfied</t>
  </si>
  <si>
    <t>KB Complete</t>
  </si>
  <si>
    <t>/research/rddr04/groups/apatelgrp</t>
  </si>
  <si>
    <t>Yes</t>
  </si>
  <si>
    <t>/research/rddr04/groups/babugrp</t>
  </si>
  <si>
    <t>/research/rddr04/groups/bikoffgrp</t>
  </si>
  <si>
    <t>/research/rddr04/groups/blancgrp</t>
  </si>
  <si>
    <t>/research/rddr04/groups/changgrp</t>
  </si>
  <si>
    <t>/research/rddr04/groups/cligrp</t>
  </si>
  <si>
    <t>/research/rddr04/groups/crispigrp</t>
  </si>
  <si>
    <t>/research/rddr04/groups/fischergrp</t>
  </si>
  <si>
    <t>/research/rddr04/groups/flerlgrp</t>
  </si>
  <si>
    <t>/research/rddr04/groups/geelegrp</t>
  </si>
  <si>
    <t>/research/rddr04/groups/grosvgrp</t>
  </si>
  <si>
    <t>/research/rddr04/groups/jxugrp</t>
  </si>
  <si>
    <t>/research/rddr04/groups/kellogrp</t>
  </si>
  <si>
    <t>/research/rddr04/groups/kodanigrp</t>
  </si>
  <si>
    <t>/research/rddr04/groups/krencgrp</t>
  </si>
  <si>
    <t>/research/rddr04/groups/kriwagrp</t>
  </si>
  <si>
    <t>/research/rddr04/groups/kundugrp</t>
  </si>
  <si>
    <t>/research/rddr04/groups/leggasgrp</t>
  </si>
  <si>
    <t>/research/rddr04/groups/mackgrp</t>
  </si>
  <si>
    <t>/research/rddr04/groups/mcki1grp</t>
  </si>
  <si>
    <t>/research/rddr04/groups/meffogrp</t>
  </si>
  <si>
    <t>/research/rddr04/groups/miller2grp</t>
  </si>
  <si>
    <t>/research/rddr04/groups/millergrp</t>
  </si>
  <si>
    <t>/research/rddr04/groups/nityanagrp</t>
  </si>
  <si>
    <t>/research/rddr04/groups/ogdengrp</t>
  </si>
  <si>
    <t>/research/rddr04/groups/opfergrp</t>
  </si>
  <si>
    <t>/research/rddr04/groups/orrgrp</t>
  </si>
  <si>
    <t>/research/rddr04/groups/peng1grp</t>
  </si>
  <si>
    <t>/research/rddr04/groups/penggrp</t>
  </si>
  <si>
    <t>/research/rddr04/groups/poundsgrp</t>
  </si>
  <si>
    <t>/research/rddr04/groups/robingrp</t>
  </si>
  <si>
    <t>/research/rddr04/groups/solecgrp</t>
  </si>
  <si>
    <t>/research/rddr04/groups/tsaigrp</t>
  </si>
  <si>
    <t>/research/rddr04/groups/wang2grp</t>
  </si>
  <si>
    <t>/research/rddr04/groups/webbygrp</t>
  </si>
  <si>
    <t>/research/rddr04/groups/whitegrp</t>
  </si>
  <si>
    <t>/research/rddr04/groups/wlodargrp</t>
  </si>
  <si>
    <t>/research/rddr04/groups/wugrp</t>
  </si>
  <si>
    <t>/research/rddr04/groups/yamasgrp</t>
  </si>
  <si>
    <t>/research/rddr04/groups/zhanggrp</t>
  </si>
  <si>
    <t>/research/rddr04/groups/zheng1grp</t>
  </si>
  <si>
    <t>/research/rddr04/groups/zwanggrp</t>
  </si>
  <si>
    <t>Groups Totals</t>
  </si>
  <si>
    <t>Source Name</t>
  </si>
  <si>
    <t>/research/rddr05/groups/bakergrp</t>
  </si>
  <si>
    <t>/research/rddr05/groups/chigrp</t>
  </si>
  <si>
    <t>/research/rddr05/groups/cupidgrp</t>
  </si>
  <si>
    <t>/research/rddr05/groups/dharmatgrp</t>
  </si>
  <si>
    <t>/research/rddr05/groups/dyergrp</t>
  </si>
  <si>
    <t>/research/rddr05/groups/furtagrp</t>
  </si>
  <si>
    <t>/research/rddr05/groups/halicgrp</t>
  </si>
  <si>
    <t>/research/rddr05/groups/hatlegrp</t>
  </si>
  <si>
    <t>/research/rddr05/groups/klcogrp</t>
  </si>
  <si>
    <t>/research/rddr05/groups/li2grp</t>
  </si>
  <si>
    <t>/research/rddr05/groups/ma1grp</t>
  </si>
  <si>
    <t>/research/rddr05/groups/merchgrp</t>
  </si>
  <si>
    <t>/research/rddr05/groups/mittagrp</t>
  </si>
  <si>
    <t>/research/rddr05/groups/nicholsgrp</t>
  </si>
  <si>
    <t>/research/rddr05/groups/nityagrp</t>
  </si>
  <si>
    <t>/research/rddr05/groups/robertsgrp</t>
  </si>
  <si>
    <t>/research/rddr05/groups/roussgrp</t>
  </si>
  <si>
    <t>/research/rddr05/groups/sapkogrp</t>
  </si>
  <si>
    <t>/research/rddr05/groups/sun1grp</t>
  </si>
  <si>
    <t>/research/rddr05/groups/tatevgrp</t>
  </si>
  <si>
    <t>/research/rddr05/groups/zakhagrp</t>
  </si>
  <si>
    <t>shres-ADVHI</t>
  </si>
  <si>
    <t>/research/rgs01/shres/ADVHI</t>
  </si>
  <si>
    <t>/research/rddr05/shres/ADVHI</t>
  </si>
  <si>
    <t>shres-ANIMA</t>
  </si>
  <si>
    <t>/research/rgs01/shres/ANIMA</t>
  </si>
  <si>
    <t>/research/rddr05/shres/ANIMA</t>
  </si>
  <si>
    <t>shres-BAC</t>
  </si>
  <si>
    <t>/research/rgs01/shres/BAC</t>
  </si>
  <si>
    <t>/research/rddr05/shres/BAC</t>
  </si>
  <si>
    <t>shres-CMPD</t>
  </si>
  <si>
    <t>/research/rgs01/shres/CMPD</t>
  </si>
  <si>
    <t>/research/rddr05/shres/CMPD</t>
  </si>
  <si>
    <t>shres-CSO</t>
  </si>
  <si>
    <t>/research/rgs01/shres/CSO</t>
  </si>
  <si>
    <t>/research/rddr05/shres/CSO</t>
  </si>
  <si>
    <t>shres-CYTOG</t>
  </si>
  <si>
    <t>/research/rgs01/shres/CYTOG</t>
  </si>
  <si>
    <t>/research/rddr05/shres/CYTOG</t>
  </si>
  <si>
    <t>shres-FLOW</t>
  </si>
  <si>
    <t>/research/rgs01/shres/FLOW</t>
  </si>
  <si>
    <t>/research/rddr05/shres/FLOW</t>
  </si>
  <si>
    <t>shres-HARTGSF</t>
  </si>
  <si>
    <t>/research/rgs01/shres/HARTGSF</t>
  </si>
  <si>
    <t>/research/rddr05/shres/HARTGSF</t>
  </si>
  <si>
    <t>shres-IMINFO</t>
  </si>
  <si>
    <t>/research/rgs01/shres/IMINFO</t>
  </si>
  <si>
    <t>/research/rddr05/shres/IMINFO</t>
  </si>
  <si>
    <t>shres-SCIMGEM</t>
  </si>
  <si>
    <t>/research/rgs01/shres/SCIMGEM</t>
  </si>
  <si>
    <t>/research/rddr05/shres/SCIMGEM</t>
  </si>
  <si>
    <t>shres-SCIMGLM</t>
  </si>
  <si>
    <t>/research/rgs01/shres/SCIMGLM</t>
  </si>
  <si>
    <t>/research/rddr05/shres/SCIMGLM</t>
  </si>
  <si>
    <t>shres-TGC</t>
  </si>
  <si>
    <t>/research/rgs01/shres/TGC</t>
  </si>
  <si>
    <t>/research/rddr05/shres/TGC</t>
  </si>
  <si>
    <t>shres-VECT</t>
  </si>
  <si>
    <t>/research/rgs01/shres/VECT</t>
  </si>
  <si>
    <t>/research/rddr05/shres/VECT</t>
  </si>
  <si>
    <t>Total SHRES</t>
  </si>
  <si>
    <t>Total RDDR05</t>
  </si>
  <si>
    <t>Target Directory</t>
  </si>
  <si>
    <t>/research/rddr06/groups/abrahgrp</t>
  </si>
  <si>
    <t>/research/rddr06/groups/acharyagrp</t>
  </si>
  <si>
    <t>/research/rddr06/groups/ansargrp</t>
  </si>
  <si>
    <t>/research/rddr06/groups/babisgrp</t>
  </si>
  <si>
    <t>/research/rddr06/groups/beeregrp</t>
  </si>
  <si>
    <t>/research/rddr06/groups/bernsgrp</t>
  </si>
  <si>
    <t>/research/rddr06/groups/bhaktgrp</t>
  </si>
  <si>
    <t>/research/rddr06/groups/brow1grp</t>
  </si>
  <si>
    <t>/research/rddr06/groups/cab</t>
  </si>
  <si>
    <t>/research/rddr06/groups/canizgrp</t>
  </si>
  <si>
    <t>/research/rddr06/groups/chianggrp</t>
  </si>
  <si>
    <t>/research/rddr06/groups/choigrp</t>
  </si>
  <si>
    <t>/research/rddr06/groups/clemegrp</t>
  </si>
  <si>
    <t>/research/rddr06/groups/cstewgrp</t>
  </si>
  <si>
    <t>/research/rddr06/groups/daogrp</t>
  </si>
  <si>
    <t>/research/rddr06/groups/davidgrp</t>
  </si>
  <si>
    <t>/research/rddr06/groups/demongrp</t>
  </si>
  <si>
    <t>/research/rddr06/groups/dohergrp</t>
  </si>
  <si>
    <t>/research/rddr06/groups/downigrp</t>
  </si>
  <si>
    <t>/research/rddr06/groups/eschugrp</t>
  </si>
  <si>
    <t>/research/rddr06/groups/esteppgrp</t>
  </si>
  <si>
    <t>/research/rddr06/groups/evansgrp</t>
  </si>
  <si>
    <t>/research/rddr06/groups/faughtgrp</t>
  </si>
  <si>
    <t>/research/rddr06/groups/federgrp</t>
  </si>
  <si>
    <t>/research/rddr06/groups/fenggrp</t>
  </si>
  <si>
    <t>/research/rddr06/groups/flerlagrp</t>
  </si>
  <si>
    <t>/research/rddr06/groups/formerPI</t>
  </si>
  <si>
    <t>/research/rddr06/groups/gajjagrp</t>
  </si>
  <si>
    <t>/research/rddr06/groups/gottsgrp</t>
  </si>
  <si>
    <t>/research/rddr06/groups/haworthgrp</t>
  </si>
  <si>
    <t>/research/rddr06/groups/hayesgrp</t>
  </si>
  <si>
    <t>/research/rddr06/groups/heathgrp</t>
  </si>
  <si>
    <t>/research/rddr06/groups/hendegrp</t>
  </si>
  <si>
    <t>/research/rddr06/groups/hherzgrp</t>
  </si>
  <si>
    <t>/research/rddr06/groups/huagrp</t>
  </si>
  <si>
    <t>/research/rddr06/groups/hurwigrp</t>
  </si>
  <si>
    <t>/research/rddr06/groups/jackogrp</t>
  </si>
  <si>
    <t>/research/rddr06/groups/kalatgrp</t>
  </si>
  <si>
    <t>/research/rddr06/groups/khairygrp</t>
  </si>
  <si>
    <t>/research/rddr06/groups/lugrp</t>
  </si>
  <si>
    <t>/research/rddr06/groups/margogrp</t>
  </si>
  <si>
    <t>/research/rddr06/groups/mcculgrp</t>
  </si>
  <si>
    <t>/research/rddr06/groups/mckingrp</t>
  </si>
  <si>
    <t>/research/rddr06/groups/meadgrp</t>
  </si>
  <si>
    <t>/research/rddr06/groups/meaghgrp</t>
  </si>
  <si>
    <t>/research/rddr06/groups/moldogrp</t>
  </si>
  <si>
    <t>/research/rddr06/groups/northcgrp</t>
  </si>
  <si>
    <t>/research/rddr06/groups/partrgrp</t>
  </si>
  <si>
    <t>/research/rddr06/groups/pataygrp</t>
  </si>
  <si>
    <t>/research/rddr06/groups/PCGP</t>
  </si>
  <si>
    <t>/research/rddr06/groups/pottegrp</t>
  </si>
  <si>
    <t>/research/rddr06/groups/potts1grp</t>
  </si>
  <si>
    <t>/research/rddr06/groups/pottsgrp</t>
  </si>
  <si>
    <t>/research/rddr06/groups/roschgrp</t>
  </si>
  <si>
    <t>/research/rddr06/groups/russellgrp</t>
  </si>
  <si>
    <t>/research/rddr06/groups/rybakgrp</t>
  </si>
  <si>
    <t>/research/rddr06/groups/sablagrp</t>
  </si>
  <si>
    <t>/research/rddr06/groups/schulgrp</t>
  </si>
  <si>
    <t>/research/rddr06/groups/sharmagrp</t>
  </si>
  <si>
    <t>/research/rddr06/groups/shelagrp</t>
  </si>
  <si>
    <t>/research/rddr06/groups/sherrgrp</t>
  </si>
  <si>
    <t>/research/rddr06/groups/sorregrp</t>
  </si>
  <si>
    <t>/research/rddr06/groups/thromgrp</t>
  </si>
  <si>
    <t>/research/rddr06/groups/tinklegrp</t>
  </si>
  <si>
    <t>/research/rddr06/groups/tuomagrp</t>
  </si>
  <si>
    <t>/research/rddr06/groups/upadhagrp</t>
  </si>
  <si>
    <t>/research/rddr06/groups/velasgrp</t>
  </si>
  <si>
    <t>/research/rddr06/groups/vogelgrp</t>
  </si>
  <si>
    <t>/research/rddr06/groups/wolfgrp</t>
  </si>
  <si>
    <t>/research/rddr06/groups/yang3grp</t>
  </si>
  <si>
    <t>/research/rddr06/groups/yasuigrp</t>
  </si>
  <si>
    <t>/research/rddr06/groups/yengrp</t>
  </si>
  <si>
    <t>/research/rddr06/groups/younggrp</t>
  </si>
  <si>
    <t>/research/rddr06/groups/yu3grp</t>
  </si>
  <si>
    <t>/research/rddr06/groups/zhugrp</t>
  </si>
  <si>
    <t>RDDR06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</si>
</sst>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_(* #,##0.0000_);_(* \(#,##0.0000\);_(* &quot;-&quot;??_);_(@_)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6"/>
      <color rgb="FF212121"/>
      <name val="Aptos"/>
    </font>
    <font>
      <sz val="16"/>
      <color theme="1"/>
      <name val="Calibri"/>
      <family val="2"/>
      <scheme val="minor"/>
    </font>
    <font>
      <b/>
      <sz val="16"/>
      <color rgb="FF000000"/>
      <name val="Aptos Narrow"/>
    </font>
    <font>
      <b/>
      <sz val="16"/>
      <color rgb="FF0070C0"/>
      <name val="Aptos Narrow"/>
    </font>
    <font>
      <sz val="16"/>
      <color rgb="FF000000"/>
      <name val="Aptos Narrow"/>
    </font>
    <font>
      <b/>
      <sz val="16"/>
      <color theme="1"/>
      <name val="Calibri"/>
      <family val="2"/>
      <scheme val="minor"/>
    </font>
    <font>
      <b/>
      <sz val="16"/>
      <color rgb="FF7030A0"/>
      <name val="Aptos Narrow"/>
    </font>
    <font>
      <b/>
      <sz val="16"/>
      <color rgb="FF00B050"/>
      <name val="Aptos Narrow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ptos Narrow"/>
    </font>
    <font>
      <b/>
      <sz val="12"/>
      <color rgb="FF0070C0"/>
      <name val="Aptos Narrow"/>
    </font>
    <font>
      <sz val="12"/>
      <color rgb="FF000000"/>
      <name val="Aptos Narrow"/>
    </font>
    <font>
      <b/>
      <sz val="12"/>
      <color rgb="FF7030A0"/>
      <name val="Aptos Narrow"/>
    </font>
    <font>
      <b/>
      <sz val="12"/>
      <color rgb="FF00B050"/>
      <name val="Aptos Narrow"/>
    </font>
    <font>
      <sz val="11"/>
      <color rgb="FF212121"/>
      <name val="Aptos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3" xfId="0" applyFont="1" applyBorder="1" applyAlignment="1">
      <alignment horizontal="center"/>
    </xf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6" fontId="5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12" fillId="0" borderId="0" xfId="0" applyFont="1"/>
    <xf numFmtId="43" fontId="0" fillId="0" borderId="0" xfId="0" applyNumberFormat="1"/>
    <xf numFmtId="166" fontId="0" fillId="0" borderId="0" xfId="0" applyNumberFormat="1"/>
    <xf numFmtId="0" fontId="13" fillId="0" borderId="0" xfId="0" applyFont="1"/>
    <xf numFmtId="16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4" fontId="13" fillId="0" borderId="0" xfId="0" applyNumberFormat="1" applyFont="1"/>
    <xf numFmtId="2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" fontId="19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4" borderId="0" xfId="0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167" fontId="0" fillId="0" borderId="0" xfId="0" applyNumberFormat="1"/>
    <xf numFmtId="0" fontId="1" fillId="6" borderId="3" xfId="0" applyFont="1" applyFill="1" applyBorder="1"/>
    <xf numFmtId="9" fontId="0" fillId="3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9" fontId="23" fillId="7" borderId="0" xfId="0" applyNumberFormat="1" applyFont="1" applyFill="1"/>
    <xf numFmtId="9" fontId="23" fillId="8" borderId="0" xfId="0" applyNumberFormat="1" applyFont="1" applyFill="1"/>
    <xf numFmtId="0" fontId="1" fillId="4" borderId="0" xfId="0" applyFont="1" applyFill="1" applyAlignment="1">
      <alignment horizontal="center" vertical="top"/>
    </xf>
    <xf numFmtId="0" fontId="24" fillId="0" borderId="0" xfId="0" applyFont="1"/>
    <xf numFmtId="0" fontId="0" fillId="0" borderId="4" xfId="0" applyBorder="1"/>
    <xf numFmtId="14" fontId="0" fillId="0" borderId="3" xfId="0" applyNumberFormat="1" applyBorder="1"/>
    <xf numFmtId="0" fontId="1" fillId="6" borderId="5" xfId="0" applyFont="1" applyFill="1" applyBorder="1"/>
    <xf numFmtId="0" fontId="0" fillId="0" borderId="5" xfId="0" applyBorder="1"/>
    <xf numFmtId="0" fontId="0" fillId="0" borderId="6" xfId="0" applyBorder="1"/>
    <xf numFmtId="0" fontId="1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'Progress by Date'!$B$2</c:f>
              <c:strCache>
                <c:ptCount val="1"/>
                <c:pt idx="0">
                  <c:v>rddr01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Date'!$C$2:$AP$2</c:f>
              <c:numCache>
                <c:formatCode>General</c:formatCode>
                <c:ptCount val="40"/>
                <c:pt idx="3">
                  <c:v>1540</c:v>
                </c:pt>
                <c:pt idx="4">
                  <c:v>1540</c:v>
                </c:pt>
                <c:pt idx="5">
                  <c:v>1550</c:v>
                </c:pt>
                <c:pt idx="6">
                  <c:v>1550</c:v>
                </c:pt>
                <c:pt idx="7">
                  <c:v>1550</c:v>
                </c:pt>
                <c:pt idx="8">
                  <c:v>1640</c:v>
                </c:pt>
                <c:pt idx="9">
                  <c:v>1640</c:v>
                </c:pt>
                <c:pt idx="10">
                  <c:v>1640</c:v>
                </c:pt>
                <c:pt idx="11">
                  <c:v>1650</c:v>
                </c:pt>
                <c:pt idx="12">
                  <c:v>1690</c:v>
                </c:pt>
                <c:pt idx="13">
                  <c:v>1710</c:v>
                </c:pt>
                <c:pt idx="14">
                  <c:v>1720</c:v>
                </c:pt>
                <c:pt idx="15">
                  <c:v>1720</c:v>
                </c:pt>
                <c:pt idx="16">
                  <c:v>1720</c:v>
                </c:pt>
                <c:pt idx="17">
                  <c:v>1720</c:v>
                </c:pt>
                <c:pt idx="18">
                  <c:v>1720</c:v>
                </c:pt>
                <c:pt idx="19">
                  <c:v>1720</c:v>
                </c:pt>
                <c:pt idx="20">
                  <c:v>1720</c:v>
                </c:pt>
                <c:pt idx="21">
                  <c:v>1730</c:v>
                </c:pt>
                <c:pt idx="22">
                  <c:v>1730</c:v>
                </c:pt>
                <c:pt idx="23">
                  <c:v>1730</c:v>
                </c:pt>
                <c:pt idx="24">
                  <c:v>1730</c:v>
                </c:pt>
                <c:pt idx="25">
                  <c:v>1730</c:v>
                </c:pt>
                <c:pt idx="26">
                  <c:v>1730</c:v>
                </c:pt>
                <c:pt idx="27">
                  <c:v>1730</c:v>
                </c:pt>
                <c:pt idx="28">
                  <c:v>1730</c:v>
                </c:pt>
                <c:pt idx="29">
                  <c:v>1740</c:v>
                </c:pt>
                <c:pt idx="30">
                  <c:v>1740</c:v>
                </c:pt>
                <c:pt idx="31">
                  <c:v>1740</c:v>
                </c:pt>
                <c:pt idx="32">
                  <c:v>1740</c:v>
                </c:pt>
                <c:pt idx="33">
                  <c:v>1740</c:v>
                </c:pt>
                <c:pt idx="34">
                  <c:v>1740</c:v>
                </c:pt>
                <c:pt idx="35">
                  <c:v>1760</c:v>
                </c:pt>
                <c:pt idx="36">
                  <c:v>1760</c:v>
                </c:pt>
                <c:pt idx="37">
                  <c:v>1760</c:v>
                </c:pt>
                <c:pt idx="38">
                  <c:v>1760</c:v>
                </c:pt>
                <c:pt idx="3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0-1049-A213-CF96411D72C6}"/>
            </c:ext>
          </c:extLst>
        </c:ser>
        <c:ser>
          <c:idx val="1"/>
          <c:order val="1"/>
          <c:tx>
            <c:strRef>
              <c:f>'Progress by Date'!$B$3</c:f>
              <c:strCache>
                <c:ptCount val="1"/>
                <c:pt idx="0">
                  <c:v>rddr02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Date'!$C$3:$AP$3</c:f>
              <c:numCache>
                <c:formatCode>General</c:formatCode>
                <c:ptCount val="40"/>
                <c:pt idx="3">
                  <c:v>521.30999999999995</c:v>
                </c:pt>
                <c:pt idx="4">
                  <c:v>521.30999999999995</c:v>
                </c:pt>
                <c:pt idx="5">
                  <c:v>521.30999999999995</c:v>
                </c:pt>
                <c:pt idx="6">
                  <c:v>521.30999999999995</c:v>
                </c:pt>
                <c:pt idx="7">
                  <c:v>521.30999999999995</c:v>
                </c:pt>
                <c:pt idx="8">
                  <c:v>1760</c:v>
                </c:pt>
                <c:pt idx="9">
                  <c:v>1760</c:v>
                </c:pt>
                <c:pt idx="10">
                  <c:v>1850</c:v>
                </c:pt>
                <c:pt idx="11">
                  <c:v>2020</c:v>
                </c:pt>
                <c:pt idx="12">
                  <c:v>2140</c:v>
                </c:pt>
                <c:pt idx="13">
                  <c:v>2180</c:v>
                </c:pt>
                <c:pt idx="14">
                  <c:v>2240</c:v>
                </c:pt>
                <c:pt idx="15">
                  <c:v>2360</c:v>
                </c:pt>
                <c:pt idx="16">
                  <c:v>2360</c:v>
                </c:pt>
                <c:pt idx="17">
                  <c:v>2460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2520</c:v>
                </c:pt>
                <c:pt idx="23">
                  <c:v>2700</c:v>
                </c:pt>
                <c:pt idx="24">
                  <c:v>2730</c:v>
                </c:pt>
                <c:pt idx="25">
                  <c:v>2730</c:v>
                </c:pt>
                <c:pt idx="26">
                  <c:v>2730</c:v>
                </c:pt>
                <c:pt idx="27">
                  <c:v>3350</c:v>
                </c:pt>
                <c:pt idx="28">
                  <c:v>3510</c:v>
                </c:pt>
                <c:pt idx="29">
                  <c:v>3560</c:v>
                </c:pt>
                <c:pt idx="30">
                  <c:v>3560</c:v>
                </c:pt>
                <c:pt idx="31">
                  <c:v>3560</c:v>
                </c:pt>
                <c:pt idx="32">
                  <c:v>3560</c:v>
                </c:pt>
                <c:pt idx="33">
                  <c:v>3560</c:v>
                </c:pt>
                <c:pt idx="34">
                  <c:v>3560</c:v>
                </c:pt>
                <c:pt idx="35">
                  <c:v>3560</c:v>
                </c:pt>
                <c:pt idx="36">
                  <c:v>3560</c:v>
                </c:pt>
                <c:pt idx="37">
                  <c:v>3560</c:v>
                </c:pt>
                <c:pt idx="38">
                  <c:v>3560</c:v>
                </c:pt>
                <c:pt idx="39">
                  <c:v>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0-1049-A213-CF96411D72C6}"/>
            </c:ext>
          </c:extLst>
        </c:ser>
        <c:ser>
          <c:idx val="2"/>
          <c:order val="2"/>
          <c:tx>
            <c:strRef>
              <c:f>'Progress by Date'!$B$4</c:f>
              <c:strCache>
                <c:ptCount val="1"/>
                <c:pt idx="0">
                  <c:v>rddr03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Date'!$C$4:$AP$4</c:f>
              <c:numCache>
                <c:formatCode>General</c:formatCode>
                <c:ptCount val="40"/>
                <c:pt idx="3">
                  <c:v>76.91</c:v>
                </c:pt>
                <c:pt idx="4">
                  <c:v>124.25</c:v>
                </c:pt>
                <c:pt idx="5">
                  <c:v>148.57</c:v>
                </c:pt>
                <c:pt idx="6">
                  <c:v>159.49</c:v>
                </c:pt>
                <c:pt idx="7">
                  <c:v>159.49</c:v>
                </c:pt>
                <c:pt idx="8">
                  <c:v>727.46</c:v>
                </c:pt>
                <c:pt idx="9">
                  <c:v>740.65</c:v>
                </c:pt>
                <c:pt idx="10">
                  <c:v>740.79</c:v>
                </c:pt>
                <c:pt idx="11">
                  <c:v>746.04</c:v>
                </c:pt>
                <c:pt idx="12">
                  <c:v>903.41</c:v>
                </c:pt>
                <c:pt idx="13">
                  <c:v>905.62</c:v>
                </c:pt>
                <c:pt idx="14">
                  <c:v>1094</c:v>
                </c:pt>
                <c:pt idx="15">
                  <c:v>1320</c:v>
                </c:pt>
                <c:pt idx="16">
                  <c:v>1320</c:v>
                </c:pt>
                <c:pt idx="17">
                  <c:v>1380</c:v>
                </c:pt>
                <c:pt idx="18">
                  <c:v>1380</c:v>
                </c:pt>
                <c:pt idx="19">
                  <c:v>1410</c:v>
                </c:pt>
                <c:pt idx="20">
                  <c:v>1520</c:v>
                </c:pt>
                <c:pt idx="21">
                  <c:v>1520</c:v>
                </c:pt>
                <c:pt idx="22">
                  <c:v>1560</c:v>
                </c:pt>
                <c:pt idx="23">
                  <c:v>1560</c:v>
                </c:pt>
                <c:pt idx="24">
                  <c:v>1560</c:v>
                </c:pt>
                <c:pt idx="25">
                  <c:v>1560</c:v>
                </c:pt>
                <c:pt idx="26">
                  <c:v>1580</c:v>
                </c:pt>
                <c:pt idx="27">
                  <c:v>1580</c:v>
                </c:pt>
                <c:pt idx="28">
                  <c:v>1590</c:v>
                </c:pt>
                <c:pt idx="29">
                  <c:v>1660</c:v>
                </c:pt>
                <c:pt idx="30">
                  <c:v>1660</c:v>
                </c:pt>
                <c:pt idx="31">
                  <c:v>1660</c:v>
                </c:pt>
                <c:pt idx="32">
                  <c:v>1660</c:v>
                </c:pt>
                <c:pt idx="33">
                  <c:v>1690</c:v>
                </c:pt>
                <c:pt idx="34">
                  <c:v>1690</c:v>
                </c:pt>
                <c:pt idx="35">
                  <c:v>1700</c:v>
                </c:pt>
                <c:pt idx="36">
                  <c:v>1700</c:v>
                </c:pt>
                <c:pt idx="37">
                  <c:v>1790</c:v>
                </c:pt>
                <c:pt idx="38">
                  <c:v>1790</c:v>
                </c:pt>
                <c:pt idx="39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0-1049-A213-CF96411D72C6}"/>
            </c:ext>
          </c:extLst>
        </c:ser>
        <c:ser>
          <c:idx val="3"/>
          <c:order val="3"/>
          <c:tx>
            <c:strRef>
              <c:f>'Progress by Date'!$B$5</c:f>
              <c:strCache>
                <c:ptCount val="1"/>
                <c:pt idx="0">
                  <c:v>rdd04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Date'!$C$5:$AP$5</c:f>
              <c:numCache>
                <c:formatCode>General</c:formatCode>
                <c:ptCount val="40"/>
                <c:pt idx="3">
                  <c:v>122.2</c:v>
                </c:pt>
                <c:pt idx="4">
                  <c:v>122.2</c:v>
                </c:pt>
                <c:pt idx="5">
                  <c:v>122.2</c:v>
                </c:pt>
                <c:pt idx="6">
                  <c:v>196.18</c:v>
                </c:pt>
                <c:pt idx="7">
                  <c:v>196.18</c:v>
                </c:pt>
                <c:pt idx="8">
                  <c:v>1130</c:v>
                </c:pt>
                <c:pt idx="9">
                  <c:v>1130</c:v>
                </c:pt>
                <c:pt idx="10">
                  <c:v>1130</c:v>
                </c:pt>
                <c:pt idx="11">
                  <c:v>1230</c:v>
                </c:pt>
                <c:pt idx="12">
                  <c:v>1240</c:v>
                </c:pt>
                <c:pt idx="13">
                  <c:v>1420</c:v>
                </c:pt>
                <c:pt idx="14">
                  <c:v>1530</c:v>
                </c:pt>
                <c:pt idx="15">
                  <c:v>1750</c:v>
                </c:pt>
                <c:pt idx="16">
                  <c:v>1750</c:v>
                </c:pt>
                <c:pt idx="17">
                  <c:v>3330</c:v>
                </c:pt>
                <c:pt idx="18">
                  <c:v>3340</c:v>
                </c:pt>
                <c:pt idx="19">
                  <c:v>3430</c:v>
                </c:pt>
                <c:pt idx="20">
                  <c:v>3430</c:v>
                </c:pt>
                <c:pt idx="21">
                  <c:v>3530</c:v>
                </c:pt>
                <c:pt idx="22">
                  <c:v>3860</c:v>
                </c:pt>
                <c:pt idx="23">
                  <c:v>4000</c:v>
                </c:pt>
                <c:pt idx="24">
                  <c:v>4250</c:v>
                </c:pt>
                <c:pt idx="25">
                  <c:v>4250</c:v>
                </c:pt>
                <c:pt idx="26">
                  <c:v>4250</c:v>
                </c:pt>
                <c:pt idx="27">
                  <c:v>4250</c:v>
                </c:pt>
                <c:pt idx="28">
                  <c:v>4940</c:v>
                </c:pt>
                <c:pt idx="29">
                  <c:v>4980</c:v>
                </c:pt>
                <c:pt idx="30">
                  <c:v>5790</c:v>
                </c:pt>
                <c:pt idx="31">
                  <c:v>5800</c:v>
                </c:pt>
                <c:pt idx="32">
                  <c:v>5800</c:v>
                </c:pt>
                <c:pt idx="33">
                  <c:v>5800</c:v>
                </c:pt>
                <c:pt idx="34">
                  <c:v>6090</c:v>
                </c:pt>
                <c:pt idx="35">
                  <c:v>6120</c:v>
                </c:pt>
                <c:pt idx="36">
                  <c:v>6220</c:v>
                </c:pt>
                <c:pt idx="37">
                  <c:v>6230</c:v>
                </c:pt>
                <c:pt idx="38">
                  <c:v>6230</c:v>
                </c:pt>
                <c:pt idx="39">
                  <c:v>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0-1049-A213-CF96411D72C6}"/>
            </c:ext>
          </c:extLst>
        </c:ser>
        <c:ser>
          <c:idx val="4"/>
          <c:order val="4"/>
          <c:tx>
            <c:strRef>
              <c:f>'Progress by Date'!$B$6</c:f>
              <c:strCache>
                <c:ptCount val="1"/>
                <c:pt idx="0">
                  <c:v>rdd05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Date'!$C$6:$AP$6</c:f>
              <c:numCache>
                <c:formatCode>General</c:formatCode>
                <c:ptCount val="40"/>
                <c:pt idx="3">
                  <c:v>58.66</c:v>
                </c:pt>
                <c:pt idx="4">
                  <c:v>58.66</c:v>
                </c:pt>
                <c:pt idx="5">
                  <c:v>58.66</c:v>
                </c:pt>
                <c:pt idx="6">
                  <c:v>60.91</c:v>
                </c:pt>
                <c:pt idx="7">
                  <c:v>60.91</c:v>
                </c:pt>
                <c:pt idx="8">
                  <c:v>1830</c:v>
                </c:pt>
                <c:pt idx="9">
                  <c:v>1850</c:v>
                </c:pt>
                <c:pt idx="10">
                  <c:v>1930</c:v>
                </c:pt>
                <c:pt idx="11">
                  <c:v>1930</c:v>
                </c:pt>
                <c:pt idx="12">
                  <c:v>1930</c:v>
                </c:pt>
                <c:pt idx="13">
                  <c:v>2200</c:v>
                </c:pt>
                <c:pt idx="14">
                  <c:v>2200</c:v>
                </c:pt>
                <c:pt idx="15">
                  <c:v>2480</c:v>
                </c:pt>
                <c:pt idx="16">
                  <c:v>2710</c:v>
                </c:pt>
                <c:pt idx="17">
                  <c:v>3910</c:v>
                </c:pt>
                <c:pt idx="18">
                  <c:v>3930</c:v>
                </c:pt>
                <c:pt idx="19">
                  <c:v>3930</c:v>
                </c:pt>
                <c:pt idx="20">
                  <c:v>3970</c:v>
                </c:pt>
                <c:pt idx="21">
                  <c:v>3980</c:v>
                </c:pt>
                <c:pt idx="22">
                  <c:v>4640</c:v>
                </c:pt>
                <c:pt idx="23">
                  <c:v>4640</c:v>
                </c:pt>
                <c:pt idx="24">
                  <c:v>4900</c:v>
                </c:pt>
                <c:pt idx="25">
                  <c:v>4900</c:v>
                </c:pt>
                <c:pt idx="26">
                  <c:v>5220</c:v>
                </c:pt>
                <c:pt idx="27">
                  <c:v>5220</c:v>
                </c:pt>
                <c:pt idx="28">
                  <c:v>5220</c:v>
                </c:pt>
                <c:pt idx="29">
                  <c:v>5240</c:v>
                </c:pt>
                <c:pt idx="30">
                  <c:v>5240</c:v>
                </c:pt>
                <c:pt idx="31">
                  <c:v>5240</c:v>
                </c:pt>
                <c:pt idx="32">
                  <c:v>5250</c:v>
                </c:pt>
                <c:pt idx="33">
                  <c:v>5250</c:v>
                </c:pt>
                <c:pt idx="34">
                  <c:v>5250</c:v>
                </c:pt>
                <c:pt idx="35">
                  <c:v>6230</c:v>
                </c:pt>
                <c:pt idx="36">
                  <c:v>6230</c:v>
                </c:pt>
                <c:pt idx="37">
                  <c:v>6250</c:v>
                </c:pt>
                <c:pt idx="38">
                  <c:v>6250</c:v>
                </c:pt>
                <c:pt idx="39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0-1049-A213-CF96411D72C6}"/>
            </c:ext>
          </c:extLst>
        </c:ser>
        <c:ser>
          <c:idx val="5"/>
          <c:order val="5"/>
          <c:tx>
            <c:strRef>
              <c:f>'Progress by Date'!$B$7</c:f>
              <c:strCache>
                <c:ptCount val="1"/>
                <c:pt idx="0">
                  <c:v>rdd06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Date'!$C$7:$AP$7</c:f>
              <c:numCache>
                <c:formatCode>General</c:formatCode>
                <c:ptCount val="40"/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1460</c:v>
                </c:pt>
                <c:pt idx="9">
                  <c:v>1490</c:v>
                </c:pt>
                <c:pt idx="10">
                  <c:v>1540</c:v>
                </c:pt>
                <c:pt idx="11">
                  <c:v>1550</c:v>
                </c:pt>
                <c:pt idx="12">
                  <c:v>1700</c:v>
                </c:pt>
                <c:pt idx="13">
                  <c:v>1840</c:v>
                </c:pt>
                <c:pt idx="14">
                  <c:v>2360</c:v>
                </c:pt>
                <c:pt idx="15">
                  <c:v>2910</c:v>
                </c:pt>
                <c:pt idx="16">
                  <c:v>2920</c:v>
                </c:pt>
                <c:pt idx="17">
                  <c:v>4790</c:v>
                </c:pt>
                <c:pt idx="18">
                  <c:v>4830</c:v>
                </c:pt>
                <c:pt idx="19">
                  <c:v>4870</c:v>
                </c:pt>
                <c:pt idx="20">
                  <c:v>4980</c:v>
                </c:pt>
                <c:pt idx="21">
                  <c:v>5120</c:v>
                </c:pt>
                <c:pt idx="22">
                  <c:v>5320</c:v>
                </c:pt>
                <c:pt idx="23">
                  <c:v>5510</c:v>
                </c:pt>
                <c:pt idx="24">
                  <c:v>5610</c:v>
                </c:pt>
                <c:pt idx="25">
                  <c:v>5650</c:v>
                </c:pt>
                <c:pt idx="26">
                  <c:v>5650</c:v>
                </c:pt>
                <c:pt idx="27">
                  <c:v>5670</c:v>
                </c:pt>
                <c:pt idx="28">
                  <c:v>5670</c:v>
                </c:pt>
                <c:pt idx="29">
                  <c:v>5670</c:v>
                </c:pt>
                <c:pt idx="30">
                  <c:v>5690</c:v>
                </c:pt>
                <c:pt idx="31">
                  <c:v>6660</c:v>
                </c:pt>
                <c:pt idx="32">
                  <c:v>7480</c:v>
                </c:pt>
                <c:pt idx="33">
                  <c:v>9300</c:v>
                </c:pt>
                <c:pt idx="34">
                  <c:v>9300</c:v>
                </c:pt>
                <c:pt idx="35">
                  <c:v>9310</c:v>
                </c:pt>
                <c:pt idx="36">
                  <c:v>9350</c:v>
                </c:pt>
                <c:pt idx="37">
                  <c:v>9350</c:v>
                </c:pt>
                <c:pt idx="38">
                  <c:v>9360</c:v>
                </c:pt>
                <c:pt idx="39">
                  <c:v>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0-1049-A213-CF96411D72C6}"/>
            </c:ext>
          </c:extLst>
        </c:ser>
        <c:ser>
          <c:idx val="6"/>
          <c:order val="6"/>
          <c:tx>
            <c:strRef>
              <c:f>'Progress by Date'!$B$8</c:f>
              <c:strCache>
                <c:ptCount val="1"/>
                <c:pt idx="0">
                  <c:v>rs1_fs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Date'!$C$8:$AP$8</c:f>
              <c:numCache>
                <c:formatCode>General</c:formatCode>
                <c:ptCount val="40"/>
                <c:pt idx="28">
                  <c:v>3.9E-2</c:v>
                </c:pt>
                <c:pt idx="29">
                  <c:v>3.9E-2</c:v>
                </c:pt>
                <c:pt idx="30">
                  <c:v>3.9E-2</c:v>
                </c:pt>
                <c:pt idx="31">
                  <c:v>3.9E-2</c:v>
                </c:pt>
                <c:pt idx="32">
                  <c:v>3.9E-2</c:v>
                </c:pt>
                <c:pt idx="33">
                  <c:v>3.9E-2</c:v>
                </c:pt>
                <c:pt idx="34">
                  <c:v>3.9E-2</c:v>
                </c:pt>
                <c:pt idx="35">
                  <c:v>3.9E-2</c:v>
                </c:pt>
                <c:pt idx="36">
                  <c:v>3.9E-2</c:v>
                </c:pt>
                <c:pt idx="37">
                  <c:v>3.9E-2</c:v>
                </c:pt>
                <c:pt idx="38">
                  <c:v>3.9E-2</c:v>
                </c:pt>
                <c:pt idx="39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0-1049-A213-CF96411D72C6}"/>
            </c:ext>
          </c:extLst>
        </c:ser>
        <c:ser>
          <c:idx val="7"/>
          <c:order val="7"/>
          <c:tx>
            <c:strRef>
              <c:f>'Progress by Date'!$B$9</c:f>
              <c:strCache>
                <c:ptCount val="1"/>
                <c:pt idx="0">
                  <c:v>Dept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Date'!$C$9:$AP$9</c:f>
              <c:numCache>
                <c:formatCode>General</c:formatCode>
                <c:ptCount val="40"/>
                <c:pt idx="36">
                  <c:v>0.25829999999999997</c:v>
                </c:pt>
                <c:pt idx="37">
                  <c:v>0.49790000000000001</c:v>
                </c:pt>
                <c:pt idx="38">
                  <c:v>0.62209999999999999</c:v>
                </c:pt>
                <c:pt idx="39">
                  <c:v>303.68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0-1049-A213-CF96411D72C6}"/>
            </c:ext>
          </c:extLst>
        </c:ser>
        <c:ser>
          <c:idx val="8"/>
          <c:order val="8"/>
          <c:tx>
            <c:strRef>
              <c:f>'Progress by Date'!$B$10</c:f>
              <c:strCache>
                <c:ptCount val="1"/>
                <c:pt idx="0">
                  <c:v>Miria Total in TB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'Progress by Date'!$C$1:$AP$1</c:f>
              <c:numCache>
                <c:formatCode>d\-mmm</c:formatCode>
                <c:ptCount val="4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</c:numCache>
            </c:numRef>
          </c:cat>
          <c:val>
            <c:numRef>
              <c:f>'Progress by Date'!$C$10:$AP$10</c:f>
              <c:numCache>
                <c:formatCode>General</c:formatCode>
                <c:ptCount val="40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 formatCode="#,##0.00">
                  <c:v>2322.5300000000002</c:v>
                </c:pt>
                <c:pt idx="4" formatCode="#,##0.00">
                  <c:v>2369.87</c:v>
                </c:pt>
                <c:pt idx="5" formatCode="#,##0.00">
                  <c:v>2404.19</c:v>
                </c:pt>
                <c:pt idx="6" formatCode="#,##0.00">
                  <c:v>2491.34</c:v>
                </c:pt>
                <c:pt idx="7" formatCode="#,##0.00">
                  <c:v>2491.34</c:v>
                </c:pt>
                <c:pt idx="8" formatCode="#,##0.00">
                  <c:v>8547.4599999999991</c:v>
                </c:pt>
                <c:pt idx="9" formatCode="#,##0.00">
                  <c:v>8610.65</c:v>
                </c:pt>
                <c:pt idx="10" formatCode="#,##0.00">
                  <c:v>8830.7900000000009</c:v>
                </c:pt>
                <c:pt idx="11" formatCode="#,##0.00">
                  <c:v>9126.0400000000009</c:v>
                </c:pt>
                <c:pt idx="12" formatCode="#,##0.00">
                  <c:v>9603.41</c:v>
                </c:pt>
                <c:pt idx="13">
                  <c:v>10255.620000000001</c:v>
                </c:pt>
                <c:pt idx="14">
                  <c:v>11144</c:v>
                </c:pt>
                <c:pt idx="15">
                  <c:v>12540</c:v>
                </c:pt>
                <c:pt idx="16">
                  <c:v>12780</c:v>
                </c:pt>
                <c:pt idx="17">
                  <c:v>17590</c:v>
                </c:pt>
                <c:pt idx="18">
                  <c:v>17670</c:v>
                </c:pt>
                <c:pt idx="19">
                  <c:v>17830</c:v>
                </c:pt>
                <c:pt idx="20">
                  <c:v>18090</c:v>
                </c:pt>
                <c:pt idx="21">
                  <c:v>18350</c:v>
                </c:pt>
                <c:pt idx="22">
                  <c:v>19630</c:v>
                </c:pt>
                <c:pt idx="23">
                  <c:v>20140</c:v>
                </c:pt>
                <c:pt idx="24">
                  <c:v>20780</c:v>
                </c:pt>
                <c:pt idx="25">
                  <c:v>20820</c:v>
                </c:pt>
                <c:pt idx="26">
                  <c:v>21160</c:v>
                </c:pt>
                <c:pt idx="27">
                  <c:v>21800</c:v>
                </c:pt>
                <c:pt idx="28">
                  <c:v>22660.039000000001</c:v>
                </c:pt>
                <c:pt idx="29">
                  <c:v>22850.039000000001</c:v>
                </c:pt>
                <c:pt idx="30">
                  <c:v>23680.039000000001</c:v>
                </c:pt>
                <c:pt idx="31">
                  <c:v>24660.039000000001</c:v>
                </c:pt>
                <c:pt idx="32">
                  <c:v>25490.039000000001</c:v>
                </c:pt>
                <c:pt idx="33">
                  <c:v>27340.039000000001</c:v>
                </c:pt>
                <c:pt idx="34">
                  <c:v>27630.039000000001</c:v>
                </c:pt>
                <c:pt idx="35">
                  <c:v>28680.039000000001</c:v>
                </c:pt>
                <c:pt idx="36">
                  <c:v>28820.297299999998</c:v>
                </c:pt>
                <c:pt idx="37">
                  <c:v>28940.536899999999</c:v>
                </c:pt>
                <c:pt idx="38">
                  <c:v>28950.661100000001</c:v>
                </c:pt>
                <c:pt idx="39">
                  <c:v>34803.68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30-1049-A213-CF96411D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57424"/>
        <c:axId val="1216688848"/>
      </c:lineChart>
      <c:dateAx>
        <c:axId val="12857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88848"/>
        <c:crosses val="autoZero"/>
        <c:auto val="1"/>
        <c:lblOffset val="100"/>
        <c:baseTimeUnit val="days"/>
        <c:majorUnit val="1"/>
        <c:majorTimeUnit val="days"/>
      </c:dateAx>
      <c:valAx>
        <c:axId val="12166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 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574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02641551794123"/>
          <c:y val="0.93162341270396287"/>
          <c:w val="0.79994705371316666"/>
          <c:h val="5.626564727093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Data Seeding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Progress'!$A$2</c:f>
              <c:strCache>
                <c:ptCount val="1"/>
                <c:pt idx="0">
                  <c:v>Miria Total in TB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Progress'!$B$1:$BS$1</c:f>
              <c:numCache>
                <c:formatCode>d\-mmm</c:formatCode>
                <c:ptCount val="7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  <c:pt idx="40">
                  <c:v>45484</c:v>
                </c:pt>
                <c:pt idx="41">
                  <c:v>45485</c:v>
                </c:pt>
                <c:pt idx="42">
                  <c:v>45486</c:v>
                </c:pt>
                <c:pt idx="43">
                  <c:v>45486</c:v>
                </c:pt>
                <c:pt idx="44">
                  <c:v>45487</c:v>
                </c:pt>
                <c:pt idx="45">
                  <c:v>45488</c:v>
                </c:pt>
                <c:pt idx="46">
                  <c:v>45490</c:v>
                </c:pt>
                <c:pt idx="47">
                  <c:v>45491</c:v>
                </c:pt>
                <c:pt idx="48">
                  <c:v>45492</c:v>
                </c:pt>
                <c:pt idx="49">
                  <c:v>45493</c:v>
                </c:pt>
                <c:pt idx="50">
                  <c:v>45494</c:v>
                </c:pt>
                <c:pt idx="51">
                  <c:v>45495</c:v>
                </c:pt>
                <c:pt idx="52">
                  <c:v>45496</c:v>
                </c:pt>
                <c:pt idx="53">
                  <c:v>45497</c:v>
                </c:pt>
                <c:pt idx="54" formatCode="m/d/yyyy">
                  <c:v>45498</c:v>
                </c:pt>
                <c:pt idx="55" formatCode="m/d/yyyy">
                  <c:v>45499</c:v>
                </c:pt>
                <c:pt idx="56" formatCode="m/d/yyyy">
                  <c:v>45500</c:v>
                </c:pt>
                <c:pt idx="57" formatCode="m/d/yyyy">
                  <c:v>45501</c:v>
                </c:pt>
                <c:pt idx="58" formatCode="m/d/yyyy">
                  <c:v>45502</c:v>
                </c:pt>
                <c:pt idx="59" formatCode="m/d/yyyy">
                  <c:v>45503</c:v>
                </c:pt>
                <c:pt idx="60" formatCode="m/d/yyyy">
                  <c:v>45504</c:v>
                </c:pt>
                <c:pt idx="61" formatCode="m/d/yyyy">
                  <c:v>45505</c:v>
                </c:pt>
                <c:pt idx="62" formatCode="m/d/yyyy">
                  <c:v>45506</c:v>
                </c:pt>
                <c:pt idx="63" formatCode="m/d/yyyy">
                  <c:v>45507</c:v>
                </c:pt>
                <c:pt idx="64" formatCode="m/d/yyyy">
                  <c:v>45508</c:v>
                </c:pt>
                <c:pt idx="65" formatCode="m/d/yyyy">
                  <c:v>45509</c:v>
                </c:pt>
                <c:pt idx="66" formatCode="m/d/yyyy">
                  <c:v>45510</c:v>
                </c:pt>
                <c:pt idx="67" formatCode="m/d/yyyy">
                  <c:v>45510</c:v>
                </c:pt>
                <c:pt idx="68" formatCode="m/d/yyyy">
                  <c:v>45511</c:v>
                </c:pt>
                <c:pt idx="69" formatCode="m/d/yyyy">
                  <c:v>45512</c:v>
                </c:pt>
              </c:numCache>
            </c:numRef>
          </c:cat>
          <c:val>
            <c:numRef>
              <c:f>'Simple Progress'!$B$2:$BS$2</c:f>
              <c:numCache>
                <c:formatCode>0.00</c:formatCode>
                <c:ptCount val="70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2322.5300000000002</c:v>
                </c:pt>
                <c:pt idx="4">
                  <c:v>2369.87</c:v>
                </c:pt>
                <c:pt idx="5">
                  <c:v>2404.19</c:v>
                </c:pt>
                <c:pt idx="6">
                  <c:v>2491.34</c:v>
                </c:pt>
                <c:pt idx="7">
                  <c:v>2491.34</c:v>
                </c:pt>
                <c:pt idx="8">
                  <c:v>8547.4599999999991</c:v>
                </c:pt>
                <c:pt idx="9">
                  <c:v>8610.65</c:v>
                </c:pt>
                <c:pt idx="10">
                  <c:v>8830.7900000000009</c:v>
                </c:pt>
                <c:pt idx="11">
                  <c:v>9126.0400000000009</c:v>
                </c:pt>
                <c:pt idx="12">
                  <c:v>9603.41</c:v>
                </c:pt>
                <c:pt idx="13">
                  <c:v>10255.620000000001</c:v>
                </c:pt>
                <c:pt idx="14">
                  <c:v>11144</c:v>
                </c:pt>
                <c:pt idx="15">
                  <c:v>12540</c:v>
                </c:pt>
                <c:pt idx="16">
                  <c:v>12780</c:v>
                </c:pt>
                <c:pt idx="17">
                  <c:v>17590</c:v>
                </c:pt>
                <c:pt idx="18">
                  <c:v>17670</c:v>
                </c:pt>
                <c:pt idx="19">
                  <c:v>17830</c:v>
                </c:pt>
                <c:pt idx="20">
                  <c:v>18090</c:v>
                </c:pt>
                <c:pt idx="21">
                  <c:v>18350</c:v>
                </c:pt>
                <c:pt idx="22">
                  <c:v>19630</c:v>
                </c:pt>
                <c:pt idx="23">
                  <c:v>20140</c:v>
                </c:pt>
                <c:pt idx="24">
                  <c:v>20780</c:v>
                </c:pt>
                <c:pt idx="25">
                  <c:v>20820</c:v>
                </c:pt>
                <c:pt idx="26">
                  <c:v>21160</c:v>
                </c:pt>
                <c:pt idx="27">
                  <c:v>21800</c:v>
                </c:pt>
                <c:pt idx="28">
                  <c:v>22660.039000000001</c:v>
                </c:pt>
                <c:pt idx="29">
                  <c:v>22850.039000000001</c:v>
                </c:pt>
                <c:pt idx="30">
                  <c:v>23680.039000000001</c:v>
                </c:pt>
                <c:pt idx="31">
                  <c:v>24660.039000000001</c:v>
                </c:pt>
                <c:pt idx="32">
                  <c:v>25490.039000000001</c:v>
                </c:pt>
                <c:pt idx="33">
                  <c:v>27340.039000000001</c:v>
                </c:pt>
                <c:pt idx="34">
                  <c:v>27630.039000000001</c:v>
                </c:pt>
                <c:pt idx="35">
                  <c:v>28680.039000000001</c:v>
                </c:pt>
                <c:pt idx="36">
                  <c:v>28820.297299999998</c:v>
                </c:pt>
                <c:pt idx="37">
                  <c:v>28940.536899999999</c:v>
                </c:pt>
                <c:pt idx="38">
                  <c:v>28950.661100000001</c:v>
                </c:pt>
                <c:pt idx="39">
                  <c:v>34803.68</c:v>
                </c:pt>
                <c:pt idx="40">
                  <c:v>35027.160000000003</c:v>
                </c:pt>
                <c:pt idx="41">
                  <c:v>35186.699999999997</c:v>
                </c:pt>
                <c:pt idx="42">
                  <c:v>37416.699999999997</c:v>
                </c:pt>
                <c:pt idx="43">
                  <c:v>37416.699999999997</c:v>
                </c:pt>
                <c:pt idx="44">
                  <c:v>38176.699999999997</c:v>
                </c:pt>
                <c:pt idx="45">
                  <c:v>38226.699999999997</c:v>
                </c:pt>
                <c:pt idx="46">
                  <c:v>40803.400800000003</c:v>
                </c:pt>
                <c:pt idx="47">
                  <c:v>42683.82</c:v>
                </c:pt>
                <c:pt idx="48">
                  <c:v>42702.75</c:v>
                </c:pt>
                <c:pt idx="49">
                  <c:v>44158.73</c:v>
                </c:pt>
                <c:pt idx="50">
                  <c:v>45309.02</c:v>
                </c:pt>
                <c:pt idx="51">
                  <c:v>47934.1</c:v>
                </c:pt>
                <c:pt idx="52">
                  <c:v>47974.1</c:v>
                </c:pt>
                <c:pt idx="53">
                  <c:v>47974.1</c:v>
                </c:pt>
                <c:pt idx="54">
                  <c:v>48844.1</c:v>
                </c:pt>
                <c:pt idx="55">
                  <c:v>48864.1</c:v>
                </c:pt>
                <c:pt idx="56">
                  <c:v>48864.1</c:v>
                </c:pt>
                <c:pt idx="57">
                  <c:v>55466.19</c:v>
                </c:pt>
                <c:pt idx="58">
                  <c:v>55576.19</c:v>
                </c:pt>
                <c:pt idx="59">
                  <c:v>55576.19</c:v>
                </c:pt>
                <c:pt idx="60">
                  <c:v>55566.19</c:v>
                </c:pt>
                <c:pt idx="61">
                  <c:v>56466.9</c:v>
                </c:pt>
                <c:pt idx="62">
                  <c:v>56776.19</c:v>
                </c:pt>
                <c:pt idx="63">
                  <c:v>56866.19</c:v>
                </c:pt>
                <c:pt idx="64">
                  <c:v>59827.24</c:v>
                </c:pt>
                <c:pt idx="65">
                  <c:v>59887.24</c:v>
                </c:pt>
                <c:pt idx="66">
                  <c:v>60277.24</c:v>
                </c:pt>
                <c:pt idx="67">
                  <c:v>60277.24</c:v>
                </c:pt>
                <c:pt idx="68">
                  <c:v>60917.24</c:v>
                </c:pt>
                <c:pt idx="69">
                  <c:v>60987.24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C843-8FD2-827C70A9B9BA}"/>
            </c:ext>
          </c:extLst>
        </c:ser>
        <c:ser>
          <c:idx val="1"/>
          <c:order val="1"/>
          <c:tx>
            <c:strRef>
              <c:f>'Simple Progress'!$A$3</c:f>
              <c:strCache>
                <c:ptCount val="1"/>
                <c:pt idx="0">
                  <c:v>df Total in TB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Progress'!$B$1:$BS$1</c:f>
              <c:numCache>
                <c:formatCode>d\-mmm</c:formatCode>
                <c:ptCount val="7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  <c:pt idx="30">
                  <c:v>45474</c:v>
                </c:pt>
                <c:pt idx="31">
                  <c:v>45475</c:v>
                </c:pt>
                <c:pt idx="32">
                  <c:v>45476</c:v>
                </c:pt>
                <c:pt idx="33">
                  <c:v>45477</c:v>
                </c:pt>
                <c:pt idx="34">
                  <c:v>45478</c:v>
                </c:pt>
                <c:pt idx="35">
                  <c:v>45479</c:v>
                </c:pt>
                <c:pt idx="36">
                  <c:v>45480</c:v>
                </c:pt>
                <c:pt idx="37">
                  <c:v>45481</c:v>
                </c:pt>
                <c:pt idx="38">
                  <c:v>45482</c:v>
                </c:pt>
                <c:pt idx="39">
                  <c:v>45483</c:v>
                </c:pt>
                <c:pt idx="40">
                  <c:v>45484</c:v>
                </c:pt>
                <c:pt idx="41">
                  <c:v>45485</c:v>
                </c:pt>
                <c:pt idx="42">
                  <c:v>45486</c:v>
                </c:pt>
                <c:pt idx="43">
                  <c:v>45486</c:v>
                </c:pt>
                <c:pt idx="44">
                  <c:v>45487</c:v>
                </c:pt>
                <c:pt idx="45">
                  <c:v>45488</c:v>
                </c:pt>
                <c:pt idx="46">
                  <c:v>45490</c:v>
                </c:pt>
                <c:pt idx="47">
                  <c:v>45491</c:v>
                </c:pt>
                <c:pt idx="48">
                  <c:v>45492</c:v>
                </c:pt>
                <c:pt idx="49">
                  <c:v>45493</c:v>
                </c:pt>
                <c:pt idx="50">
                  <c:v>45494</c:v>
                </c:pt>
                <c:pt idx="51">
                  <c:v>45495</c:v>
                </c:pt>
                <c:pt idx="52">
                  <c:v>45496</c:v>
                </c:pt>
                <c:pt idx="53">
                  <c:v>45497</c:v>
                </c:pt>
                <c:pt idx="54" formatCode="m/d/yyyy">
                  <c:v>45498</c:v>
                </c:pt>
                <c:pt idx="55" formatCode="m/d/yyyy">
                  <c:v>45499</c:v>
                </c:pt>
                <c:pt idx="56" formatCode="m/d/yyyy">
                  <c:v>45500</c:v>
                </c:pt>
                <c:pt idx="57" formatCode="m/d/yyyy">
                  <c:v>45501</c:v>
                </c:pt>
                <c:pt idx="58" formatCode="m/d/yyyy">
                  <c:v>45502</c:v>
                </c:pt>
                <c:pt idx="59" formatCode="m/d/yyyy">
                  <c:v>45503</c:v>
                </c:pt>
                <c:pt idx="60" formatCode="m/d/yyyy">
                  <c:v>45504</c:v>
                </c:pt>
                <c:pt idx="61" formatCode="m/d/yyyy">
                  <c:v>45505</c:v>
                </c:pt>
                <c:pt idx="62" formatCode="m/d/yyyy">
                  <c:v>45506</c:v>
                </c:pt>
                <c:pt idx="63" formatCode="m/d/yyyy">
                  <c:v>45507</c:v>
                </c:pt>
                <c:pt idx="64" formatCode="m/d/yyyy">
                  <c:v>45508</c:v>
                </c:pt>
                <c:pt idx="65" formatCode="m/d/yyyy">
                  <c:v>45509</c:v>
                </c:pt>
                <c:pt idx="66" formatCode="m/d/yyyy">
                  <c:v>45510</c:v>
                </c:pt>
                <c:pt idx="67" formatCode="m/d/yyyy">
                  <c:v>45510</c:v>
                </c:pt>
                <c:pt idx="68" formatCode="m/d/yyyy">
                  <c:v>45511</c:v>
                </c:pt>
                <c:pt idx="69" formatCode="m/d/yyyy">
                  <c:v>45512</c:v>
                </c:pt>
              </c:numCache>
            </c:numRef>
          </c:cat>
          <c:val>
            <c:numRef>
              <c:f>'Simple Progress'!$B$3:$BS$3</c:f>
              <c:numCache>
                <c:formatCode>0.00</c:formatCode>
                <c:ptCount val="70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4085</c:v>
                </c:pt>
                <c:pt idx="4">
                  <c:v>4085</c:v>
                </c:pt>
                <c:pt idx="5">
                  <c:v>5418</c:v>
                </c:pt>
                <c:pt idx="6">
                  <c:v>6472</c:v>
                </c:pt>
                <c:pt idx="7">
                  <c:v>7686</c:v>
                </c:pt>
                <c:pt idx="8">
                  <c:v>8231</c:v>
                </c:pt>
                <c:pt idx="9">
                  <c:v>9403</c:v>
                </c:pt>
                <c:pt idx="10">
                  <c:v>10567</c:v>
                </c:pt>
                <c:pt idx="11">
                  <c:v>11881</c:v>
                </c:pt>
                <c:pt idx="12">
                  <c:v>12800</c:v>
                </c:pt>
                <c:pt idx="13">
                  <c:v>13900</c:v>
                </c:pt>
                <c:pt idx="14">
                  <c:v>14800</c:v>
                </c:pt>
                <c:pt idx="15">
                  <c:v>15700</c:v>
                </c:pt>
                <c:pt idx="16">
                  <c:v>16800</c:v>
                </c:pt>
                <c:pt idx="17">
                  <c:v>17300</c:v>
                </c:pt>
                <c:pt idx="18">
                  <c:v>18000</c:v>
                </c:pt>
                <c:pt idx="19">
                  <c:v>18800</c:v>
                </c:pt>
                <c:pt idx="20">
                  <c:v>19700</c:v>
                </c:pt>
                <c:pt idx="21">
                  <c:v>20700</c:v>
                </c:pt>
                <c:pt idx="22">
                  <c:v>21800</c:v>
                </c:pt>
                <c:pt idx="23">
                  <c:v>22900</c:v>
                </c:pt>
                <c:pt idx="24">
                  <c:v>23600</c:v>
                </c:pt>
                <c:pt idx="25">
                  <c:v>24700</c:v>
                </c:pt>
                <c:pt idx="26">
                  <c:v>25500</c:v>
                </c:pt>
                <c:pt idx="27">
                  <c:v>26200</c:v>
                </c:pt>
                <c:pt idx="28">
                  <c:v>27400</c:v>
                </c:pt>
                <c:pt idx="29">
                  <c:v>28600</c:v>
                </c:pt>
                <c:pt idx="30">
                  <c:v>29600</c:v>
                </c:pt>
                <c:pt idx="31">
                  <c:v>30500</c:v>
                </c:pt>
                <c:pt idx="32">
                  <c:v>31300</c:v>
                </c:pt>
                <c:pt idx="33">
                  <c:v>33100</c:v>
                </c:pt>
                <c:pt idx="34">
                  <c:v>33600</c:v>
                </c:pt>
                <c:pt idx="35">
                  <c:v>34300</c:v>
                </c:pt>
                <c:pt idx="36">
                  <c:v>35500</c:v>
                </c:pt>
                <c:pt idx="37">
                  <c:v>36100</c:v>
                </c:pt>
                <c:pt idx="38">
                  <c:v>36600</c:v>
                </c:pt>
                <c:pt idx="39">
                  <c:v>37000</c:v>
                </c:pt>
                <c:pt idx="40">
                  <c:v>38600</c:v>
                </c:pt>
                <c:pt idx="41">
                  <c:v>39670</c:v>
                </c:pt>
                <c:pt idx="42">
                  <c:v>40584</c:v>
                </c:pt>
                <c:pt idx="43">
                  <c:v>40584</c:v>
                </c:pt>
                <c:pt idx="44">
                  <c:v>41084</c:v>
                </c:pt>
                <c:pt idx="45">
                  <c:v>41617</c:v>
                </c:pt>
                <c:pt idx="46">
                  <c:v>42631</c:v>
                </c:pt>
                <c:pt idx="47">
                  <c:v>44250</c:v>
                </c:pt>
                <c:pt idx="48">
                  <c:v>46360</c:v>
                </c:pt>
                <c:pt idx="49">
                  <c:v>48562</c:v>
                </c:pt>
                <c:pt idx="50">
                  <c:v>50856</c:v>
                </c:pt>
                <c:pt idx="51">
                  <c:v>52766</c:v>
                </c:pt>
                <c:pt idx="52">
                  <c:v>53866</c:v>
                </c:pt>
                <c:pt idx="53">
                  <c:v>54693</c:v>
                </c:pt>
                <c:pt idx="54">
                  <c:v>55400</c:v>
                </c:pt>
                <c:pt idx="55">
                  <c:v>56300</c:v>
                </c:pt>
                <c:pt idx="56">
                  <c:v>56895</c:v>
                </c:pt>
                <c:pt idx="57">
                  <c:v>57395</c:v>
                </c:pt>
                <c:pt idx="58">
                  <c:v>57902</c:v>
                </c:pt>
                <c:pt idx="59">
                  <c:v>58202</c:v>
                </c:pt>
                <c:pt idx="60">
                  <c:v>58603</c:v>
                </c:pt>
                <c:pt idx="61">
                  <c:v>59026</c:v>
                </c:pt>
                <c:pt idx="62">
                  <c:v>59354</c:v>
                </c:pt>
                <c:pt idx="63">
                  <c:v>59795</c:v>
                </c:pt>
                <c:pt idx="64">
                  <c:v>60007</c:v>
                </c:pt>
                <c:pt idx="65">
                  <c:v>60101</c:v>
                </c:pt>
                <c:pt idx="66">
                  <c:v>60248</c:v>
                </c:pt>
                <c:pt idx="67">
                  <c:v>60248</c:v>
                </c:pt>
                <c:pt idx="68">
                  <c:v>60273</c:v>
                </c:pt>
                <c:pt idx="69">
                  <c:v>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C843-8FD2-827C70A9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44319"/>
        <c:axId val="1784235295"/>
      </c:lineChart>
      <c:dateAx>
        <c:axId val="17842443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35295"/>
        <c:crosses val="autoZero"/>
        <c:auto val="1"/>
        <c:lblOffset val="100"/>
        <c:baseTimeUnit val="days"/>
        <c:majorUnit val="1"/>
        <c:majorTimeUnit val="days"/>
      </c:dateAx>
      <c:valAx>
        <c:axId val="17842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44319"/>
        <c:crosses val="autoZero"/>
        <c:crossBetween val="between"/>
        <c:maj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4E931E-5E1F-4044-945D-C98C408D48F5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F6159-F311-BC55-7E61-310D6FEA81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894441</xdr:colOff>
      <xdr:row>26</xdr:row>
      <xdr:rowOff>247198</xdr:rowOff>
    </xdr:from>
    <xdr:to>
      <xdr:col>16</xdr:col>
      <xdr:colOff>834571</xdr:colOff>
      <xdr:row>67</xdr:row>
      <xdr:rowOff>112936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417F0-7774-489A-A0E1-73A2FB3F5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6E04-34A3-4444-899E-B52580C79FFB}">
  <dimension ref="A1:C8"/>
  <sheetViews>
    <sheetView zoomScale="150" workbookViewId="0">
      <selection activeCell="E10" sqref="E10"/>
    </sheetView>
  </sheetViews>
  <sheetFormatPr defaultColWidth="8.85546875" defaultRowHeight="15"/>
  <cols>
    <col min="1" max="1" width="15" bestFit="1" customWidth="1"/>
    <col min="2" max="2" width="12" customWidth="1"/>
    <col min="3" max="3" width="10.42578125" bestFit="1" customWidth="1"/>
  </cols>
  <sheetData>
    <row r="1" spans="1:3">
      <c r="A1" s="60" t="s">
        <v>0</v>
      </c>
      <c r="B1" s="70" t="s">
        <v>1</v>
      </c>
      <c r="C1" s="73" t="s">
        <v>2</v>
      </c>
    </row>
    <row r="2" spans="1:3">
      <c r="A2" s="7" t="s">
        <v>3</v>
      </c>
      <c r="B2" s="71" t="s">
        <v>4</v>
      </c>
      <c r="C2" s="69">
        <v>45413</v>
      </c>
    </row>
    <row r="3" spans="1:3">
      <c r="A3" s="7" t="s">
        <v>5</v>
      </c>
      <c r="B3" s="71" t="s">
        <v>4</v>
      </c>
      <c r="C3" s="69">
        <v>45413</v>
      </c>
    </row>
    <row r="4" spans="1:3">
      <c r="A4" s="7" t="s">
        <v>6</v>
      </c>
      <c r="B4" s="71" t="s">
        <v>4</v>
      </c>
      <c r="C4" s="69">
        <v>45413</v>
      </c>
    </row>
    <row r="5" spans="1:3">
      <c r="A5" s="7" t="s">
        <v>7</v>
      </c>
      <c r="B5" s="71" t="s">
        <v>8</v>
      </c>
      <c r="C5" s="69">
        <v>45413</v>
      </c>
    </row>
    <row r="6" spans="1:3">
      <c r="A6" s="68" t="s">
        <v>9</v>
      </c>
      <c r="B6" s="72" t="s">
        <v>8</v>
      </c>
      <c r="C6" s="69">
        <v>45413</v>
      </c>
    </row>
    <row r="7" spans="1:3">
      <c r="A7" s="68" t="s">
        <v>10</v>
      </c>
      <c r="B7" s="72" t="s">
        <v>8</v>
      </c>
      <c r="C7" s="69">
        <v>45413</v>
      </c>
    </row>
    <row r="8" spans="1:3">
      <c r="A8" s="7" t="s">
        <v>11</v>
      </c>
      <c r="B8" s="71" t="s">
        <v>8</v>
      </c>
      <c r="C8" s="69">
        <v>45566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D391-B566-4C71-B107-4D0A1FC794D1}">
  <dimension ref="A1:U62"/>
  <sheetViews>
    <sheetView zoomScale="200" workbookViewId="0">
      <pane ySplit="1" topLeftCell="E43" activePane="bottomLeft" state="frozen"/>
      <selection pane="bottomLeft" activeCell="F54" sqref="F54:I54"/>
    </sheetView>
  </sheetViews>
  <sheetFormatPr defaultColWidth="8.85546875" defaultRowHeight="15"/>
  <cols>
    <col min="1" max="1" width="14.28515625" bestFit="1" customWidth="1"/>
    <col min="2" max="2" width="17" bestFit="1" customWidth="1"/>
    <col min="3" max="3" width="32.42578125" bestFit="1" customWidth="1"/>
    <col min="4" max="4" width="33.42578125" bestFit="1" customWidth="1"/>
    <col min="5" max="5" width="17" bestFit="1" customWidth="1"/>
    <col min="6" max="6" width="18.7109375" style="8" bestFit="1" customWidth="1"/>
    <col min="7" max="7" width="23" style="8" bestFit="1" customWidth="1"/>
    <col min="8" max="8" width="18.7109375" style="8" bestFit="1" customWidth="1"/>
    <col min="9" max="9" width="21.42578125" style="8" bestFit="1" customWidth="1"/>
    <col min="10" max="10" width="12.42578125" style="15" bestFit="1" customWidth="1"/>
    <col min="11" max="11" width="13.42578125" style="15" bestFit="1" customWidth="1"/>
    <col min="12" max="12" width="8.28515625" bestFit="1" customWidth="1"/>
    <col min="13" max="13" width="46.7109375" bestFit="1" customWidth="1"/>
    <col min="14" max="14" width="14.42578125" customWidth="1"/>
    <col min="15" max="15" width="30.7109375" bestFit="1" customWidth="1"/>
    <col min="16" max="16" width="10.7109375" bestFit="1" customWidth="1"/>
    <col min="17" max="17" width="14.7109375" bestFit="1" customWidth="1"/>
    <col min="19" max="19" width="11.85546875" bestFit="1" customWidth="1"/>
  </cols>
  <sheetData>
    <row r="1" spans="1:21" s="2" customFormat="1">
      <c r="A1" s="16" t="s">
        <v>712</v>
      </c>
      <c r="B1" s="58" t="s">
        <v>12</v>
      </c>
      <c r="C1" s="58" t="s">
        <v>713</v>
      </c>
      <c r="D1" s="58" t="s">
        <v>714</v>
      </c>
      <c r="E1" s="3" t="s">
        <v>639</v>
      </c>
      <c r="F1" s="9" t="s">
        <v>595</v>
      </c>
      <c r="G1" s="9" t="s">
        <v>596</v>
      </c>
      <c r="H1" s="9" t="s">
        <v>597</v>
      </c>
      <c r="I1" s="9" t="s">
        <v>598</v>
      </c>
      <c r="J1" s="14" t="s">
        <v>599</v>
      </c>
      <c r="K1" s="14" t="s">
        <v>600</v>
      </c>
      <c r="L1" s="13" t="s">
        <v>594</v>
      </c>
      <c r="M1" s="13" t="s">
        <v>601</v>
      </c>
      <c r="N1" s="13"/>
    </row>
    <row r="2" spans="1:21">
      <c r="A2" t="s">
        <v>715</v>
      </c>
      <c r="B2" s="20" t="s">
        <v>49</v>
      </c>
      <c r="C2" t="s">
        <v>50</v>
      </c>
      <c r="D2" t="s">
        <v>879</v>
      </c>
      <c r="E2" t="s">
        <v>49</v>
      </c>
      <c r="F2" s="8">
        <v>276</v>
      </c>
      <c r="G2" s="8">
        <v>2466</v>
      </c>
      <c r="H2" s="8">
        <v>276</v>
      </c>
      <c r="I2" s="8">
        <v>2444</v>
      </c>
      <c r="J2" s="15">
        <f>+H2/F2</f>
        <v>1</v>
      </c>
      <c r="K2" s="15">
        <f>+I2/G2</f>
        <v>0.99107866991078675</v>
      </c>
      <c r="L2" t="s">
        <v>607</v>
      </c>
      <c r="N2" t="str">
        <f>IF(O2=B2,"","No!")</f>
        <v>No!</v>
      </c>
      <c r="P2" s="8"/>
      <c r="Q2" s="8"/>
      <c r="R2" s="8"/>
      <c r="S2" s="8"/>
      <c r="T2" s="15"/>
      <c r="U2" s="15"/>
    </row>
    <row r="3" spans="1:21">
      <c r="A3" t="s">
        <v>715</v>
      </c>
      <c r="B3" s="20" t="s">
        <v>67</v>
      </c>
      <c r="C3" t="s">
        <v>68</v>
      </c>
      <c r="D3" t="s">
        <v>880</v>
      </c>
      <c r="E3" t="s">
        <v>67</v>
      </c>
      <c r="F3" s="8">
        <v>98413</v>
      </c>
      <c r="G3" s="8">
        <v>1637847</v>
      </c>
      <c r="H3" s="8">
        <v>20631</v>
      </c>
      <c r="I3" s="8">
        <v>1482152</v>
      </c>
      <c r="J3" s="15">
        <f t="shared" ref="J3:J22" si="0">+H3/F3</f>
        <v>0.20963693820938289</v>
      </c>
      <c r="K3" s="15">
        <f t="shared" ref="K3:K22" si="1">+I3/G3</f>
        <v>0.90493922814524186</v>
      </c>
      <c r="L3" t="s">
        <v>607</v>
      </c>
      <c r="N3" t="str">
        <f>IF(O3=B3,"","No!")</f>
        <v>No!</v>
      </c>
      <c r="P3" s="8"/>
      <c r="Q3" s="8"/>
      <c r="R3" s="8"/>
      <c r="S3" s="8"/>
      <c r="T3" s="15"/>
      <c r="U3" s="15"/>
    </row>
    <row r="4" spans="1:21">
      <c r="A4" t="s">
        <v>715</v>
      </c>
      <c r="B4" s="20" t="s">
        <v>149</v>
      </c>
      <c r="C4" t="s">
        <v>150</v>
      </c>
      <c r="D4" t="s">
        <v>881</v>
      </c>
      <c r="E4" t="s">
        <v>149</v>
      </c>
      <c r="F4" s="8">
        <v>2561</v>
      </c>
      <c r="G4" s="8">
        <v>369</v>
      </c>
      <c r="H4" s="8">
        <v>2559</v>
      </c>
      <c r="I4" s="8">
        <v>348</v>
      </c>
      <c r="J4" s="15">
        <f t="shared" si="0"/>
        <v>0.99921905505661845</v>
      </c>
      <c r="K4" s="15">
        <f t="shared" si="1"/>
        <v>0.94308943089430897</v>
      </c>
      <c r="L4" t="s">
        <v>607</v>
      </c>
      <c r="N4" t="str">
        <f t="shared" ref="N4:N25" si="2">IF(O4=B4,"","No!")</f>
        <v>No!</v>
      </c>
      <c r="P4" s="8"/>
      <c r="Q4" s="8"/>
      <c r="R4" s="8"/>
      <c r="S4" s="8"/>
      <c r="T4" s="15"/>
      <c r="U4" s="15"/>
    </row>
    <row r="5" spans="1:21">
      <c r="A5" t="s">
        <v>715</v>
      </c>
      <c r="B5" s="20" t="s">
        <v>171</v>
      </c>
      <c r="C5" t="s">
        <v>172</v>
      </c>
      <c r="D5" t="s">
        <v>882</v>
      </c>
      <c r="E5" t="s">
        <v>171</v>
      </c>
      <c r="F5" s="8">
        <v>6675</v>
      </c>
      <c r="G5" s="8">
        <v>159933</v>
      </c>
      <c r="H5" s="8">
        <v>6663</v>
      </c>
      <c r="I5" s="8">
        <v>159784</v>
      </c>
      <c r="J5" s="15">
        <f t="shared" si="0"/>
        <v>0.99820224719101125</v>
      </c>
      <c r="K5" s="15">
        <f t="shared" si="1"/>
        <v>0.99906835987569798</v>
      </c>
      <c r="L5" t="s">
        <v>607</v>
      </c>
      <c r="N5" t="str">
        <f t="shared" si="2"/>
        <v>No!</v>
      </c>
      <c r="P5" s="8"/>
      <c r="Q5" s="8"/>
      <c r="R5" s="8"/>
      <c r="S5" s="8"/>
      <c r="T5" s="15"/>
      <c r="U5" s="15"/>
    </row>
    <row r="6" spans="1:21">
      <c r="A6" t="s">
        <v>715</v>
      </c>
      <c r="B6" s="20" t="s">
        <v>175</v>
      </c>
      <c r="C6" t="s">
        <v>176</v>
      </c>
      <c r="D6" t="s">
        <v>883</v>
      </c>
      <c r="E6" t="s">
        <v>175</v>
      </c>
      <c r="F6" s="8">
        <v>154133</v>
      </c>
      <c r="G6" s="8">
        <v>36614299</v>
      </c>
      <c r="H6" s="8">
        <v>151281</v>
      </c>
      <c r="I6" s="8">
        <v>35917718</v>
      </c>
      <c r="J6" s="15">
        <f t="shared" si="0"/>
        <v>0.98149649977616737</v>
      </c>
      <c r="K6" s="15">
        <f t="shared" si="1"/>
        <v>0.98097516492122383</v>
      </c>
      <c r="L6" t="s">
        <v>607</v>
      </c>
      <c r="N6" t="str">
        <f t="shared" si="2"/>
        <v>No!</v>
      </c>
      <c r="P6" s="8"/>
      <c r="Q6" s="8"/>
      <c r="R6" s="8"/>
      <c r="S6" s="8"/>
      <c r="T6" s="15"/>
      <c r="U6" s="15"/>
    </row>
    <row r="7" spans="1:21">
      <c r="A7" t="s">
        <v>715</v>
      </c>
      <c r="B7" s="20" t="s">
        <v>181</v>
      </c>
      <c r="C7" t="s">
        <v>182</v>
      </c>
      <c r="D7" t="s">
        <v>884</v>
      </c>
      <c r="E7" t="s">
        <v>181</v>
      </c>
      <c r="F7" s="8">
        <v>34882</v>
      </c>
      <c r="G7" s="8">
        <v>2124527</v>
      </c>
      <c r="H7" s="8">
        <v>59312</v>
      </c>
      <c r="I7" s="8">
        <v>2391936</v>
      </c>
      <c r="J7" s="15">
        <f t="shared" si="0"/>
        <v>1.7003612178200791</v>
      </c>
      <c r="K7" s="15">
        <f t="shared" si="1"/>
        <v>1.12586754604672</v>
      </c>
      <c r="L7" t="s">
        <v>607</v>
      </c>
      <c r="M7" t="s">
        <v>885</v>
      </c>
      <c r="N7" t="str">
        <f t="shared" si="2"/>
        <v>No!</v>
      </c>
      <c r="P7" s="8"/>
      <c r="Q7" s="8"/>
      <c r="R7" s="8"/>
      <c r="S7" s="8"/>
      <c r="T7" s="15"/>
      <c r="U7" s="15"/>
    </row>
    <row r="8" spans="1:21">
      <c r="A8" t="s">
        <v>715</v>
      </c>
      <c r="B8" s="20" t="s">
        <v>207</v>
      </c>
      <c r="C8" t="s">
        <v>208</v>
      </c>
      <c r="D8" t="s">
        <v>886</v>
      </c>
      <c r="E8" t="s">
        <v>207</v>
      </c>
      <c r="F8" s="8">
        <v>21381</v>
      </c>
      <c r="G8" s="8">
        <v>1664155</v>
      </c>
      <c r="H8" s="8">
        <v>15912</v>
      </c>
      <c r="I8" s="8">
        <v>1292396</v>
      </c>
      <c r="J8" s="15">
        <f t="shared" si="0"/>
        <v>0.74421215097516491</v>
      </c>
      <c r="K8" s="15">
        <f t="shared" si="1"/>
        <v>0.77660794817790413</v>
      </c>
      <c r="L8" t="s">
        <v>607</v>
      </c>
      <c r="N8" t="str">
        <f t="shared" si="2"/>
        <v>No!</v>
      </c>
      <c r="P8" s="8"/>
      <c r="Q8" s="8"/>
      <c r="R8" s="8"/>
      <c r="S8" s="8"/>
      <c r="T8" s="15"/>
      <c r="U8" s="15"/>
    </row>
    <row r="9" spans="1:21">
      <c r="A9" t="s">
        <v>715</v>
      </c>
      <c r="B9" s="20" t="s">
        <v>265</v>
      </c>
      <c r="C9" t="s">
        <v>266</v>
      </c>
      <c r="D9" t="s">
        <v>887</v>
      </c>
      <c r="E9" t="s">
        <v>265</v>
      </c>
      <c r="F9" s="8">
        <v>27356</v>
      </c>
      <c r="G9" s="8">
        <v>2925148</v>
      </c>
      <c r="H9" s="8">
        <v>27254</v>
      </c>
      <c r="I9" s="8">
        <v>2924965</v>
      </c>
      <c r="J9" s="15">
        <f>+H9/F9</f>
        <v>0.99627138470536625</v>
      </c>
      <c r="K9" s="15">
        <f t="shared" si="1"/>
        <v>0.99993743906291233</v>
      </c>
      <c r="L9" t="s">
        <v>607</v>
      </c>
      <c r="N9" t="str">
        <f t="shared" si="2"/>
        <v>No!</v>
      </c>
      <c r="P9" s="8"/>
      <c r="Q9" s="8"/>
      <c r="R9" s="8"/>
      <c r="S9" s="8"/>
      <c r="T9" s="15"/>
      <c r="U9" s="15"/>
    </row>
    <row r="10" spans="1:21">
      <c r="A10" t="s">
        <v>715</v>
      </c>
      <c r="B10" s="20" t="s">
        <v>277</v>
      </c>
      <c r="C10" t="s">
        <v>278</v>
      </c>
      <c r="D10" t="s">
        <v>888</v>
      </c>
      <c r="E10" t="s">
        <v>277</v>
      </c>
      <c r="F10" s="8">
        <v>1349</v>
      </c>
      <c r="G10" s="8">
        <v>813593</v>
      </c>
      <c r="H10" s="8">
        <v>1330</v>
      </c>
      <c r="I10" s="8">
        <v>813976</v>
      </c>
      <c r="J10" s="15">
        <f t="shared" si="0"/>
        <v>0.9859154929577465</v>
      </c>
      <c r="K10" s="15">
        <f t="shared" si="1"/>
        <v>1.000470751346189</v>
      </c>
      <c r="L10" t="s">
        <v>607</v>
      </c>
      <c r="N10" t="str">
        <f t="shared" si="2"/>
        <v>No!</v>
      </c>
      <c r="P10" s="8"/>
      <c r="Q10" s="8"/>
      <c r="R10" s="8"/>
      <c r="S10" s="8"/>
      <c r="T10" s="15"/>
      <c r="U10" s="15"/>
    </row>
    <row r="11" spans="1:21">
      <c r="A11" t="s">
        <v>715</v>
      </c>
      <c r="B11" s="20" t="s">
        <v>289</v>
      </c>
      <c r="C11" t="s">
        <v>290</v>
      </c>
      <c r="D11" t="s">
        <v>889</v>
      </c>
      <c r="E11" t="s">
        <v>289</v>
      </c>
      <c r="F11" s="8">
        <v>14057</v>
      </c>
      <c r="G11" s="8">
        <v>71371</v>
      </c>
      <c r="H11" s="8">
        <v>14053</v>
      </c>
      <c r="I11" s="8">
        <v>71356</v>
      </c>
      <c r="J11" s="15">
        <f t="shared" si="0"/>
        <v>0.99971544426264491</v>
      </c>
      <c r="K11" s="15">
        <f t="shared" si="1"/>
        <v>0.99978983060346638</v>
      </c>
      <c r="L11" t="s">
        <v>607</v>
      </c>
      <c r="N11" t="str">
        <f t="shared" si="2"/>
        <v>No!</v>
      </c>
      <c r="P11" s="8"/>
      <c r="Q11" s="8"/>
      <c r="R11" s="8"/>
      <c r="S11" s="8"/>
      <c r="T11" s="15"/>
      <c r="U11" s="15"/>
    </row>
    <row r="12" spans="1:21">
      <c r="A12" t="s">
        <v>715</v>
      </c>
      <c r="B12" s="20" t="s">
        <v>293</v>
      </c>
      <c r="C12" t="s">
        <v>294</v>
      </c>
      <c r="D12" t="s">
        <v>890</v>
      </c>
      <c r="E12" t="s">
        <v>293</v>
      </c>
      <c r="F12" s="8">
        <v>3157182</v>
      </c>
      <c r="G12" s="8">
        <v>76163269</v>
      </c>
      <c r="H12" s="8">
        <v>3097776</v>
      </c>
      <c r="I12" s="8">
        <v>80381272</v>
      </c>
      <c r="J12" s="15">
        <f t="shared" si="0"/>
        <v>0.98118385319566626</v>
      </c>
      <c r="K12" s="15">
        <f t="shared" si="1"/>
        <v>1.0553810656420222</v>
      </c>
      <c r="L12" t="s">
        <v>607</v>
      </c>
      <c r="M12" t="s">
        <v>885</v>
      </c>
      <c r="N12" t="str">
        <f t="shared" si="2"/>
        <v>No!</v>
      </c>
      <c r="P12" s="8"/>
      <c r="Q12" s="8"/>
      <c r="R12" s="8"/>
      <c r="S12" s="8"/>
      <c r="T12" s="15"/>
      <c r="U12" s="15"/>
    </row>
    <row r="13" spans="1:21">
      <c r="A13" t="s">
        <v>715</v>
      </c>
      <c r="B13" s="20" t="s">
        <v>303</v>
      </c>
      <c r="C13" t="s">
        <v>304</v>
      </c>
      <c r="D13" t="s">
        <v>891</v>
      </c>
      <c r="E13" t="s">
        <v>303</v>
      </c>
      <c r="F13" s="8">
        <v>585</v>
      </c>
      <c r="G13" s="8">
        <v>11929</v>
      </c>
      <c r="H13" s="8">
        <v>584</v>
      </c>
      <c r="I13" s="8">
        <v>11853</v>
      </c>
      <c r="J13" s="15">
        <f t="shared" si="0"/>
        <v>0.9982905982905983</v>
      </c>
      <c r="K13" s="15">
        <f t="shared" si="1"/>
        <v>0.9936289714142007</v>
      </c>
      <c r="L13" t="s">
        <v>607</v>
      </c>
      <c r="N13" t="str">
        <f t="shared" si="2"/>
        <v>No!</v>
      </c>
      <c r="P13" s="8"/>
      <c r="Q13" s="8"/>
      <c r="R13" s="8"/>
      <c r="S13" s="8"/>
      <c r="T13" s="15"/>
      <c r="U13" s="15"/>
    </row>
    <row r="14" spans="1:21">
      <c r="A14" t="s">
        <v>715</v>
      </c>
      <c r="B14" s="20" t="s">
        <v>341</v>
      </c>
      <c r="C14" t="s">
        <v>342</v>
      </c>
      <c r="D14" t="s">
        <v>892</v>
      </c>
      <c r="E14" t="s">
        <v>341</v>
      </c>
      <c r="F14" s="8">
        <v>27574</v>
      </c>
      <c r="G14" s="8">
        <v>2375053</v>
      </c>
      <c r="H14" s="8">
        <v>26351</v>
      </c>
      <c r="I14" s="8">
        <v>1670466</v>
      </c>
      <c r="J14" s="15">
        <f t="shared" si="0"/>
        <v>0.95564662363095665</v>
      </c>
      <c r="K14" s="15">
        <f t="shared" si="1"/>
        <v>0.70333840971127803</v>
      </c>
      <c r="L14" t="s">
        <v>607</v>
      </c>
      <c r="N14" t="str">
        <f t="shared" si="2"/>
        <v>No!</v>
      </c>
      <c r="P14" s="8"/>
      <c r="Q14" s="8"/>
      <c r="R14" s="8"/>
      <c r="S14" s="8"/>
      <c r="T14" s="15"/>
      <c r="U14" s="15"/>
    </row>
    <row r="15" spans="1:21">
      <c r="A15" t="s">
        <v>715</v>
      </c>
      <c r="B15" s="20" t="s">
        <v>351</v>
      </c>
      <c r="C15" t="s">
        <v>352</v>
      </c>
      <c r="D15" t="s">
        <v>893</v>
      </c>
      <c r="E15" t="s">
        <v>351</v>
      </c>
      <c r="F15" s="8">
        <v>921</v>
      </c>
      <c r="G15" s="8">
        <v>25586</v>
      </c>
      <c r="H15" s="8">
        <v>845</v>
      </c>
      <c r="I15" s="8">
        <v>12305</v>
      </c>
      <c r="J15" s="15">
        <f t="shared" si="0"/>
        <v>0.91748099891422363</v>
      </c>
      <c r="K15" s="15">
        <f t="shared" si="1"/>
        <v>0.48092706949112796</v>
      </c>
      <c r="L15" t="s">
        <v>607</v>
      </c>
      <c r="N15" t="str">
        <f t="shared" si="2"/>
        <v>No!</v>
      </c>
      <c r="P15" s="8"/>
      <c r="Q15" s="8"/>
      <c r="R15" s="8"/>
      <c r="S15" s="8"/>
      <c r="T15" s="15"/>
      <c r="U15" s="15"/>
    </row>
    <row r="16" spans="1:21">
      <c r="A16" t="s">
        <v>715</v>
      </c>
      <c r="B16" s="20" t="s">
        <v>355</v>
      </c>
      <c r="C16" t="s">
        <v>356</v>
      </c>
      <c r="D16" t="s">
        <v>894</v>
      </c>
      <c r="E16" t="s">
        <v>355</v>
      </c>
      <c r="F16" s="8">
        <v>27161</v>
      </c>
      <c r="G16" s="8">
        <v>489892</v>
      </c>
      <c r="H16" s="8">
        <v>24100</v>
      </c>
      <c r="I16" s="8">
        <v>333023</v>
      </c>
      <c r="J16" s="15">
        <f t="shared" si="0"/>
        <v>0.88730164574205661</v>
      </c>
      <c r="K16" s="15">
        <f t="shared" si="1"/>
        <v>0.67978860646836448</v>
      </c>
      <c r="L16" t="s">
        <v>607</v>
      </c>
      <c r="N16" t="str">
        <f t="shared" si="2"/>
        <v>No!</v>
      </c>
      <c r="P16" s="8"/>
      <c r="Q16" s="8"/>
      <c r="R16" s="8"/>
      <c r="S16" s="8"/>
      <c r="T16" s="15"/>
      <c r="U16" s="15"/>
    </row>
    <row r="17" spans="1:21">
      <c r="A17" t="s">
        <v>715</v>
      </c>
      <c r="B17" s="20" t="s">
        <v>443</v>
      </c>
      <c r="C17" t="s">
        <v>444</v>
      </c>
      <c r="D17" t="s">
        <v>895</v>
      </c>
      <c r="E17" t="s">
        <v>443</v>
      </c>
      <c r="F17" s="8">
        <v>6180</v>
      </c>
      <c r="G17" s="8">
        <v>60787</v>
      </c>
      <c r="H17" s="8">
        <v>2815</v>
      </c>
      <c r="I17" s="8">
        <v>30005</v>
      </c>
      <c r="J17" s="15">
        <f t="shared" si="0"/>
        <v>0.45550161812297735</v>
      </c>
      <c r="K17" s="15">
        <f t="shared" si="1"/>
        <v>0.49360883083554047</v>
      </c>
      <c r="L17" t="s">
        <v>607</v>
      </c>
      <c r="N17" t="str">
        <f t="shared" si="2"/>
        <v>No!</v>
      </c>
      <c r="P17" s="8"/>
      <c r="Q17" s="8"/>
      <c r="R17" s="8"/>
      <c r="S17" s="8"/>
      <c r="T17" s="15"/>
      <c r="U17" s="15"/>
    </row>
    <row r="18" spans="1:21">
      <c r="A18" t="s">
        <v>715</v>
      </c>
      <c r="B18" s="20" t="s">
        <v>455</v>
      </c>
      <c r="C18" t="s">
        <v>456</v>
      </c>
      <c r="D18" t="s">
        <v>896</v>
      </c>
      <c r="E18" t="s">
        <v>455</v>
      </c>
      <c r="F18" s="8">
        <v>943319</v>
      </c>
      <c r="G18" s="8">
        <v>13930644</v>
      </c>
      <c r="H18" s="8">
        <v>1040904</v>
      </c>
      <c r="I18" s="8">
        <v>13562859</v>
      </c>
      <c r="J18" s="15">
        <f t="shared" si="0"/>
        <v>1.103448568299801</v>
      </c>
      <c r="K18" s="15">
        <f t="shared" si="1"/>
        <v>0.97359885156780979</v>
      </c>
      <c r="L18" t="s">
        <v>607</v>
      </c>
      <c r="N18" t="str">
        <f t="shared" si="2"/>
        <v>No!</v>
      </c>
      <c r="P18" s="8"/>
      <c r="Q18" s="8"/>
      <c r="R18" s="8"/>
      <c r="S18" s="8"/>
      <c r="T18" s="15"/>
      <c r="U18" s="15"/>
    </row>
    <row r="19" spans="1:21">
      <c r="A19" t="s">
        <v>715</v>
      </c>
      <c r="B19" s="20" t="s">
        <v>705</v>
      </c>
      <c r="C19" t="s">
        <v>706</v>
      </c>
      <c r="D19" t="s">
        <v>897</v>
      </c>
      <c r="E19" t="s">
        <v>705</v>
      </c>
      <c r="F19" s="8">
        <v>1</v>
      </c>
      <c r="G19" s="8">
        <v>23</v>
      </c>
      <c r="H19" s="8">
        <v>1</v>
      </c>
      <c r="I19" s="8">
        <v>8</v>
      </c>
      <c r="J19" s="15">
        <f t="shared" si="0"/>
        <v>1</v>
      </c>
      <c r="K19" s="15">
        <f t="shared" si="1"/>
        <v>0.34782608695652173</v>
      </c>
      <c r="L19" t="s">
        <v>607</v>
      </c>
      <c r="N19" t="str">
        <f t="shared" si="2"/>
        <v>No!</v>
      </c>
      <c r="P19" s="8"/>
      <c r="Q19" s="8"/>
      <c r="R19" s="8"/>
      <c r="S19" s="8"/>
      <c r="T19" s="15"/>
      <c r="U19" s="15"/>
    </row>
    <row r="20" spans="1:21">
      <c r="A20" t="s">
        <v>715</v>
      </c>
      <c r="B20" s="20" t="s">
        <v>471</v>
      </c>
      <c r="C20" t="s">
        <v>472</v>
      </c>
      <c r="D20" t="s">
        <v>898</v>
      </c>
      <c r="E20" t="s">
        <v>471</v>
      </c>
      <c r="F20" s="8">
        <v>879248</v>
      </c>
      <c r="G20" s="8">
        <v>21263707</v>
      </c>
      <c r="H20" s="8">
        <v>838688</v>
      </c>
      <c r="I20" s="8">
        <v>19504665</v>
      </c>
      <c r="J20" s="15">
        <f t="shared" si="0"/>
        <v>0.95386967044565352</v>
      </c>
      <c r="K20" s="15">
        <f t="shared" si="1"/>
        <v>0.91727491354165103</v>
      </c>
      <c r="L20" t="s">
        <v>607</v>
      </c>
      <c r="N20" t="str">
        <f t="shared" si="2"/>
        <v>No!</v>
      </c>
      <c r="P20" s="8"/>
      <c r="Q20" s="8"/>
      <c r="R20" s="8"/>
      <c r="S20" s="8"/>
      <c r="T20" s="15"/>
      <c r="U20" s="15"/>
    </row>
    <row r="21" spans="1:21">
      <c r="N21" t="str">
        <f t="shared" si="2"/>
        <v/>
      </c>
    </row>
    <row r="22" spans="1:21">
      <c r="A22" t="s">
        <v>715</v>
      </c>
      <c r="B22" t="s">
        <v>774</v>
      </c>
      <c r="F22" s="8">
        <f>SUM(F2:F20)</f>
        <v>5403254</v>
      </c>
      <c r="G22" s="8">
        <f>SUM(G2:G20)</f>
        <v>160334598</v>
      </c>
      <c r="H22" s="8">
        <f>SUM(H2:H20)</f>
        <v>5331335</v>
      </c>
      <c r="I22" s="8">
        <f>SUM(I2:I20)</f>
        <v>160563531</v>
      </c>
      <c r="J22" s="15">
        <f t="shared" si="0"/>
        <v>0.98668968736246709</v>
      </c>
      <c r="K22" s="15">
        <f t="shared" si="1"/>
        <v>1.0014278452863929</v>
      </c>
      <c r="L22" t="s">
        <v>607</v>
      </c>
    </row>
    <row r="23" spans="1:21">
      <c r="N23" t="str">
        <f t="shared" si="2"/>
        <v/>
      </c>
    </row>
    <row r="24" spans="1:21">
      <c r="A24" t="s">
        <v>715</v>
      </c>
      <c r="B24" s="20" t="s">
        <v>899</v>
      </c>
      <c r="C24" s="12" t="s">
        <v>900</v>
      </c>
      <c r="D24" t="s">
        <v>901</v>
      </c>
      <c r="E24" t="s">
        <v>899</v>
      </c>
      <c r="F24" s="8">
        <v>9049</v>
      </c>
      <c r="G24" s="8">
        <v>3018970</v>
      </c>
      <c r="H24" s="8">
        <v>8957</v>
      </c>
      <c r="I24" s="8">
        <v>3018955</v>
      </c>
      <c r="J24" s="15">
        <f t="shared" ref="J24" si="3">+H24/F24</f>
        <v>0.98983313073267765</v>
      </c>
      <c r="K24" s="15">
        <f t="shared" ref="K24" si="4">+I24/G24</f>
        <v>0.99999503141800017</v>
      </c>
      <c r="L24" t="s">
        <v>607</v>
      </c>
      <c r="N24" t="str">
        <f t="shared" si="2"/>
        <v/>
      </c>
      <c r="O24" t="s">
        <v>899</v>
      </c>
      <c r="P24">
        <v>8957</v>
      </c>
      <c r="Q24">
        <v>3018955</v>
      </c>
    </row>
    <row r="25" spans="1:21">
      <c r="A25" t="s">
        <v>715</v>
      </c>
      <c r="B25" s="20" t="s">
        <v>902</v>
      </c>
      <c r="C25" s="12" t="s">
        <v>903</v>
      </c>
      <c r="D25" t="s">
        <v>904</v>
      </c>
      <c r="E25" t="s">
        <v>902</v>
      </c>
      <c r="F25" s="8">
        <v>448629</v>
      </c>
      <c r="G25" s="8">
        <v>10825034</v>
      </c>
      <c r="H25" s="8">
        <v>448164</v>
      </c>
      <c r="I25" s="8">
        <v>10850011</v>
      </c>
      <c r="J25" s="15">
        <f t="shared" ref="J25:J52" si="5">+H25/F25</f>
        <v>0.99896350882354912</v>
      </c>
      <c r="K25" s="15">
        <f t="shared" ref="K25:K52" si="6">+I25/G25</f>
        <v>1.0023073368637918</v>
      </c>
      <c r="L25" t="s">
        <v>607</v>
      </c>
      <c r="N25" t="str">
        <f t="shared" si="2"/>
        <v/>
      </c>
      <c r="O25" t="s">
        <v>902</v>
      </c>
      <c r="P25">
        <v>448164</v>
      </c>
      <c r="Q25">
        <v>10850011</v>
      </c>
    </row>
    <row r="26" spans="1:21">
      <c r="A26" t="s">
        <v>715</v>
      </c>
      <c r="B26" s="20" t="s">
        <v>905</v>
      </c>
      <c r="C26" s="12" t="s">
        <v>906</v>
      </c>
      <c r="D26" t="s">
        <v>907</v>
      </c>
      <c r="E26" t="s">
        <v>905</v>
      </c>
      <c r="F26" s="8">
        <v>375235</v>
      </c>
      <c r="G26" s="8">
        <v>5541478</v>
      </c>
      <c r="H26" s="8">
        <v>375126</v>
      </c>
      <c r="I26" s="8">
        <v>5541461</v>
      </c>
      <c r="J26" s="15">
        <f t="shared" si="5"/>
        <v>0.9997095153703679</v>
      </c>
      <c r="K26" s="15">
        <f t="shared" si="6"/>
        <v>0.99999693222638442</v>
      </c>
      <c r="L26" t="s">
        <v>607</v>
      </c>
      <c r="N26" t="str">
        <f t="shared" ref="N24:N52" si="7">IF(E25=O25,"","No!")</f>
        <v/>
      </c>
      <c r="O26" t="s">
        <v>905</v>
      </c>
      <c r="P26">
        <v>375126</v>
      </c>
      <c r="Q26">
        <v>5541461</v>
      </c>
    </row>
    <row r="27" spans="1:21">
      <c r="A27" t="s">
        <v>715</v>
      </c>
      <c r="B27" s="20" t="s">
        <v>908</v>
      </c>
      <c r="C27" s="12" t="s">
        <v>909</v>
      </c>
      <c r="D27" t="s">
        <v>910</v>
      </c>
      <c r="E27" t="s">
        <v>908</v>
      </c>
      <c r="F27" s="8">
        <v>533193</v>
      </c>
      <c r="G27" s="8">
        <v>148952336</v>
      </c>
      <c r="H27" s="8">
        <v>513563</v>
      </c>
      <c r="I27" s="8">
        <v>134081542</v>
      </c>
      <c r="J27" s="15">
        <f t="shared" si="5"/>
        <v>0.96318406280652602</v>
      </c>
      <c r="K27" s="15">
        <f t="shared" si="6"/>
        <v>0.90016407664798226</v>
      </c>
      <c r="L27" t="s">
        <v>607</v>
      </c>
      <c r="N27" t="str">
        <f t="shared" si="7"/>
        <v/>
      </c>
      <c r="O27" t="s">
        <v>908</v>
      </c>
      <c r="P27">
        <v>513563</v>
      </c>
      <c r="Q27">
        <v>134081542</v>
      </c>
    </row>
    <row r="28" spans="1:21">
      <c r="A28" t="s">
        <v>715</v>
      </c>
      <c r="B28" s="20" t="s">
        <v>911</v>
      </c>
      <c r="C28" s="12" t="s">
        <v>912</v>
      </c>
      <c r="D28" t="s">
        <v>913</v>
      </c>
      <c r="E28" t="s">
        <v>911</v>
      </c>
      <c r="F28" s="8">
        <v>277306</v>
      </c>
      <c r="G28" s="8">
        <v>20786507</v>
      </c>
      <c r="H28" s="8">
        <v>268117</v>
      </c>
      <c r="I28" s="8">
        <v>19098063</v>
      </c>
      <c r="J28" s="15">
        <f t="shared" si="5"/>
        <v>0.96686332066381542</v>
      </c>
      <c r="K28" s="15">
        <f t="shared" si="6"/>
        <v>0.91877211500710532</v>
      </c>
      <c r="L28" t="s">
        <v>607</v>
      </c>
      <c r="N28" t="str">
        <f t="shared" si="7"/>
        <v/>
      </c>
      <c r="O28" t="s">
        <v>911</v>
      </c>
      <c r="P28">
        <v>268117</v>
      </c>
      <c r="Q28">
        <v>19098063</v>
      </c>
    </row>
    <row r="29" spans="1:21">
      <c r="A29" t="s">
        <v>715</v>
      </c>
      <c r="B29" s="19" t="s">
        <v>914</v>
      </c>
      <c r="C29" s="12" t="s">
        <v>915</v>
      </c>
      <c r="D29" t="s">
        <v>916</v>
      </c>
      <c r="E29" t="s">
        <v>914</v>
      </c>
      <c r="F29" s="8">
        <v>1441592</v>
      </c>
      <c r="G29" s="8">
        <v>422901083</v>
      </c>
      <c r="H29" s="8">
        <v>988614</v>
      </c>
      <c r="I29" s="8">
        <v>412744694</v>
      </c>
      <c r="J29" s="15">
        <f t="shared" si="5"/>
        <v>0.68577933284868398</v>
      </c>
      <c r="K29" s="15">
        <f t="shared" si="6"/>
        <v>0.97598400806176233</v>
      </c>
      <c r="L29" t="s">
        <v>607</v>
      </c>
      <c r="N29" t="str">
        <f t="shared" si="7"/>
        <v/>
      </c>
      <c r="O29" t="s">
        <v>914</v>
      </c>
      <c r="P29">
        <v>988614</v>
      </c>
      <c r="Q29">
        <v>412744694</v>
      </c>
    </row>
    <row r="30" spans="1:21">
      <c r="A30" t="s">
        <v>715</v>
      </c>
      <c r="B30" s="20" t="s">
        <v>917</v>
      </c>
      <c r="C30" s="12" t="s">
        <v>918</v>
      </c>
      <c r="D30" t="s">
        <v>919</v>
      </c>
      <c r="E30" t="s">
        <v>917</v>
      </c>
      <c r="F30" s="8">
        <v>5863</v>
      </c>
      <c r="G30" s="8">
        <v>851727</v>
      </c>
      <c r="H30" s="8">
        <v>5828</v>
      </c>
      <c r="I30" s="8">
        <v>851712</v>
      </c>
      <c r="J30" s="15">
        <f t="shared" si="5"/>
        <v>0.99403035988401844</v>
      </c>
      <c r="K30" s="15">
        <f t="shared" si="6"/>
        <v>0.99998238872314715</v>
      </c>
      <c r="L30" t="s">
        <v>607</v>
      </c>
      <c r="N30" t="str">
        <f t="shared" si="7"/>
        <v/>
      </c>
      <c r="O30" t="s">
        <v>917</v>
      </c>
      <c r="P30">
        <v>5828</v>
      </c>
      <c r="Q30">
        <v>851712</v>
      </c>
    </row>
    <row r="31" spans="1:21">
      <c r="A31" t="s">
        <v>715</v>
      </c>
      <c r="B31" s="20" t="s">
        <v>920</v>
      </c>
      <c r="C31" s="12" t="s">
        <v>921</v>
      </c>
      <c r="D31" t="s">
        <v>922</v>
      </c>
      <c r="E31" t="s">
        <v>920</v>
      </c>
      <c r="F31" s="8">
        <v>6251</v>
      </c>
      <c r="G31" s="8">
        <v>1205111</v>
      </c>
      <c r="H31" s="8">
        <v>6058</v>
      </c>
      <c r="I31" s="8">
        <v>1192527</v>
      </c>
      <c r="J31" s="15">
        <f t="shared" si="5"/>
        <v>0.96912494000959848</v>
      </c>
      <c r="K31" s="15">
        <f t="shared" si="6"/>
        <v>0.98955780836785989</v>
      </c>
      <c r="L31" t="s">
        <v>607</v>
      </c>
      <c r="N31" t="str">
        <f t="shared" si="7"/>
        <v/>
      </c>
      <c r="O31" t="s">
        <v>920</v>
      </c>
      <c r="P31">
        <v>6058</v>
      </c>
      <c r="Q31">
        <v>1192527</v>
      </c>
    </row>
    <row r="32" spans="1:21">
      <c r="A32" t="s">
        <v>715</v>
      </c>
      <c r="B32" s="20" t="s">
        <v>923</v>
      </c>
      <c r="C32" s="12" t="s">
        <v>924</v>
      </c>
      <c r="D32" t="s">
        <v>925</v>
      </c>
      <c r="E32" t="s">
        <v>923</v>
      </c>
      <c r="F32" s="8">
        <v>107341</v>
      </c>
      <c r="G32" s="8">
        <v>12727741</v>
      </c>
      <c r="H32" s="8">
        <v>105112</v>
      </c>
      <c r="I32" s="8">
        <v>12664975</v>
      </c>
      <c r="J32" s="15">
        <f t="shared" si="5"/>
        <v>0.97923440251162186</v>
      </c>
      <c r="K32" s="15">
        <f t="shared" si="6"/>
        <v>0.99506856715578984</v>
      </c>
      <c r="L32" t="s">
        <v>607</v>
      </c>
      <c r="N32" t="str">
        <f t="shared" si="7"/>
        <v/>
      </c>
      <c r="O32" t="s">
        <v>923</v>
      </c>
      <c r="P32">
        <v>105112</v>
      </c>
      <c r="Q32">
        <v>12664975</v>
      </c>
    </row>
    <row r="33" spans="1:17">
      <c r="A33" t="s">
        <v>715</v>
      </c>
      <c r="B33" s="20" t="s">
        <v>926</v>
      </c>
      <c r="C33" s="12" t="s">
        <v>927</v>
      </c>
      <c r="D33" t="s">
        <v>928</v>
      </c>
      <c r="E33" t="s">
        <v>926</v>
      </c>
      <c r="F33" s="8">
        <v>294573</v>
      </c>
      <c r="G33" s="8">
        <v>131840501</v>
      </c>
      <c r="H33" s="8">
        <v>276249</v>
      </c>
      <c r="I33" s="8">
        <v>130385734</v>
      </c>
      <c r="J33" s="15">
        <f>+H33/F33</f>
        <v>0.93779470623580574</v>
      </c>
      <c r="K33" s="15">
        <f t="shared" si="6"/>
        <v>0.98896570485574842</v>
      </c>
      <c r="L33" t="s">
        <v>607</v>
      </c>
      <c r="N33" t="str">
        <f t="shared" si="7"/>
        <v/>
      </c>
      <c r="O33" t="s">
        <v>926</v>
      </c>
      <c r="P33">
        <v>276249</v>
      </c>
      <c r="Q33">
        <v>130385734</v>
      </c>
    </row>
    <row r="34" spans="1:17">
      <c r="A34" t="s">
        <v>715</v>
      </c>
      <c r="B34" s="20" t="s">
        <v>929</v>
      </c>
      <c r="C34" s="12" t="s">
        <v>930</v>
      </c>
      <c r="D34" t="s">
        <v>931</v>
      </c>
      <c r="E34" t="s">
        <v>929</v>
      </c>
      <c r="F34" s="8">
        <v>557405</v>
      </c>
      <c r="G34" s="8">
        <v>96286152</v>
      </c>
      <c r="H34" s="8">
        <v>501192</v>
      </c>
      <c r="I34" s="8">
        <v>80000000</v>
      </c>
      <c r="J34" s="15">
        <f t="shared" si="5"/>
        <v>0.89915232192032724</v>
      </c>
      <c r="K34" s="15">
        <f>+I34/G34</f>
        <v>0.83085675705474238</v>
      </c>
      <c r="L34" t="s">
        <v>607</v>
      </c>
      <c r="N34" t="str">
        <f t="shared" si="7"/>
        <v/>
      </c>
      <c r="O34" t="s">
        <v>929</v>
      </c>
      <c r="P34">
        <v>501192</v>
      </c>
      <c r="Q34">
        <v>80000000</v>
      </c>
    </row>
    <row r="35" spans="1:17">
      <c r="A35" t="s">
        <v>715</v>
      </c>
      <c r="B35" s="20" t="s">
        <v>932</v>
      </c>
      <c r="C35" s="12" t="s">
        <v>933</v>
      </c>
      <c r="D35" t="s">
        <v>934</v>
      </c>
      <c r="E35" t="s">
        <v>932</v>
      </c>
      <c r="F35" s="8">
        <v>962</v>
      </c>
      <c r="G35" s="8">
        <v>889979</v>
      </c>
      <c r="H35" s="8">
        <v>918</v>
      </c>
      <c r="I35" s="8">
        <v>889964</v>
      </c>
      <c r="J35" s="15">
        <f t="shared" si="5"/>
        <v>0.95426195426195426</v>
      </c>
      <c r="K35" s="15">
        <f t="shared" si="6"/>
        <v>0.99998314566972923</v>
      </c>
      <c r="L35" t="s">
        <v>607</v>
      </c>
      <c r="N35" t="str">
        <f t="shared" si="7"/>
        <v/>
      </c>
      <c r="O35" t="s">
        <v>932</v>
      </c>
      <c r="P35">
        <v>918</v>
      </c>
      <c r="Q35">
        <v>889964</v>
      </c>
    </row>
    <row r="36" spans="1:17">
      <c r="A36" t="s">
        <v>715</v>
      </c>
      <c r="B36" s="20" t="s">
        <v>935</v>
      </c>
      <c r="C36" s="12" t="s">
        <v>936</v>
      </c>
      <c r="D36" t="s">
        <v>937</v>
      </c>
      <c r="E36" t="s">
        <v>935</v>
      </c>
      <c r="F36" s="8">
        <v>329</v>
      </c>
      <c r="G36" s="8">
        <v>54052</v>
      </c>
      <c r="H36" s="8">
        <v>312</v>
      </c>
      <c r="I36" s="8">
        <v>53466</v>
      </c>
      <c r="J36" s="15">
        <f t="shared" si="5"/>
        <v>0.94832826747720367</v>
      </c>
      <c r="K36" s="15">
        <f t="shared" si="6"/>
        <v>0.98915858802634504</v>
      </c>
      <c r="L36" t="s">
        <v>607</v>
      </c>
      <c r="N36" t="str">
        <f t="shared" si="7"/>
        <v/>
      </c>
      <c r="O36" t="s">
        <v>935</v>
      </c>
      <c r="P36">
        <v>312</v>
      </c>
      <c r="Q36">
        <v>53466</v>
      </c>
    </row>
    <row r="37" spans="1:17">
      <c r="A37" t="s">
        <v>715</v>
      </c>
      <c r="B37" s="20" t="s">
        <v>938</v>
      </c>
      <c r="C37" s="12" t="s">
        <v>939</v>
      </c>
      <c r="D37" t="s">
        <v>940</v>
      </c>
      <c r="E37" t="s">
        <v>938</v>
      </c>
      <c r="F37" s="8">
        <v>60040</v>
      </c>
      <c r="G37" s="8">
        <v>15676368</v>
      </c>
      <c r="H37" s="8">
        <v>59312</v>
      </c>
      <c r="I37" s="8">
        <v>15610186</v>
      </c>
      <c r="J37" s="15">
        <f t="shared" si="5"/>
        <v>0.98787475016655568</v>
      </c>
      <c r="K37" s="15">
        <f t="shared" si="6"/>
        <v>0.99577823128418519</v>
      </c>
      <c r="L37" t="s">
        <v>607</v>
      </c>
      <c r="N37" t="str">
        <f t="shared" si="7"/>
        <v/>
      </c>
      <c r="O37" t="s">
        <v>938</v>
      </c>
      <c r="P37">
        <v>59312</v>
      </c>
      <c r="Q37">
        <v>15610186</v>
      </c>
    </row>
    <row r="38" spans="1:17">
      <c r="A38" t="s">
        <v>715</v>
      </c>
      <c r="B38" s="20" t="s">
        <v>941</v>
      </c>
      <c r="C38" s="12" t="s">
        <v>942</v>
      </c>
      <c r="D38" t="s">
        <v>943</v>
      </c>
      <c r="E38" t="s">
        <v>941</v>
      </c>
      <c r="F38" s="8">
        <v>222867</v>
      </c>
      <c r="G38" s="8">
        <v>34200229</v>
      </c>
      <c r="H38" s="8">
        <v>217832</v>
      </c>
      <c r="I38" s="8">
        <v>33503264</v>
      </c>
      <c r="J38" s="15">
        <f t="shared" si="5"/>
        <v>0.97740805054135427</v>
      </c>
      <c r="K38" s="15">
        <f t="shared" si="6"/>
        <v>0.97962104288833851</v>
      </c>
      <c r="L38" t="s">
        <v>607</v>
      </c>
      <c r="N38" t="str">
        <f t="shared" si="7"/>
        <v/>
      </c>
      <c r="O38" t="s">
        <v>941</v>
      </c>
      <c r="P38">
        <v>217832</v>
      </c>
      <c r="Q38">
        <v>33503264</v>
      </c>
    </row>
    <row r="39" spans="1:17">
      <c r="A39" t="s">
        <v>715</v>
      </c>
      <c r="B39" s="20" t="s">
        <v>944</v>
      </c>
      <c r="C39" s="12" t="s">
        <v>945</v>
      </c>
      <c r="D39" t="s">
        <v>946</v>
      </c>
      <c r="E39" t="s">
        <v>944</v>
      </c>
      <c r="F39" s="8">
        <v>119176</v>
      </c>
      <c r="G39" s="8">
        <v>4878659</v>
      </c>
      <c r="H39" s="8">
        <v>114928</v>
      </c>
      <c r="I39" s="8">
        <v>4789350</v>
      </c>
      <c r="J39" s="15">
        <f t="shared" si="5"/>
        <v>0.96435523930992817</v>
      </c>
      <c r="K39" s="15">
        <f t="shared" si="6"/>
        <v>0.98169394499595075</v>
      </c>
      <c r="L39" t="s">
        <v>607</v>
      </c>
      <c r="N39" t="str">
        <f t="shared" si="7"/>
        <v/>
      </c>
      <c r="O39" t="s">
        <v>944</v>
      </c>
      <c r="P39">
        <v>114928</v>
      </c>
      <c r="Q39">
        <v>4789350</v>
      </c>
    </row>
    <row r="40" spans="1:17">
      <c r="A40" t="s">
        <v>715</v>
      </c>
      <c r="B40" s="20" t="s">
        <v>947</v>
      </c>
      <c r="C40" s="12" t="s">
        <v>948</v>
      </c>
      <c r="D40" t="s">
        <v>949</v>
      </c>
      <c r="E40" t="s">
        <v>947</v>
      </c>
      <c r="F40" s="8">
        <v>12407</v>
      </c>
      <c r="G40" s="8">
        <v>1973586</v>
      </c>
      <c r="H40" s="8">
        <v>12300</v>
      </c>
      <c r="I40" s="8">
        <v>1971519</v>
      </c>
      <c r="J40" s="15">
        <f t="shared" si="5"/>
        <v>0.99137583622148784</v>
      </c>
      <c r="K40" s="15">
        <f t="shared" si="6"/>
        <v>0.9989526678847539</v>
      </c>
      <c r="L40" t="s">
        <v>607</v>
      </c>
      <c r="N40" t="str">
        <f t="shared" si="7"/>
        <v/>
      </c>
      <c r="O40" t="s">
        <v>947</v>
      </c>
      <c r="P40">
        <v>12300</v>
      </c>
      <c r="Q40">
        <v>1971519</v>
      </c>
    </row>
    <row r="41" spans="1:17">
      <c r="A41" t="s">
        <v>715</v>
      </c>
      <c r="B41" s="20" t="s">
        <v>950</v>
      </c>
      <c r="C41" s="12" t="s">
        <v>951</v>
      </c>
      <c r="D41" t="s">
        <v>952</v>
      </c>
      <c r="E41" t="s">
        <v>950</v>
      </c>
      <c r="F41" s="8">
        <v>571544</v>
      </c>
      <c r="G41" s="8">
        <v>135412007</v>
      </c>
      <c r="H41" s="8">
        <v>512683</v>
      </c>
      <c r="I41" s="8">
        <v>128068427</v>
      </c>
      <c r="J41" s="15">
        <f t="shared" si="5"/>
        <v>0.89701405316126137</v>
      </c>
      <c r="K41" s="15">
        <f t="shared" si="6"/>
        <v>0.94576862006040574</v>
      </c>
      <c r="L41" t="s">
        <v>607</v>
      </c>
      <c r="N41" t="str">
        <f t="shared" si="7"/>
        <v/>
      </c>
      <c r="O41" t="s">
        <v>950</v>
      </c>
      <c r="P41">
        <v>512683</v>
      </c>
      <c r="Q41">
        <v>128068427</v>
      </c>
    </row>
    <row r="42" spans="1:17">
      <c r="A42" t="s">
        <v>715</v>
      </c>
      <c r="B42" s="20" t="s">
        <v>953</v>
      </c>
      <c r="C42" s="12" t="s">
        <v>954</v>
      </c>
      <c r="D42" t="s">
        <v>955</v>
      </c>
      <c r="E42" t="s">
        <v>953</v>
      </c>
      <c r="F42" s="8">
        <v>6369</v>
      </c>
      <c r="G42" s="8">
        <v>2097957</v>
      </c>
      <c r="H42" s="8">
        <v>6238</v>
      </c>
      <c r="I42" s="8">
        <v>2097699</v>
      </c>
      <c r="J42" s="15">
        <f t="shared" si="5"/>
        <v>0.9794316219186685</v>
      </c>
      <c r="K42" s="15">
        <f t="shared" si="6"/>
        <v>0.99987702321830241</v>
      </c>
      <c r="L42" t="s">
        <v>607</v>
      </c>
      <c r="N42" t="str">
        <f t="shared" si="7"/>
        <v/>
      </c>
      <c r="O42" t="s">
        <v>953</v>
      </c>
      <c r="P42">
        <v>6238</v>
      </c>
      <c r="Q42">
        <v>2097699</v>
      </c>
    </row>
    <row r="43" spans="1:17">
      <c r="A43" t="s">
        <v>715</v>
      </c>
      <c r="B43" s="20" t="s">
        <v>956</v>
      </c>
      <c r="C43" s="12" t="s">
        <v>957</v>
      </c>
      <c r="D43" t="s">
        <v>958</v>
      </c>
      <c r="E43" t="s">
        <v>956</v>
      </c>
      <c r="F43" s="8">
        <v>1682</v>
      </c>
      <c r="G43" s="8">
        <v>119011</v>
      </c>
      <c r="H43" s="8">
        <v>1661</v>
      </c>
      <c r="I43" s="8">
        <v>118047</v>
      </c>
      <c r="J43" s="15">
        <f t="shared" si="5"/>
        <v>0.98751486325802618</v>
      </c>
      <c r="K43" s="15">
        <f t="shared" si="6"/>
        <v>0.99189990841182751</v>
      </c>
      <c r="L43" t="s">
        <v>607</v>
      </c>
      <c r="N43" t="str">
        <f t="shared" si="7"/>
        <v/>
      </c>
      <c r="O43" t="s">
        <v>956</v>
      </c>
      <c r="P43">
        <v>1661</v>
      </c>
      <c r="Q43">
        <v>118047</v>
      </c>
    </row>
    <row r="44" spans="1:17">
      <c r="A44" t="s">
        <v>715</v>
      </c>
      <c r="B44" s="20" t="s">
        <v>959</v>
      </c>
      <c r="C44" s="12" t="s">
        <v>960</v>
      </c>
      <c r="D44" t="s">
        <v>961</v>
      </c>
      <c r="E44" t="s">
        <v>959</v>
      </c>
      <c r="F44" s="8">
        <v>1339</v>
      </c>
      <c r="G44" s="8">
        <v>27037</v>
      </c>
      <c r="H44" s="8">
        <v>1338</v>
      </c>
      <c r="I44" s="8">
        <v>26998</v>
      </c>
      <c r="J44" s="15">
        <f t="shared" si="5"/>
        <v>0.99925317401045555</v>
      </c>
      <c r="K44" s="15">
        <f t="shared" si="6"/>
        <v>0.99855753227059219</v>
      </c>
      <c r="L44" t="s">
        <v>607</v>
      </c>
      <c r="N44" t="str">
        <f t="shared" si="7"/>
        <v/>
      </c>
      <c r="O44" t="s">
        <v>959</v>
      </c>
      <c r="P44">
        <v>1338</v>
      </c>
      <c r="Q44">
        <v>26998</v>
      </c>
    </row>
    <row r="45" spans="1:17">
      <c r="A45" t="s">
        <v>715</v>
      </c>
      <c r="B45" s="20" t="s">
        <v>962</v>
      </c>
      <c r="C45" s="12" t="s">
        <v>963</v>
      </c>
      <c r="D45" t="s">
        <v>964</v>
      </c>
      <c r="E45" t="s">
        <v>962</v>
      </c>
      <c r="F45" s="8">
        <v>117467</v>
      </c>
      <c r="G45" s="8">
        <v>97187654</v>
      </c>
      <c r="H45" s="8">
        <v>131569</v>
      </c>
      <c r="I45" s="8">
        <v>96708274</v>
      </c>
      <c r="J45" s="15">
        <f t="shared" si="5"/>
        <v>1.1200507376539794</v>
      </c>
      <c r="K45" s="15">
        <f t="shared" si="6"/>
        <v>0.99506748048471261</v>
      </c>
      <c r="L45" t="s">
        <v>607</v>
      </c>
      <c r="N45" t="str">
        <f t="shared" si="7"/>
        <v/>
      </c>
      <c r="O45" t="s">
        <v>962</v>
      </c>
      <c r="P45">
        <v>131569</v>
      </c>
      <c r="Q45">
        <v>96708274</v>
      </c>
    </row>
    <row r="46" spans="1:17">
      <c r="A46" t="s">
        <v>715</v>
      </c>
      <c r="B46" s="20" t="s">
        <v>965</v>
      </c>
      <c r="C46" s="12" t="s">
        <v>966</v>
      </c>
      <c r="D46" t="s">
        <v>967</v>
      </c>
      <c r="E46" t="s">
        <v>965</v>
      </c>
      <c r="F46" s="8">
        <v>9120</v>
      </c>
      <c r="G46" s="8">
        <v>5284000</v>
      </c>
      <c r="H46" s="8">
        <v>8833</v>
      </c>
      <c r="I46" s="8">
        <v>5283928</v>
      </c>
      <c r="J46" s="15">
        <f t="shared" si="5"/>
        <v>0.96853070175438594</v>
      </c>
      <c r="K46" s="15">
        <f t="shared" si="6"/>
        <v>0.99998637395912193</v>
      </c>
      <c r="L46" t="s">
        <v>607</v>
      </c>
      <c r="N46" t="str">
        <f t="shared" si="7"/>
        <v/>
      </c>
      <c r="O46" t="s">
        <v>965</v>
      </c>
      <c r="P46">
        <v>8833</v>
      </c>
      <c r="Q46">
        <v>5283928</v>
      </c>
    </row>
    <row r="47" spans="1:17">
      <c r="A47" t="s">
        <v>715</v>
      </c>
      <c r="B47" s="20" t="s">
        <v>968</v>
      </c>
      <c r="C47" s="12" t="s">
        <v>969</v>
      </c>
      <c r="D47" t="s">
        <v>970</v>
      </c>
      <c r="E47" t="s">
        <v>968</v>
      </c>
      <c r="F47" s="8">
        <v>33840</v>
      </c>
      <c r="G47" s="8">
        <v>11212530</v>
      </c>
      <c r="H47" s="8">
        <v>32341</v>
      </c>
      <c r="I47" s="8">
        <v>11173523</v>
      </c>
      <c r="J47" s="15">
        <f t="shared" si="5"/>
        <v>0.95570330969267137</v>
      </c>
      <c r="K47" s="15">
        <f t="shared" si="6"/>
        <v>0.99652112413523086</v>
      </c>
      <c r="L47" t="s">
        <v>607</v>
      </c>
      <c r="N47" t="str">
        <f t="shared" si="7"/>
        <v/>
      </c>
      <c r="O47" t="s">
        <v>968</v>
      </c>
      <c r="P47">
        <v>32341</v>
      </c>
      <c r="Q47">
        <v>11173523</v>
      </c>
    </row>
    <row r="48" spans="1:17">
      <c r="A48" t="s">
        <v>715</v>
      </c>
      <c r="B48" s="20" t="s">
        <v>971</v>
      </c>
      <c r="C48" s="12" t="s">
        <v>972</v>
      </c>
      <c r="D48" t="s">
        <v>973</v>
      </c>
      <c r="E48" t="s">
        <v>971</v>
      </c>
      <c r="F48" s="8">
        <v>49088</v>
      </c>
      <c r="G48" s="8">
        <v>57399873</v>
      </c>
      <c r="H48" s="8">
        <v>44584</v>
      </c>
      <c r="I48" s="8">
        <v>57121299</v>
      </c>
      <c r="J48" s="15">
        <f t="shared" si="5"/>
        <v>0.90824641460234679</v>
      </c>
      <c r="K48" s="15">
        <f t="shared" si="6"/>
        <v>0.99514678368713461</v>
      </c>
      <c r="L48" t="s">
        <v>607</v>
      </c>
      <c r="N48" t="str">
        <f t="shared" si="7"/>
        <v/>
      </c>
      <c r="O48" t="s">
        <v>971</v>
      </c>
      <c r="P48">
        <v>44584</v>
      </c>
      <c r="Q48">
        <v>57121299</v>
      </c>
    </row>
    <row r="49" spans="1:17">
      <c r="A49" t="s">
        <v>715</v>
      </c>
      <c r="B49" s="20" t="s">
        <v>974</v>
      </c>
      <c r="C49" s="12" t="s">
        <v>975</v>
      </c>
      <c r="D49" t="s">
        <v>976</v>
      </c>
      <c r="E49" t="s">
        <v>974</v>
      </c>
      <c r="F49" s="8">
        <v>3332</v>
      </c>
      <c r="G49" s="8">
        <v>61832</v>
      </c>
      <c r="H49" s="8">
        <v>3329</v>
      </c>
      <c r="I49" s="8">
        <v>61817</v>
      </c>
      <c r="J49" s="15">
        <f t="shared" si="5"/>
        <v>0.99909963985594241</v>
      </c>
      <c r="K49" s="15">
        <f t="shared" si="6"/>
        <v>0.99975740716780959</v>
      </c>
      <c r="L49" t="s">
        <v>607</v>
      </c>
      <c r="N49" t="str">
        <f t="shared" si="7"/>
        <v/>
      </c>
      <c r="O49" t="s">
        <v>974</v>
      </c>
      <c r="P49">
        <v>3329</v>
      </c>
      <c r="Q49">
        <v>61817</v>
      </c>
    </row>
    <row r="50" spans="1:17">
      <c r="A50" t="s">
        <v>715</v>
      </c>
      <c r="B50" s="19" t="s">
        <v>977</v>
      </c>
      <c r="C50" s="12" t="s">
        <v>978</v>
      </c>
      <c r="D50" t="s">
        <v>979</v>
      </c>
      <c r="E50" t="s">
        <v>977</v>
      </c>
      <c r="F50" s="8">
        <v>2605625</v>
      </c>
      <c r="G50" s="8">
        <v>225979973</v>
      </c>
      <c r="H50" s="8">
        <v>1873652</v>
      </c>
      <c r="I50" s="8">
        <v>202054108</v>
      </c>
      <c r="J50" s="15">
        <f t="shared" si="5"/>
        <v>0.71907968337730865</v>
      </c>
      <c r="K50" s="15">
        <f t="shared" si="6"/>
        <v>0.89412395849786208</v>
      </c>
      <c r="L50" t="s">
        <v>607</v>
      </c>
      <c r="N50" t="str">
        <f t="shared" si="7"/>
        <v/>
      </c>
      <c r="O50" t="s">
        <v>977</v>
      </c>
      <c r="P50">
        <v>1873652</v>
      </c>
      <c r="Q50">
        <v>202054108</v>
      </c>
    </row>
    <row r="51" spans="1:17">
      <c r="A51" t="s">
        <v>715</v>
      </c>
      <c r="B51" s="20" t="s">
        <v>980</v>
      </c>
      <c r="C51" s="12" t="s">
        <v>981</v>
      </c>
      <c r="D51" t="s">
        <v>982</v>
      </c>
      <c r="E51" t="s">
        <v>980</v>
      </c>
      <c r="F51" s="8">
        <v>8671</v>
      </c>
      <c r="G51" s="8">
        <v>3050303</v>
      </c>
      <c r="H51" s="8">
        <v>6633</v>
      </c>
      <c r="I51" s="8">
        <v>2840609</v>
      </c>
      <c r="J51" s="15">
        <f t="shared" si="5"/>
        <v>0.76496367201014881</v>
      </c>
      <c r="K51" s="15">
        <f t="shared" si="6"/>
        <v>0.9312546983037423</v>
      </c>
      <c r="L51" t="s">
        <v>607</v>
      </c>
      <c r="N51" t="str">
        <f t="shared" si="7"/>
        <v/>
      </c>
      <c r="O51" t="s">
        <v>980</v>
      </c>
      <c r="P51">
        <v>6633</v>
      </c>
      <c r="Q51">
        <v>2840609</v>
      </c>
    </row>
    <row r="52" spans="1:17">
      <c r="A52" t="s">
        <v>715</v>
      </c>
      <c r="B52" s="20" t="s">
        <v>983</v>
      </c>
      <c r="C52" s="12" t="s">
        <v>984</v>
      </c>
      <c r="D52" t="s">
        <v>985</v>
      </c>
      <c r="E52" t="s">
        <v>983</v>
      </c>
      <c r="F52" s="8">
        <v>436</v>
      </c>
      <c r="G52" s="8">
        <v>42348</v>
      </c>
      <c r="H52" s="8">
        <v>434</v>
      </c>
      <c r="I52" s="8">
        <v>42333</v>
      </c>
      <c r="J52" s="15">
        <f t="shared" si="5"/>
        <v>0.99541284403669728</v>
      </c>
      <c r="K52" s="15">
        <f t="shared" si="6"/>
        <v>0.99964579200906778</v>
      </c>
      <c r="L52" t="s">
        <v>607</v>
      </c>
      <c r="N52" t="str">
        <f t="shared" si="7"/>
        <v/>
      </c>
      <c r="O52" t="s">
        <v>983</v>
      </c>
      <c r="P52" s="8">
        <v>434</v>
      </c>
      <c r="Q52" s="8">
        <v>42333</v>
      </c>
    </row>
    <row r="53" spans="1:17">
      <c r="P53" s="8"/>
    </row>
    <row r="54" spans="1:17">
      <c r="A54" t="s">
        <v>715</v>
      </c>
      <c r="B54" t="s">
        <v>986</v>
      </c>
      <c r="F54" s="8">
        <f>SUM(F24:F52)</f>
        <v>7880731</v>
      </c>
      <c r="G54" s="8">
        <f>SUM(G24:G52)</f>
        <v>1450484038</v>
      </c>
      <c r="H54" s="8">
        <f>SUM(H24:H52)</f>
        <v>6525877</v>
      </c>
      <c r="I54" s="8">
        <f>SUM(I24:I52)</f>
        <v>1372844485</v>
      </c>
      <c r="J54" s="15">
        <f t="shared" ref="J54" si="8">+H54/F54</f>
        <v>0.82808016159922215</v>
      </c>
      <c r="K54" s="15">
        <f t="shared" ref="K54" si="9">+I54/G54</f>
        <v>0.94647334891940393</v>
      </c>
      <c r="L54" t="s">
        <v>607</v>
      </c>
    </row>
    <row r="56" spans="1:17">
      <c r="A56" t="s">
        <v>715</v>
      </c>
      <c r="B56" t="s">
        <v>987</v>
      </c>
      <c r="F56" s="8">
        <f>+F54+F22</f>
        <v>13283985</v>
      </c>
      <c r="G56" s="8">
        <f>+G54+G22</f>
        <v>1610818636</v>
      </c>
      <c r="H56" s="8">
        <f>+H54+H22</f>
        <v>11857212</v>
      </c>
      <c r="I56" s="8">
        <f>+I54+I22</f>
        <v>1533408016</v>
      </c>
      <c r="J56" s="15">
        <f t="shared" ref="J56" si="10">+H56/F56</f>
        <v>0.89259450383299888</v>
      </c>
      <c r="K56" s="15">
        <f t="shared" ref="K56" si="11">+I56/G56</f>
        <v>0.95194330493206436</v>
      </c>
      <c r="L56" t="s">
        <v>607</v>
      </c>
    </row>
    <row r="59" spans="1:17">
      <c r="F59" s="39"/>
    </row>
    <row r="62" spans="1:17">
      <c r="E62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4E14-7AB0-4634-855C-3880A47016C5}">
  <dimension ref="A1:V45"/>
  <sheetViews>
    <sheetView zoomScale="150" workbookViewId="0">
      <pane ySplit="1" topLeftCell="C35" activePane="bottomLeft" state="frozen"/>
      <selection pane="bottomLeft" activeCell="G45" sqref="G45:J45"/>
    </sheetView>
  </sheetViews>
  <sheetFormatPr defaultColWidth="8.85546875" defaultRowHeight="15"/>
  <cols>
    <col min="1" max="1" width="14.28515625" bestFit="1" customWidth="1"/>
    <col min="2" max="2" width="17.42578125" bestFit="1" customWidth="1"/>
    <col min="3" max="3" width="32.85546875" bestFit="1" customWidth="1"/>
    <col min="4" max="4" width="34.140625" bestFit="1" customWidth="1"/>
    <col min="5" max="5" width="14.140625" hidden="1" customWidth="1"/>
    <col min="6" max="6" width="18.42578125" style="8" bestFit="1" customWidth="1"/>
    <col min="7" max="7" width="18.7109375" style="8" bestFit="1" customWidth="1"/>
    <col min="8" max="8" width="23" style="8" bestFit="1" customWidth="1"/>
    <col min="9" max="9" width="18.7109375" style="8" bestFit="1" customWidth="1"/>
    <col min="10" max="10" width="21.42578125" style="8" bestFit="1" customWidth="1"/>
    <col min="11" max="11" width="12.42578125" style="15" bestFit="1" customWidth="1"/>
    <col min="12" max="12" width="13.42578125" style="15" bestFit="1" customWidth="1"/>
    <col min="13" max="13" width="8.28515625" bestFit="1" customWidth="1"/>
    <col min="14" max="14" width="48" bestFit="1" customWidth="1"/>
    <col min="16" max="16" width="17.42578125" bestFit="1" customWidth="1"/>
  </cols>
  <sheetData>
    <row r="1" spans="1:22" s="2" customFormat="1">
      <c r="A1" s="58" t="s">
        <v>712</v>
      </c>
      <c r="B1" s="58" t="s">
        <v>12</v>
      </c>
      <c r="C1" s="58" t="s">
        <v>713</v>
      </c>
      <c r="D1" s="58" t="s">
        <v>714</v>
      </c>
      <c r="E1" s="58" t="s">
        <v>988</v>
      </c>
      <c r="F1" s="3" t="s">
        <v>639</v>
      </c>
      <c r="G1" s="9" t="s">
        <v>595</v>
      </c>
      <c r="H1" s="9" t="s">
        <v>596</v>
      </c>
      <c r="I1" s="9" t="s">
        <v>597</v>
      </c>
      <c r="J1" s="9" t="s">
        <v>598</v>
      </c>
      <c r="K1" s="14" t="s">
        <v>989</v>
      </c>
      <c r="L1" s="14" t="s">
        <v>600</v>
      </c>
      <c r="M1" s="13" t="s">
        <v>594</v>
      </c>
      <c r="N1" s="13" t="s">
        <v>601</v>
      </c>
    </row>
    <row r="2" spans="1:22">
      <c r="A2" t="s">
        <v>715</v>
      </c>
      <c r="B2" s="20" t="s">
        <v>41</v>
      </c>
      <c r="C2" t="s">
        <v>42</v>
      </c>
      <c r="D2" t="s">
        <v>990</v>
      </c>
      <c r="E2" t="s">
        <v>991</v>
      </c>
      <c r="F2" s="8" t="s">
        <v>41</v>
      </c>
      <c r="G2" s="8">
        <v>49981</v>
      </c>
      <c r="H2" s="8">
        <v>303388</v>
      </c>
      <c r="I2" s="8">
        <v>48169</v>
      </c>
      <c r="J2" s="8">
        <v>273617</v>
      </c>
      <c r="K2" s="15">
        <f>+I2/G2</f>
        <v>0.96374622356495465</v>
      </c>
      <c r="L2" s="15">
        <f>+J2/H2</f>
        <v>0.90187153084499061</v>
      </c>
      <c r="M2" t="s">
        <v>608</v>
      </c>
      <c r="O2" t="str">
        <f>IF(P2=B2,"","No!")</f>
        <v/>
      </c>
      <c r="P2" t="s">
        <v>41</v>
      </c>
      <c r="Q2" s="8">
        <v>49981</v>
      </c>
      <c r="R2" s="8">
        <v>303388</v>
      </c>
      <c r="S2" s="8">
        <v>48169</v>
      </c>
      <c r="T2" s="8">
        <v>273617</v>
      </c>
      <c r="U2" s="15"/>
      <c r="V2" s="15"/>
    </row>
    <row r="3" spans="1:22">
      <c r="A3" t="s">
        <v>715</v>
      </c>
      <c r="B3" s="20" t="s">
        <v>47</v>
      </c>
      <c r="C3" t="s">
        <v>48</v>
      </c>
      <c r="D3" t="s">
        <v>992</v>
      </c>
      <c r="E3" t="s">
        <v>991</v>
      </c>
      <c r="F3" s="8" t="s">
        <v>47</v>
      </c>
      <c r="G3" s="8">
        <v>244314</v>
      </c>
      <c r="H3" s="8">
        <v>64833787</v>
      </c>
      <c r="I3" s="8">
        <v>208908</v>
      </c>
      <c r="J3" s="8">
        <v>76988940</v>
      </c>
      <c r="K3" s="15">
        <f t="shared" ref="K3:K45" si="0">+I3/G3</f>
        <v>0.85507993811242911</v>
      </c>
      <c r="L3" s="15">
        <f t="shared" ref="L3:L45" si="1">+J3/H3</f>
        <v>1.1874817678011003</v>
      </c>
      <c r="M3" t="s">
        <v>608</v>
      </c>
      <c r="O3" t="str">
        <f t="shared" ref="O3:O43" si="2">IF(P3=B3,"","No!")</f>
        <v/>
      </c>
      <c r="P3" t="s">
        <v>47</v>
      </c>
      <c r="Q3" s="8">
        <v>244314</v>
      </c>
      <c r="R3" s="8">
        <v>64833787</v>
      </c>
      <c r="S3" s="8">
        <v>208908</v>
      </c>
      <c r="T3" s="8">
        <v>76988940</v>
      </c>
      <c r="U3" s="15"/>
      <c r="V3" s="15"/>
    </row>
    <row r="4" spans="1:22">
      <c r="A4" t="s">
        <v>715</v>
      </c>
      <c r="B4" s="20" t="s">
        <v>61</v>
      </c>
      <c r="C4" t="s">
        <v>62</v>
      </c>
      <c r="D4" t="s">
        <v>993</v>
      </c>
      <c r="E4" t="s">
        <v>991</v>
      </c>
      <c r="F4" s="8" t="s">
        <v>61</v>
      </c>
      <c r="G4" s="8">
        <v>63567</v>
      </c>
      <c r="H4" s="8">
        <v>4653026</v>
      </c>
      <c r="I4" s="8">
        <v>54161</v>
      </c>
      <c r="J4" s="8">
        <v>4499358</v>
      </c>
      <c r="K4" s="15">
        <f t="shared" si="0"/>
        <v>0.85203014142558242</v>
      </c>
      <c r="L4" s="15">
        <f t="shared" si="1"/>
        <v>0.96697460964112392</v>
      </c>
      <c r="M4" t="s">
        <v>608</v>
      </c>
      <c r="O4" t="str">
        <f t="shared" si="2"/>
        <v/>
      </c>
      <c r="P4" t="s">
        <v>61</v>
      </c>
      <c r="Q4" s="8">
        <v>63567</v>
      </c>
      <c r="R4" s="8">
        <v>4653026</v>
      </c>
      <c r="S4" s="8">
        <v>54161</v>
      </c>
      <c r="T4" s="8">
        <v>4499358</v>
      </c>
      <c r="U4" s="15"/>
      <c r="V4" s="15"/>
    </row>
    <row r="5" spans="1:22">
      <c r="A5" t="s">
        <v>715</v>
      </c>
      <c r="B5" s="20" t="s">
        <v>63</v>
      </c>
      <c r="C5" t="s">
        <v>64</v>
      </c>
      <c r="D5" t="s">
        <v>994</v>
      </c>
      <c r="E5" t="s">
        <v>991</v>
      </c>
      <c r="F5" s="8" t="s">
        <v>63</v>
      </c>
      <c r="G5" s="8">
        <v>1073803</v>
      </c>
      <c r="H5" s="8">
        <v>70694140</v>
      </c>
      <c r="I5" s="8">
        <v>1058083</v>
      </c>
      <c r="J5" s="8">
        <v>70482118</v>
      </c>
      <c r="K5" s="15">
        <f t="shared" si="0"/>
        <v>0.985360443209788</v>
      </c>
      <c r="L5" s="15">
        <f t="shared" si="1"/>
        <v>0.99700085466772781</v>
      </c>
      <c r="M5" t="s">
        <v>608</v>
      </c>
      <c r="O5" t="str">
        <f t="shared" si="2"/>
        <v/>
      </c>
      <c r="P5" t="s">
        <v>63</v>
      </c>
      <c r="Q5" s="8">
        <v>1073803</v>
      </c>
      <c r="R5" s="8">
        <v>70694140</v>
      </c>
      <c r="S5" s="8">
        <v>1058083</v>
      </c>
      <c r="T5" s="8">
        <v>70482118</v>
      </c>
      <c r="U5" s="15"/>
      <c r="V5" s="15"/>
    </row>
    <row r="6" spans="1:22">
      <c r="A6" t="s">
        <v>715</v>
      </c>
      <c r="B6" s="20" t="s">
        <v>81</v>
      </c>
      <c r="C6" t="s">
        <v>82</v>
      </c>
      <c r="D6" t="s">
        <v>995</v>
      </c>
      <c r="E6" t="s">
        <v>991</v>
      </c>
      <c r="F6" s="8" t="s">
        <v>81</v>
      </c>
      <c r="G6" s="8">
        <v>16575</v>
      </c>
      <c r="H6" s="8">
        <v>1198006</v>
      </c>
      <c r="I6" s="8">
        <v>16255</v>
      </c>
      <c r="J6" s="8">
        <v>1192369</v>
      </c>
      <c r="K6" s="15">
        <f t="shared" si="0"/>
        <v>0.98069381598793359</v>
      </c>
      <c r="L6" s="15">
        <f t="shared" si="1"/>
        <v>0.99529468132880805</v>
      </c>
      <c r="M6" t="s">
        <v>608</v>
      </c>
      <c r="O6" t="str">
        <f t="shared" si="2"/>
        <v/>
      </c>
      <c r="P6" t="s">
        <v>81</v>
      </c>
      <c r="Q6" s="8">
        <v>16575</v>
      </c>
      <c r="R6" s="8">
        <v>1198006</v>
      </c>
      <c r="S6" s="8">
        <v>16255</v>
      </c>
      <c r="T6" s="8">
        <v>1192369</v>
      </c>
      <c r="U6" s="15"/>
      <c r="V6" s="15"/>
    </row>
    <row r="7" spans="1:22">
      <c r="A7" t="s">
        <v>715</v>
      </c>
      <c r="B7" s="20" t="s">
        <v>99</v>
      </c>
      <c r="C7" t="s">
        <v>100</v>
      </c>
      <c r="D7" t="s">
        <v>996</v>
      </c>
      <c r="E7" t="s">
        <v>991</v>
      </c>
      <c r="F7" s="8" t="s">
        <v>99</v>
      </c>
      <c r="G7" s="8">
        <v>52712</v>
      </c>
      <c r="H7" s="8">
        <v>37400821</v>
      </c>
      <c r="I7" s="8">
        <v>51542</v>
      </c>
      <c r="J7" s="8">
        <v>39527831</v>
      </c>
      <c r="K7" s="15">
        <f t="shared" si="0"/>
        <v>0.97780391561693736</v>
      </c>
      <c r="L7" s="15">
        <f t="shared" si="1"/>
        <v>1.0568706767158935</v>
      </c>
      <c r="M7" t="s">
        <v>608</v>
      </c>
      <c r="O7" t="str">
        <f t="shared" si="2"/>
        <v/>
      </c>
      <c r="P7" t="s">
        <v>99</v>
      </c>
      <c r="Q7" s="8">
        <v>52712</v>
      </c>
      <c r="R7" s="8">
        <v>37400821</v>
      </c>
      <c r="S7" s="8">
        <v>51542</v>
      </c>
      <c r="T7" s="8">
        <v>39527831</v>
      </c>
      <c r="U7" s="15"/>
      <c r="V7" s="15"/>
    </row>
    <row r="8" spans="1:22">
      <c r="A8" t="s">
        <v>715</v>
      </c>
      <c r="B8" s="20" t="s">
        <v>101</v>
      </c>
      <c r="C8" t="s">
        <v>102</v>
      </c>
      <c r="D8" t="s">
        <v>997</v>
      </c>
      <c r="E8" t="s">
        <v>991</v>
      </c>
      <c r="F8" s="8" t="s">
        <v>101</v>
      </c>
      <c r="G8" s="8">
        <v>221363</v>
      </c>
      <c r="H8" s="8">
        <v>10877969</v>
      </c>
      <c r="I8" s="8">
        <v>220205</v>
      </c>
      <c r="J8" s="8">
        <v>10979940</v>
      </c>
      <c r="K8" s="15">
        <f t="shared" si="0"/>
        <v>0.99476877346259307</v>
      </c>
      <c r="L8" s="15">
        <f t="shared" si="1"/>
        <v>1.0093740844453591</v>
      </c>
      <c r="M8" t="s">
        <v>608</v>
      </c>
      <c r="O8" t="str">
        <f t="shared" si="2"/>
        <v/>
      </c>
      <c r="P8" t="s">
        <v>101</v>
      </c>
      <c r="Q8" s="8">
        <v>221363</v>
      </c>
      <c r="R8" s="8">
        <v>10877969</v>
      </c>
      <c r="S8" s="8">
        <v>220205</v>
      </c>
      <c r="T8" s="8">
        <v>10979940</v>
      </c>
      <c r="U8" s="15"/>
      <c r="V8" s="15"/>
    </row>
    <row r="9" spans="1:22">
      <c r="A9" t="s">
        <v>715</v>
      </c>
      <c r="B9" s="20" t="s">
        <v>151</v>
      </c>
      <c r="C9" t="s">
        <v>152</v>
      </c>
      <c r="D9" t="s">
        <v>998</v>
      </c>
      <c r="E9" t="s">
        <v>991</v>
      </c>
      <c r="F9" s="8" t="s">
        <v>151</v>
      </c>
      <c r="G9" s="8">
        <v>67526</v>
      </c>
      <c r="H9" s="8">
        <v>55060290</v>
      </c>
      <c r="I9" s="8">
        <v>62783</v>
      </c>
      <c r="J9" s="8">
        <v>54356999</v>
      </c>
      <c r="K9" s="15">
        <f t="shared" si="0"/>
        <v>0.92976038859106125</v>
      </c>
      <c r="L9" s="15">
        <f t="shared" si="1"/>
        <v>0.98722689255723139</v>
      </c>
      <c r="M9" t="s">
        <v>608</v>
      </c>
      <c r="O9" t="str">
        <f t="shared" si="2"/>
        <v/>
      </c>
      <c r="P9" t="s">
        <v>151</v>
      </c>
      <c r="Q9" s="8">
        <v>67526</v>
      </c>
      <c r="R9" s="8">
        <v>55060290</v>
      </c>
      <c r="S9" s="8">
        <v>62783</v>
      </c>
      <c r="T9" s="8">
        <v>54356999</v>
      </c>
      <c r="U9" s="15"/>
      <c r="V9" s="15"/>
    </row>
    <row r="10" spans="1:22">
      <c r="A10" t="s">
        <v>715</v>
      </c>
      <c r="B10" s="20" t="s">
        <v>155</v>
      </c>
      <c r="C10" t="s">
        <v>156</v>
      </c>
      <c r="D10" t="s">
        <v>999</v>
      </c>
      <c r="E10" t="s">
        <v>991</v>
      </c>
      <c r="F10" s="8" t="s">
        <v>155</v>
      </c>
      <c r="G10" s="8">
        <v>35005</v>
      </c>
      <c r="H10" s="8">
        <v>2583791</v>
      </c>
      <c r="I10" s="8">
        <v>34959</v>
      </c>
      <c r="J10" s="8">
        <v>2583776</v>
      </c>
      <c r="K10" s="15">
        <f t="shared" si="0"/>
        <v>0.99868590201399798</v>
      </c>
      <c r="L10" s="15">
        <f t="shared" si="1"/>
        <v>0.99999419457688332</v>
      </c>
      <c r="M10" t="s">
        <v>608</v>
      </c>
      <c r="O10" t="str">
        <f t="shared" si="2"/>
        <v/>
      </c>
      <c r="P10" t="s">
        <v>155</v>
      </c>
      <c r="Q10" s="8">
        <v>35005</v>
      </c>
      <c r="R10" s="8">
        <v>2583791</v>
      </c>
      <c r="S10" s="8">
        <v>34959</v>
      </c>
      <c r="T10" s="8">
        <v>2583776</v>
      </c>
      <c r="U10" s="15"/>
      <c r="V10" s="15"/>
    </row>
    <row r="11" spans="1:22">
      <c r="A11" t="s">
        <v>715</v>
      </c>
      <c r="B11" s="20" t="s">
        <v>167</v>
      </c>
      <c r="C11" t="s">
        <v>168</v>
      </c>
      <c r="D11" t="s">
        <v>1000</v>
      </c>
      <c r="E11" t="s">
        <v>991</v>
      </c>
      <c r="F11" s="8" t="s">
        <v>167</v>
      </c>
      <c r="G11" s="8">
        <v>368034</v>
      </c>
      <c r="H11" s="8">
        <v>10004421</v>
      </c>
      <c r="I11" s="8">
        <v>380626</v>
      </c>
      <c r="J11" s="8">
        <v>4000768</v>
      </c>
      <c r="K11" s="15">
        <f t="shared" si="0"/>
        <v>1.0342142302069917</v>
      </c>
      <c r="L11" s="15">
        <f t="shared" si="1"/>
        <v>0.39990000420813959</v>
      </c>
      <c r="M11" t="s">
        <v>608</v>
      </c>
      <c r="O11" t="str">
        <f t="shared" si="2"/>
        <v/>
      </c>
      <c r="P11" t="s">
        <v>167</v>
      </c>
      <c r="Q11" s="8">
        <v>368034</v>
      </c>
      <c r="R11" s="8">
        <v>10004421</v>
      </c>
      <c r="S11" s="8">
        <v>380626</v>
      </c>
      <c r="T11" s="8">
        <v>4000768</v>
      </c>
      <c r="U11" s="15"/>
      <c r="V11" s="15"/>
    </row>
    <row r="12" spans="1:22">
      <c r="A12" t="s">
        <v>715</v>
      </c>
      <c r="B12" s="20" t="s">
        <v>177</v>
      </c>
      <c r="C12" t="s">
        <v>178</v>
      </c>
      <c r="D12" t="s">
        <v>1001</v>
      </c>
      <c r="E12" t="s">
        <v>991</v>
      </c>
      <c r="F12" s="8" t="s">
        <v>177</v>
      </c>
      <c r="G12" s="8">
        <v>6849</v>
      </c>
      <c r="H12" s="8">
        <v>5125686</v>
      </c>
      <c r="I12" s="8">
        <v>6600</v>
      </c>
      <c r="J12" s="8">
        <v>5150359</v>
      </c>
      <c r="K12" s="15">
        <f t="shared" si="0"/>
        <v>0.96364432763907137</v>
      </c>
      <c r="L12" s="15">
        <f t="shared" si="1"/>
        <v>1.004813599584524</v>
      </c>
      <c r="M12" t="s">
        <v>608</v>
      </c>
      <c r="O12" t="str">
        <f t="shared" si="2"/>
        <v/>
      </c>
      <c r="P12" t="s">
        <v>177</v>
      </c>
      <c r="Q12" s="8">
        <v>6849</v>
      </c>
      <c r="R12" s="8">
        <v>5125686</v>
      </c>
      <c r="S12" s="8">
        <v>6600</v>
      </c>
      <c r="T12" s="8">
        <v>5150359</v>
      </c>
      <c r="U12" s="15"/>
      <c r="V12" s="15"/>
    </row>
    <row r="13" spans="1:22">
      <c r="A13" t="s">
        <v>715</v>
      </c>
      <c r="B13" s="20" t="s">
        <v>221</v>
      </c>
      <c r="C13" t="s">
        <v>222</v>
      </c>
      <c r="D13" t="s">
        <v>1002</v>
      </c>
      <c r="E13" t="s">
        <v>991</v>
      </c>
      <c r="F13" s="8" t="s">
        <v>221</v>
      </c>
      <c r="G13" s="8">
        <v>1009751</v>
      </c>
      <c r="H13" s="8">
        <v>17171874</v>
      </c>
      <c r="I13" s="8">
        <v>859486</v>
      </c>
      <c r="J13" s="8">
        <v>15658566</v>
      </c>
      <c r="K13" s="15">
        <f t="shared" si="0"/>
        <v>0.85118608449013666</v>
      </c>
      <c r="L13" s="15">
        <f t="shared" si="1"/>
        <v>0.9118728683893208</v>
      </c>
      <c r="M13" t="s">
        <v>608</v>
      </c>
      <c r="O13" t="str">
        <f t="shared" si="2"/>
        <v/>
      </c>
      <c r="P13" t="s">
        <v>221</v>
      </c>
      <c r="Q13" s="8">
        <v>1009751</v>
      </c>
      <c r="R13" s="8">
        <v>17171874</v>
      </c>
      <c r="S13" s="8">
        <v>859486</v>
      </c>
      <c r="T13" s="8">
        <v>15658566</v>
      </c>
      <c r="U13" s="15"/>
      <c r="V13" s="15"/>
    </row>
    <row r="14" spans="1:22">
      <c r="A14" t="s">
        <v>715</v>
      </c>
      <c r="B14" s="20" t="s">
        <v>227</v>
      </c>
      <c r="C14" t="s">
        <v>228</v>
      </c>
      <c r="D14" t="s">
        <v>1003</v>
      </c>
      <c r="E14" t="s">
        <v>991</v>
      </c>
      <c r="F14" s="8" t="s">
        <v>227</v>
      </c>
      <c r="G14" s="8">
        <v>680507</v>
      </c>
      <c r="H14" s="8">
        <v>33038840</v>
      </c>
      <c r="I14" s="8">
        <v>665235</v>
      </c>
      <c r="J14" s="8">
        <v>32726372</v>
      </c>
      <c r="K14" s="15">
        <f t="shared" si="0"/>
        <v>0.97755790902959117</v>
      </c>
      <c r="L14" s="15">
        <f t="shared" si="1"/>
        <v>0.99054240403113425</v>
      </c>
      <c r="M14" t="s">
        <v>608</v>
      </c>
      <c r="O14" t="str">
        <f t="shared" si="2"/>
        <v/>
      </c>
      <c r="P14" t="s">
        <v>227</v>
      </c>
      <c r="Q14" s="8">
        <v>680507</v>
      </c>
      <c r="R14" s="8">
        <v>33038840</v>
      </c>
      <c r="S14" s="8">
        <v>665235</v>
      </c>
      <c r="T14" s="8">
        <v>32726372</v>
      </c>
      <c r="U14" s="15"/>
      <c r="V14" s="15"/>
    </row>
    <row r="15" spans="1:22">
      <c r="A15" t="s">
        <v>715</v>
      </c>
      <c r="B15" s="20" t="s">
        <v>235</v>
      </c>
      <c r="C15" t="s">
        <v>236</v>
      </c>
      <c r="D15" t="s">
        <v>1004</v>
      </c>
      <c r="E15" t="s">
        <v>991</v>
      </c>
      <c r="F15" s="8" t="s">
        <v>235</v>
      </c>
      <c r="G15" s="8">
        <v>40636</v>
      </c>
      <c r="H15" s="8">
        <v>3443235</v>
      </c>
      <c r="I15" s="8">
        <v>40292</v>
      </c>
      <c r="J15" s="8">
        <v>3441824</v>
      </c>
      <c r="K15" s="15">
        <f t="shared" si="0"/>
        <v>0.99153459986219117</v>
      </c>
      <c r="L15" s="15">
        <f t="shared" si="1"/>
        <v>0.9995902109498771</v>
      </c>
      <c r="M15" t="s">
        <v>608</v>
      </c>
      <c r="O15" t="str">
        <f t="shared" si="2"/>
        <v/>
      </c>
      <c r="P15" t="s">
        <v>235</v>
      </c>
      <c r="Q15" s="8">
        <v>40636</v>
      </c>
      <c r="R15" s="8">
        <v>3443235</v>
      </c>
      <c r="S15" s="8">
        <v>40292</v>
      </c>
      <c r="T15" s="8">
        <v>3441824</v>
      </c>
      <c r="U15" s="15"/>
      <c r="V15" s="15"/>
    </row>
    <row r="16" spans="1:22">
      <c r="A16" t="s">
        <v>715</v>
      </c>
      <c r="B16" s="20" t="s">
        <v>237</v>
      </c>
      <c r="C16" t="s">
        <v>238</v>
      </c>
      <c r="D16" t="s">
        <v>1005</v>
      </c>
      <c r="E16" t="s">
        <v>991</v>
      </c>
      <c r="F16" s="8" t="s">
        <v>237</v>
      </c>
      <c r="G16" s="8">
        <v>3021</v>
      </c>
      <c r="H16" s="8">
        <v>2049</v>
      </c>
      <c r="I16" s="8">
        <v>2836</v>
      </c>
      <c r="J16" s="8">
        <v>2020</v>
      </c>
      <c r="K16" s="15">
        <f t="shared" si="0"/>
        <v>0.93876199933796756</v>
      </c>
      <c r="L16" s="15">
        <f t="shared" si="1"/>
        <v>0.98584675451439729</v>
      </c>
      <c r="M16" t="s">
        <v>608</v>
      </c>
      <c r="O16" t="str">
        <f t="shared" si="2"/>
        <v/>
      </c>
      <c r="P16" t="s">
        <v>237</v>
      </c>
      <c r="Q16" s="8">
        <v>3021</v>
      </c>
      <c r="R16" s="8">
        <v>2049</v>
      </c>
      <c r="S16" s="8">
        <v>2836</v>
      </c>
      <c r="T16" s="8">
        <v>2020</v>
      </c>
      <c r="U16" s="15"/>
      <c r="V16" s="15"/>
    </row>
    <row r="17" spans="1:22">
      <c r="A17" t="s">
        <v>715</v>
      </c>
      <c r="B17" s="20" t="s">
        <v>239</v>
      </c>
      <c r="C17" t="s">
        <v>240</v>
      </c>
      <c r="D17" t="s">
        <v>1006</v>
      </c>
      <c r="E17" t="s">
        <v>991</v>
      </c>
      <c r="F17" s="8" t="s">
        <v>239</v>
      </c>
      <c r="G17" s="8">
        <v>207691</v>
      </c>
      <c r="H17" s="8">
        <v>11273399</v>
      </c>
      <c r="I17" s="8">
        <v>167728</v>
      </c>
      <c r="J17" s="8">
        <v>10000384</v>
      </c>
      <c r="K17" s="15">
        <f t="shared" si="0"/>
        <v>0.80758434404957369</v>
      </c>
      <c r="L17" s="15">
        <f t="shared" si="1"/>
        <v>0.88707797887753281</v>
      </c>
      <c r="M17" t="s">
        <v>608</v>
      </c>
      <c r="O17" t="str">
        <f t="shared" si="2"/>
        <v/>
      </c>
      <c r="P17" t="s">
        <v>239</v>
      </c>
      <c r="Q17" s="8">
        <v>207691</v>
      </c>
      <c r="R17" s="8">
        <v>11273399</v>
      </c>
      <c r="S17" s="8">
        <v>167728</v>
      </c>
      <c r="T17" s="8">
        <v>10000384</v>
      </c>
      <c r="U17" s="15"/>
      <c r="V17" s="15"/>
    </row>
    <row r="18" spans="1:22">
      <c r="A18" t="s">
        <v>715</v>
      </c>
      <c r="B18" s="20" t="s">
        <v>241</v>
      </c>
      <c r="C18" t="s">
        <v>242</v>
      </c>
      <c r="D18" t="s">
        <v>1007</v>
      </c>
      <c r="E18" t="s">
        <v>991</v>
      </c>
      <c r="F18" s="8" t="s">
        <v>241</v>
      </c>
      <c r="G18" s="8">
        <v>27690</v>
      </c>
      <c r="H18" s="8">
        <v>1907891</v>
      </c>
      <c r="I18" s="8">
        <v>20544</v>
      </c>
      <c r="J18" s="8">
        <v>1750016</v>
      </c>
      <c r="K18" s="15">
        <f t="shared" si="0"/>
        <v>0.74192849404117012</v>
      </c>
      <c r="L18" s="15">
        <f t="shared" si="1"/>
        <v>0.91725156206512848</v>
      </c>
      <c r="M18" t="s">
        <v>608</v>
      </c>
      <c r="O18" t="str">
        <f t="shared" si="2"/>
        <v/>
      </c>
      <c r="P18" t="s">
        <v>241</v>
      </c>
      <c r="Q18" s="8">
        <v>27690</v>
      </c>
      <c r="R18" s="8">
        <v>1907891</v>
      </c>
      <c r="S18" s="8">
        <v>20544</v>
      </c>
      <c r="T18" s="8">
        <v>1750016</v>
      </c>
      <c r="U18" s="15"/>
      <c r="V18" s="15"/>
    </row>
    <row r="19" spans="1:22">
      <c r="A19" t="s">
        <v>715</v>
      </c>
      <c r="B19" s="20" t="s">
        <v>247</v>
      </c>
      <c r="C19" t="s">
        <v>248</v>
      </c>
      <c r="D19" t="s">
        <v>1008</v>
      </c>
      <c r="E19" t="s">
        <v>991</v>
      </c>
      <c r="F19" s="8" t="s">
        <v>247</v>
      </c>
      <c r="G19" s="8">
        <v>44577</v>
      </c>
      <c r="H19" s="8">
        <v>1084682</v>
      </c>
      <c r="I19" s="8">
        <v>14383</v>
      </c>
      <c r="J19" s="8">
        <v>1000448</v>
      </c>
      <c r="K19" s="15">
        <f t="shared" si="0"/>
        <v>0.32265518092289747</v>
      </c>
      <c r="L19" s="15">
        <f t="shared" si="1"/>
        <v>0.92234221642840941</v>
      </c>
      <c r="M19" t="s">
        <v>608</v>
      </c>
      <c r="O19" t="str">
        <f t="shared" si="2"/>
        <v/>
      </c>
      <c r="P19" t="s">
        <v>247</v>
      </c>
      <c r="Q19" s="8">
        <v>44577</v>
      </c>
      <c r="R19" s="8">
        <v>1084682</v>
      </c>
      <c r="S19" s="8">
        <v>14383</v>
      </c>
      <c r="T19" s="8">
        <v>1000448</v>
      </c>
      <c r="U19" s="15"/>
      <c r="V19" s="15"/>
    </row>
    <row r="20" spans="1:22">
      <c r="A20" t="s">
        <v>715</v>
      </c>
      <c r="B20" s="20" t="s">
        <v>259</v>
      </c>
      <c r="C20" t="s">
        <v>260</v>
      </c>
      <c r="D20" t="s">
        <v>1009</v>
      </c>
      <c r="E20" t="s">
        <v>991</v>
      </c>
      <c r="F20" s="8" t="s">
        <v>259</v>
      </c>
      <c r="G20" s="8">
        <v>820882</v>
      </c>
      <c r="H20" s="8">
        <v>9034736</v>
      </c>
      <c r="I20" s="8">
        <v>614520</v>
      </c>
      <c r="J20" s="8">
        <v>10000384</v>
      </c>
      <c r="K20" s="15">
        <f t="shared" si="0"/>
        <v>0.74860942254794238</v>
      </c>
      <c r="L20" s="15">
        <f t="shared" si="1"/>
        <v>1.1068817063387353</v>
      </c>
      <c r="M20" t="s">
        <v>608</v>
      </c>
      <c r="O20" t="str">
        <f t="shared" si="2"/>
        <v/>
      </c>
      <c r="P20" t="s">
        <v>259</v>
      </c>
      <c r="Q20" s="8">
        <v>820882</v>
      </c>
      <c r="R20" s="8">
        <v>9034736</v>
      </c>
      <c r="S20" s="8">
        <v>614520</v>
      </c>
      <c r="T20" s="8">
        <v>10000384</v>
      </c>
      <c r="U20" s="15"/>
      <c r="V20" s="15"/>
    </row>
    <row r="21" spans="1:22">
      <c r="A21" t="s">
        <v>715</v>
      </c>
      <c r="B21" s="20" t="s">
        <v>267</v>
      </c>
      <c r="C21" t="s">
        <v>268</v>
      </c>
      <c r="D21" t="s">
        <v>1010</v>
      </c>
      <c r="E21" t="s">
        <v>991</v>
      </c>
      <c r="F21" s="8" t="s">
        <v>267</v>
      </c>
      <c r="G21" s="8">
        <v>16079</v>
      </c>
      <c r="H21" s="8">
        <v>735087</v>
      </c>
      <c r="I21" s="8">
        <v>14756</v>
      </c>
      <c r="J21" s="8">
        <v>500736</v>
      </c>
      <c r="K21" s="15">
        <f t="shared" si="0"/>
        <v>0.91771876360470184</v>
      </c>
      <c r="L21" s="15">
        <f t="shared" si="1"/>
        <v>0.68119283839872014</v>
      </c>
      <c r="M21" t="s">
        <v>608</v>
      </c>
      <c r="O21" t="str">
        <f t="shared" si="2"/>
        <v/>
      </c>
      <c r="P21" t="s">
        <v>267</v>
      </c>
      <c r="Q21" s="8">
        <v>16079</v>
      </c>
      <c r="R21" s="8">
        <v>735087</v>
      </c>
      <c r="S21" s="8">
        <v>14756</v>
      </c>
      <c r="T21" s="8">
        <v>500736</v>
      </c>
      <c r="U21" s="15"/>
      <c r="V21" s="15"/>
    </row>
    <row r="22" spans="1:22">
      <c r="A22" t="s">
        <v>715</v>
      </c>
      <c r="B22" s="20" t="s">
        <v>275</v>
      </c>
      <c r="C22" t="s">
        <v>276</v>
      </c>
      <c r="D22" t="s">
        <v>1011</v>
      </c>
      <c r="E22" t="s">
        <v>991</v>
      </c>
      <c r="F22" s="8" t="s">
        <v>275</v>
      </c>
      <c r="G22" s="8">
        <v>546780</v>
      </c>
      <c r="H22" s="8">
        <v>6359458</v>
      </c>
      <c r="I22" s="8">
        <v>541132</v>
      </c>
      <c r="J22" s="8">
        <v>5609353</v>
      </c>
      <c r="K22" s="15">
        <f t="shared" si="0"/>
        <v>0.98967043417828016</v>
      </c>
      <c r="L22" s="15">
        <f t="shared" si="1"/>
        <v>0.88204891045746348</v>
      </c>
      <c r="M22" t="s">
        <v>608</v>
      </c>
      <c r="O22" t="str">
        <f t="shared" si="2"/>
        <v/>
      </c>
      <c r="P22" t="s">
        <v>275</v>
      </c>
      <c r="Q22" s="8">
        <v>546780</v>
      </c>
      <c r="R22" s="8">
        <v>6359458</v>
      </c>
      <c r="S22" s="8">
        <v>541132</v>
      </c>
      <c r="T22" s="8">
        <v>5609353</v>
      </c>
      <c r="U22" s="15"/>
      <c r="V22" s="15"/>
    </row>
    <row r="23" spans="1:22">
      <c r="A23" t="s">
        <v>715</v>
      </c>
      <c r="B23" s="20" t="s">
        <v>281</v>
      </c>
      <c r="C23" t="s">
        <v>282</v>
      </c>
      <c r="D23" t="s">
        <v>1012</v>
      </c>
      <c r="E23" t="s">
        <v>991</v>
      </c>
      <c r="F23" s="8" t="s">
        <v>281</v>
      </c>
      <c r="G23" s="8">
        <v>78199</v>
      </c>
      <c r="H23" s="8">
        <v>48127222</v>
      </c>
      <c r="I23" s="8">
        <v>73490</v>
      </c>
      <c r="J23" s="8">
        <v>47390281</v>
      </c>
      <c r="K23" s="15">
        <f>+I23/G23</f>
        <v>0.93978183864243792</v>
      </c>
      <c r="L23" s="15">
        <f t="shared" si="1"/>
        <v>0.98468764725294133</v>
      </c>
      <c r="M23" t="s">
        <v>608</v>
      </c>
      <c r="O23" t="str">
        <f t="shared" si="2"/>
        <v/>
      </c>
      <c r="P23" t="s">
        <v>281</v>
      </c>
      <c r="Q23" s="8">
        <v>78199</v>
      </c>
      <c r="R23" s="8">
        <v>48127222</v>
      </c>
      <c r="S23" s="8">
        <v>73490</v>
      </c>
      <c r="T23" s="8">
        <v>47390281</v>
      </c>
      <c r="U23" s="15"/>
      <c r="V23" s="15"/>
    </row>
    <row r="24" spans="1:22">
      <c r="A24" t="s">
        <v>715</v>
      </c>
      <c r="B24" s="20" t="s">
        <v>283</v>
      </c>
      <c r="C24" t="s">
        <v>284</v>
      </c>
      <c r="D24" t="s">
        <v>1013</v>
      </c>
      <c r="E24" t="s">
        <v>991</v>
      </c>
      <c r="F24" s="8" t="s">
        <v>283</v>
      </c>
      <c r="G24" s="8">
        <v>139342</v>
      </c>
      <c r="H24" s="8">
        <v>41835488</v>
      </c>
      <c r="I24" s="8">
        <v>119676</v>
      </c>
      <c r="J24" s="8">
        <v>40000512</v>
      </c>
      <c r="K24" s="15">
        <f t="shared" si="0"/>
        <v>0.85886523804739423</v>
      </c>
      <c r="L24" s="15">
        <f t="shared" si="1"/>
        <v>0.95613829101264458</v>
      </c>
      <c r="M24" t="s">
        <v>608</v>
      </c>
      <c r="O24" t="str">
        <f t="shared" si="2"/>
        <v/>
      </c>
      <c r="P24" t="s">
        <v>283</v>
      </c>
      <c r="Q24" s="8">
        <v>139342</v>
      </c>
      <c r="R24" s="8">
        <v>41835488</v>
      </c>
      <c r="S24" s="8">
        <v>119676</v>
      </c>
      <c r="T24" s="8">
        <v>40000512</v>
      </c>
      <c r="U24" s="15"/>
      <c r="V24" s="15"/>
    </row>
    <row r="25" spans="1:22">
      <c r="A25" t="s">
        <v>715</v>
      </c>
      <c r="B25" s="20" t="s">
        <v>307</v>
      </c>
      <c r="C25" t="s">
        <v>308</v>
      </c>
      <c r="D25" t="s">
        <v>1014</v>
      </c>
      <c r="E25" t="s">
        <v>991</v>
      </c>
      <c r="F25" s="8" t="s">
        <v>307</v>
      </c>
      <c r="G25" s="8">
        <v>2</v>
      </c>
      <c r="H25" s="8">
        <v>147</v>
      </c>
      <c r="I25" s="8">
        <v>2</v>
      </c>
      <c r="J25" s="8">
        <v>132</v>
      </c>
      <c r="K25" s="15">
        <f t="shared" si="0"/>
        <v>1</v>
      </c>
      <c r="L25" s="15">
        <f t="shared" si="1"/>
        <v>0.89795918367346939</v>
      </c>
      <c r="M25" t="s">
        <v>608</v>
      </c>
      <c r="O25" t="str">
        <f t="shared" si="2"/>
        <v/>
      </c>
      <c r="P25" t="s">
        <v>307</v>
      </c>
      <c r="Q25" s="8">
        <v>2</v>
      </c>
      <c r="R25" s="8">
        <v>147</v>
      </c>
      <c r="S25" s="8">
        <v>2</v>
      </c>
      <c r="T25" s="8">
        <v>132</v>
      </c>
      <c r="U25" s="15"/>
      <c r="V25" s="15"/>
    </row>
    <row r="26" spans="1:22">
      <c r="A26" t="s">
        <v>715</v>
      </c>
      <c r="B26" s="20" t="s">
        <v>313</v>
      </c>
      <c r="C26" t="s">
        <v>314</v>
      </c>
      <c r="D26" t="s">
        <v>1015</v>
      </c>
      <c r="E26" t="s">
        <v>991</v>
      </c>
      <c r="F26" s="8" t="s">
        <v>313</v>
      </c>
      <c r="G26" s="8">
        <v>23066</v>
      </c>
      <c r="H26" s="8">
        <v>1349401</v>
      </c>
      <c r="I26" s="8">
        <v>22808</v>
      </c>
      <c r="J26" s="8">
        <v>1342669</v>
      </c>
      <c r="K26" s="15">
        <f t="shared" si="0"/>
        <v>0.98881470562733031</v>
      </c>
      <c r="L26" s="15">
        <f t="shared" si="1"/>
        <v>0.9950111197486885</v>
      </c>
      <c r="M26" t="s">
        <v>608</v>
      </c>
      <c r="O26" t="str">
        <f t="shared" si="2"/>
        <v/>
      </c>
      <c r="P26" t="s">
        <v>313</v>
      </c>
      <c r="Q26" s="8">
        <v>23066</v>
      </c>
      <c r="R26" s="8">
        <v>1349401</v>
      </c>
      <c r="S26" s="8">
        <v>22808</v>
      </c>
      <c r="T26" s="8">
        <v>1342669</v>
      </c>
      <c r="U26" s="15"/>
      <c r="V26" s="15"/>
    </row>
    <row r="27" spans="1:22">
      <c r="A27" t="s">
        <v>715</v>
      </c>
      <c r="B27" s="20" t="s">
        <v>317</v>
      </c>
      <c r="C27" t="s">
        <v>318</v>
      </c>
      <c r="D27" t="s">
        <v>1016</v>
      </c>
      <c r="E27" t="s">
        <v>991</v>
      </c>
      <c r="F27" s="8" t="s">
        <v>317</v>
      </c>
      <c r="G27" s="8">
        <v>22553</v>
      </c>
      <c r="H27" s="8">
        <v>1992542</v>
      </c>
      <c r="I27" s="8">
        <v>22343</v>
      </c>
      <c r="J27" s="8">
        <v>1992344</v>
      </c>
      <c r="K27" s="15">
        <f t="shared" si="0"/>
        <v>0.99068860018622795</v>
      </c>
      <c r="L27" s="15">
        <f t="shared" si="1"/>
        <v>0.99990062944720859</v>
      </c>
      <c r="M27" t="s">
        <v>608</v>
      </c>
      <c r="O27" t="str">
        <f t="shared" si="2"/>
        <v/>
      </c>
      <c r="P27" t="s">
        <v>317</v>
      </c>
      <c r="Q27" s="8">
        <v>22553</v>
      </c>
      <c r="R27" s="8">
        <v>1992542</v>
      </c>
      <c r="S27" s="8">
        <v>22343</v>
      </c>
      <c r="T27" s="8">
        <v>1992344</v>
      </c>
      <c r="U27" s="15"/>
      <c r="V27" s="15"/>
    </row>
    <row r="28" spans="1:22">
      <c r="A28" t="s">
        <v>715</v>
      </c>
      <c r="B28" s="20" t="s">
        <v>319</v>
      </c>
      <c r="C28" t="s">
        <v>320</v>
      </c>
      <c r="D28" t="s">
        <v>1017</v>
      </c>
      <c r="E28" t="s">
        <v>991</v>
      </c>
      <c r="F28" s="8" t="s">
        <v>319</v>
      </c>
      <c r="G28" s="8">
        <v>138545</v>
      </c>
      <c r="H28" s="8">
        <v>297618888</v>
      </c>
      <c r="I28" s="8">
        <v>123986</v>
      </c>
      <c r="J28" s="8">
        <v>250024133</v>
      </c>
      <c r="K28" s="15">
        <f t="shared" si="0"/>
        <v>0.89491500956367964</v>
      </c>
      <c r="L28" s="15">
        <f t="shared" si="1"/>
        <v>0.84008153743253011</v>
      </c>
      <c r="M28" t="s">
        <v>608</v>
      </c>
      <c r="O28" t="str">
        <f t="shared" si="2"/>
        <v/>
      </c>
      <c r="P28" t="s">
        <v>319</v>
      </c>
      <c r="Q28" s="8">
        <v>138545</v>
      </c>
      <c r="R28" s="8">
        <v>297618888</v>
      </c>
      <c r="S28" s="8">
        <v>123986</v>
      </c>
      <c r="T28" s="8">
        <v>250024133</v>
      </c>
      <c r="U28" s="15"/>
      <c r="V28" s="15"/>
    </row>
    <row r="29" spans="1:22">
      <c r="A29" t="s">
        <v>715</v>
      </c>
      <c r="B29" s="20" t="s">
        <v>333</v>
      </c>
      <c r="C29" t="s">
        <v>334</v>
      </c>
      <c r="D29" t="s">
        <v>1018</v>
      </c>
      <c r="E29" t="s">
        <v>991</v>
      </c>
      <c r="F29" s="8" t="s">
        <v>333</v>
      </c>
      <c r="G29" s="8">
        <v>32519</v>
      </c>
      <c r="H29" s="8">
        <v>10614671</v>
      </c>
      <c r="I29" s="8">
        <v>31782</v>
      </c>
      <c r="J29" s="8">
        <v>10466976</v>
      </c>
      <c r="K29" s="15">
        <f t="shared" si="0"/>
        <v>0.97733632645530311</v>
      </c>
      <c r="L29" s="15">
        <f t="shared" si="1"/>
        <v>0.98608576751931365</v>
      </c>
      <c r="M29" t="s">
        <v>608</v>
      </c>
      <c r="O29" t="str">
        <f t="shared" si="2"/>
        <v/>
      </c>
      <c r="P29" t="s">
        <v>333</v>
      </c>
      <c r="Q29" s="8">
        <v>32519</v>
      </c>
      <c r="R29" s="8">
        <v>10614671</v>
      </c>
      <c r="S29" s="8">
        <v>31782</v>
      </c>
      <c r="T29" s="8">
        <v>10466976</v>
      </c>
      <c r="U29" s="15"/>
      <c r="V29" s="15"/>
    </row>
    <row r="30" spans="1:22">
      <c r="A30" t="s">
        <v>715</v>
      </c>
      <c r="B30" s="20" t="s">
        <v>335</v>
      </c>
      <c r="C30" t="s">
        <v>336</v>
      </c>
      <c r="D30" t="s">
        <v>1019</v>
      </c>
      <c r="E30" t="s">
        <v>991</v>
      </c>
      <c r="F30" s="8" t="s">
        <v>335</v>
      </c>
      <c r="G30" s="8">
        <v>135127</v>
      </c>
      <c r="H30" s="8">
        <v>16931399</v>
      </c>
      <c r="I30" s="8">
        <v>131293</v>
      </c>
      <c r="J30" s="8">
        <v>16903262</v>
      </c>
      <c r="K30" s="15">
        <f t="shared" si="0"/>
        <v>0.97162669192685402</v>
      </c>
      <c r="L30" s="15">
        <f t="shared" si="1"/>
        <v>0.99833817630781718</v>
      </c>
      <c r="M30" t="s">
        <v>608</v>
      </c>
      <c r="O30" t="str">
        <f t="shared" si="2"/>
        <v/>
      </c>
      <c r="P30" t="s">
        <v>335</v>
      </c>
      <c r="Q30" s="8">
        <v>135127</v>
      </c>
      <c r="R30" s="8">
        <v>16931399</v>
      </c>
      <c r="S30" s="8">
        <v>131293</v>
      </c>
      <c r="T30" s="8">
        <v>16903262</v>
      </c>
      <c r="U30" s="15"/>
      <c r="V30" s="15"/>
    </row>
    <row r="31" spans="1:22">
      <c r="A31" t="s">
        <v>715</v>
      </c>
      <c r="B31" s="20" t="s">
        <v>349</v>
      </c>
      <c r="C31" t="s">
        <v>350</v>
      </c>
      <c r="D31" t="s">
        <v>1020</v>
      </c>
      <c r="E31" t="s">
        <v>991</v>
      </c>
      <c r="F31" s="8" t="s">
        <v>349</v>
      </c>
      <c r="G31" s="8">
        <v>1124</v>
      </c>
      <c r="H31" s="8">
        <v>296281</v>
      </c>
      <c r="I31" s="8">
        <v>1107</v>
      </c>
      <c r="J31" s="8">
        <v>296266</v>
      </c>
      <c r="K31" s="15">
        <f t="shared" si="0"/>
        <v>0.98487544483985767</v>
      </c>
      <c r="L31" s="15">
        <f t="shared" si="1"/>
        <v>0.9999493723863494</v>
      </c>
      <c r="M31" t="s">
        <v>608</v>
      </c>
      <c r="O31" t="str">
        <f t="shared" si="2"/>
        <v/>
      </c>
      <c r="P31" t="s">
        <v>349</v>
      </c>
      <c r="Q31" s="8">
        <v>1124</v>
      </c>
      <c r="R31" s="8">
        <v>296281</v>
      </c>
      <c r="S31" s="8">
        <v>1107</v>
      </c>
      <c r="T31" s="8">
        <v>296266</v>
      </c>
      <c r="U31" s="15"/>
      <c r="V31" s="15"/>
    </row>
    <row r="32" spans="1:22">
      <c r="A32" t="s">
        <v>715</v>
      </c>
      <c r="B32" s="20" t="s">
        <v>369</v>
      </c>
      <c r="C32" t="s">
        <v>370</v>
      </c>
      <c r="D32" t="s">
        <v>1021</v>
      </c>
      <c r="E32" t="s">
        <v>991</v>
      </c>
      <c r="F32" s="8" t="s">
        <v>369</v>
      </c>
      <c r="G32" s="8">
        <v>150442</v>
      </c>
      <c r="H32" s="8">
        <v>6647897</v>
      </c>
      <c r="I32" s="8">
        <v>146396</v>
      </c>
      <c r="J32" s="8">
        <v>6634524</v>
      </c>
      <c r="K32" s="15">
        <f t="shared" si="0"/>
        <v>0.97310591457172868</v>
      </c>
      <c r="L32" s="15">
        <f t="shared" si="1"/>
        <v>0.99798838640249687</v>
      </c>
      <c r="M32" t="s">
        <v>608</v>
      </c>
      <c r="O32" t="str">
        <f t="shared" si="2"/>
        <v/>
      </c>
      <c r="P32" t="s">
        <v>369</v>
      </c>
      <c r="Q32" s="8">
        <v>150442</v>
      </c>
      <c r="R32" s="8">
        <v>6647897</v>
      </c>
      <c r="S32" s="8">
        <v>146396</v>
      </c>
      <c r="T32" s="8">
        <v>6634524</v>
      </c>
      <c r="U32" s="15"/>
      <c r="V32" s="15"/>
    </row>
    <row r="33" spans="1:22">
      <c r="A33" t="s">
        <v>715</v>
      </c>
      <c r="B33" s="20" t="s">
        <v>407</v>
      </c>
      <c r="C33" t="s">
        <v>408</v>
      </c>
      <c r="D33" t="s">
        <v>1022</v>
      </c>
      <c r="E33" t="s">
        <v>991</v>
      </c>
      <c r="F33" s="8" t="s">
        <v>407</v>
      </c>
      <c r="G33" s="8">
        <v>364810</v>
      </c>
      <c r="H33" s="8">
        <v>22502413</v>
      </c>
      <c r="I33" s="8">
        <v>342557</v>
      </c>
      <c r="J33" s="8">
        <v>10000384</v>
      </c>
      <c r="K33" s="15">
        <f t="shared" si="0"/>
        <v>0.93900112387270085</v>
      </c>
      <c r="L33" s="15">
        <f t="shared" si="1"/>
        <v>0.44441385019464358</v>
      </c>
      <c r="M33" t="s">
        <v>608</v>
      </c>
      <c r="O33" t="str">
        <f t="shared" si="2"/>
        <v/>
      </c>
      <c r="P33" t="s">
        <v>407</v>
      </c>
      <c r="Q33" s="8">
        <v>364810</v>
      </c>
      <c r="R33" s="8">
        <v>22502413</v>
      </c>
      <c r="S33" s="8">
        <v>342557</v>
      </c>
      <c r="T33" s="8">
        <v>10000384</v>
      </c>
      <c r="U33" s="15"/>
      <c r="V33" s="15"/>
    </row>
    <row r="34" spans="1:22">
      <c r="A34" t="s">
        <v>715</v>
      </c>
      <c r="B34" s="20" t="s">
        <v>433</v>
      </c>
      <c r="C34" t="s">
        <v>434</v>
      </c>
      <c r="D34" t="s">
        <v>1023</v>
      </c>
      <c r="E34" t="s">
        <v>991</v>
      </c>
      <c r="F34" s="8" t="s">
        <v>433</v>
      </c>
      <c r="G34" s="8">
        <v>789974</v>
      </c>
      <c r="H34" s="8">
        <v>167211321</v>
      </c>
      <c r="I34" s="8">
        <v>489236</v>
      </c>
      <c r="J34" s="8">
        <v>50000896</v>
      </c>
      <c r="K34" s="15">
        <f t="shared" si="0"/>
        <v>0.61930645818723151</v>
      </c>
      <c r="L34" s="15">
        <f t="shared" si="1"/>
        <v>0.29902817405527227</v>
      </c>
      <c r="M34" t="s">
        <v>608</v>
      </c>
      <c r="O34" t="str">
        <f t="shared" si="2"/>
        <v/>
      </c>
      <c r="P34" t="s">
        <v>433</v>
      </c>
      <c r="Q34" s="8">
        <v>789974</v>
      </c>
      <c r="R34" s="8">
        <v>167211321</v>
      </c>
      <c r="S34" s="8">
        <v>489236</v>
      </c>
      <c r="T34" s="8">
        <v>50000896</v>
      </c>
      <c r="U34" s="15"/>
      <c r="V34" s="15"/>
    </row>
    <row r="35" spans="1:22">
      <c r="A35" t="s">
        <v>715</v>
      </c>
      <c r="B35" s="20" t="s">
        <v>449</v>
      </c>
      <c r="C35" t="s">
        <v>450</v>
      </c>
      <c r="D35" t="s">
        <v>1024</v>
      </c>
      <c r="E35" t="s">
        <v>991</v>
      </c>
      <c r="F35" s="8" t="s">
        <v>449</v>
      </c>
      <c r="G35" s="8">
        <v>13163</v>
      </c>
      <c r="H35" s="8">
        <v>14385989</v>
      </c>
      <c r="I35" s="8">
        <v>11579</v>
      </c>
      <c r="J35" s="8">
        <v>14385140</v>
      </c>
      <c r="K35" s="15">
        <f t="shared" si="0"/>
        <v>0.87966269087594018</v>
      </c>
      <c r="L35" s="15">
        <f t="shared" si="1"/>
        <v>0.99994098424515687</v>
      </c>
      <c r="M35" t="s">
        <v>608</v>
      </c>
      <c r="O35" t="str">
        <f t="shared" si="2"/>
        <v/>
      </c>
      <c r="P35" t="s">
        <v>449</v>
      </c>
      <c r="Q35" s="8">
        <v>13163</v>
      </c>
      <c r="R35" s="8">
        <v>14385989</v>
      </c>
      <c r="S35" s="8">
        <v>11579</v>
      </c>
      <c r="T35" s="8">
        <v>14385140</v>
      </c>
      <c r="U35" s="15"/>
      <c r="V35" s="15"/>
    </row>
    <row r="36" spans="1:22">
      <c r="A36" t="s">
        <v>715</v>
      </c>
      <c r="B36" s="20" t="s">
        <v>451</v>
      </c>
      <c r="C36" t="s">
        <v>452</v>
      </c>
      <c r="D36" t="s">
        <v>1025</v>
      </c>
      <c r="E36" t="s">
        <v>991</v>
      </c>
      <c r="F36" s="8" t="s">
        <v>451</v>
      </c>
      <c r="G36" s="8">
        <v>35792</v>
      </c>
      <c r="H36" s="8">
        <v>3476102</v>
      </c>
      <c r="I36" s="8">
        <v>35135</v>
      </c>
      <c r="J36" s="8">
        <v>3466910</v>
      </c>
      <c r="K36" s="15">
        <f t="shared" si="0"/>
        <v>0.98164394278050959</v>
      </c>
      <c r="L36" s="15">
        <f t="shared" si="1"/>
        <v>0.9973556587234782</v>
      </c>
      <c r="M36" t="s">
        <v>608</v>
      </c>
      <c r="O36" t="str">
        <f t="shared" si="2"/>
        <v/>
      </c>
      <c r="P36" t="s">
        <v>451</v>
      </c>
      <c r="Q36" s="8">
        <v>35792</v>
      </c>
      <c r="R36" s="8">
        <v>3476102</v>
      </c>
      <c r="S36" s="8">
        <v>35135</v>
      </c>
      <c r="T36" s="8">
        <v>3466910</v>
      </c>
      <c r="U36" s="15"/>
      <c r="V36" s="15"/>
    </row>
    <row r="37" spans="1:22">
      <c r="A37" t="s">
        <v>715</v>
      </c>
      <c r="B37" s="20" t="s">
        <v>457</v>
      </c>
      <c r="C37" t="s">
        <v>458</v>
      </c>
      <c r="D37" t="s">
        <v>1026</v>
      </c>
      <c r="E37" t="s">
        <v>991</v>
      </c>
      <c r="F37" s="8" t="s">
        <v>457</v>
      </c>
      <c r="G37" s="8">
        <v>30905</v>
      </c>
      <c r="H37" s="8">
        <v>11551087</v>
      </c>
      <c r="I37" s="8">
        <v>30272</v>
      </c>
      <c r="J37" s="8">
        <v>11548088</v>
      </c>
      <c r="K37" s="15">
        <f t="shared" si="0"/>
        <v>0.97951787736612195</v>
      </c>
      <c r="L37" s="15">
        <f t="shared" si="1"/>
        <v>0.99974037075471767</v>
      </c>
      <c r="M37" t="s">
        <v>608</v>
      </c>
      <c r="O37" t="str">
        <f t="shared" si="2"/>
        <v/>
      </c>
      <c r="P37" t="s">
        <v>457</v>
      </c>
      <c r="Q37" s="8">
        <v>30905</v>
      </c>
      <c r="R37" s="8">
        <v>11551087</v>
      </c>
      <c r="S37" s="8">
        <v>30272</v>
      </c>
      <c r="T37" s="8">
        <v>11548088</v>
      </c>
      <c r="U37" s="15"/>
      <c r="V37" s="15"/>
    </row>
    <row r="38" spans="1:22">
      <c r="A38" t="s">
        <v>715</v>
      </c>
      <c r="B38" s="20" t="s">
        <v>459</v>
      </c>
      <c r="C38" t="s">
        <v>460</v>
      </c>
      <c r="D38" t="s">
        <v>1027</v>
      </c>
      <c r="E38" t="s">
        <v>991</v>
      </c>
      <c r="F38" s="8" t="s">
        <v>459</v>
      </c>
      <c r="G38" s="8">
        <v>190733</v>
      </c>
      <c r="H38" s="8">
        <v>1257842</v>
      </c>
      <c r="I38" s="8">
        <v>74582</v>
      </c>
      <c r="J38" s="8">
        <v>500736</v>
      </c>
      <c r="K38" s="15">
        <f t="shared" si="0"/>
        <v>0.39102829609978346</v>
      </c>
      <c r="L38" s="15">
        <f t="shared" si="1"/>
        <v>0.39809133420572695</v>
      </c>
      <c r="M38" t="s">
        <v>608</v>
      </c>
      <c r="O38" t="str">
        <f t="shared" si="2"/>
        <v/>
      </c>
      <c r="P38" t="s">
        <v>459</v>
      </c>
      <c r="Q38" s="8">
        <v>190733</v>
      </c>
      <c r="R38" s="8">
        <v>1257842</v>
      </c>
      <c r="S38" s="8">
        <v>74582</v>
      </c>
      <c r="T38" s="8">
        <v>500736</v>
      </c>
      <c r="U38" s="15"/>
      <c r="V38" s="15"/>
    </row>
    <row r="39" spans="1:22">
      <c r="A39" t="s">
        <v>715</v>
      </c>
      <c r="B39" s="20" t="s">
        <v>463</v>
      </c>
      <c r="C39" t="s">
        <v>464</v>
      </c>
      <c r="D39" t="s">
        <v>1028</v>
      </c>
      <c r="E39" t="s">
        <v>991</v>
      </c>
      <c r="F39" s="8" t="s">
        <v>463</v>
      </c>
      <c r="G39" s="8">
        <v>1009294</v>
      </c>
      <c r="H39" s="8">
        <v>13931397</v>
      </c>
      <c r="I39" s="8">
        <v>1000289</v>
      </c>
      <c r="J39" s="8">
        <v>13847777</v>
      </c>
      <c r="K39" s="15">
        <f t="shared" si="0"/>
        <v>0.99107792179483878</v>
      </c>
      <c r="L39" s="15">
        <f t="shared" si="1"/>
        <v>0.99399773045014794</v>
      </c>
      <c r="M39" t="s">
        <v>608</v>
      </c>
      <c r="O39" t="str">
        <f t="shared" si="2"/>
        <v/>
      </c>
      <c r="P39" t="s">
        <v>463</v>
      </c>
      <c r="Q39" s="8">
        <v>1009294</v>
      </c>
      <c r="R39" s="8">
        <v>13931397</v>
      </c>
      <c r="S39" s="8">
        <v>1000289</v>
      </c>
      <c r="T39" s="8">
        <v>13847777</v>
      </c>
      <c r="U39" s="15"/>
      <c r="V39" s="15"/>
    </row>
    <row r="40" spans="1:22">
      <c r="A40" t="s">
        <v>715</v>
      </c>
      <c r="B40" s="20" t="s">
        <v>707</v>
      </c>
      <c r="C40" s="38" t="s">
        <v>708</v>
      </c>
      <c r="D40" t="s">
        <v>1029</v>
      </c>
      <c r="E40" t="s">
        <v>991</v>
      </c>
      <c r="F40" s="8" t="s">
        <v>707</v>
      </c>
      <c r="G40" s="8">
        <v>139</v>
      </c>
      <c r="H40" s="8">
        <v>7961</v>
      </c>
      <c r="I40" s="8">
        <v>88</v>
      </c>
      <c r="J40" s="8">
        <v>7767</v>
      </c>
      <c r="K40" s="15">
        <f t="shared" si="0"/>
        <v>0.63309352517985606</v>
      </c>
      <c r="L40" s="15">
        <f t="shared" si="1"/>
        <v>0.97563120211028764</v>
      </c>
      <c r="M40" t="s">
        <v>608</v>
      </c>
      <c r="O40" t="str">
        <f t="shared" si="2"/>
        <v/>
      </c>
      <c r="P40" t="s">
        <v>707</v>
      </c>
      <c r="Q40" s="8">
        <v>139</v>
      </c>
      <c r="R40" s="8">
        <v>7961</v>
      </c>
      <c r="S40" s="8">
        <v>88</v>
      </c>
      <c r="T40" s="8">
        <v>7767</v>
      </c>
      <c r="U40" s="15"/>
      <c r="V40" s="15"/>
    </row>
    <row r="41" spans="1:22">
      <c r="A41" t="s">
        <v>715</v>
      </c>
      <c r="B41" s="20" t="s">
        <v>485</v>
      </c>
      <c r="C41" t="s">
        <v>486</v>
      </c>
      <c r="D41" t="s">
        <v>1030</v>
      </c>
      <c r="E41" t="s">
        <v>991</v>
      </c>
      <c r="F41" s="8" t="s">
        <v>485</v>
      </c>
      <c r="G41" s="8">
        <v>4722804</v>
      </c>
      <c r="H41" s="8">
        <v>290884792</v>
      </c>
      <c r="I41" s="8">
        <v>4571323</v>
      </c>
      <c r="J41" s="8">
        <v>288477014</v>
      </c>
      <c r="K41" s="15">
        <f t="shared" si="0"/>
        <v>0.96792562215158617</v>
      </c>
      <c r="L41" s="15">
        <f t="shared" si="1"/>
        <v>0.99172257173211031</v>
      </c>
      <c r="M41" t="s">
        <v>608</v>
      </c>
      <c r="O41" t="str">
        <f t="shared" si="2"/>
        <v/>
      </c>
      <c r="P41" t="s">
        <v>485</v>
      </c>
      <c r="Q41" s="8">
        <v>4722804</v>
      </c>
      <c r="R41" s="8">
        <v>290884792</v>
      </c>
      <c r="S41" s="8">
        <v>4571323</v>
      </c>
      <c r="T41" s="8">
        <v>288477014</v>
      </c>
      <c r="U41" s="15"/>
      <c r="V41" s="15"/>
    </row>
    <row r="42" spans="1:22">
      <c r="A42" t="s">
        <v>715</v>
      </c>
      <c r="B42" s="20" t="s">
        <v>487</v>
      </c>
      <c r="C42" t="s">
        <v>488</v>
      </c>
      <c r="D42" t="s">
        <v>1031</v>
      </c>
      <c r="E42" t="s">
        <v>991</v>
      </c>
      <c r="F42" s="8" t="s">
        <v>487</v>
      </c>
      <c r="G42" s="8">
        <v>2804</v>
      </c>
      <c r="H42" s="8">
        <v>44794</v>
      </c>
      <c r="I42" s="8">
        <v>2501</v>
      </c>
      <c r="J42" s="8">
        <v>32145</v>
      </c>
      <c r="K42" s="15">
        <f t="shared" si="0"/>
        <v>0.89194008559201143</v>
      </c>
      <c r="L42" s="15">
        <f t="shared" si="1"/>
        <v>0.71761843103987144</v>
      </c>
      <c r="M42" t="s">
        <v>608</v>
      </c>
      <c r="O42" t="str">
        <f t="shared" si="2"/>
        <v/>
      </c>
      <c r="P42" t="s">
        <v>487</v>
      </c>
      <c r="Q42" s="8">
        <v>2804</v>
      </c>
      <c r="R42" s="8">
        <v>44794</v>
      </c>
      <c r="S42" s="8">
        <v>2501</v>
      </c>
      <c r="T42" s="8">
        <v>32145</v>
      </c>
      <c r="U42" s="15"/>
      <c r="V42" s="15"/>
    </row>
    <row r="43" spans="1:22">
      <c r="A43" t="s">
        <v>715</v>
      </c>
      <c r="B43" s="20" t="s">
        <v>495</v>
      </c>
      <c r="C43" t="s">
        <v>496</v>
      </c>
      <c r="D43" t="s">
        <v>1032</v>
      </c>
      <c r="E43" t="s">
        <v>991</v>
      </c>
      <c r="F43" s="8" t="s">
        <v>495</v>
      </c>
      <c r="G43" s="8">
        <v>546095</v>
      </c>
      <c r="H43" s="8">
        <v>2360847</v>
      </c>
      <c r="I43" s="8">
        <v>544815</v>
      </c>
      <c r="J43" s="8">
        <v>2315552</v>
      </c>
      <c r="K43" s="15">
        <f t="shared" si="0"/>
        <v>0.99765608547963269</v>
      </c>
      <c r="L43" s="15">
        <f t="shared" si="1"/>
        <v>0.98081408918070501</v>
      </c>
      <c r="M43" t="s">
        <v>608</v>
      </c>
      <c r="O43" t="str">
        <f t="shared" si="2"/>
        <v/>
      </c>
      <c r="P43" t="s">
        <v>495</v>
      </c>
      <c r="Q43" s="8">
        <v>546095</v>
      </c>
      <c r="R43" s="8">
        <v>2360847</v>
      </c>
      <c r="S43" s="8">
        <v>544815</v>
      </c>
      <c r="T43" s="8">
        <v>2315552</v>
      </c>
      <c r="U43" s="15"/>
      <c r="V43" s="15"/>
    </row>
    <row r="45" spans="1:22">
      <c r="B45" t="s">
        <v>1033</v>
      </c>
      <c r="G45" s="8">
        <f>SUM(G2:G43)</f>
        <v>14024775</v>
      </c>
      <c r="H45" s="8">
        <f>SUM(H2:H43)</f>
        <v>1299815057</v>
      </c>
      <c r="I45" s="8">
        <f>SUM(I2:I43)</f>
        <v>12858463</v>
      </c>
      <c r="J45" s="8">
        <f>SUM(J2:J43)</f>
        <v>1120359686</v>
      </c>
      <c r="K45" s="15">
        <f t="shared" si="0"/>
        <v>0.91683916497769125</v>
      </c>
      <c r="L45" s="15">
        <f t="shared" si="1"/>
        <v>0.86193776565861091</v>
      </c>
      <c r="M45" t="s">
        <v>608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4C90-9F40-4A17-9ADF-15932006277B}">
  <dimension ref="A1:U42"/>
  <sheetViews>
    <sheetView zoomScale="210" workbookViewId="0">
      <pane ySplit="1" topLeftCell="E29" activePane="bottomLeft" state="frozen"/>
      <selection pane="bottomLeft" activeCell="F40" sqref="F40:I40"/>
    </sheetView>
  </sheetViews>
  <sheetFormatPr defaultColWidth="8.85546875" defaultRowHeight="15"/>
  <cols>
    <col min="1" max="1" width="14.28515625" bestFit="1" customWidth="1"/>
    <col min="2" max="2" width="18.42578125" bestFit="1" customWidth="1"/>
    <col min="3" max="3" width="34" bestFit="1" customWidth="1"/>
    <col min="4" max="4" width="34" customWidth="1"/>
    <col min="5" max="5" width="18.42578125" bestFit="1" customWidth="1"/>
    <col min="6" max="6" width="18.7109375" style="8" bestFit="1" customWidth="1"/>
    <col min="7" max="7" width="21.28515625" style="8" bestFit="1" customWidth="1"/>
    <col min="8" max="8" width="18.7109375" style="8" bestFit="1" customWidth="1"/>
    <col min="9" max="9" width="21.42578125" style="8" bestFit="1" customWidth="1"/>
    <col min="10" max="10" width="12.42578125" style="15" bestFit="1" customWidth="1"/>
    <col min="11" max="11" width="13.42578125" style="15" bestFit="1" customWidth="1"/>
    <col min="12" max="12" width="8.28515625" bestFit="1" customWidth="1"/>
    <col min="13" max="13" width="6.42578125" bestFit="1" customWidth="1"/>
    <col min="15" max="15" width="32.7109375" bestFit="1" customWidth="1"/>
    <col min="16" max="16" width="13.85546875" bestFit="1" customWidth="1"/>
    <col min="17" max="17" width="13" bestFit="1" customWidth="1"/>
  </cols>
  <sheetData>
    <row r="1" spans="1:21" s="2" customFormat="1">
      <c r="A1" s="13" t="s">
        <v>712</v>
      </c>
      <c r="B1" s="58" t="s">
        <v>12</v>
      </c>
      <c r="C1" s="58" t="s">
        <v>713</v>
      </c>
      <c r="D1" s="4"/>
      <c r="E1" s="3" t="s">
        <v>1034</v>
      </c>
      <c r="F1" s="9" t="s">
        <v>595</v>
      </c>
      <c r="G1" s="9" t="s">
        <v>596</v>
      </c>
      <c r="H1" s="9" t="s">
        <v>597</v>
      </c>
      <c r="I1" s="9" t="s">
        <v>598</v>
      </c>
      <c r="J1" s="14" t="s">
        <v>599</v>
      </c>
      <c r="K1" s="14" t="s">
        <v>600</v>
      </c>
      <c r="L1" s="13" t="s">
        <v>594</v>
      </c>
      <c r="M1" s="13" t="s">
        <v>601</v>
      </c>
    </row>
    <row r="2" spans="1:21">
      <c r="A2" t="s">
        <v>715</v>
      </c>
      <c r="B2" s="20" t="s">
        <v>51</v>
      </c>
      <c r="C2" t="s">
        <v>52</v>
      </c>
      <c r="D2" t="s">
        <v>1035</v>
      </c>
      <c r="E2" t="s">
        <v>51</v>
      </c>
      <c r="F2" s="8">
        <v>298054</v>
      </c>
      <c r="G2" s="8">
        <v>8772871</v>
      </c>
      <c r="H2" s="8">
        <v>295804</v>
      </c>
      <c r="I2" s="8">
        <v>8703633</v>
      </c>
      <c r="J2" s="15">
        <f>+H2/F2</f>
        <v>0.99245103236326304</v>
      </c>
      <c r="K2" s="15">
        <f>+I2/G2</f>
        <v>0.99210771479484883</v>
      </c>
      <c r="L2" t="s">
        <v>610</v>
      </c>
      <c r="N2" t="str">
        <f>IF(O2=E2,"","No!")</f>
        <v>No!</v>
      </c>
      <c r="P2" s="8"/>
      <c r="Q2" s="8"/>
      <c r="R2" s="8"/>
      <c r="S2" s="8"/>
      <c r="T2" s="15"/>
      <c r="U2" s="15"/>
    </row>
    <row r="3" spans="1:21">
      <c r="A3" t="s">
        <v>715</v>
      </c>
      <c r="B3" s="20" t="s">
        <v>91</v>
      </c>
      <c r="C3" t="s">
        <v>92</v>
      </c>
      <c r="D3" t="s">
        <v>1036</v>
      </c>
      <c r="E3" t="s">
        <v>91</v>
      </c>
      <c r="F3" s="8">
        <v>204100</v>
      </c>
      <c r="G3" s="8">
        <v>23237951</v>
      </c>
      <c r="H3" s="8">
        <v>198295</v>
      </c>
      <c r="I3" s="8">
        <v>22984457</v>
      </c>
      <c r="J3" s="15">
        <f t="shared" ref="J3:J24" si="0">+H3/F3</f>
        <v>0.97155805977462029</v>
      </c>
      <c r="K3" s="15">
        <f t="shared" ref="K3:K24" si="1">+I3/G3</f>
        <v>0.98909137901185862</v>
      </c>
      <c r="L3" t="s">
        <v>610</v>
      </c>
      <c r="N3" t="str">
        <f t="shared" ref="N3:N22" si="2">IF(O3=E3,"","No!")</f>
        <v>No!</v>
      </c>
      <c r="P3" s="8"/>
      <c r="Q3" s="8"/>
      <c r="R3" s="8"/>
      <c r="S3" s="8"/>
      <c r="T3" s="15"/>
      <c r="U3" s="15"/>
    </row>
    <row r="4" spans="1:21">
      <c r="A4" t="s">
        <v>715</v>
      </c>
      <c r="B4" s="20" t="s">
        <v>107</v>
      </c>
      <c r="C4" t="s">
        <v>108</v>
      </c>
      <c r="D4" t="s">
        <v>1037</v>
      </c>
      <c r="E4" t="s">
        <v>107</v>
      </c>
      <c r="F4" s="8">
        <v>6224</v>
      </c>
      <c r="G4" s="8">
        <v>2910335</v>
      </c>
      <c r="H4" s="8">
        <v>4977</v>
      </c>
      <c r="I4" s="8">
        <v>2399465</v>
      </c>
      <c r="J4" s="15">
        <f t="shared" si="0"/>
        <v>0.79964652956298199</v>
      </c>
      <c r="K4" s="15">
        <f t="shared" si="1"/>
        <v>0.82446350677842928</v>
      </c>
      <c r="L4" t="s">
        <v>610</v>
      </c>
      <c r="N4" t="str">
        <f t="shared" si="2"/>
        <v>No!</v>
      </c>
      <c r="P4" s="8"/>
      <c r="Q4" s="8"/>
      <c r="R4" s="8"/>
      <c r="S4" s="8"/>
      <c r="T4" s="15"/>
      <c r="U4" s="15"/>
    </row>
    <row r="5" spans="1:21">
      <c r="A5" t="s">
        <v>715</v>
      </c>
      <c r="B5" s="20" t="s">
        <v>119</v>
      </c>
      <c r="C5" t="s">
        <v>120</v>
      </c>
      <c r="D5" t="s">
        <v>1038</v>
      </c>
      <c r="E5" t="s">
        <v>119</v>
      </c>
      <c r="F5" s="8">
        <v>1962</v>
      </c>
      <c r="G5" s="8">
        <v>154868</v>
      </c>
      <c r="H5" s="8">
        <v>1916</v>
      </c>
      <c r="I5" s="8">
        <v>154624</v>
      </c>
      <c r="J5" s="15">
        <f t="shared" si="0"/>
        <v>0.97655453618756372</v>
      </c>
      <c r="K5" s="15">
        <f t="shared" si="1"/>
        <v>0.99842446470542656</v>
      </c>
      <c r="L5" t="s">
        <v>610</v>
      </c>
      <c r="N5" t="str">
        <f t="shared" si="2"/>
        <v>No!</v>
      </c>
      <c r="P5" s="8"/>
      <c r="Q5" s="8"/>
      <c r="R5" s="8"/>
      <c r="S5" s="8"/>
      <c r="T5" s="15"/>
      <c r="U5" s="15"/>
    </row>
    <row r="6" spans="1:21">
      <c r="A6" t="s">
        <v>715</v>
      </c>
      <c r="B6" s="20" t="s">
        <v>127</v>
      </c>
      <c r="C6" t="s">
        <v>128</v>
      </c>
      <c r="D6" t="s">
        <v>1039</v>
      </c>
      <c r="E6" t="s">
        <v>127</v>
      </c>
      <c r="F6" s="8">
        <v>488581</v>
      </c>
      <c r="G6" s="8">
        <v>16529955</v>
      </c>
      <c r="H6" s="8">
        <v>484394</v>
      </c>
      <c r="I6" s="8">
        <v>16506286</v>
      </c>
      <c r="J6" s="15">
        <f t="shared" si="0"/>
        <v>0.99143028484529694</v>
      </c>
      <c r="K6" s="15">
        <f t="shared" si="1"/>
        <v>0.99856811467423834</v>
      </c>
      <c r="L6" t="s">
        <v>610</v>
      </c>
      <c r="N6" t="str">
        <f t="shared" si="2"/>
        <v>No!</v>
      </c>
      <c r="P6" s="8"/>
      <c r="Q6" s="8"/>
      <c r="R6" s="8"/>
      <c r="S6" s="8"/>
      <c r="T6" s="15"/>
      <c r="U6" s="15"/>
    </row>
    <row r="7" spans="1:21">
      <c r="A7" t="s">
        <v>715</v>
      </c>
      <c r="B7" s="20" t="s">
        <v>161</v>
      </c>
      <c r="C7" t="s">
        <v>162</v>
      </c>
      <c r="D7" t="s">
        <v>1040</v>
      </c>
      <c r="E7" t="s">
        <v>161</v>
      </c>
      <c r="F7" s="8">
        <v>814</v>
      </c>
      <c r="G7" s="8">
        <v>42473</v>
      </c>
      <c r="H7" s="8">
        <v>923</v>
      </c>
      <c r="I7" s="8">
        <v>42451</v>
      </c>
      <c r="J7" s="15">
        <f t="shared" si="0"/>
        <v>1.1339066339066339</v>
      </c>
      <c r="K7" s="15">
        <f t="shared" si="1"/>
        <v>0.99948202387399054</v>
      </c>
      <c r="L7" t="s">
        <v>610</v>
      </c>
      <c r="N7" t="str">
        <f t="shared" si="2"/>
        <v>No!</v>
      </c>
      <c r="P7" s="8"/>
      <c r="Q7" s="8"/>
      <c r="R7" s="8"/>
      <c r="S7" s="8"/>
      <c r="T7" s="15"/>
      <c r="U7" s="15"/>
    </row>
    <row r="8" spans="1:21">
      <c r="A8" t="s">
        <v>715</v>
      </c>
      <c r="B8" s="20" t="s">
        <v>183</v>
      </c>
      <c r="C8" t="s">
        <v>184</v>
      </c>
      <c r="D8" t="s">
        <v>1041</v>
      </c>
      <c r="E8" t="s">
        <v>183</v>
      </c>
      <c r="F8" s="8">
        <v>2238626</v>
      </c>
      <c r="G8" s="8">
        <v>86884637</v>
      </c>
      <c r="H8" s="8">
        <v>1674736</v>
      </c>
      <c r="I8" s="8">
        <v>56122568</v>
      </c>
      <c r="J8" s="15">
        <f t="shared" si="0"/>
        <v>0.74810888464620706</v>
      </c>
      <c r="K8" s="15">
        <f t="shared" si="1"/>
        <v>0.64594351703397235</v>
      </c>
      <c r="L8" t="s">
        <v>610</v>
      </c>
      <c r="N8" t="str">
        <f t="shared" si="2"/>
        <v>No!</v>
      </c>
      <c r="P8" s="8"/>
      <c r="Q8" s="8"/>
      <c r="R8" s="8"/>
      <c r="S8" s="8"/>
      <c r="T8" s="15"/>
      <c r="U8" s="15"/>
    </row>
    <row r="9" spans="1:21">
      <c r="A9" t="s">
        <v>715</v>
      </c>
      <c r="B9" s="20" t="s">
        <v>189</v>
      </c>
      <c r="C9" t="s">
        <v>190</v>
      </c>
      <c r="D9" t="s">
        <v>1042</v>
      </c>
      <c r="E9" t="s">
        <v>189</v>
      </c>
      <c r="F9" s="8">
        <v>114557</v>
      </c>
      <c r="G9" s="8">
        <v>2450165</v>
      </c>
      <c r="H9" s="8">
        <v>117629</v>
      </c>
      <c r="I9" s="8">
        <v>2449461</v>
      </c>
      <c r="J9" s="15">
        <f t="shared" si="0"/>
        <v>1.0268163447017642</v>
      </c>
      <c r="K9" s="15">
        <f t="shared" si="1"/>
        <v>0.99971267241185802</v>
      </c>
      <c r="L9" t="s">
        <v>610</v>
      </c>
      <c r="N9" t="str">
        <f t="shared" si="2"/>
        <v>No!</v>
      </c>
      <c r="P9" s="8"/>
      <c r="Q9" s="8"/>
      <c r="R9" s="8"/>
      <c r="S9" s="8"/>
      <c r="T9" s="15"/>
      <c r="U9" s="15"/>
    </row>
    <row r="10" spans="1:21">
      <c r="A10" t="s">
        <v>715</v>
      </c>
      <c r="B10" s="20" t="s">
        <v>233</v>
      </c>
      <c r="C10" t="s">
        <v>234</v>
      </c>
      <c r="D10" t="s">
        <v>1043</v>
      </c>
      <c r="E10" t="s">
        <v>233</v>
      </c>
      <c r="F10" s="8">
        <v>1050725</v>
      </c>
      <c r="G10" s="8">
        <v>39048533</v>
      </c>
      <c r="H10" s="8">
        <v>1000560</v>
      </c>
      <c r="I10" s="8">
        <v>41100158</v>
      </c>
      <c r="J10" s="15">
        <f t="shared" si="0"/>
        <v>0.95225677508387063</v>
      </c>
      <c r="K10" s="15">
        <f t="shared" si="1"/>
        <v>1.0525403860882558</v>
      </c>
      <c r="L10" t="s">
        <v>610</v>
      </c>
      <c r="N10" t="str">
        <f t="shared" si="2"/>
        <v>No!</v>
      </c>
      <c r="P10" s="8"/>
      <c r="Q10" s="8"/>
      <c r="R10" s="8"/>
      <c r="S10" s="8"/>
      <c r="T10" s="15"/>
      <c r="U10" s="15"/>
    </row>
    <row r="11" spans="1:21">
      <c r="A11" t="s">
        <v>715</v>
      </c>
      <c r="B11" s="20" t="s">
        <v>249</v>
      </c>
      <c r="C11" t="s">
        <v>250</v>
      </c>
      <c r="D11" t="s">
        <v>1044</v>
      </c>
      <c r="E11" t="s">
        <v>249</v>
      </c>
      <c r="F11" s="8">
        <v>7370</v>
      </c>
      <c r="G11" s="8">
        <v>493457</v>
      </c>
      <c r="H11" s="8">
        <v>7313</v>
      </c>
      <c r="I11" s="8">
        <v>461813</v>
      </c>
      <c r="J11" s="15">
        <f t="shared" si="0"/>
        <v>0.99226594301221172</v>
      </c>
      <c r="K11" s="15">
        <f t="shared" si="1"/>
        <v>0.93587283187795489</v>
      </c>
      <c r="L11" t="s">
        <v>610</v>
      </c>
      <c r="N11" t="str">
        <f t="shared" si="2"/>
        <v>No!</v>
      </c>
      <c r="P11" s="8"/>
      <c r="Q11" s="8"/>
      <c r="R11" s="8"/>
      <c r="S11" s="8"/>
      <c r="T11" s="15"/>
      <c r="U11" s="15"/>
    </row>
    <row r="12" spans="1:21">
      <c r="A12" t="s">
        <v>715</v>
      </c>
      <c r="B12" s="20" t="s">
        <v>257</v>
      </c>
      <c r="C12" t="s">
        <v>258</v>
      </c>
      <c r="D12" t="s">
        <v>1045</v>
      </c>
      <c r="E12" t="s">
        <v>257</v>
      </c>
      <c r="F12" s="8">
        <v>89248</v>
      </c>
      <c r="G12" s="8">
        <v>7291574</v>
      </c>
      <c r="H12" s="8">
        <v>51935</v>
      </c>
      <c r="I12" s="8">
        <v>5000192</v>
      </c>
      <c r="J12" s="15">
        <f t="shared" si="0"/>
        <v>0.58191780207959842</v>
      </c>
      <c r="K12" s="15">
        <f t="shared" si="1"/>
        <v>0.68574933203722543</v>
      </c>
      <c r="L12" t="s">
        <v>610</v>
      </c>
      <c r="N12" t="str">
        <f t="shared" si="2"/>
        <v>No!</v>
      </c>
      <c r="P12" s="8"/>
      <c r="Q12" s="8"/>
      <c r="R12" s="8"/>
      <c r="S12" s="8"/>
      <c r="T12" s="15"/>
      <c r="U12" s="15"/>
    </row>
    <row r="13" spans="1:21">
      <c r="A13" t="s">
        <v>715</v>
      </c>
      <c r="B13" s="20" t="s">
        <v>279</v>
      </c>
      <c r="C13" t="s">
        <v>280</v>
      </c>
      <c r="D13" t="s">
        <v>1046</v>
      </c>
      <c r="E13" t="s">
        <v>279</v>
      </c>
      <c r="F13" s="8">
        <v>9365</v>
      </c>
      <c r="G13" s="8">
        <v>2654805</v>
      </c>
      <c r="H13" s="8">
        <v>9202</v>
      </c>
      <c r="I13" s="8">
        <v>2647147</v>
      </c>
      <c r="J13" s="15">
        <f t="shared" si="0"/>
        <v>0.98259476775226906</v>
      </c>
      <c r="K13" s="15">
        <f t="shared" si="1"/>
        <v>0.99711541902324274</v>
      </c>
      <c r="L13" t="s">
        <v>610</v>
      </c>
      <c r="N13" t="str">
        <f t="shared" si="2"/>
        <v>No!</v>
      </c>
      <c r="P13" s="8"/>
      <c r="Q13" s="8"/>
      <c r="R13" s="8"/>
      <c r="S13" s="8"/>
      <c r="T13" s="15"/>
      <c r="U13" s="15"/>
    </row>
    <row r="14" spans="1:21">
      <c r="A14" t="s">
        <v>715</v>
      </c>
      <c r="B14" s="20" t="s">
        <v>285</v>
      </c>
      <c r="C14" t="s">
        <v>286</v>
      </c>
      <c r="D14" t="s">
        <v>1047</v>
      </c>
      <c r="E14" t="s">
        <v>285</v>
      </c>
      <c r="F14" s="8">
        <v>416444</v>
      </c>
      <c r="G14" s="8">
        <v>23829366</v>
      </c>
      <c r="H14" s="8">
        <v>414474</v>
      </c>
      <c r="I14" s="8">
        <v>23806930</v>
      </c>
      <c r="J14" s="15">
        <f t="shared" si="0"/>
        <v>0.99526947200583993</v>
      </c>
      <c r="K14" s="15">
        <f t="shared" si="1"/>
        <v>0.999058472642537</v>
      </c>
      <c r="L14" t="s">
        <v>610</v>
      </c>
      <c r="N14" t="str">
        <f t="shared" si="2"/>
        <v>No!</v>
      </c>
      <c r="P14" s="8"/>
      <c r="Q14" s="8"/>
      <c r="R14" s="8"/>
      <c r="S14" s="8"/>
      <c r="T14" s="15"/>
      <c r="U14" s="15"/>
    </row>
    <row r="15" spans="1:21">
      <c r="A15" t="s">
        <v>715</v>
      </c>
      <c r="B15" s="20" t="s">
        <v>299</v>
      </c>
      <c r="C15" t="s">
        <v>300</v>
      </c>
      <c r="D15" t="s">
        <v>1048</v>
      </c>
      <c r="E15" t="s">
        <v>299</v>
      </c>
      <c r="F15" s="8">
        <v>276754</v>
      </c>
      <c r="G15" s="8">
        <v>7226249</v>
      </c>
      <c r="H15" s="8">
        <v>284009</v>
      </c>
      <c r="I15" s="8">
        <v>7127793</v>
      </c>
      <c r="J15" s="15">
        <f t="shared" si="0"/>
        <v>1.0262146165909074</v>
      </c>
      <c r="K15" s="15">
        <f t="shared" si="1"/>
        <v>0.98637522731364502</v>
      </c>
      <c r="L15" t="s">
        <v>610</v>
      </c>
      <c r="N15" t="str">
        <f t="shared" si="2"/>
        <v>No!</v>
      </c>
      <c r="P15" s="8"/>
      <c r="Q15" s="8"/>
      <c r="R15" s="8"/>
      <c r="S15" s="8"/>
      <c r="T15" s="15"/>
      <c r="U15" s="15"/>
    </row>
    <row r="16" spans="1:21">
      <c r="A16" t="s">
        <v>715</v>
      </c>
      <c r="B16" s="20" t="s">
        <v>305</v>
      </c>
      <c r="C16" t="s">
        <v>306</v>
      </c>
      <c r="D16" t="s">
        <v>1049</v>
      </c>
      <c r="E16" t="s">
        <v>305</v>
      </c>
      <c r="F16" s="8">
        <v>399</v>
      </c>
      <c r="G16" s="8">
        <v>1415</v>
      </c>
      <c r="H16" s="8">
        <v>20</v>
      </c>
      <c r="I16" s="8">
        <v>1219</v>
      </c>
      <c r="J16" s="15">
        <f t="shared" si="0"/>
        <v>5.0125313283208017E-2</v>
      </c>
      <c r="K16" s="15">
        <f t="shared" si="1"/>
        <v>0.86148409893992928</v>
      </c>
      <c r="L16" t="s">
        <v>610</v>
      </c>
      <c r="N16" t="str">
        <f t="shared" si="2"/>
        <v>No!</v>
      </c>
      <c r="P16" s="8"/>
      <c r="Q16" s="8"/>
      <c r="R16" s="8"/>
      <c r="S16" s="8"/>
      <c r="T16" s="15"/>
      <c r="U16" s="15"/>
    </row>
    <row r="17" spans="1:21">
      <c r="A17" t="s">
        <v>715</v>
      </c>
      <c r="B17" s="20" t="s">
        <v>367</v>
      </c>
      <c r="C17" t="s">
        <v>368</v>
      </c>
      <c r="D17" t="s">
        <v>1050</v>
      </c>
      <c r="E17" t="s">
        <v>367</v>
      </c>
      <c r="F17" s="8">
        <v>252671</v>
      </c>
      <c r="G17" s="8">
        <v>10374686</v>
      </c>
      <c r="H17" s="8">
        <v>243840</v>
      </c>
      <c r="I17" s="8">
        <v>10359440</v>
      </c>
      <c r="J17" s="15">
        <f t="shared" si="0"/>
        <v>0.96504941208132311</v>
      </c>
      <c r="K17" s="15">
        <f t="shared" si="1"/>
        <v>0.99853046154842662</v>
      </c>
      <c r="L17" t="s">
        <v>610</v>
      </c>
      <c r="N17" t="str">
        <f t="shared" si="2"/>
        <v>No!</v>
      </c>
      <c r="P17" s="8"/>
      <c r="Q17" s="8"/>
      <c r="R17" s="8"/>
      <c r="S17" s="8"/>
      <c r="T17" s="15"/>
      <c r="U17" s="15"/>
    </row>
    <row r="18" spans="1:21">
      <c r="A18" t="s">
        <v>715</v>
      </c>
      <c r="B18" s="20" t="s">
        <v>379</v>
      </c>
      <c r="C18" t="s">
        <v>380</v>
      </c>
      <c r="D18" t="s">
        <v>1051</v>
      </c>
      <c r="E18" t="s">
        <v>379</v>
      </c>
      <c r="F18" s="8">
        <v>209231</v>
      </c>
      <c r="G18" s="8">
        <v>8862805</v>
      </c>
      <c r="H18" s="8">
        <v>199694</v>
      </c>
      <c r="I18" s="8">
        <v>8522041</v>
      </c>
      <c r="J18" s="15">
        <f t="shared" si="0"/>
        <v>0.95441880027338211</v>
      </c>
      <c r="K18" s="15">
        <f t="shared" si="1"/>
        <v>0.9615512244712594</v>
      </c>
      <c r="L18" t="s">
        <v>610</v>
      </c>
      <c r="N18" t="str">
        <f t="shared" si="2"/>
        <v>No!</v>
      </c>
      <c r="P18" s="8"/>
      <c r="Q18" s="8"/>
      <c r="R18" s="8"/>
      <c r="S18" s="8"/>
      <c r="T18" s="15"/>
      <c r="U18" s="15"/>
    </row>
    <row r="19" spans="1:21">
      <c r="A19" t="s">
        <v>715</v>
      </c>
      <c r="B19" s="20" t="s">
        <v>387</v>
      </c>
      <c r="C19" t="s">
        <v>388</v>
      </c>
      <c r="D19" t="s">
        <v>1052</v>
      </c>
      <c r="E19" t="s">
        <v>387</v>
      </c>
      <c r="F19" s="8">
        <v>165424</v>
      </c>
      <c r="G19" s="8">
        <v>700719</v>
      </c>
      <c r="H19" s="8">
        <v>184720</v>
      </c>
      <c r="I19" s="8">
        <v>696119</v>
      </c>
      <c r="J19" s="15">
        <f t="shared" si="0"/>
        <v>1.1166457104168681</v>
      </c>
      <c r="K19" s="15">
        <f t="shared" si="1"/>
        <v>0.99343531429859899</v>
      </c>
      <c r="L19" t="s">
        <v>610</v>
      </c>
      <c r="N19" t="str">
        <f t="shared" si="2"/>
        <v>No!</v>
      </c>
      <c r="P19" s="8"/>
      <c r="Q19" s="8"/>
      <c r="R19" s="8"/>
      <c r="S19" s="8"/>
      <c r="T19" s="15"/>
      <c r="U19" s="15"/>
    </row>
    <row r="20" spans="1:21">
      <c r="A20" t="s">
        <v>715</v>
      </c>
      <c r="B20" s="20" t="s">
        <v>417</v>
      </c>
      <c r="C20" t="s">
        <v>418</v>
      </c>
      <c r="D20" t="s">
        <v>1053</v>
      </c>
      <c r="E20" t="s">
        <v>417</v>
      </c>
      <c r="F20" s="8">
        <v>1598750</v>
      </c>
      <c r="G20" s="8">
        <v>43889635</v>
      </c>
      <c r="H20" s="8">
        <v>1596371</v>
      </c>
      <c r="I20" s="8">
        <v>43889622</v>
      </c>
      <c r="J20" s="15">
        <f t="shared" si="0"/>
        <v>0.99851196247068019</v>
      </c>
      <c r="K20" s="15">
        <f t="shared" si="1"/>
        <v>0.99999970380250369</v>
      </c>
      <c r="L20" t="s">
        <v>610</v>
      </c>
      <c r="N20" t="str">
        <f t="shared" si="2"/>
        <v>No!</v>
      </c>
      <c r="P20" s="8"/>
      <c r="Q20" s="8"/>
      <c r="R20" s="8"/>
      <c r="S20" s="8"/>
      <c r="T20" s="15"/>
      <c r="U20" s="15"/>
    </row>
    <row r="21" spans="1:21">
      <c r="A21" t="s">
        <v>715</v>
      </c>
      <c r="B21" s="20" t="s">
        <v>421</v>
      </c>
      <c r="C21" t="s">
        <v>422</v>
      </c>
      <c r="D21" t="s">
        <v>1054</v>
      </c>
      <c r="E21" t="s">
        <v>421</v>
      </c>
      <c r="F21" s="8">
        <v>296293</v>
      </c>
      <c r="G21" s="8">
        <v>3360838</v>
      </c>
      <c r="H21" s="8">
        <v>247339</v>
      </c>
      <c r="I21" s="8">
        <v>3251048</v>
      </c>
      <c r="J21" s="15">
        <f t="shared" si="0"/>
        <v>0.83477841190983249</v>
      </c>
      <c r="K21" s="15">
        <f t="shared" si="1"/>
        <v>0.96733255217895064</v>
      </c>
      <c r="L21" t="s">
        <v>610</v>
      </c>
      <c r="N21" t="str">
        <f t="shared" si="2"/>
        <v>No!</v>
      </c>
      <c r="P21" s="8"/>
      <c r="Q21" s="8"/>
      <c r="R21" s="8"/>
      <c r="S21" s="8"/>
      <c r="T21" s="15"/>
      <c r="U21" s="15"/>
    </row>
    <row r="22" spans="1:21">
      <c r="A22" t="s">
        <v>715</v>
      </c>
      <c r="B22" s="20" t="s">
        <v>481</v>
      </c>
      <c r="C22" t="s">
        <v>482</v>
      </c>
      <c r="D22" t="s">
        <v>1055</v>
      </c>
      <c r="E22" t="s">
        <v>481</v>
      </c>
      <c r="F22" s="8">
        <v>954818</v>
      </c>
      <c r="G22" s="8">
        <v>85163571</v>
      </c>
      <c r="H22" s="8">
        <v>930710</v>
      </c>
      <c r="I22" s="8">
        <v>83842614</v>
      </c>
      <c r="J22" s="15">
        <f t="shared" si="0"/>
        <v>0.97475120913095481</v>
      </c>
      <c r="K22" s="15">
        <f t="shared" si="1"/>
        <v>0.9844891778903917</v>
      </c>
      <c r="L22" t="s">
        <v>610</v>
      </c>
      <c r="N22" t="str">
        <f t="shared" si="2"/>
        <v>No!</v>
      </c>
      <c r="P22" s="8"/>
      <c r="Q22" s="8"/>
      <c r="R22" s="8"/>
      <c r="S22" s="8"/>
      <c r="T22" s="15"/>
      <c r="U22" s="15"/>
    </row>
    <row r="24" spans="1:21">
      <c r="B24" t="s">
        <v>1033</v>
      </c>
      <c r="F24" s="8">
        <f>SUM(F2:F22)</f>
        <v>8680410</v>
      </c>
      <c r="G24" s="8">
        <f>SUM(G2:G22)</f>
        <v>373880908</v>
      </c>
      <c r="H24" s="8">
        <f>SUM(H2:H22)</f>
        <v>7948861</v>
      </c>
      <c r="I24" s="8">
        <f>SUM(I2:I22)</f>
        <v>340069081</v>
      </c>
      <c r="J24" s="15">
        <f t="shared" si="0"/>
        <v>0.91572414206241415</v>
      </c>
      <c r="K24" s="15">
        <f t="shared" si="1"/>
        <v>0.9095652485149095</v>
      </c>
      <c r="L24" t="s">
        <v>610</v>
      </c>
    </row>
    <row r="26" spans="1:21">
      <c r="A26" t="s">
        <v>715</v>
      </c>
      <c r="B26" s="20" t="s">
        <v>1056</v>
      </c>
      <c r="C26" t="s">
        <v>1057</v>
      </c>
      <c r="D26" t="s">
        <v>1058</v>
      </c>
      <c r="E26" t="s">
        <v>1056</v>
      </c>
      <c r="F26" s="8">
        <v>76980</v>
      </c>
      <c r="G26" s="8">
        <v>1893030</v>
      </c>
      <c r="H26" s="8">
        <v>75095</v>
      </c>
      <c r="I26" s="8">
        <v>1854203</v>
      </c>
      <c r="J26" s="15">
        <f t="shared" ref="J26:J38" si="3">+H26/F26</f>
        <v>0.97551312029098469</v>
      </c>
      <c r="K26" s="15">
        <f t="shared" ref="K26:K38" si="4">+I26/G26</f>
        <v>0.97948949567624388</v>
      </c>
      <c r="L26" t="s">
        <v>610</v>
      </c>
      <c r="N26" t="str">
        <f t="shared" ref="N26:N38" si="5">IF(O26=E26,"","No!")</f>
        <v/>
      </c>
      <c r="O26" t="s">
        <v>1056</v>
      </c>
      <c r="P26">
        <v>75095</v>
      </c>
      <c r="Q26">
        <v>1854203</v>
      </c>
    </row>
    <row r="27" spans="1:21">
      <c r="A27" t="s">
        <v>715</v>
      </c>
      <c r="B27" s="20" t="s">
        <v>1059</v>
      </c>
      <c r="C27" t="s">
        <v>1060</v>
      </c>
      <c r="D27" t="s">
        <v>1061</v>
      </c>
      <c r="E27" t="s">
        <v>1059</v>
      </c>
      <c r="F27" s="8">
        <v>150882</v>
      </c>
      <c r="G27" s="8">
        <v>23406551</v>
      </c>
      <c r="H27" s="8">
        <v>142790</v>
      </c>
      <c r="I27" s="8">
        <v>22575885</v>
      </c>
      <c r="J27" s="15">
        <f t="shared" si="3"/>
        <v>0.94636868546281205</v>
      </c>
      <c r="K27" s="15">
        <f t="shared" si="4"/>
        <v>0.96451138828612559</v>
      </c>
      <c r="L27" t="s">
        <v>610</v>
      </c>
      <c r="N27" t="str">
        <f t="shared" si="5"/>
        <v/>
      </c>
      <c r="O27" t="s">
        <v>1059</v>
      </c>
      <c r="P27">
        <v>142790</v>
      </c>
      <c r="Q27">
        <v>22575885</v>
      </c>
    </row>
    <row r="28" spans="1:21">
      <c r="A28" t="s">
        <v>715</v>
      </c>
      <c r="B28" s="20" t="s">
        <v>1062</v>
      </c>
      <c r="C28" t="s">
        <v>1063</v>
      </c>
      <c r="D28" t="s">
        <v>1064</v>
      </c>
      <c r="E28" t="s">
        <v>1062</v>
      </c>
      <c r="F28" s="8">
        <v>355337</v>
      </c>
      <c r="G28" s="8">
        <v>140522663</v>
      </c>
      <c r="H28" s="8">
        <v>343917</v>
      </c>
      <c r="I28" s="8">
        <v>141334324</v>
      </c>
      <c r="J28" s="15">
        <f t="shared" si="3"/>
        <v>0.96786149486262341</v>
      </c>
      <c r="K28" s="15">
        <f t="shared" si="4"/>
        <v>1.0057760149336197</v>
      </c>
      <c r="L28" t="s">
        <v>610</v>
      </c>
      <c r="N28" t="str">
        <f t="shared" si="5"/>
        <v/>
      </c>
      <c r="O28" t="s">
        <v>1062</v>
      </c>
      <c r="P28">
        <v>343917</v>
      </c>
      <c r="Q28">
        <v>141334324</v>
      </c>
    </row>
    <row r="29" spans="1:21">
      <c r="A29" t="s">
        <v>715</v>
      </c>
      <c r="B29" s="20" t="s">
        <v>1065</v>
      </c>
      <c r="C29" t="s">
        <v>1066</v>
      </c>
      <c r="D29" t="s">
        <v>1067</v>
      </c>
      <c r="E29" t="s">
        <v>1065</v>
      </c>
      <c r="F29" s="8">
        <v>5750</v>
      </c>
      <c r="G29" s="8">
        <v>882631</v>
      </c>
      <c r="H29" s="8">
        <v>5673</v>
      </c>
      <c r="I29" s="8">
        <v>872565</v>
      </c>
      <c r="J29" s="15">
        <f t="shared" si="3"/>
        <v>0.98660869565217391</v>
      </c>
      <c r="K29" s="15">
        <f t="shared" si="4"/>
        <v>0.98859546061717751</v>
      </c>
      <c r="L29" t="s">
        <v>610</v>
      </c>
      <c r="N29" t="str">
        <f t="shared" si="5"/>
        <v/>
      </c>
      <c r="O29" t="s">
        <v>1065</v>
      </c>
      <c r="P29">
        <v>5673</v>
      </c>
      <c r="Q29">
        <v>872565</v>
      </c>
    </row>
    <row r="30" spans="1:21">
      <c r="A30" t="s">
        <v>715</v>
      </c>
      <c r="B30" s="20" t="s">
        <v>1068</v>
      </c>
      <c r="C30" t="s">
        <v>1069</v>
      </c>
      <c r="D30" t="s">
        <v>1070</v>
      </c>
      <c r="E30" t="s">
        <v>1068</v>
      </c>
      <c r="F30" s="8">
        <v>45838</v>
      </c>
      <c r="G30" s="8">
        <v>13063856</v>
      </c>
      <c r="H30" s="8">
        <v>39691</v>
      </c>
      <c r="I30" s="8">
        <v>9406132</v>
      </c>
      <c r="J30" s="15">
        <f t="shared" si="3"/>
        <v>0.86589729045769881</v>
      </c>
      <c r="K30" s="15">
        <f t="shared" si="4"/>
        <v>0.72001191684905286</v>
      </c>
      <c r="L30" t="s">
        <v>610</v>
      </c>
      <c r="N30" t="str">
        <f t="shared" si="5"/>
        <v/>
      </c>
      <c r="O30" t="s">
        <v>1068</v>
      </c>
      <c r="P30">
        <v>39691</v>
      </c>
      <c r="Q30">
        <v>9406132</v>
      </c>
    </row>
    <row r="31" spans="1:21">
      <c r="A31" t="s">
        <v>715</v>
      </c>
      <c r="B31" s="20" t="s">
        <v>1071</v>
      </c>
      <c r="C31" t="s">
        <v>1072</v>
      </c>
      <c r="D31" t="s">
        <v>1073</v>
      </c>
      <c r="E31" t="s">
        <v>1071</v>
      </c>
      <c r="F31" s="8">
        <v>44432</v>
      </c>
      <c r="G31" s="8">
        <v>56755202</v>
      </c>
      <c r="H31" s="8">
        <v>41841</v>
      </c>
      <c r="I31" s="8">
        <v>56701880</v>
      </c>
      <c r="J31" s="15">
        <f t="shared" si="3"/>
        <v>0.94168617212819594</v>
      </c>
      <c r="K31" s="15">
        <f t="shared" si="4"/>
        <v>0.99906049140658504</v>
      </c>
      <c r="L31" t="s">
        <v>610</v>
      </c>
      <c r="N31" t="str">
        <f t="shared" si="5"/>
        <v/>
      </c>
      <c r="O31" t="s">
        <v>1071</v>
      </c>
      <c r="P31">
        <v>41841</v>
      </c>
      <c r="Q31">
        <v>56701880</v>
      </c>
    </row>
    <row r="32" spans="1:21">
      <c r="A32" t="s">
        <v>715</v>
      </c>
      <c r="B32" s="20" t="s">
        <v>1074</v>
      </c>
      <c r="C32" t="s">
        <v>1075</v>
      </c>
      <c r="D32" t="s">
        <v>1076</v>
      </c>
      <c r="E32" t="s">
        <v>1074</v>
      </c>
      <c r="F32" s="8">
        <v>41377</v>
      </c>
      <c r="G32" s="8">
        <v>5845740</v>
      </c>
      <c r="H32" s="8">
        <v>40477</v>
      </c>
      <c r="I32" s="8">
        <v>5827782</v>
      </c>
      <c r="J32" s="15">
        <f t="shared" si="3"/>
        <v>0.97824878555719363</v>
      </c>
      <c r="K32" s="15">
        <f t="shared" si="4"/>
        <v>0.99692801937821385</v>
      </c>
      <c r="L32" t="s">
        <v>610</v>
      </c>
      <c r="N32" t="str">
        <f t="shared" si="5"/>
        <v/>
      </c>
      <c r="O32" t="s">
        <v>1074</v>
      </c>
      <c r="P32">
        <v>40477</v>
      </c>
      <c r="Q32">
        <v>5827782</v>
      </c>
    </row>
    <row r="33" spans="1:17">
      <c r="A33" t="s">
        <v>715</v>
      </c>
      <c r="B33" s="19" t="s">
        <v>1077</v>
      </c>
      <c r="C33" t="s">
        <v>1078</v>
      </c>
      <c r="D33" t="s">
        <v>1079</v>
      </c>
      <c r="E33" t="s">
        <v>1077</v>
      </c>
      <c r="F33" s="8">
        <v>3084722</v>
      </c>
      <c r="G33" s="8">
        <v>130784949</v>
      </c>
      <c r="H33" s="8">
        <v>2593784</v>
      </c>
      <c r="I33" s="8">
        <v>113772638</v>
      </c>
      <c r="J33" s="15">
        <f t="shared" si="3"/>
        <v>0.84084854323987701</v>
      </c>
      <c r="K33" s="15">
        <f t="shared" si="4"/>
        <v>0.86992149226590287</v>
      </c>
      <c r="L33" t="s">
        <v>610</v>
      </c>
      <c r="N33" t="str">
        <f t="shared" si="5"/>
        <v/>
      </c>
      <c r="O33" t="s">
        <v>1077</v>
      </c>
      <c r="P33">
        <v>2593784</v>
      </c>
      <c r="Q33">
        <v>113772638</v>
      </c>
    </row>
    <row r="34" spans="1:17">
      <c r="A34" t="s">
        <v>715</v>
      </c>
      <c r="B34" s="20" t="s">
        <v>1080</v>
      </c>
      <c r="C34" t="s">
        <v>1081</v>
      </c>
      <c r="D34" t="s">
        <v>1082</v>
      </c>
      <c r="E34" t="s">
        <v>1080</v>
      </c>
      <c r="F34" s="8">
        <v>410143</v>
      </c>
      <c r="G34" s="8">
        <v>36817327</v>
      </c>
      <c r="H34" s="8">
        <v>405886</v>
      </c>
      <c r="I34" s="8">
        <v>36428709</v>
      </c>
      <c r="J34" s="15">
        <f t="shared" si="3"/>
        <v>0.98962069327039592</v>
      </c>
      <c r="K34" s="15">
        <f t="shared" si="4"/>
        <v>0.98944469814443614</v>
      </c>
      <c r="L34" t="s">
        <v>610</v>
      </c>
      <c r="N34" t="str">
        <f t="shared" si="5"/>
        <v/>
      </c>
      <c r="O34" t="s">
        <v>1080</v>
      </c>
      <c r="P34">
        <v>405886</v>
      </c>
      <c r="Q34">
        <v>36428709</v>
      </c>
    </row>
    <row r="35" spans="1:17">
      <c r="A35" t="s">
        <v>715</v>
      </c>
      <c r="B35" s="20" t="s">
        <v>1083</v>
      </c>
      <c r="C35" t="s">
        <v>1084</v>
      </c>
      <c r="D35" t="s">
        <v>1085</v>
      </c>
      <c r="E35" t="s">
        <v>1083</v>
      </c>
      <c r="F35" s="8">
        <v>37244</v>
      </c>
      <c r="G35" s="8">
        <v>9767234</v>
      </c>
      <c r="H35" s="8">
        <v>32778</v>
      </c>
      <c r="I35" s="8">
        <v>9161474</v>
      </c>
      <c r="J35" s="15">
        <f t="shared" si="3"/>
        <v>0.88008806787670502</v>
      </c>
      <c r="K35" s="15">
        <f t="shared" si="4"/>
        <v>0.93798039444944192</v>
      </c>
      <c r="L35" t="s">
        <v>610</v>
      </c>
      <c r="N35" t="str">
        <f t="shared" si="5"/>
        <v/>
      </c>
      <c r="O35" t="s">
        <v>1083</v>
      </c>
      <c r="P35">
        <v>32778</v>
      </c>
      <c r="Q35">
        <v>9161474</v>
      </c>
    </row>
    <row r="36" spans="1:17">
      <c r="A36" t="s">
        <v>715</v>
      </c>
      <c r="B36" s="20" t="s">
        <v>1086</v>
      </c>
      <c r="C36" t="s">
        <v>1087</v>
      </c>
      <c r="D36" t="s">
        <v>1088</v>
      </c>
      <c r="E36" t="s">
        <v>1086</v>
      </c>
      <c r="F36" s="8">
        <v>438176</v>
      </c>
      <c r="G36" s="8">
        <v>10696449</v>
      </c>
      <c r="H36" s="8">
        <v>424886</v>
      </c>
      <c r="I36" s="8">
        <v>10269290</v>
      </c>
      <c r="J36" s="15">
        <f t="shared" si="3"/>
        <v>0.96966972175564159</v>
      </c>
      <c r="K36" s="15">
        <f t="shared" si="4"/>
        <v>0.9600653450504929</v>
      </c>
      <c r="L36" t="s">
        <v>610</v>
      </c>
      <c r="N36" t="str">
        <f t="shared" si="5"/>
        <v/>
      </c>
      <c r="O36" t="s">
        <v>1086</v>
      </c>
      <c r="P36">
        <v>424886</v>
      </c>
      <c r="Q36">
        <v>10269290</v>
      </c>
    </row>
    <row r="37" spans="1:17">
      <c r="A37" t="s">
        <v>715</v>
      </c>
      <c r="B37" s="20" t="s">
        <v>1089</v>
      </c>
      <c r="C37" t="s">
        <v>1090</v>
      </c>
      <c r="D37" t="s">
        <v>1091</v>
      </c>
      <c r="E37" t="s">
        <v>1089</v>
      </c>
      <c r="F37" s="8">
        <v>21</v>
      </c>
      <c r="G37" s="8">
        <v>11274</v>
      </c>
      <c r="H37" s="8">
        <v>20</v>
      </c>
      <c r="I37" s="8">
        <v>11194</v>
      </c>
      <c r="J37" s="15">
        <f t="shared" si="3"/>
        <v>0.95238095238095233</v>
      </c>
      <c r="K37" s="15">
        <f t="shared" si="4"/>
        <v>0.99290402696469748</v>
      </c>
      <c r="L37" t="s">
        <v>610</v>
      </c>
      <c r="N37" t="str">
        <f t="shared" si="5"/>
        <v/>
      </c>
      <c r="O37" t="s">
        <v>1089</v>
      </c>
      <c r="P37">
        <v>20</v>
      </c>
      <c r="Q37">
        <v>11194</v>
      </c>
    </row>
    <row r="38" spans="1:17">
      <c r="A38" t="s">
        <v>715</v>
      </c>
      <c r="B38" s="20" t="s">
        <v>1092</v>
      </c>
      <c r="C38" t="s">
        <v>1093</v>
      </c>
      <c r="D38" t="s">
        <v>1094</v>
      </c>
      <c r="E38" t="s">
        <v>1092</v>
      </c>
      <c r="F38" s="8">
        <v>3112</v>
      </c>
      <c r="G38" s="8">
        <v>708939</v>
      </c>
      <c r="H38" s="8">
        <v>3000</v>
      </c>
      <c r="I38" s="8">
        <v>692884</v>
      </c>
      <c r="J38" s="15">
        <f t="shared" si="3"/>
        <v>0.96401028277634959</v>
      </c>
      <c r="K38" s="15">
        <f t="shared" si="4"/>
        <v>0.97735348175230874</v>
      </c>
      <c r="L38" t="s">
        <v>610</v>
      </c>
      <c r="N38" t="str">
        <f t="shared" si="5"/>
        <v/>
      </c>
      <c r="O38" t="s">
        <v>1092</v>
      </c>
      <c r="P38">
        <v>3000</v>
      </c>
      <c r="Q38">
        <v>692884</v>
      </c>
    </row>
    <row r="40" spans="1:17">
      <c r="A40" t="s">
        <v>1095</v>
      </c>
      <c r="F40" s="8">
        <f>SUM(F26:F38)</f>
        <v>4694014</v>
      </c>
      <c r="G40" s="8">
        <f>SUM(G26:G38)</f>
        <v>431155845</v>
      </c>
      <c r="H40" s="8">
        <f>SUM(H26:H38)</f>
        <v>4149838</v>
      </c>
      <c r="I40" s="8">
        <f>SUM(I26:I38)</f>
        <v>408908960</v>
      </c>
      <c r="J40" s="15">
        <f t="shared" ref="J40" si="6">+H40/F40</f>
        <v>0.88407022220214937</v>
      </c>
      <c r="K40" s="15">
        <f t="shared" ref="K40" si="7">+I40/G40</f>
        <v>0.94840175482255151</v>
      </c>
      <c r="L40" t="s">
        <v>610</v>
      </c>
      <c r="O40" s="8"/>
      <c r="P40" s="8"/>
      <c r="Q40" s="8"/>
    </row>
    <row r="41" spans="1:17">
      <c r="P41" s="8"/>
    </row>
    <row r="42" spans="1:17">
      <c r="A42" t="s">
        <v>1096</v>
      </c>
      <c r="F42" s="8">
        <f>F40+F24</f>
        <v>13374424</v>
      </c>
      <c r="G42" s="8">
        <f>G40+G24</f>
        <v>805036753</v>
      </c>
      <c r="H42" s="8">
        <f>H40+H24</f>
        <v>12098699</v>
      </c>
      <c r="I42" s="8">
        <f>I40+I24</f>
        <v>748978041</v>
      </c>
      <c r="J42" s="15">
        <f t="shared" ref="J42" si="8">+H42/F42</f>
        <v>0.90461458377572002</v>
      </c>
      <c r="K42" s="15">
        <f t="shared" ref="K42" si="9">+I42/G42</f>
        <v>0.93036502769458029</v>
      </c>
      <c r="L42" t="s">
        <v>610</v>
      </c>
    </row>
  </sheetData>
  <sortState xmlns:xlrd2="http://schemas.microsoft.com/office/spreadsheetml/2017/richdata2" ref="C26:C38">
    <sortCondition ref="C26:C3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A03A-2D11-4946-8586-0EBBC4158060}">
  <dimension ref="A1:U80"/>
  <sheetViews>
    <sheetView zoomScale="242" workbookViewId="0">
      <pane ySplit="1" topLeftCell="B68" activePane="bottomLeft" state="frozen"/>
      <selection pane="bottomLeft" activeCell="F78" sqref="F78:I78"/>
    </sheetView>
  </sheetViews>
  <sheetFormatPr defaultColWidth="9.140625" defaultRowHeight="15"/>
  <cols>
    <col min="1" max="1" width="14" bestFit="1" customWidth="1"/>
    <col min="2" max="2" width="18.28515625" bestFit="1" customWidth="1"/>
    <col min="3" max="3" width="44.140625" bestFit="1" customWidth="1"/>
    <col min="4" max="4" width="35" bestFit="1" customWidth="1"/>
    <col min="5" max="5" width="18.28515625" bestFit="1" customWidth="1"/>
    <col min="6" max="6" width="16" style="8" bestFit="1" customWidth="1"/>
    <col min="7" max="7" width="23" style="8" bestFit="1" customWidth="1"/>
    <col min="8" max="8" width="15.28515625" style="8" bestFit="1" customWidth="1"/>
    <col min="9" max="9" width="20.42578125" style="8" bestFit="1" customWidth="1"/>
    <col min="10" max="10" width="12.42578125" bestFit="1" customWidth="1"/>
    <col min="11" max="11" width="13.42578125" bestFit="1" customWidth="1"/>
    <col min="13" max="13" width="41.42578125" customWidth="1"/>
    <col min="15" max="15" width="18.28515625" bestFit="1" customWidth="1"/>
    <col min="16" max="16" width="10.7109375" bestFit="1" customWidth="1"/>
  </cols>
  <sheetData>
    <row r="1" spans="1:21" s="2" customFormat="1">
      <c r="A1" s="2" t="s">
        <v>712</v>
      </c>
      <c r="B1" s="58" t="s">
        <v>12</v>
      </c>
      <c r="C1" s="58" t="s">
        <v>16</v>
      </c>
      <c r="D1" s="58" t="s">
        <v>1097</v>
      </c>
      <c r="E1" s="3" t="s">
        <v>639</v>
      </c>
      <c r="F1" s="9" t="s">
        <v>595</v>
      </c>
      <c r="G1" s="9" t="s">
        <v>596</v>
      </c>
      <c r="H1" s="9" t="s">
        <v>597</v>
      </c>
      <c r="I1" s="9" t="s">
        <v>856</v>
      </c>
      <c r="J1" s="14" t="s">
        <v>989</v>
      </c>
      <c r="K1" s="14" t="s">
        <v>600</v>
      </c>
      <c r="L1" s="13" t="s">
        <v>594</v>
      </c>
      <c r="M1" s="13" t="s">
        <v>601</v>
      </c>
    </row>
    <row r="2" spans="1:21">
      <c r="A2" t="s">
        <v>715</v>
      </c>
      <c r="B2" s="20" t="s">
        <v>27</v>
      </c>
      <c r="C2" t="s">
        <v>28</v>
      </c>
      <c r="D2" t="s">
        <v>1098</v>
      </c>
      <c r="E2" t="s">
        <v>27</v>
      </c>
      <c r="F2" s="8">
        <v>334885</v>
      </c>
      <c r="G2" s="8">
        <v>1761112</v>
      </c>
      <c r="H2" s="8">
        <v>335686</v>
      </c>
      <c r="I2" s="8">
        <v>1759669</v>
      </c>
      <c r="J2" s="15">
        <f>H2/F2</f>
        <v>1.0023918658644013</v>
      </c>
      <c r="K2" s="15">
        <f>I2/G2</f>
        <v>0.99918063132838797</v>
      </c>
      <c r="L2" t="s">
        <v>612</v>
      </c>
      <c r="N2" t="str">
        <f>IF(O2=E2,"","No!")</f>
        <v>No!</v>
      </c>
      <c r="P2" s="8"/>
      <c r="Q2" s="8"/>
      <c r="R2" s="8"/>
      <c r="S2" s="8"/>
      <c r="T2" s="15"/>
      <c r="U2" s="15"/>
    </row>
    <row r="3" spans="1:21">
      <c r="A3" t="s">
        <v>715</v>
      </c>
      <c r="B3" s="20" t="s">
        <v>29</v>
      </c>
      <c r="C3" t="s">
        <v>30</v>
      </c>
      <c r="D3" t="s">
        <v>1099</v>
      </c>
      <c r="E3" t="s">
        <v>29</v>
      </c>
      <c r="F3" s="8">
        <v>3560</v>
      </c>
      <c r="G3" s="8">
        <v>4051020</v>
      </c>
      <c r="H3" s="8">
        <v>3175</v>
      </c>
      <c r="I3" s="8">
        <v>4051005</v>
      </c>
      <c r="J3" s="15">
        <f>H3/F3</f>
        <v>0.8918539325842697</v>
      </c>
      <c r="K3" s="15">
        <f>I3/G3</f>
        <v>0.99999629722884609</v>
      </c>
      <c r="L3" t="s">
        <v>612</v>
      </c>
      <c r="N3" t="str">
        <f>IF(O3=E3,"","No!")</f>
        <v>No!</v>
      </c>
      <c r="P3" s="8"/>
      <c r="Q3" s="8"/>
      <c r="R3" s="8"/>
      <c r="S3" s="8"/>
      <c r="T3" s="15"/>
      <c r="U3" s="15"/>
    </row>
    <row r="4" spans="1:21">
      <c r="A4" t="s">
        <v>715</v>
      </c>
      <c r="B4" s="20" t="s">
        <v>39</v>
      </c>
      <c r="C4" t="s">
        <v>40</v>
      </c>
      <c r="D4" t="s">
        <v>1100</v>
      </c>
      <c r="E4" t="s">
        <v>39</v>
      </c>
      <c r="F4" s="8">
        <v>109547</v>
      </c>
      <c r="G4" s="8">
        <v>29454773</v>
      </c>
      <c r="H4" s="8">
        <v>108229</v>
      </c>
      <c r="I4" s="8">
        <v>29468009</v>
      </c>
      <c r="J4" s="15">
        <f>H4/F4</f>
        <v>0.98796863446739758</v>
      </c>
      <c r="K4" s="15">
        <f>I4/G4</f>
        <v>1.0004493668988723</v>
      </c>
      <c r="L4" t="s">
        <v>612</v>
      </c>
      <c r="N4" t="str">
        <f>IF(O4=E4,"","No!")</f>
        <v>No!</v>
      </c>
      <c r="P4" s="8"/>
      <c r="Q4" s="8"/>
      <c r="R4" s="8"/>
      <c r="S4" s="8"/>
      <c r="T4" s="15"/>
      <c r="U4" s="15"/>
    </row>
    <row r="5" spans="1:21">
      <c r="A5" t="s">
        <v>715</v>
      </c>
      <c r="B5" s="20" t="s">
        <v>45</v>
      </c>
      <c r="C5" t="s">
        <v>46</v>
      </c>
      <c r="D5" t="s">
        <v>1101</v>
      </c>
      <c r="E5" t="s">
        <v>45</v>
      </c>
      <c r="F5" s="8">
        <v>1724691</v>
      </c>
      <c r="G5" s="8">
        <v>60579101</v>
      </c>
      <c r="H5" s="8">
        <v>1547257</v>
      </c>
      <c r="I5" s="8">
        <v>55000064</v>
      </c>
      <c r="J5" s="15">
        <f>H5/F5</f>
        <v>0.8971212814353412</v>
      </c>
      <c r="K5" s="15">
        <f>I5/G5</f>
        <v>0.90790492252435373</v>
      </c>
      <c r="L5" t="s">
        <v>612</v>
      </c>
      <c r="N5" t="str">
        <f>IF(O5=E5,"","No!")</f>
        <v>No!</v>
      </c>
      <c r="P5" s="8"/>
      <c r="Q5" s="8"/>
      <c r="R5" s="8"/>
      <c r="S5" s="8"/>
      <c r="T5" s="15"/>
      <c r="U5" s="15"/>
    </row>
    <row r="6" spans="1:21">
      <c r="A6" t="s">
        <v>715</v>
      </c>
      <c r="B6" s="20" t="s">
        <v>53</v>
      </c>
      <c r="C6" t="s">
        <v>54</v>
      </c>
      <c r="D6" t="s">
        <v>1102</v>
      </c>
      <c r="E6" t="s">
        <v>53</v>
      </c>
      <c r="F6" s="8">
        <v>7</v>
      </c>
      <c r="G6" s="8">
        <v>2302</v>
      </c>
      <c r="H6" s="8">
        <v>7</v>
      </c>
      <c r="I6" s="8">
        <v>2287</v>
      </c>
      <c r="J6" s="15">
        <f>H6/F6</f>
        <v>1</v>
      </c>
      <c r="K6" s="15">
        <f>I6/G6</f>
        <v>0.99348392701998267</v>
      </c>
      <c r="L6" t="s">
        <v>612</v>
      </c>
      <c r="N6" t="str">
        <f>IF(O6=E6,"","No!")</f>
        <v>No!</v>
      </c>
      <c r="P6" s="8"/>
      <c r="Q6" s="8"/>
      <c r="R6" s="8"/>
      <c r="S6" s="8"/>
      <c r="T6" s="15"/>
      <c r="U6" s="15"/>
    </row>
    <row r="7" spans="1:21">
      <c r="A7" t="s">
        <v>715</v>
      </c>
      <c r="B7" s="20" t="s">
        <v>57</v>
      </c>
      <c r="C7" t="s">
        <v>58</v>
      </c>
      <c r="D7" t="s">
        <v>1103</v>
      </c>
      <c r="E7" t="s">
        <v>57</v>
      </c>
      <c r="F7" s="8">
        <v>19</v>
      </c>
      <c r="G7" s="8">
        <v>25147</v>
      </c>
      <c r="H7" s="8">
        <v>18</v>
      </c>
      <c r="I7" s="8">
        <v>25132</v>
      </c>
      <c r="J7" s="15">
        <f>H7/F7</f>
        <v>0.94736842105263153</v>
      </c>
      <c r="K7" s="15">
        <f>I7/G7</f>
        <v>0.99940350737662542</v>
      </c>
      <c r="L7" t="s">
        <v>612</v>
      </c>
      <c r="N7" t="str">
        <f>IF(O7=E7,"","No!")</f>
        <v>No!</v>
      </c>
      <c r="P7" s="8"/>
      <c r="Q7" s="8"/>
      <c r="R7" s="8"/>
      <c r="S7" s="8"/>
      <c r="T7" s="15"/>
      <c r="U7" s="15"/>
    </row>
    <row r="8" spans="1:21">
      <c r="A8" t="s">
        <v>715</v>
      </c>
      <c r="B8" s="20" t="s">
        <v>59</v>
      </c>
      <c r="C8" t="s">
        <v>60</v>
      </c>
      <c r="D8" t="s">
        <v>1104</v>
      </c>
      <c r="E8" t="s">
        <v>59</v>
      </c>
      <c r="F8" s="8">
        <v>1637</v>
      </c>
      <c r="G8" s="8">
        <v>47884</v>
      </c>
      <c r="H8" s="8">
        <v>1634</v>
      </c>
      <c r="I8" s="8">
        <v>46092</v>
      </c>
      <c r="J8" s="15">
        <f>H8/F8</f>
        <v>0.99816737935247402</v>
      </c>
      <c r="K8" s="15">
        <f>I8/G8</f>
        <v>0.9625762258792081</v>
      </c>
      <c r="L8" t="s">
        <v>612</v>
      </c>
      <c r="N8" t="str">
        <f>IF(O8=E8,"","No!")</f>
        <v>No!</v>
      </c>
      <c r="P8" s="8"/>
      <c r="Q8" s="8"/>
      <c r="R8" s="8"/>
      <c r="S8" s="8"/>
      <c r="T8" s="15"/>
      <c r="U8" s="15"/>
    </row>
    <row r="9" spans="1:21">
      <c r="A9" t="s">
        <v>715</v>
      </c>
      <c r="B9" s="20" t="s">
        <v>69</v>
      </c>
      <c r="C9" t="s">
        <v>70</v>
      </c>
      <c r="D9" t="s">
        <v>1105</v>
      </c>
      <c r="E9" t="s">
        <v>69</v>
      </c>
      <c r="F9" s="8">
        <v>209</v>
      </c>
      <c r="G9" s="8">
        <v>236603</v>
      </c>
      <c r="H9" s="8">
        <v>197</v>
      </c>
      <c r="I9" s="8">
        <v>236588</v>
      </c>
      <c r="J9" s="15">
        <f>H9/F9</f>
        <v>0.9425837320574163</v>
      </c>
      <c r="K9" s="15">
        <f>I9/G9</f>
        <v>0.99993660266353346</v>
      </c>
      <c r="L9" t="s">
        <v>612</v>
      </c>
      <c r="N9" t="str">
        <f>IF(O9=E9,"","No!")</f>
        <v>No!</v>
      </c>
      <c r="P9" s="8"/>
      <c r="Q9" s="8"/>
      <c r="R9" s="8"/>
      <c r="S9" s="8"/>
      <c r="T9" s="15"/>
      <c r="U9" s="15"/>
    </row>
    <row r="10" spans="1:21">
      <c r="A10" t="s">
        <v>715</v>
      </c>
      <c r="B10" s="20" t="s">
        <v>73</v>
      </c>
      <c r="C10" t="s">
        <v>74</v>
      </c>
      <c r="D10" t="s">
        <v>1106</v>
      </c>
      <c r="E10" t="s">
        <v>73</v>
      </c>
      <c r="F10" s="8">
        <v>3127745</v>
      </c>
      <c r="G10" s="8">
        <v>179560866</v>
      </c>
      <c r="H10" s="8">
        <v>2982351</v>
      </c>
      <c r="I10" s="8">
        <v>178606342</v>
      </c>
      <c r="J10" s="15">
        <f>H10/F10</f>
        <v>0.95351475264127994</v>
      </c>
      <c r="K10" s="15">
        <f>I10/G10</f>
        <v>0.9946841200910671</v>
      </c>
      <c r="L10" t="s">
        <v>612</v>
      </c>
      <c r="N10" t="str">
        <f>IF(O10=E10,"","No!")</f>
        <v>No!</v>
      </c>
      <c r="P10" s="8"/>
      <c r="Q10" s="8"/>
      <c r="R10" s="8"/>
      <c r="S10" s="8"/>
      <c r="T10" s="15"/>
      <c r="U10" s="15"/>
    </row>
    <row r="11" spans="1:21">
      <c r="A11" t="s">
        <v>715</v>
      </c>
      <c r="B11" s="20" t="s">
        <v>77</v>
      </c>
      <c r="C11" t="s">
        <v>78</v>
      </c>
      <c r="D11" t="s">
        <v>1107</v>
      </c>
      <c r="E11" t="s">
        <v>77</v>
      </c>
      <c r="F11" s="8">
        <v>342</v>
      </c>
      <c r="G11" s="8">
        <v>251059</v>
      </c>
      <c r="H11" s="8">
        <v>329</v>
      </c>
      <c r="I11" s="8">
        <v>251055</v>
      </c>
      <c r="J11" s="15">
        <f>H11/F11</f>
        <v>0.96198830409356728</v>
      </c>
      <c r="K11" s="15">
        <f>I11/G11</f>
        <v>0.99998406749011193</v>
      </c>
      <c r="L11" t="s">
        <v>612</v>
      </c>
      <c r="N11" t="str">
        <f>IF(O11=E11,"","No!")</f>
        <v>No!</v>
      </c>
      <c r="P11" s="8"/>
      <c r="Q11" s="8"/>
      <c r="R11" s="8"/>
      <c r="S11" s="8"/>
      <c r="T11" s="15"/>
      <c r="U11" s="15"/>
    </row>
    <row r="12" spans="1:21">
      <c r="A12" t="s">
        <v>715</v>
      </c>
      <c r="B12" s="20" t="s">
        <v>89</v>
      </c>
      <c r="C12" t="s">
        <v>90</v>
      </c>
      <c r="D12" t="s">
        <v>1108</v>
      </c>
      <c r="E12" t="s">
        <v>89</v>
      </c>
      <c r="F12" s="8">
        <v>47608</v>
      </c>
      <c r="G12" s="8">
        <v>437455</v>
      </c>
      <c r="H12" s="8">
        <v>32736</v>
      </c>
      <c r="I12" s="8">
        <v>405001</v>
      </c>
      <c r="J12" s="15">
        <f>H12/F12</f>
        <v>0.68761552680221816</v>
      </c>
      <c r="K12" s="15">
        <f>I12/G12</f>
        <v>0.92581179778491507</v>
      </c>
      <c r="L12" t="s">
        <v>612</v>
      </c>
      <c r="N12" t="str">
        <f>IF(O12=E12,"","No!")</f>
        <v>No!</v>
      </c>
      <c r="P12" s="8"/>
      <c r="Q12" s="8"/>
      <c r="R12" s="8"/>
      <c r="S12" s="8"/>
      <c r="T12" s="15"/>
      <c r="U12" s="15"/>
    </row>
    <row r="13" spans="1:21">
      <c r="A13" t="s">
        <v>715</v>
      </c>
      <c r="B13" s="20" t="s">
        <v>93</v>
      </c>
      <c r="C13" t="s">
        <v>94</v>
      </c>
      <c r="D13" t="s">
        <v>1109</v>
      </c>
      <c r="E13" t="s">
        <v>93</v>
      </c>
      <c r="F13" s="8">
        <v>281</v>
      </c>
      <c r="G13" s="8">
        <v>468</v>
      </c>
      <c r="H13" s="8">
        <v>281</v>
      </c>
      <c r="I13" s="8">
        <v>453</v>
      </c>
      <c r="J13" s="15">
        <f>H13/F13</f>
        <v>1</v>
      </c>
      <c r="K13" s="15">
        <f>I13/G13</f>
        <v>0.96794871794871795</v>
      </c>
      <c r="L13" t="s">
        <v>612</v>
      </c>
      <c r="N13" t="str">
        <f>IF(O13=E13,"","No!")</f>
        <v>No!</v>
      </c>
      <c r="P13" s="8"/>
      <c r="Q13" s="8"/>
      <c r="R13" s="8"/>
      <c r="S13" s="8"/>
      <c r="T13" s="15"/>
      <c r="U13" s="15"/>
    </row>
    <row r="14" spans="1:21">
      <c r="A14" t="s">
        <v>715</v>
      </c>
      <c r="B14" s="20" t="s">
        <v>97</v>
      </c>
      <c r="C14" t="s">
        <v>98</v>
      </c>
      <c r="D14" t="s">
        <v>1110</v>
      </c>
      <c r="E14" t="s">
        <v>97</v>
      </c>
      <c r="F14" s="8">
        <v>6756</v>
      </c>
      <c r="G14" s="8">
        <v>643485</v>
      </c>
      <c r="H14" s="8">
        <v>6088</v>
      </c>
      <c r="I14" s="8">
        <v>627151</v>
      </c>
      <c r="J14" s="15">
        <f>H14/F14</f>
        <v>0.90112492599171112</v>
      </c>
      <c r="K14" s="15">
        <f>I14/G14</f>
        <v>0.97461634692339372</v>
      </c>
      <c r="L14" t="s">
        <v>612</v>
      </c>
      <c r="N14" t="str">
        <f>IF(O14=E14,"","No!")</f>
        <v>No!</v>
      </c>
      <c r="P14" s="8"/>
      <c r="Q14" s="8"/>
      <c r="R14" s="8"/>
      <c r="S14" s="8"/>
      <c r="T14" s="15"/>
      <c r="U14" s="15"/>
    </row>
    <row r="15" spans="1:21">
      <c r="A15" t="s">
        <v>715</v>
      </c>
      <c r="B15" s="20" t="s">
        <v>105</v>
      </c>
      <c r="C15" t="s">
        <v>106</v>
      </c>
      <c r="D15" t="s">
        <v>1111</v>
      </c>
      <c r="E15" t="s">
        <v>105</v>
      </c>
      <c r="F15" s="8">
        <v>338</v>
      </c>
      <c r="G15" s="8">
        <v>267171</v>
      </c>
      <c r="H15" s="8">
        <v>329</v>
      </c>
      <c r="I15" s="8">
        <v>267156</v>
      </c>
      <c r="J15" s="15">
        <f>H15/F15</f>
        <v>0.97337278106508873</v>
      </c>
      <c r="K15" s="15">
        <f>I15/G15</f>
        <v>0.99994385618199577</v>
      </c>
      <c r="L15" t="s">
        <v>612</v>
      </c>
      <c r="N15" t="str">
        <f>IF(O15=E15,"","No!")</f>
        <v>No!</v>
      </c>
      <c r="P15" s="8"/>
      <c r="Q15" s="8"/>
      <c r="R15" s="8"/>
      <c r="S15" s="8"/>
      <c r="T15" s="15"/>
      <c r="U15" s="15"/>
    </row>
    <row r="16" spans="1:21">
      <c r="A16" t="s">
        <v>715</v>
      </c>
      <c r="B16" s="20" t="s">
        <v>109</v>
      </c>
      <c r="C16" t="s">
        <v>110</v>
      </c>
      <c r="D16" t="s">
        <v>1112</v>
      </c>
      <c r="E16" t="s">
        <v>109</v>
      </c>
      <c r="F16" s="8">
        <v>327</v>
      </c>
      <c r="G16" s="8">
        <v>193262</v>
      </c>
      <c r="H16" s="8">
        <v>318</v>
      </c>
      <c r="I16" s="8">
        <v>193247</v>
      </c>
      <c r="J16" s="15">
        <f>H16/F16</f>
        <v>0.97247706422018354</v>
      </c>
      <c r="K16" s="15">
        <f>I16/G16</f>
        <v>0.99992238515590237</v>
      </c>
      <c r="L16" t="s">
        <v>612</v>
      </c>
      <c r="N16" t="str">
        <f>IF(O16=E16,"","No!")</f>
        <v>No!</v>
      </c>
      <c r="P16" s="8"/>
      <c r="Q16" s="8"/>
      <c r="R16" s="8"/>
      <c r="S16" s="8"/>
      <c r="T16" s="15"/>
      <c r="U16" s="15"/>
    </row>
    <row r="17" spans="1:21">
      <c r="A17" t="s">
        <v>715</v>
      </c>
      <c r="B17" s="20" t="s">
        <v>111</v>
      </c>
      <c r="C17" t="s">
        <v>112</v>
      </c>
      <c r="D17" t="s">
        <v>1113</v>
      </c>
      <c r="E17" t="s">
        <v>111</v>
      </c>
      <c r="F17" s="8">
        <v>8123</v>
      </c>
      <c r="G17" s="8">
        <v>54624</v>
      </c>
      <c r="H17" s="8">
        <v>8119</v>
      </c>
      <c r="I17" s="8">
        <v>54609</v>
      </c>
      <c r="J17" s="15">
        <f>H17/F17</f>
        <v>0.99950757109442323</v>
      </c>
      <c r="K17" s="15">
        <f>I17/G17</f>
        <v>0.99972539543057992</v>
      </c>
      <c r="L17" t="s">
        <v>612</v>
      </c>
      <c r="N17" t="str">
        <f>IF(O17=E17,"","No!")</f>
        <v>No!</v>
      </c>
      <c r="P17" s="8"/>
      <c r="Q17" s="8"/>
      <c r="R17" s="8"/>
      <c r="S17" s="8"/>
      <c r="T17" s="15"/>
      <c r="U17" s="15"/>
    </row>
    <row r="18" spans="1:21">
      <c r="A18" t="s">
        <v>715</v>
      </c>
      <c r="B18" s="20" t="s">
        <v>115</v>
      </c>
      <c r="C18" t="s">
        <v>116</v>
      </c>
      <c r="D18" t="s">
        <v>1114</v>
      </c>
      <c r="E18" t="s">
        <v>115</v>
      </c>
      <c r="F18" s="8">
        <v>7419</v>
      </c>
      <c r="G18" s="8">
        <v>212917</v>
      </c>
      <c r="H18" s="8">
        <v>7403</v>
      </c>
      <c r="I18" s="8">
        <v>212902</v>
      </c>
      <c r="J18" s="15">
        <f>H18/F18</f>
        <v>0.99784337511794041</v>
      </c>
      <c r="K18" s="15">
        <f>I18/G18</f>
        <v>0.99992955001244621</v>
      </c>
      <c r="L18" t="s">
        <v>612</v>
      </c>
      <c r="N18" t="str">
        <f>IF(O18=E18,"","No!")</f>
        <v>No!</v>
      </c>
      <c r="P18" s="8"/>
      <c r="Q18" s="8"/>
      <c r="R18" s="8"/>
      <c r="S18" s="8"/>
      <c r="T18" s="15"/>
      <c r="U18" s="15"/>
    </row>
    <row r="19" spans="1:21">
      <c r="A19" t="s">
        <v>715</v>
      </c>
      <c r="B19" s="20" t="s">
        <v>121</v>
      </c>
      <c r="C19" t="s">
        <v>122</v>
      </c>
      <c r="D19" t="s">
        <v>1115</v>
      </c>
      <c r="E19" t="s">
        <v>121</v>
      </c>
      <c r="F19" s="8">
        <v>213</v>
      </c>
      <c r="G19" s="8">
        <v>32536</v>
      </c>
      <c r="H19" s="8">
        <v>211</v>
      </c>
      <c r="I19" s="8">
        <v>32521</v>
      </c>
      <c r="J19" s="15">
        <f>H19/F19</f>
        <v>0.99061032863849763</v>
      </c>
      <c r="K19" s="15">
        <f>I19/G19</f>
        <v>0.99953897221539223</v>
      </c>
      <c r="L19" t="s">
        <v>612</v>
      </c>
      <c r="N19" t="str">
        <f>IF(O19=E19,"","No!")</f>
        <v>No!</v>
      </c>
      <c r="P19" s="8"/>
      <c r="Q19" s="8"/>
      <c r="R19" s="8"/>
      <c r="S19" s="8"/>
      <c r="T19" s="15"/>
      <c r="U19" s="15"/>
    </row>
    <row r="20" spans="1:21">
      <c r="A20" t="s">
        <v>715</v>
      </c>
      <c r="B20" s="20" t="s">
        <v>123</v>
      </c>
      <c r="C20" t="s">
        <v>124</v>
      </c>
      <c r="D20" t="s">
        <v>1116</v>
      </c>
      <c r="E20" t="s">
        <v>123</v>
      </c>
      <c r="F20" s="8">
        <v>142325</v>
      </c>
      <c r="G20" s="8">
        <v>14766710</v>
      </c>
      <c r="H20" s="8">
        <v>138389</v>
      </c>
      <c r="I20" s="8">
        <v>14015550</v>
      </c>
      <c r="J20" s="15">
        <f>H20/F20</f>
        <v>0.97234498506938349</v>
      </c>
      <c r="K20" s="15">
        <f>I20/G20</f>
        <v>0.94913152625060015</v>
      </c>
      <c r="L20" t="s">
        <v>612</v>
      </c>
      <c r="N20" t="str">
        <f>IF(O20=E20,"","No!")</f>
        <v>No!</v>
      </c>
      <c r="P20" s="8"/>
      <c r="Q20" s="8"/>
      <c r="R20" s="8"/>
      <c r="S20" s="8"/>
      <c r="T20" s="15"/>
      <c r="U20" s="15"/>
    </row>
    <row r="21" spans="1:21">
      <c r="A21" t="s">
        <v>715</v>
      </c>
      <c r="B21" s="20" t="s">
        <v>135</v>
      </c>
      <c r="C21" t="s">
        <v>136</v>
      </c>
      <c r="D21" t="s">
        <v>1117</v>
      </c>
      <c r="E21" t="s">
        <v>135</v>
      </c>
      <c r="F21" s="8">
        <v>6727</v>
      </c>
      <c r="G21" s="8">
        <v>533347</v>
      </c>
      <c r="H21" s="8">
        <v>6699</v>
      </c>
      <c r="I21" s="8">
        <v>533332</v>
      </c>
      <c r="J21" s="15">
        <f>H21/F21</f>
        <v>0.99583766909469307</v>
      </c>
      <c r="K21" s="15">
        <f>I21/G21</f>
        <v>0.99997187572068469</v>
      </c>
      <c r="L21" t="s">
        <v>612</v>
      </c>
      <c r="N21" t="str">
        <f>IF(O21=E21,"","No!")</f>
        <v>No!</v>
      </c>
      <c r="P21" s="8"/>
      <c r="Q21" s="8"/>
      <c r="R21" s="8"/>
      <c r="S21" s="8"/>
      <c r="T21" s="15"/>
      <c r="U21" s="15"/>
    </row>
    <row r="22" spans="1:21">
      <c r="A22" t="s">
        <v>715</v>
      </c>
      <c r="B22" s="20" t="s">
        <v>137</v>
      </c>
      <c r="C22" t="s">
        <v>138</v>
      </c>
      <c r="D22" t="s">
        <v>1118</v>
      </c>
      <c r="E22" t="s">
        <v>137</v>
      </c>
      <c r="F22" s="8">
        <v>156</v>
      </c>
      <c r="G22" s="8">
        <v>2521</v>
      </c>
      <c r="H22" s="8">
        <v>156</v>
      </c>
      <c r="I22" s="8">
        <v>2506</v>
      </c>
      <c r="J22" s="15">
        <f>H22/F22</f>
        <v>1</v>
      </c>
      <c r="K22" s="15">
        <f>I22/G22</f>
        <v>0.99404998016660051</v>
      </c>
      <c r="L22" t="s">
        <v>612</v>
      </c>
      <c r="N22" t="str">
        <f>IF(O22=E22,"","No!")</f>
        <v>No!</v>
      </c>
      <c r="P22" s="8"/>
      <c r="Q22" s="8"/>
      <c r="R22" s="8"/>
      <c r="S22" s="8"/>
      <c r="T22" s="15"/>
      <c r="U22" s="15"/>
    </row>
    <row r="23" spans="1:21">
      <c r="A23" t="s">
        <v>715</v>
      </c>
      <c r="B23" s="20" t="s">
        <v>139</v>
      </c>
      <c r="C23" t="s">
        <v>140</v>
      </c>
      <c r="D23" t="s">
        <v>1119</v>
      </c>
      <c r="E23" t="s">
        <v>139</v>
      </c>
      <c r="F23" s="8">
        <v>28996</v>
      </c>
      <c r="G23" s="8">
        <v>2902286</v>
      </c>
      <c r="H23" s="8">
        <v>28871</v>
      </c>
      <c r="I23" s="8">
        <v>2902266</v>
      </c>
      <c r="J23" s="15">
        <f>H23/F23</f>
        <v>0.99568906056007722</v>
      </c>
      <c r="K23" s="15">
        <f>I23/G23</f>
        <v>0.99999310888037907</v>
      </c>
      <c r="L23" t="s">
        <v>612</v>
      </c>
      <c r="N23" t="str">
        <f>IF(O23=E23,"","No!")</f>
        <v>No!</v>
      </c>
      <c r="P23" s="8"/>
      <c r="Q23" s="8"/>
      <c r="R23" s="8"/>
      <c r="S23" s="8"/>
      <c r="T23" s="15"/>
      <c r="U23" s="15"/>
    </row>
    <row r="24" spans="1:21">
      <c r="A24" t="s">
        <v>715</v>
      </c>
      <c r="B24" s="20" t="s">
        <v>141</v>
      </c>
      <c r="C24" t="s">
        <v>142</v>
      </c>
      <c r="D24" t="s">
        <v>1120</v>
      </c>
      <c r="E24" t="s">
        <v>141</v>
      </c>
      <c r="F24" s="8">
        <v>48294</v>
      </c>
      <c r="G24" s="8">
        <v>9132583</v>
      </c>
      <c r="H24" s="8">
        <v>47547</v>
      </c>
      <c r="I24" s="8">
        <v>9110739</v>
      </c>
      <c r="J24" s="15">
        <f>H24/F24</f>
        <v>0.98453224002981732</v>
      </c>
      <c r="K24" s="15">
        <f>I24/G24</f>
        <v>0.99760812466746807</v>
      </c>
      <c r="L24" t="s">
        <v>612</v>
      </c>
      <c r="N24" t="str">
        <f>IF(O24=E24,"","No!")</f>
        <v>No!</v>
      </c>
      <c r="P24" s="8"/>
      <c r="Q24" s="8"/>
      <c r="R24" s="8"/>
      <c r="S24" s="8"/>
      <c r="T24" s="15"/>
      <c r="U24" s="15"/>
    </row>
    <row r="25" spans="1:21">
      <c r="A25" t="s">
        <v>715</v>
      </c>
      <c r="B25" s="20" t="s">
        <v>145</v>
      </c>
      <c r="C25" t="s">
        <v>146</v>
      </c>
      <c r="D25" t="s">
        <v>1121</v>
      </c>
      <c r="E25" t="s">
        <v>145</v>
      </c>
      <c r="F25" s="8">
        <v>12137</v>
      </c>
      <c r="G25" s="8">
        <v>86675</v>
      </c>
      <c r="H25" s="8">
        <v>12078</v>
      </c>
      <c r="I25" s="8">
        <v>86646</v>
      </c>
      <c r="J25" s="15">
        <f>H25/F25</f>
        <v>0.99513883167174755</v>
      </c>
      <c r="K25" s="15">
        <f>I25/G25</f>
        <v>0.99966541678684739</v>
      </c>
      <c r="L25" t="s">
        <v>612</v>
      </c>
      <c r="N25" t="str">
        <f>IF(O25=E25,"","No!")</f>
        <v>No!</v>
      </c>
      <c r="P25" s="8"/>
      <c r="Q25" s="8"/>
      <c r="R25" s="8"/>
      <c r="S25" s="8"/>
      <c r="T25" s="15"/>
      <c r="U25" s="15"/>
    </row>
    <row r="26" spans="1:21">
      <c r="A26" t="s">
        <v>715</v>
      </c>
      <c r="B26" s="20" t="s">
        <v>147</v>
      </c>
      <c r="C26" t="s">
        <v>148</v>
      </c>
      <c r="D26" t="s">
        <v>1122</v>
      </c>
      <c r="E26" t="s">
        <v>147</v>
      </c>
      <c r="F26" s="8">
        <v>38898</v>
      </c>
      <c r="G26" s="8">
        <v>13673394</v>
      </c>
      <c r="H26" s="8">
        <v>43331</v>
      </c>
      <c r="I26" s="8">
        <v>15576513</v>
      </c>
      <c r="J26" s="15">
        <f>H26/F26</f>
        <v>1.113964728263664</v>
      </c>
      <c r="K26" s="15">
        <f>I26/G26</f>
        <v>1.1391840972329181</v>
      </c>
      <c r="L26" t="s">
        <v>612</v>
      </c>
      <c r="N26" t="str">
        <f>IF(O26=E26,"","No!")</f>
        <v>No!</v>
      </c>
      <c r="P26" s="8"/>
      <c r="Q26" s="8"/>
      <c r="R26" s="8"/>
      <c r="S26" s="8"/>
      <c r="T26" s="15"/>
      <c r="U26" s="15"/>
    </row>
    <row r="27" spans="1:21">
      <c r="A27" t="s">
        <v>715</v>
      </c>
      <c r="B27" s="20" t="s">
        <v>153</v>
      </c>
      <c r="C27" t="s">
        <v>154</v>
      </c>
      <c r="D27" t="s">
        <v>1123</v>
      </c>
      <c r="E27" t="s">
        <v>153</v>
      </c>
      <c r="F27" s="8">
        <v>675</v>
      </c>
      <c r="G27" s="8">
        <v>82694</v>
      </c>
      <c r="H27" s="8">
        <v>674</v>
      </c>
      <c r="I27" s="8">
        <v>82679</v>
      </c>
      <c r="J27" s="15">
        <f>H27/F27</f>
        <v>0.99851851851851847</v>
      </c>
      <c r="K27" s="15">
        <f>I27/G27</f>
        <v>0.99981860836336378</v>
      </c>
      <c r="L27" t="s">
        <v>612</v>
      </c>
      <c r="N27" t="str">
        <f>IF(O27=E27,"","No!")</f>
        <v>No!</v>
      </c>
      <c r="P27" s="8"/>
      <c r="Q27" s="8"/>
      <c r="R27" s="8"/>
      <c r="S27" s="8"/>
      <c r="T27" s="15"/>
      <c r="U27" s="15"/>
    </row>
    <row r="28" spans="1:21">
      <c r="A28" t="s">
        <v>715</v>
      </c>
      <c r="B28" s="20" t="s">
        <v>157</v>
      </c>
      <c r="C28" t="s">
        <v>158</v>
      </c>
      <c r="D28" t="s">
        <v>1124</v>
      </c>
      <c r="E28" t="s">
        <v>157</v>
      </c>
      <c r="F28" s="8">
        <v>1746</v>
      </c>
      <c r="G28" s="8">
        <v>16987</v>
      </c>
      <c r="H28" s="8">
        <v>1746</v>
      </c>
      <c r="I28" s="8">
        <v>16972</v>
      </c>
      <c r="J28" s="15">
        <f>H28/F28</f>
        <v>1</v>
      </c>
      <c r="K28" s="15">
        <f>I28/G28</f>
        <v>0.99911697180196624</v>
      </c>
      <c r="L28" t="s">
        <v>612</v>
      </c>
      <c r="N28" t="str">
        <f>IF(O28=E28,"","No!")</f>
        <v>No!</v>
      </c>
      <c r="P28" s="8"/>
      <c r="Q28" s="8"/>
      <c r="R28" s="8"/>
      <c r="S28" s="8"/>
      <c r="T28" s="15"/>
      <c r="U28" s="15"/>
    </row>
    <row r="29" spans="1:21">
      <c r="A29" t="s">
        <v>715</v>
      </c>
      <c r="B29" s="20" t="s">
        <v>165</v>
      </c>
      <c r="C29" t="s">
        <v>166</v>
      </c>
      <c r="D29" t="s">
        <v>1125</v>
      </c>
      <c r="E29" t="s">
        <v>165</v>
      </c>
      <c r="F29" s="8">
        <v>83570</v>
      </c>
      <c r="G29" s="8">
        <v>149167</v>
      </c>
      <c r="H29" s="8">
        <v>82735</v>
      </c>
      <c r="I29" s="8">
        <v>148374</v>
      </c>
      <c r="J29" s="15">
        <f>H29/F29</f>
        <v>0.99000837621155913</v>
      </c>
      <c r="K29" s="15">
        <f>I29/G29</f>
        <v>0.99468381076243406</v>
      </c>
      <c r="L29" t="s">
        <v>612</v>
      </c>
      <c r="N29" t="str">
        <f>IF(O29=E29,"","No!")</f>
        <v>No!</v>
      </c>
      <c r="P29" s="8"/>
      <c r="Q29" s="8"/>
      <c r="R29" s="8"/>
      <c r="S29" s="8"/>
      <c r="T29" s="15"/>
      <c r="U29" s="15"/>
    </row>
    <row r="30" spans="1:21">
      <c r="A30" t="s">
        <v>715</v>
      </c>
      <c r="B30" s="20" t="s">
        <v>173</v>
      </c>
      <c r="C30" t="s">
        <v>174</v>
      </c>
      <c r="D30" t="s">
        <v>1126</v>
      </c>
      <c r="E30" t="s">
        <v>173</v>
      </c>
      <c r="F30" s="8">
        <v>138928</v>
      </c>
      <c r="G30" s="8">
        <v>2422768</v>
      </c>
      <c r="H30" s="8">
        <v>134061</v>
      </c>
      <c r="I30" s="8">
        <v>2419105</v>
      </c>
      <c r="J30" s="15">
        <f>H30/F30</f>
        <v>0.96496746516181042</v>
      </c>
      <c r="K30" s="15">
        <f>I30/G30</f>
        <v>0.99848809295813712</v>
      </c>
      <c r="L30" t="s">
        <v>612</v>
      </c>
      <c r="N30" t="str">
        <f>IF(O30=E30,"","No!")</f>
        <v>No!</v>
      </c>
      <c r="P30" s="8"/>
      <c r="Q30" s="8"/>
      <c r="R30" s="8"/>
      <c r="S30" s="8"/>
      <c r="T30" s="15"/>
      <c r="U30" s="15"/>
    </row>
    <row r="31" spans="1:21">
      <c r="A31" t="s">
        <v>715</v>
      </c>
      <c r="B31" s="20" t="s">
        <v>191</v>
      </c>
      <c r="C31" t="s">
        <v>192</v>
      </c>
      <c r="D31" t="s">
        <v>1127</v>
      </c>
      <c r="E31" t="s">
        <v>191</v>
      </c>
      <c r="F31" s="8">
        <v>1346</v>
      </c>
      <c r="G31" s="8">
        <v>70780</v>
      </c>
      <c r="H31" s="8">
        <v>1345</v>
      </c>
      <c r="I31" s="8">
        <v>69760</v>
      </c>
      <c r="J31" s="15">
        <f>H31/F31</f>
        <v>0.99925705794947994</v>
      </c>
      <c r="K31" s="15">
        <f>I31/G31</f>
        <v>0.98558914947725351</v>
      </c>
      <c r="L31" t="s">
        <v>612</v>
      </c>
      <c r="N31" t="str">
        <f>IF(O31=E31,"","No!")</f>
        <v>No!</v>
      </c>
      <c r="P31" s="8"/>
      <c r="Q31" s="8"/>
      <c r="R31" s="8"/>
      <c r="S31" s="8"/>
      <c r="T31" s="15"/>
      <c r="U31" s="15"/>
    </row>
    <row r="32" spans="1:21">
      <c r="A32" t="s">
        <v>715</v>
      </c>
      <c r="B32" s="20" t="s">
        <v>195</v>
      </c>
      <c r="C32" t="s">
        <v>196</v>
      </c>
      <c r="D32" t="s">
        <v>1128</v>
      </c>
      <c r="E32" t="s">
        <v>195</v>
      </c>
      <c r="F32" s="8">
        <v>5</v>
      </c>
      <c r="G32" s="8">
        <v>23752</v>
      </c>
      <c r="H32" s="8">
        <v>3</v>
      </c>
      <c r="I32" s="8">
        <v>23737</v>
      </c>
      <c r="J32" s="15">
        <f>H32/F32</f>
        <v>0.6</v>
      </c>
      <c r="K32" s="15">
        <f>I32/G32</f>
        <v>0.99936847423374875</v>
      </c>
      <c r="L32" t="s">
        <v>612</v>
      </c>
      <c r="N32" t="str">
        <f>IF(O32=E32,"","No!")</f>
        <v>No!</v>
      </c>
      <c r="P32" s="8"/>
      <c r="Q32" s="8"/>
      <c r="R32" s="8"/>
      <c r="S32" s="8"/>
      <c r="T32" s="15"/>
      <c r="U32" s="15"/>
    </row>
    <row r="33" spans="1:21">
      <c r="A33" t="s">
        <v>715</v>
      </c>
      <c r="B33" s="20" t="s">
        <v>197</v>
      </c>
      <c r="C33" t="s">
        <v>198</v>
      </c>
      <c r="D33" t="s">
        <v>1129</v>
      </c>
      <c r="E33" t="s">
        <v>197</v>
      </c>
      <c r="F33" s="8">
        <v>1</v>
      </c>
      <c r="G33" s="8">
        <v>1196</v>
      </c>
      <c r="H33" s="8">
        <v>1</v>
      </c>
      <c r="I33" s="8">
        <v>1181</v>
      </c>
      <c r="J33" s="15">
        <f t="shared" ref="J33:J64" si="0">H33/F33</f>
        <v>1</v>
      </c>
      <c r="K33" s="15">
        <f t="shared" ref="K33:K64" si="1">I33/G33</f>
        <v>0.98745819397993306</v>
      </c>
      <c r="L33" t="s">
        <v>612</v>
      </c>
      <c r="N33" t="str">
        <f>IF(O33=E33,"","No!")</f>
        <v>No!</v>
      </c>
      <c r="P33" s="8"/>
      <c r="Q33" s="8"/>
      <c r="R33" s="8"/>
      <c r="S33" s="8"/>
      <c r="T33" s="15"/>
      <c r="U33" s="15"/>
    </row>
    <row r="34" spans="1:21">
      <c r="A34" t="s">
        <v>715</v>
      </c>
      <c r="B34" s="20" t="s">
        <v>201</v>
      </c>
      <c r="C34" t="s">
        <v>202</v>
      </c>
      <c r="D34" t="s">
        <v>1130</v>
      </c>
      <c r="E34" t="s">
        <v>201</v>
      </c>
      <c r="F34" s="8">
        <v>290</v>
      </c>
      <c r="G34" s="8">
        <v>7151</v>
      </c>
      <c r="H34" s="8">
        <v>290</v>
      </c>
      <c r="I34" s="8">
        <v>7136</v>
      </c>
      <c r="J34" s="15">
        <f t="shared" si="0"/>
        <v>1</v>
      </c>
      <c r="K34" s="15">
        <f t="shared" si="1"/>
        <v>0.99790239127394775</v>
      </c>
      <c r="L34" t="s">
        <v>612</v>
      </c>
      <c r="N34" t="str">
        <f>IF(O34=E34,"","No!")</f>
        <v>No!</v>
      </c>
      <c r="P34" s="8"/>
      <c r="Q34" s="8"/>
      <c r="R34" s="8"/>
      <c r="S34" s="8"/>
      <c r="T34" s="15"/>
      <c r="U34" s="15"/>
    </row>
    <row r="35" spans="1:21">
      <c r="A35" t="s">
        <v>715</v>
      </c>
      <c r="B35" s="20" t="s">
        <v>203</v>
      </c>
      <c r="C35" t="s">
        <v>204</v>
      </c>
      <c r="D35" t="s">
        <v>1131</v>
      </c>
      <c r="E35" t="s">
        <v>203</v>
      </c>
      <c r="F35" s="8">
        <v>30949</v>
      </c>
      <c r="G35" s="8">
        <v>909604</v>
      </c>
      <c r="H35" s="8">
        <v>30902</v>
      </c>
      <c r="I35" s="8">
        <v>909584</v>
      </c>
      <c r="J35" s="15">
        <f t="shared" si="0"/>
        <v>0.99848137258069725</v>
      </c>
      <c r="K35" s="15">
        <f t="shared" si="1"/>
        <v>0.99997801240979589</v>
      </c>
      <c r="L35" t="s">
        <v>612</v>
      </c>
      <c r="N35" t="str">
        <f>IF(O35=E35,"","No!")</f>
        <v>No!</v>
      </c>
      <c r="P35" s="8"/>
      <c r="Q35" s="8"/>
      <c r="R35" s="8"/>
      <c r="S35" s="8"/>
      <c r="T35" s="15"/>
      <c r="U35" s="15"/>
    </row>
    <row r="36" spans="1:21">
      <c r="A36" t="s">
        <v>715</v>
      </c>
      <c r="B36" s="20" t="s">
        <v>205</v>
      </c>
      <c r="C36" t="s">
        <v>206</v>
      </c>
      <c r="D36" t="s">
        <v>1132</v>
      </c>
      <c r="E36" t="s">
        <v>205</v>
      </c>
      <c r="F36" s="8">
        <v>114396</v>
      </c>
      <c r="G36" s="8">
        <v>90751769</v>
      </c>
      <c r="H36" s="8">
        <v>40730</v>
      </c>
      <c r="I36" s="8">
        <v>9000960</v>
      </c>
      <c r="J36" s="15">
        <f t="shared" si="0"/>
        <v>0.35604391761949716</v>
      </c>
      <c r="K36" s="15">
        <f t="shared" si="1"/>
        <v>9.9182198861600152E-2</v>
      </c>
      <c r="L36" t="s">
        <v>612</v>
      </c>
      <c r="N36" t="str">
        <f>IF(O36=E36,"","No!")</f>
        <v>No!</v>
      </c>
      <c r="P36" s="8"/>
      <c r="Q36" s="8"/>
      <c r="R36" s="8"/>
      <c r="S36" s="8"/>
      <c r="T36" s="15"/>
      <c r="U36" s="15"/>
    </row>
    <row r="37" spans="1:21">
      <c r="A37" t="s">
        <v>715</v>
      </c>
      <c r="B37" s="20" t="s">
        <v>209</v>
      </c>
      <c r="C37" t="s">
        <v>210</v>
      </c>
      <c r="D37" t="s">
        <v>1133</v>
      </c>
      <c r="E37" t="s">
        <v>209</v>
      </c>
      <c r="F37" s="8">
        <v>3894</v>
      </c>
      <c r="G37" s="8">
        <v>307626</v>
      </c>
      <c r="H37" s="8">
        <v>3875</v>
      </c>
      <c r="I37" s="8">
        <v>307605</v>
      </c>
      <c r="J37" s="15">
        <f t="shared" si="0"/>
        <v>0.99512069851052898</v>
      </c>
      <c r="K37" s="15">
        <f t="shared" si="1"/>
        <v>0.99993173528895474</v>
      </c>
      <c r="L37" t="s">
        <v>612</v>
      </c>
      <c r="N37" t="str">
        <f>IF(O37=E37,"","No!")</f>
        <v>No!</v>
      </c>
      <c r="P37" s="8"/>
      <c r="Q37" s="8"/>
      <c r="R37" s="8"/>
      <c r="S37" s="8"/>
      <c r="T37" s="15"/>
      <c r="U37" s="15"/>
    </row>
    <row r="38" spans="1:21">
      <c r="A38" t="s">
        <v>715</v>
      </c>
      <c r="B38" s="20" t="s">
        <v>215</v>
      </c>
      <c r="C38" t="s">
        <v>216</v>
      </c>
      <c r="D38" t="s">
        <v>1134</v>
      </c>
      <c r="E38" t="s">
        <v>215</v>
      </c>
      <c r="F38" s="8">
        <v>674</v>
      </c>
      <c r="G38" s="8">
        <v>2886</v>
      </c>
      <c r="H38" s="8">
        <v>674</v>
      </c>
      <c r="I38" s="8">
        <v>2871</v>
      </c>
      <c r="J38" s="15">
        <f t="shared" si="0"/>
        <v>1</v>
      </c>
      <c r="K38" s="15">
        <f t="shared" si="1"/>
        <v>0.99480249480249483</v>
      </c>
      <c r="L38" t="s">
        <v>612</v>
      </c>
      <c r="N38" t="str">
        <f>IF(O38=E38,"","No!")</f>
        <v>No!</v>
      </c>
      <c r="P38" s="8"/>
      <c r="Q38" s="8"/>
      <c r="R38" s="8"/>
      <c r="S38" s="8"/>
      <c r="T38" s="15"/>
      <c r="U38" s="15"/>
    </row>
    <row r="39" spans="1:21">
      <c r="A39" t="s">
        <v>715</v>
      </c>
      <c r="B39" s="20" t="s">
        <v>223</v>
      </c>
      <c r="C39" t="s">
        <v>224</v>
      </c>
      <c r="D39" t="s">
        <v>1135</v>
      </c>
      <c r="E39" t="s">
        <v>223</v>
      </c>
      <c r="F39" s="8">
        <v>1119253</v>
      </c>
      <c r="G39" s="8">
        <v>25409820</v>
      </c>
      <c r="H39" s="8">
        <v>1010999</v>
      </c>
      <c r="I39" s="8">
        <v>22389440</v>
      </c>
      <c r="J39" s="15">
        <f t="shared" si="0"/>
        <v>0.90328013416090913</v>
      </c>
      <c r="K39" s="15">
        <f t="shared" si="1"/>
        <v>0.88113335710367091</v>
      </c>
      <c r="L39" t="s">
        <v>612</v>
      </c>
      <c r="N39" t="str">
        <f>IF(O39=E39,"","No!")</f>
        <v>No!</v>
      </c>
      <c r="P39" s="8"/>
      <c r="Q39" s="8"/>
      <c r="R39" s="8"/>
      <c r="S39" s="8"/>
      <c r="T39" s="15"/>
      <c r="U39" s="15"/>
    </row>
    <row r="40" spans="1:21">
      <c r="A40" t="s">
        <v>715</v>
      </c>
      <c r="B40" s="20" t="s">
        <v>231</v>
      </c>
      <c r="C40" t="s">
        <v>232</v>
      </c>
      <c r="D40" t="s">
        <v>1136</v>
      </c>
      <c r="E40" t="s">
        <v>231</v>
      </c>
      <c r="F40" s="8">
        <v>2</v>
      </c>
      <c r="G40" s="8">
        <v>551</v>
      </c>
      <c r="H40" s="8">
        <v>2</v>
      </c>
      <c r="I40" s="8">
        <v>536</v>
      </c>
      <c r="J40" s="15">
        <f t="shared" si="0"/>
        <v>1</v>
      </c>
      <c r="K40" s="15">
        <f t="shared" si="1"/>
        <v>0.97277676950998182</v>
      </c>
      <c r="L40" t="s">
        <v>612</v>
      </c>
      <c r="N40" t="str">
        <f>IF(O40=E40,"","No!")</f>
        <v>No!</v>
      </c>
      <c r="P40" s="8"/>
      <c r="Q40" s="8"/>
      <c r="R40" s="8"/>
      <c r="S40" s="8"/>
      <c r="T40" s="15"/>
      <c r="U40" s="15"/>
    </row>
    <row r="41" spans="1:21">
      <c r="A41" t="s">
        <v>715</v>
      </c>
      <c r="B41" s="20" t="s">
        <v>255</v>
      </c>
      <c r="C41" t="s">
        <v>256</v>
      </c>
      <c r="D41" t="s">
        <v>1137</v>
      </c>
      <c r="E41" t="s">
        <v>255</v>
      </c>
      <c r="F41" s="8">
        <v>3322</v>
      </c>
      <c r="G41" s="8">
        <v>43343</v>
      </c>
      <c r="H41" s="8">
        <v>3321</v>
      </c>
      <c r="I41" s="8">
        <v>43328</v>
      </c>
      <c r="J41" s="15">
        <f t="shared" si="0"/>
        <v>0.99969897652016859</v>
      </c>
      <c r="K41" s="15">
        <f t="shared" si="1"/>
        <v>0.99965392335555914</v>
      </c>
      <c r="L41" t="s">
        <v>612</v>
      </c>
      <c r="N41" t="str">
        <f>IF(O41=E41,"","No!")</f>
        <v>No!</v>
      </c>
      <c r="P41" s="8"/>
      <c r="Q41" s="8"/>
      <c r="R41" s="8"/>
      <c r="S41" s="8"/>
      <c r="T41" s="15"/>
      <c r="U41" s="15"/>
    </row>
    <row r="42" spans="1:21">
      <c r="A42" t="s">
        <v>715</v>
      </c>
      <c r="B42" s="20" t="s">
        <v>261</v>
      </c>
      <c r="C42" t="s">
        <v>262</v>
      </c>
      <c r="D42" t="s">
        <v>1138</v>
      </c>
      <c r="E42" t="s">
        <v>261</v>
      </c>
      <c r="F42" s="8">
        <v>251018</v>
      </c>
      <c r="G42" s="8">
        <v>860102</v>
      </c>
      <c r="H42" s="8">
        <v>251200</v>
      </c>
      <c r="I42" s="8">
        <v>859678</v>
      </c>
      <c r="J42" s="15">
        <f t="shared" si="0"/>
        <v>1.0007250476061478</v>
      </c>
      <c r="K42" s="15">
        <f t="shared" si="1"/>
        <v>0.99950703521210271</v>
      </c>
      <c r="L42" t="s">
        <v>612</v>
      </c>
      <c r="N42" t="str">
        <f>IF(O42=E42,"","No!")</f>
        <v>No!</v>
      </c>
      <c r="P42" s="8"/>
      <c r="Q42" s="8"/>
      <c r="R42" s="8"/>
      <c r="S42" s="8"/>
      <c r="T42" s="15"/>
      <c r="U42" s="15"/>
    </row>
    <row r="43" spans="1:21">
      <c r="A43" t="s">
        <v>715</v>
      </c>
      <c r="B43" s="20" t="s">
        <v>263</v>
      </c>
      <c r="C43" t="s">
        <v>264</v>
      </c>
      <c r="D43" t="s">
        <v>1139</v>
      </c>
      <c r="E43" t="s">
        <v>263</v>
      </c>
      <c r="F43" s="8">
        <v>510</v>
      </c>
      <c r="G43" s="8">
        <v>20278</v>
      </c>
      <c r="H43" s="8">
        <v>509</v>
      </c>
      <c r="I43" s="8">
        <v>20263</v>
      </c>
      <c r="J43" s="15">
        <f t="shared" si="0"/>
        <v>0.99803921568627452</v>
      </c>
      <c r="K43" s="15">
        <f t="shared" si="1"/>
        <v>0.99926028207910045</v>
      </c>
      <c r="L43" t="s">
        <v>612</v>
      </c>
      <c r="N43" t="str">
        <f>IF(O43=E43,"","No!")</f>
        <v>No!</v>
      </c>
      <c r="P43" s="8"/>
      <c r="Q43" s="8"/>
      <c r="R43" s="8"/>
      <c r="S43" s="8"/>
      <c r="T43" s="15"/>
      <c r="U43" s="15"/>
    </row>
    <row r="44" spans="1:21">
      <c r="A44" t="s">
        <v>715</v>
      </c>
      <c r="B44" s="20" t="s">
        <v>269</v>
      </c>
      <c r="C44" t="s">
        <v>270</v>
      </c>
      <c r="D44" t="s">
        <v>1140</v>
      </c>
      <c r="E44" t="s">
        <v>269</v>
      </c>
      <c r="F44" s="8">
        <v>108184</v>
      </c>
      <c r="G44" s="8">
        <v>8506470</v>
      </c>
      <c r="H44" s="8">
        <v>108042</v>
      </c>
      <c r="I44" s="8">
        <v>8506324</v>
      </c>
      <c r="J44" s="15">
        <f t="shared" si="0"/>
        <v>0.99868742143015599</v>
      </c>
      <c r="K44" s="15">
        <f t="shared" si="1"/>
        <v>0.99998283659379272</v>
      </c>
      <c r="L44" t="s">
        <v>612</v>
      </c>
      <c r="N44" t="str">
        <f>IF(O44=E44,"","No!")</f>
        <v>No!</v>
      </c>
      <c r="P44" s="8"/>
      <c r="Q44" s="8"/>
      <c r="R44" s="8"/>
      <c r="S44" s="8"/>
      <c r="T44" s="15"/>
      <c r="U44" s="15"/>
    </row>
    <row r="45" spans="1:21">
      <c r="A45" t="s">
        <v>715</v>
      </c>
      <c r="B45" s="20" t="s">
        <v>271</v>
      </c>
      <c r="C45" t="s">
        <v>272</v>
      </c>
      <c r="D45" t="s">
        <v>1141</v>
      </c>
      <c r="E45" t="s">
        <v>271</v>
      </c>
      <c r="F45" s="8">
        <v>94</v>
      </c>
      <c r="G45" s="8">
        <v>167435</v>
      </c>
      <c r="H45" s="8">
        <v>85</v>
      </c>
      <c r="I45" s="8">
        <v>167420</v>
      </c>
      <c r="J45" s="15">
        <f t="shared" si="0"/>
        <v>0.9042553191489362</v>
      </c>
      <c r="K45" s="15">
        <f t="shared" si="1"/>
        <v>0.99991041299608807</v>
      </c>
      <c r="L45" t="s">
        <v>612</v>
      </c>
      <c r="N45" t="str">
        <f>IF(O45=E45,"","No!")</f>
        <v>No!</v>
      </c>
      <c r="P45" s="8"/>
      <c r="Q45" s="8"/>
      <c r="R45" s="8"/>
      <c r="S45" s="8"/>
      <c r="T45" s="15"/>
      <c r="U45" s="15"/>
    </row>
    <row r="46" spans="1:21">
      <c r="A46" t="s">
        <v>715</v>
      </c>
      <c r="B46" s="20" t="s">
        <v>273</v>
      </c>
      <c r="C46" t="s">
        <v>274</v>
      </c>
      <c r="D46" t="s">
        <v>1142</v>
      </c>
      <c r="E46" t="s">
        <v>273</v>
      </c>
      <c r="F46" s="8">
        <v>259</v>
      </c>
      <c r="G46" s="8">
        <v>193</v>
      </c>
      <c r="H46" s="8">
        <v>259</v>
      </c>
      <c r="I46" s="8">
        <v>173</v>
      </c>
      <c r="J46" s="15">
        <f t="shared" si="0"/>
        <v>1</v>
      </c>
      <c r="K46" s="15">
        <f t="shared" si="1"/>
        <v>0.89637305699481862</v>
      </c>
      <c r="L46" t="s">
        <v>612</v>
      </c>
      <c r="N46" t="str">
        <f>IF(O46=E46,"","No!")</f>
        <v>No!</v>
      </c>
      <c r="P46" s="8"/>
      <c r="Q46" s="8"/>
      <c r="R46" s="8"/>
      <c r="S46" s="8"/>
      <c r="T46" s="15"/>
      <c r="U46" s="15"/>
    </row>
    <row r="47" spans="1:21">
      <c r="A47" t="s">
        <v>715</v>
      </c>
      <c r="B47" s="20" t="s">
        <v>287</v>
      </c>
      <c r="C47" t="s">
        <v>288</v>
      </c>
      <c r="D47" t="s">
        <v>1143</v>
      </c>
      <c r="E47" t="s">
        <v>287</v>
      </c>
      <c r="F47" s="8">
        <v>17239</v>
      </c>
      <c r="G47" s="8">
        <v>6280977</v>
      </c>
      <c r="H47" s="8">
        <v>16933</v>
      </c>
      <c r="I47" s="8">
        <v>6281010</v>
      </c>
      <c r="J47" s="15">
        <f t="shared" si="0"/>
        <v>0.98224955043796047</v>
      </c>
      <c r="K47" s="15">
        <f t="shared" si="1"/>
        <v>1.0000052539596944</v>
      </c>
      <c r="L47" t="s">
        <v>612</v>
      </c>
      <c r="N47" t="str">
        <f>IF(O47=E47,"","No!")</f>
        <v>No!</v>
      </c>
      <c r="P47" s="8"/>
      <c r="Q47" s="8"/>
      <c r="R47" s="8"/>
      <c r="S47" s="8"/>
      <c r="T47" s="15"/>
      <c r="U47" s="15"/>
    </row>
    <row r="48" spans="1:21">
      <c r="A48" t="s">
        <v>715</v>
      </c>
      <c r="B48" s="20" t="s">
        <v>309</v>
      </c>
      <c r="C48" t="s">
        <v>310</v>
      </c>
      <c r="D48" t="s">
        <v>1144</v>
      </c>
      <c r="E48" t="s">
        <v>309</v>
      </c>
      <c r="F48" s="8">
        <v>1529157</v>
      </c>
      <c r="G48" s="8">
        <v>26791501</v>
      </c>
      <c r="H48" s="8">
        <v>1521450</v>
      </c>
      <c r="I48" s="8">
        <v>27729657</v>
      </c>
      <c r="J48" s="15">
        <f t="shared" si="0"/>
        <v>0.99495996813930809</v>
      </c>
      <c r="K48" s="15">
        <f t="shared" si="1"/>
        <v>1.0350169257034161</v>
      </c>
      <c r="L48" t="s">
        <v>612</v>
      </c>
      <c r="N48" t="str">
        <f>IF(O48=E48,"","No!")</f>
        <v>No!</v>
      </c>
      <c r="P48" s="8"/>
      <c r="Q48" s="8"/>
      <c r="R48" s="8"/>
      <c r="S48" s="8"/>
      <c r="T48" s="15"/>
      <c r="U48" s="15"/>
    </row>
    <row r="49" spans="1:21">
      <c r="A49" t="s">
        <v>715</v>
      </c>
      <c r="B49" s="20" t="s">
        <v>325</v>
      </c>
      <c r="C49" t="s">
        <v>326</v>
      </c>
      <c r="D49" t="s">
        <v>1145</v>
      </c>
      <c r="E49" t="s">
        <v>325</v>
      </c>
      <c r="F49" s="8">
        <v>10397</v>
      </c>
      <c r="G49" s="8">
        <v>323357</v>
      </c>
      <c r="H49" s="8">
        <v>10379</v>
      </c>
      <c r="I49" s="8">
        <v>323330</v>
      </c>
      <c r="J49" s="15">
        <f t="shared" si="0"/>
        <v>0.99826873136481675</v>
      </c>
      <c r="K49" s="15">
        <f t="shared" si="1"/>
        <v>0.99991650095714646</v>
      </c>
      <c r="L49" t="s">
        <v>612</v>
      </c>
      <c r="N49" t="str">
        <f>IF(O49=E49,"","No!")</f>
        <v>No!</v>
      </c>
      <c r="P49" s="8"/>
      <c r="Q49" s="8"/>
      <c r="R49" s="8"/>
      <c r="S49" s="8"/>
      <c r="T49" s="15"/>
      <c r="U49" s="15"/>
    </row>
    <row r="50" spans="1:21">
      <c r="A50" t="s">
        <v>715</v>
      </c>
      <c r="B50" s="20" t="s">
        <v>327</v>
      </c>
      <c r="C50" t="s">
        <v>328</v>
      </c>
      <c r="D50" t="s">
        <v>1146</v>
      </c>
      <c r="E50" t="s">
        <v>327</v>
      </c>
      <c r="F50" s="8">
        <v>1585</v>
      </c>
      <c r="G50" s="8">
        <v>1154876</v>
      </c>
      <c r="H50" s="8">
        <v>1516</v>
      </c>
      <c r="I50" s="8">
        <v>1154861</v>
      </c>
      <c r="J50" s="15">
        <f t="shared" si="0"/>
        <v>0.95646687697160881</v>
      </c>
      <c r="K50" s="15">
        <f t="shared" si="1"/>
        <v>0.99998701159258652</v>
      </c>
      <c r="L50" t="s">
        <v>612</v>
      </c>
      <c r="N50" t="str">
        <f>IF(O50=E50,"","No!")</f>
        <v>No!</v>
      </c>
      <c r="P50" s="8"/>
      <c r="Q50" s="8"/>
      <c r="R50" s="8"/>
      <c r="S50" s="8"/>
      <c r="T50" s="15"/>
      <c r="U50" s="15"/>
    </row>
    <row r="51" spans="1:21">
      <c r="A51" t="s">
        <v>715</v>
      </c>
      <c r="B51" s="20" t="s">
        <v>329</v>
      </c>
      <c r="C51" t="s">
        <v>330</v>
      </c>
      <c r="D51" t="s">
        <v>1147</v>
      </c>
      <c r="E51" t="s">
        <v>329</v>
      </c>
      <c r="F51" s="8">
        <v>405735</v>
      </c>
      <c r="G51" s="8">
        <v>63783341</v>
      </c>
      <c r="H51" s="8">
        <v>402785</v>
      </c>
      <c r="I51" s="8">
        <v>63765608</v>
      </c>
      <c r="J51" s="15">
        <f t="shared" si="0"/>
        <v>0.99272924445758937</v>
      </c>
      <c r="K51" s="15">
        <f t="shared" si="1"/>
        <v>0.99972198069712281</v>
      </c>
      <c r="L51" t="s">
        <v>612</v>
      </c>
      <c r="N51" t="str">
        <f>IF(O51=E51,"","No!")</f>
        <v>No!</v>
      </c>
      <c r="P51" s="8"/>
      <c r="Q51" s="8"/>
      <c r="R51" s="8"/>
      <c r="S51" s="8"/>
      <c r="T51" s="15"/>
      <c r="U51" s="15"/>
    </row>
    <row r="52" spans="1:21">
      <c r="A52" t="s">
        <v>715</v>
      </c>
      <c r="B52" s="20" t="s">
        <v>343</v>
      </c>
      <c r="C52" t="s">
        <v>344</v>
      </c>
      <c r="D52" t="s">
        <v>1148</v>
      </c>
      <c r="E52" t="s">
        <v>343</v>
      </c>
      <c r="F52" s="8">
        <v>9962</v>
      </c>
      <c r="G52" s="8">
        <v>1061228</v>
      </c>
      <c r="H52" s="8">
        <v>9905</v>
      </c>
      <c r="I52" s="8">
        <v>1061213</v>
      </c>
      <c r="J52" s="15">
        <f t="shared" si="0"/>
        <v>0.99427825737803655</v>
      </c>
      <c r="K52" s="15">
        <f t="shared" si="1"/>
        <v>0.99998586543136814</v>
      </c>
      <c r="L52" t="s">
        <v>612</v>
      </c>
      <c r="N52" t="str">
        <f>IF(O52=E52,"","No!")</f>
        <v>No!</v>
      </c>
      <c r="P52" s="8"/>
      <c r="Q52" s="8"/>
      <c r="R52" s="8"/>
      <c r="S52" s="8"/>
      <c r="T52" s="15"/>
      <c r="U52" s="15"/>
    </row>
    <row r="53" spans="1:21">
      <c r="A53" t="s">
        <v>715</v>
      </c>
      <c r="B53" s="20" t="s">
        <v>345</v>
      </c>
      <c r="C53" t="s">
        <v>346</v>
      </c>
      <c r="D53" t="s">
        <v>1149</v>
      </c>
      <c r="E53" t="s">
        <v>345</v>
      </c>
      <c r="F53" s="8">
        <v>1004</v>
      </c>
      <c r="G53" s="8">
        <v>467698</v>
      </c>
      <c r="H53" s="8">
        <v>975</v>
      </c>
      <c r="I53" s="8">
        <v>467683</v>
      </c>
      <c r="J53" s="15">
        <f t="shared" si="0"/>
        <v>0.9711155378486056</v>
      </c>
      <c r="K53" s="15">
        <f t="shared" si="1"/>
        <v>0.99996792802192869</v>
      </c>
      <c r="L53" t="s">
        <v>612</v>
      </c>
      <c r="N53" t="str">
        <f>IF(O53=E53,"","No!")</f>
        <v>No!</v>
      </c>
      <c r="P53" s="8"/>
      <c r="Q53" s="8"/>
      <c r="R53" s="8"/>
      <c r="S53" s="8"/>
      <c r="T53" s="15"/>
      <c r="U53" s="15"/>
    </row>
    <row r="54" spans="1:21">
      <c r="A54" t="s">
        <v>715</v>
      </c>
      <c r="B54" s="20" t="s">
        <v>347</v>
      </c>
      <c r="C54" t="s">
        <v>348</v>
      </c>
      <c r="D54" t="s">
        <v>1150</v>
      </c>
      <c r="E54" t="s">
        <v>347</v>
      </c>
      <c r="F54" s="8">
        <v>5898</v>
      </c>
      <c r="G54" s="8">
        <v>916991</v>
      </c>
      <c r="H54" s="8">
        <v>5835</v>
      </c>
      <c r="I54" s="8">
        <v>916976</v>
      </c>
      <c r="J54" s="15">
        <f t="shared" si="0"/>
        <v>0.98931841302136314</v>
      </c>
      <c r="K54" s="15">
        <f t="shared" si="1"/>
        <v>0.99998364215134061</v>
      </c>
      <c r="L54" t="s">
        <v>612</v>
      </c>
      <c r="N54" t="str">
        <f>IF(O54=E54,"","No!")</f>
        <v>No!</v>
      </c>
      <c r="P54" s="8"/>
      <c r="Q54" s="8"/>
      <c r="R54" s="8"/>
      <c r="S54" s="8"/>
      <c r="T54" s="15"/>
      <c r="U54" s="15"/>
    </row>
    <row r="55" spans="1:21">
      <c r="A55" t="s">
        <v>715</v>
      </c>
      <c r="B55" s="20" t="s">
        <v>377</v>
      </c>
      <c r="C55" t="s">
        <v>378</v>
      </c>
      <c r="D55" t="s">
        <v>1151</v>
      </c>
      <c r="E55" s="12" t="s">
        <v>377</v>
      </c>
      <c r="F55" s="8">
        <v>28178</v>
      </c>
      <c r="G55" s="8">
        <v>2558282</v>
      </c>
      <c r="H55" s="8">
        <v>27947</v>
      </c>
      <c r="I55" s="8">
        <v>2558250</v>
      </c>
      <c r="J55" s="15">
        <f t="shared" si="0"/>
        <v>0.99180211512527505</v>
      </c>
      <c r="K55" s="15">
        <f t="shared" si="1"/>
        <v>0.99998749160569478</v>
      </c>
      <c r="L55" t="s">
        <v>612</v>
      </c>
      <c r="N55" t="str">
        <f>IF(O55=E55,"","No!")</f>
        <v>No!</v>
      </c>
      <c r="P55" s="8"/>
      <c r="Q55" s="8"/>
      <c r="R55" s="8"/>
      <c r="S55" s="8"/>
      <c r="T55" s="15"/>
      <c r="U55" s="15"/>
    </row>
    <row r="56" spans="1:21">
      <c r="A56" t="s">
        <v>715</v>
      </c>
      <c r="B56" s="20" t="s">
        <v>381</v>
      </c>
      <c r="C56" t="s">
        <v>382</v>
      </c>
      <c r="D56" t="s">
        <v>1152</v>
      </c>
      <c r="E56" t="s">
        <v>381</v>
      </c>
      <c r="F56" s="8">
        <v>268</v>
      </c>
      <c r="G56" s="8">
        <v>3454</v>
      </c>
      <c r="H56" s="8">
        <v>268</v>
      </c>
      <c r="I56" s="8">
        <v>3439</v>
      </c>
      <c r="J56" s="15">
        <f t="shared" si="0"/>
        <v>1</v>
      </c>
      <c r="K56" s="15">
        <f t="shared" si="1"/>
        <v>0.99565720903300525</v>
      </c>
      <c r="L56" t="s">
        <v>612</v>
      </c>
      <c r="N56" t="str">
        <f>IF(O56=E56,"","No!")</f>
        <v>No!</v>
      </c>
      <c r="P56" s="8"/>
      <c r="Q56" s="8"/>
      <c r="R56" s="8"/>
      <c r="S56" s="8"/>
      <c r="T56" s="15"/>
      <c r="U56" s="15"/>
    </row>
    <row r="57" spans="1:21">
      <c r="A57" t="s">
        <v>715</v>
      </c>
      <c r="B57" s="20" t="s">
        <v>383</v>
      </c>
      <c r="C57" t="s">
        <v>384</v>
      </c>
      <c r="D57" t="s">
        <v>1153</v>
      </c>
      <c r="E57" t="s">
        <v>383</v>
      </c>
      <c r="F57" s="8">
        <v>2789</v>
      </c>
      <c r="G57" s="8">
        <v>7521</v>
      </c>
      <c r="H57" s="8">
        <v>2788</v>
      </c>
      <c r="I57" s="8">
        <v>7506</v>
      </c>
      <c r="J57" s="15">
        <f t="shared" si="0"/>
        <v>0.99964144854786663</v>
      </c>
      <c r="K57" s="15">
        <f t="shared" si="1"/>
        <v>0.9980055843637814</v>
      </c>
      <c r="L57" t="s">
        <v>612</v>
      </c>
      <c r="N57" t="str">
        <f>IF(O57=E57,"","No!")</f>
        <v>No!</v>
      </c>
      <c r="P57" s="8"/>
      <c r="Q57" s="8"/>
      <c r="R57" s="8"/>
      <c r="S57" s="8"/>
      <c r="T57" s="15"/>
      <c r="U57" s="15"/>
    </row>
    <row r="58" spans="1:21">
      <c r="A58" t="s">
        <v>715</v>
      </c>
      <c r="B58" s="20" t="s">
        <v>385</v>
      </c>
      <c r="C58" t="s">
        <v>386</v>
      </c>
      <c r="D58" t="s">
        <v>1154</v>
      </c>
      <c r="E58" t="s">
        <v>385</v>
      </c>
      <c r="F58" s="8">
        <v>45250</v>
      </c>
      <c r="G58" s="8">
        <v>17887551</v>
      </c>
      <c r="H58" s="8">
        <v>44230</v>
      </c>
      <c r="I58" s="8">
        <v>17887536</v>
      </c>
      <c r="J58" s="15">
        <f t="shared" si="0"/>
        <v>0.97745856353591165</v>
      </c>
      <c r="K58" s="15">
        <f t="shared" si="1"/>
        <v>0.99999916142796741</v>
      </c>
      <c r="L58" t="s">
        <v>612</v>
      </c>
      <c r="N58" t="str">
        <f>IF(O58=E58,"","No!")</f>
        <v>No!</v>
      </c>
      <c r="P58" s="8"/>
      <c r="Q58" s="8"/>
      <c r="R58" s="8"/>
      <c r="S58" s="8"/>
      <c r="T58" s="15"/>
      <c r="U58" s="15"/>
    </row>
    <row r="59" spans="1:21">
      <c r="A59" t="s">
        <v>715</v>
      </c>
      <c r="B59" s="20" t="s">
        <v>393</v>
      </c>
      <c r="C59" t="s">
        <v>394</v>
      </c>
      <c r="D59" t="s">
        <v>1155</v>
      </c>
      <c r="E59" t="s">
        <v>393</v>
      </c>
      <c r="F59" s="8">
        <v>101152</v>
      </c>
      <c r="G59" s="8">
        <v>5828336</v>
      </c>
      <c r="H59" s="8">
        <v>75854</v>
      </c>
      <c r="I59" s="8">
        <v>5331114</v>
      </c>
      <c r="J59" s="15">
        <f t="shared" si="0"/>
        <v>0.74990113888010124</v>
      </c>
      <c r="K59" s="15">
        <f t="shared" si="1"/>
        <v>0.91468885802053967</v>
      </c>
      <c r="L59" t="s">
        <v>612</v>
      </c>
      <c r="N59" t="str">
        <f>IF(O59=E59,"","No!")</f>
        <v>No!</v>
      </c>
      <c r="P59" s="8"/>
      <c r="Q59" s="8"/>
      <c r="R59" s="8"/>
      <c r="S59" s="8"/>
      <c r="T59" s="15"/>
      <c r="U59" s="15"/>
    </row>
    <row r="60" spans="1:21">
      <c r="A60" t="s">
        <v>715</v>
      </c>
      <c r="B60" s="20" t="s">
        <v>399</v>
      </c>
      <c r="C60" t="s">
        <v>400</v>
      </c>
      <c r="D60" t="s">
        <v>1156</v>
      </c>
      <c r="E60" t="s">
        <v>399</v>
      </c>
      <c r="F60" s="8">
        <v>418</v>
      </c>
      <c r="G60" s="8">
        <v>29346</v>
      </c>
      <c r="H60" s="8">
        <v>417</v>
      </c>
      <c r="I60" s="8">
        <v>29334</v>
      </c>
      <c r="J60" s="15">
        <f t="shared" si="0"/>
        <v>0.99760765550239239</v>
      </c>
      <c r="K60" s="15">
        <f t="shared" si="1"/>
        <v>0.99959108566755261</v>
      </c>
      <c r="L60" t="s">
        <v>612</v>
      </c>
      <c r="N60" t="str">
        <f>IF(O60=E60,"","No!")</f>
        <v>No!</v>
      </c>
      <c r="P60" s="8"/>
      <c r="Q60" s="8"/>
      <c r="R60" s="8"/>
      <c r="S60" s="8"/>
      <c r="T60" s="15"/>
      <c r="U60" s="15"/>
    </row>
    <row r="61" spans="1:21">
      <c r="A61" t="s">
        <v>715</v>
      </c>
      <c r="B61" s="20" t="s">
        <v>401</v>
      </c>
      <c r="C61" t="s">
        <v>402</v>
      </c>
      <c r="D61" t="s">
        <v>1157</v>
      </c>
      <c r="E61" t="s">
        <v>401</v>
      </c>
      <c r="F61" s="8">
        <v>469112</v>
      </c>
      <c r="G61" s="8">
        <v>7119741</v>
      </c>
      <c r="H61" s="8">
        <v>467749</v>
      </c>
      <c r="I61" s="8">
        <v>6846746</v>
      </c>
      <c r="J61" s="15">
        <f t="shared" si="0"/>
        <v>0.99709451047937381</v>
      </c>
      <c r="K61" s="15">
        <f t="shared" si="1"/>
        <v>0.96165661082334319</v>
      </c>
      <c r="L61" t="s">
        <v>612</v>
      </c>
      <c r="N61" t="str">
        <f>IF(O61=E61,"","No!")</f>
        <v>No!</v>
      </c>
      <c r="P61" s="8"/>
      <c r="Q61" s="8"/>
      <c r="R61" s="8"/>
      <c r="S61" s="8"/>
      <c r="T61" s="15"/>
      <c r="U61" s="15"/>
    </row>
    <row r="62" spans="1:21">
      <c r="A62" t="s">
        <v>715</v>
      </c>
      <c r="B62" s="20" t="s">
        <v>403</v>
      </c>
      <c r="C62" t="s">
        <v>404</v>
      </c>
      <c r="D62" t="s">
        <v>1158</v>
      </c>
      <c r="E62" t="s">
        <v>403</v>
      </c>
      <c r="F62" s="8">
        <v>562</v>
      </c>
      <c r="G62" s="8">
        <v>11357</v>
      </c>
      <c r="H62" s="8">
        <v>705</v>
      </c>
      <c r="I62" s="8">
        <v>25131</v>
      </c>
      <c r="J62" s="15">
        <f t="shared" si="0"/>
        <v>1.2544483985765125</v>
      </c>
      <c r="K62" s="15">
        <f t="shared" si="1"/>
        <v>2.2128202870476357</v>
      </c>
      <c r="L62" t="s">
        <v>612</v>
      </c>
      <c r="N62" t="str">
        <f>IF(O62=E62,"","No!")</f>
        <v>No!</v>
      </c>
      <c r="P62" s="8"/>
      <c r="Q62" s="8"/>
      <c r="R62" s="8"/>
      <c r="S62" s="8"/>
      <c r="T62" s="15"/>
      <c r="U62" s="15"/>
    </row>
    <row r="63" spans="1:21">
      <c r="A63" t="s">
        <v>715</v>
      </c>
      <c r="B63" s="20" t="s">
        <v>409</v>
      </c>
      <c r="C63" t="s">
        <v>410</v>
      </c>
      <c r="D63" t="s">
        <v>1159</v>
      </c>
      <c r="E63" t="s">
        <v>409</v>
      </c>
      <c r="F63" s="8">
        <v>145</v>
      </c>
      <c r="G63" s="8">
        <v>873</v>
      </c>
      <c r="H63" s="8">
        <v>145</v>
      </c>
      <c r="I63" s="8">
        <v>858</v>
      </c>
      <c r="J63" s="15">
        <f t="shared" si="0"/>
        <v>1</v>
      </c>
      <c r="K63" s="15">
        <f t="shared" si="1"/>
        <v>0.98281786941580751</v>
      </c>
      <c r="L63" t="s">
        <v>612</v>
      </c>
      <c r="N63" t="str">
        <f>IF(O63=E63,"","No!")</f>
        <v>No!</v>
      </c>
      <c r="P63" s="8"/>
      <c r="Q63" s="8"/>
      <c r="R63" s="8"/>
      <c r="S63" s="8"/>
      <c r="T63" s="15"/>
      <c r="U63" s="15"/>
    </row>
    <row r="64" spans="1:21">
      <c r="A64" t="s">
        <v>715</v>
      </c>
      <c r="B64" s="20" t="s">
        <v>427</v>
      </c>
      <c r="C64" t="s">
        <v>428</v>
      </c>
      <c r="D64" t="s">
        <v>1160</v>
      </c>
      <c r="E64" t="s">
        <v>427</v>
      </c>
      <c r="F64" s="8">
        <v>2341</v>
      </c>
      <c r="G64" s="8">
        <v>3228</v>
      </c>
      <c r="H64" s="8">
        <v>2341</v>
      </c>
      <c r="I64" s="8">
        <v>3208</v>
      </c>
      <c r="J64" s="15">
        <f t="shared" si="0"/>
        <v>1</v>
      </c>
      <c r="K64" s="15">
        <f t="shared" si="1"/>
        <v>0.99380421313506817</v>
      </c>
      <c r="L64" t="s">
        <v>612</v>
      </c>
      <c r="N64" t="str">
        <f>IF(O64=E64,"","No!")</f>
        <v>No!</v>
      </c>
      <c r="P64" s="8"/>
      <c r="Q64" s="8"/>
      <c r="R64" s="8"/>
      <c r="S64" s="8"/>
      <c r="T64" s="15"/>
      <c r="U64" s="15"/>
    </row>
    <row r="65" spans="1:21">
      <c r="A65" t="s">
        <v>715</v>
      </c>
      <c r="B65" s="20" t="s">
        <v>429</v>
      </c>
      <c r="C65" t="s">
        <v>430</v>
      </c>
      <c r="D65" t="s">
        <v>1161</v>
      </c>
      <c r="E65" t="s">
        <v>429</v>
      </c>
      <c r="F65" s="8">
        <v>23907</v>
      </c>
      <c r="G65" s="8">
        <v>1312283</v>
      </c>
      <c r="H65" s="8">
        <v>23808</v>
      </c>
      <c r="I65" s="8">
        <v>1312268</v>
      </c>
      <c r="J65" s="15">
        <f t="shared" ref="J65:J76" si="2">H65/F65</f>
        <v>0.99585895344459785</v>
      </c>
      <c r="K65" s="15">
        <f t="shared" ref="K65:K76" si="3">I65/G65</f>
        <v>0.99998856953873516</v>
      </c>
      <c r="L65" t="s">
        <v>612</v>
      </c>
      <c r="N65" t="str">
        <f>IF(O65=E65,"","No!")</f>
        <v>No!</v>
      </c>
      <c r="P65" s="8"/>
      <c r="Q65" s="8"/>
      <c r="R65" s="8"/>
      <c r="S65" s="8"/>
      <c r="T65" s="15"/>
      <c r="U65" s="15"/>
    </row>
    <row r="66" spans="1:21">
      <c r="A66" t="s">
        <v>715</v>
      </c>
      <c r="B66" s="20" t="s">
        <v>435</v>
      </c>
      <c r="C66" t="s">
        <v>436</v>
      </c>
      <c r="D66" t="s">
        <v>1162</v>
      </c>
      <c r="E66" t="s">
        <v>435</v>
      </c>
      <c r="F66" s="8">
        <v>25929</v>
      </c>
      <c r="G66" s="8">
        <v>50614</v>
      </c>
      <c r="H66" s="8">
        <v>25896</v>
      </c>
      <c r="I66" s="8">
        <v>50571</v>
      </c>
      <c r="J66" s="15">
        <f t="shared" si="2"/>
        <v>0.99872729376373948</v>
      </c>
      <c r="K66" s="15">
        <f t="shared" si="3"/>
        <v>0.99915043268660841</v>
      </c>
      <c r="L66" t="s">
        <v>612</v>
      </c>
      <c r="N66" t="str">
        <f t="shared" ref="N66:N76" si="4">IF(O66=E66,"","No!")</f>
        <v>No!</v>
      </c>
      <c r="P66" s="8"/>
      <c r="Q66" s="8"/>
      <c r="R66" s="8"/>
      <c r="S66" s="8"/>
      <c r="T66" s="15"/>
      <c r="U66" s="15"/>
    </row>
    <row r="67" spans="1:21">
      <c r="A67" t="s">
        <v>715</v>
      </c>
      <c r="B67" s="20" t="s">
        <v>437</v>
      </c>
      <c r="C67" t="s">
        <v>438</v>
      </c>
      <c r="D67" t="s">
        <v>1163</v>
      </c>
      <c r="E67" t="s">
        <v>437</v>
      </c>
      <c r="F67" s="8">
        <v>529</v>
      </c>
      <c r="G67" s="8">
        <v>45717</v>
      </c>
      <c r="H67" s="8">
        <v>526</v>
      </c>
      <c r="I67" s="8">
        <v>45702</v>
      </c>
      <c r="J67" s="15">
        <f t="shared" si="2"/>
        <v>0.99432892249527405</v>
      </c>
      <c r="K67" s="15">
        <f t="shared" si="3"/>
        <v>0.99967189448126514</v>
      </c>
      <c r="L67" t="s">
        <v>612</v>
      </c>
      <c r="N67" t="str">
        <f t="shared" si="4"/>
        <v>No!</v>
      </c>
      <c r="P67" s="8"/>
      <c r="Q67" s="8"/>
      <c r="R67" s="8"/>
      <c r="S67" s="8"/>
      <c r="T67" s="15"/>
      <c r="U67" s="15"/>
    </row>
    <row r="68" spans="1:21">
      <c r="A68" t="s">
        <v>715</v>
      </c>
      <c r="B68" s="20" t="s">
        <v>441</v>
      </c>
      <c r="C68" t="s">
        <v>442</v>
      </c>
      <c r="D68" t="s">
        <v>1164</v>
      </c>
      <c r="E68" t="s">
        <v>441</v>
      </c>
      <c r="F68" s="8">
        <v>1112</v>
      </c>
      <c r="G68" s="8">
        <v>1223</v>
      </c>
      <c r="H68" s="8">
        <v>1112</v>
      </c>
      <c r="I68" s="8">
        <v>1203</v>
      </c>
      <c r="J68" s="15">
        <f t="shared" si="2"/>
        <v>1</v>
      </c>
      <c r="K68" s="15">
        <f t="shared" si="3"/>
        <v>0.98364677023712188</v>
      </c>
      <c r="L68" t="s">
        <v>612</v>
      </c>
      <c r="N68" t="str">
        <f t="shared" si="4"/>
        <v>No!</v>
      </c>
      <c r="P68" s="8"/>
      <c r="Q68" s="8"/>
      <c r="R68" s="8"/>
      <c r="S68" s="8"/>
      <c r="T68" s="15"/>
      <c r="U68" s="15"/>
    </row>
    <row r="69" spans="1:21">
      <c r="A69" t="s">
        <v>715</v>
      </c>
      <c r="B69" s="20" t="s">
        <v>447</v>
      </c>
      <c r="C69" t="s">
        <v>448</v>
      </c>
      <c r="D69" t="s">
        <v>1165</v>
      </c>
      <c r="E69" t="s">
        <v>447</v>
      </c>
      <c r="F69" s="8">
        <v>4</v>
      </c>
      <c r="G69" s="8">
        <v>2452</v>
      </c>
      <c r="H69" s="8">
        <v>4</v>
      </c>
      <c r="I69" s="8">
        <v>2437</v>
      </c>
      <c r="J69" s="15">
        <f t="shared" si="2"/>
        <v>1</v>
      </c>
      <c r="K69" s="15">
        <f t="shared" si="3"/>
        <v>0.99388254486133765</v>
      </c>
      <c r="L69" t="s">
        <v>612</v>
      </c>
      <c r="N69" t="str">
        <f t="shared" si="4"/>
        <v>No!</v>
      </c>
      <c r="P69" s="8"/>
      <c r="Q69" s="8"/>
      <c r="R69" s="8"/>
      <c r="S69" s="8"/>
      <c r="T69" s="15"/>
      <c r="U69" s="15"/>
    </row>
    <row r="70" spans="1:21">
      <c r="A70" t="s">
        <v>715</v>
      </c>
      <c r="B70" s="20" t="s">
        <v>461</v>
      </c>
      <c r="C70" t="s">
        <v>462</v>
      </c>
      <c r="D70" t="s">
        <v>1166</v>
      </c>
      <c r="E70" t="s">
        <v>461</v>
      </c>
      <c r="F70" s="8">
        <v>580</v>
      </c>
      <c r="G70" s="8">
        <v>2939</v>
      </c>
      <c r="H70" s="8">
        <v>580</v>
      </c>
      <c r="I70" s="8">
        <v>2924</v>
      </c>
      <c r="J70" s="15">
        <f t="shared" si="2"/>
        <v>1</v>
      </c>
      <c r="K70" s="15">
        <f t="shared" si="3"/>
        <v>0.99489622320517179</v>
      </c>
      <c r="L70" t="s">
        <v>612</v>
      </c>
      <c r="N70" t="str">
        <f t="shared" si="4"/>
        <v>No!</v>
      </c>
      <c r="P70" s="8"/>
      <c r="Q70" s="8"/>
      <c r="R70" s="8"/>
      <c r="S70" s="8"/>
      <c r="T70" s="15"/>
      <c r="U70" s="15"/>
    </row>
    <row r="71" spans="1:21">
      <c r="A71" t="s">
        <v>715</v>
      </c>
      <c r="B71" s="20" t="s">
        <v>469</v>
      </c>
      <c r="C71" t="s">
        <v>470</v>
      </c>
      <c r="D71" t="s">
        <v>1167</v>
      </c>
      <c r="E71" t="s">
        <v>469</v>
      </c>
      <c r="F71" s="8">
        <v>1277</v>
      </c>
      <c r="G71" s="8">
        <v>116862</v>
      </c>
      <c r="H71" s="8">
        <v>1266</v>
      </c>
      <c r="I71" s="8">
        <v>116847</v>
      </c>
      <c r="J71" s="15">
        <f t="shared" si="2"/>
        <v>0.99138606108065774</v>
      </c>
      <c r="K71" s="15">
        <f t="shared" si="3"/>
        <v>0.99987164347692148</v>
      </c>
      <c r="L71" t="s">
        <v>612</v>
      </c>
      <c r="N71" t="str">
        <f t="shared" si="4"/>
        <v>No!</v>
      </c>
      <c r="P71" s="8"/>
      <c r="Q71" s="8"/>
      <c r="R71" s="8"/>
      <c r="S71" s="8"/>
      <c r="T71" s="15"/>
      <c r="U71" s="15"/>
    </row>
    <row r="72" spans="1:21">
      <c r="A72" t="s">
        <v>715</v>
      </c>
      <c r="B72" s="20" t="s">
        <v>473</v>
      </c>
      <c r="C72" t="s">
        <v>474</v>
      </c>
      <c r="D72" t="s">
        <v>1168</v>
      </c>
      <c r="E72" t="s">
        <v>473</v>
      </c>
      <c r="F72" s="8">
        <v>23150</v>
      </c>
      <c r="G72" s="8">
        <v>316493</v>
      </c>
      <c r="H72" s="8">
        <v>23613</v>
      </c>
      <c r="I72" s="8">
        <v>354800</v>
      </c>
      <c r="J72" s="15">
        <f t="shared" si="2"/>
        <v>1.02</v>
      </c>
      <c r="K72" s="15">
        <f t="shared" si="3"/>
        <v>1.1210358522937316</v>
      </c>
      <c r="L72" t="s">
        <v>612</v>
      </c>
      <c r="N72" t="str">
        <f t="shared" si="4"/>
        <v>No!</v>
      </c>
      <c r="P72" s="8"/>
      <c r="Q72" s="8"/>
      <c r="R72" s="8"/>
      <c r="S72" s="8"/>
      <c r="T72" s="15"/>
      <c r="U72" s="15"/>
    </row>
    <row r="73" spans="1:21">
      <c r="A73" t="s">
        <v>715</v>
      </c>
      <c r="B73" s="20" t="s">
        <v>475</v>
      </c>
      <c r="C73" t="s">
        <v>476</v>
      </c>
      <c r="D73" t="s">
        <v>1169</v>
      </c>
      <c r="E73" t="s">
        <v>475</v>
      </c>
      <c r="F73" s="8">
        <v>3429</v>
      </c>
      <c r="G73" s="8">
        <v>243866</v>
      </c>
      <c r="H73" s="8">
        <v>3408</v>
      </c>
      <c r="I73" s="8">
        <v>243600</v>
      </c>
      <c r="J73" s="15">
        <f t="shared" si="2"/>
        <v>0.99387576552930879</v>
      </c>
      <c r="K73" s="15">
        <f t="shared" si="3"/>
        <v>0.99890923704001378</v>
      </c>
      <c r="L73" t="s">
        <v>612</v>
      </c>
      <c r="N73" t="str">
        <f t="shared" si="4"/>
        <v>No!</v>
      </c>
      <c r="P73" s="8"/>
      <c r="Q73" s="8"/>
      <c r="R73" s="8"/>
      <c r="S73" s="8"/>
      <c r="T73" s="15"/>
      <c r="U73" s="15"/>
    </row>
    <row r="74" spans="1:21">
      <c r="A74" t="s">
        <v>715</v>
      </c>
      <c r="B74" s="20" t="s">
        <v>477</v>
      </c>
      <c r="C74" t="s">
        <v>478</v>
      </c>
      <c r="D74" t="s">
        <v>1170</v>
      </c>
      <c r="E74" t="s">
        <v>477</v>
      </c>
      <c r="F74" s="8">
        <v>499714</v>
      </c>
      <c r="G74" s="8">
        <v>2378159</v>
      </c>
      <c r="H74" s="8">
        <v>455395</v>
      </c>
      <c r="I74" s="8">
        <v>2000896</v>
      </c>
      <c r="J74" s="15">
        <f t="shared" si="2"/>
        <v>0.91131127004646661</v>
      </c>
      <c r="K74" s="15">
        <f t="shared" si="3"/>
        <v>0.84136342439677081</v>
      </c>
      <c r="L74" t="s">
        <v>612</v>
      </c>
      <c r="N74" t="str">
        <f t="shared" si="4"/>
        <v>No!</v>
      </c>
      <c r="P74" s="8"/>
      <c r="Q74" s="8"/>
      <c r="R74" s="8"/>
      <c r="S74" s="8"/>
      <c r="T74" s="15"/>
      <c r="U74" s="15"/>
    </row>
    <row r="75" spans="1:21">
      <c r="A75" t="s">
        <v>715</v>
      </c>
      <c r="B75" s="20" t="s">
        <v>479</v>
      </c>
      <c r="C75" t="s">
        <v>480</v>
      </c>
      <c r="D75" t="s">
        <v>1171</v>
      </c>
      <c r="E75" t="s">
        <v>479</v>
      </c>
      <c r="F75" s="8">
        <v>2225255</v>
      </c>
      <c r="G75" s="8">
        <v>64279892</v>
      </c>
      <c r="H75" s="8">
        <v>2216518</v>
      </c>
      <c r="I75" s="8">
        <v>64030130</v>
      </c>
      <c r="J75" s="15">
        <f t="shared" si="2"/>
        <v>0.99607370840645226</v>
      </c>
      <c r="K75" s="15">
        <f t="shared" si="3"/>
        <v>0.99611446142442184</v>
      </c>
      <c r="L75" t="s">
        <v>612</v>
      </c>
      <c r="N75" t="str">
        <f t="shared" si="4"/>
        <v>No!</v>
      </c>
      <c r="P75" s="8"/>
      <c r="Q75" s="8"/>
      <c r="R75" s="8"/>
      <c r="S75" s="8"/>
      <c r="T75" s="15"/>
      <c r="U75" s="15"/>
    </row>
    <row r="76" spans="1:21">
      <c r="A76" t="s">
        <v>715</v>
      </c>
      <c r="B76" s="20" t="s">
        <v>493</v>
      </c>
      <c r="C76" t="s">
        <v>494</v>
      </c>
      <c r="D76" t="s">
        <v>1172</v>
      </c>
      <c r="E76" t="s">
        <v>493</v>
      </c>
      <c r="F76" s="8">
        <v>34999</v>
      </c>
      <c r="G76" s="8">
        <v>192066</v>
      </c>
      <c r="H76" s="8">
        <v>34988</v>
      </c>
      <c r="I76" s="8">
        <v>192058</v>
      </c>
      <c r="J76" s="15">
        <f t="shared" si="2"/>
        <v>0.99968570530586587</v>
      </c>
      <c r="K76" s="15">
        <f t="shared" si="3"/>
        <v>0.99995834765132818</v>
      </c>
      <c r="L76" t="s">
        <v>612</v>
      </c>
      <c r="N76" t="str">
        <f t="shared" si="4"/>
        <v>No!</v>
      </c>
      <c r="P76" s="8"/>
      <c r="Q76" s="8"/>
      <c r="R76" s="8"/>
      <c r="S76" s="8"/>
      <c r="T76" s="15"/>
      <c r="U76" s="15"/>
    </row>
    <row r="78" spans="1:21">
      <c r="B78" t="s">
        <v>1033</v>
      </c>
      <c r="F78" s="8">
        <f>SUM(F2:F76)</f>
        <v>12981433</v>
      </c>
      <c r="G78" s="8">
        <f>SUM(G2:G76)</f>
        <v>651836097</v>
      </c>
      <c r="H78" s="8">
        <f>SUM(H2:H76)</f>
        <v>12362228</v>
      </c>
      <c r="I78" s="8">
        <f>SUM(I2:I76)</f>
        <v>561190857</v>
      </c>
      <c r="J78" s="15">
        <f t="shared" ref="J78" si="5">H78/F78</f>
        <v>0.95230072057530168</v>
      </c>
      <c r="K78" s="15">
        <f t="shared" ref="K78" si="6">I78/G78</f>
        <v>0.86093860033651992</v>
      </c>
      <c r="L78" s="8" t="str">
        <f t="shared" ref="L78:L80" si="7">+L76</f>
        <v>RDDR06</v>
      </c>
    </row>
    <row r="80" spans="1:21">
      <c r="B80" t="s">
        <v>1173</v>
      </c>
      <c r="F80" s="8">
        <f>+F78</f>
        <v>12981433</v>
      </c>
      <c r="G80" s="8">
        <f>+G78</f>
        <v>651836097</v>
      </c>
      <c r="H80" s="8">
        <f>+H78</f>
        <v>12362228</v>
      </c>
      <c r="I80" s="8">
        <f>+I78</f>
        <v>561190857</v>
      </c>
      <c r="J80" s="15">
        <f t="shared" ref="J80" si="8">H80/F80</f>
        <v>0.95230072057530168</v>
      </c>
      <c r="K80" s="15">
        <f t="shared" ref="K80" si="9">I80/G80</f>
        <v>0.86093860033651992</v>
      </c>
      <c r="L80" s="8" t="str">
        <f t="shared" si="7"/>
        <v>RDDR06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zoomScale="182" workbookViewId="0">
      <pane ySplit="1" topLeftCell="F4" activePane="bottomLeft" state="frozen"/>
      <selection pane="bottomLeft" activeCell="F4" sqref="F4"/>
    </sheetView>
  </sheetViews>
  <sheetFormatPr defaultColWidth="8.85546875" defaultRowHeight="15"/>
  <cols>
    <col min="1" max="1" width="4.42578125" bestFit="1" customWidth="1"/>
    <col min="2" max="2" width="30.42578125" bestFit="1" customWidth="1"/>
    <col min="3" max="3" width="10.42578125" bestFit="1" customWidth="1"/>
    <col min="4" max="4" width="12.85546875" bestFit="1" customWidth="1"/>
    <col min="5" max="5" width="7.28515625" bestFit="1" customWidth="1"/>
    <col min="6" max="6" width="53.140625" bestFit="1" customWidth="1"/>
  </cols>
  <sheetData>
    <row r="1" spans="1:6" s="2" customFormat="1">
      <c r="A1" s="6"/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6">
      <c r="A2" s="5">
        <v>24</v>
      </c>
      <c r="B2" s="7" t="s">
        <v>17</v>
      </c>
      <c r="C2" s="7">
        <v>4239.2</v>
      </c>
      <c r="D2" s="7">
        <v>-666.19340659340662</v>
      </c>
      <c r="E2" s="7">
        <v>0</v>
      </c>
      <c r="F2" s="7" t="s">
        <v>18</v>
      </c>
    </row>
    <row r="3" spans="1:6">
      <c r="A3" s="5">
        <v>165</v>
      </c>
      <c r="B3" s="7" t="s">
        <v>19</v>
      </c>
      <c r="C3" s="7">
        <v>2079767.6</v>
      </c>
      <c r="D3" s="7">
        <v>34099.728571428583</v>
      </c>
      <c r="E3" s="7">
        <v>4</v>
      </c>
      <c r="F3" s="7" t="s">
        <v>20</v>
      </c>
    </row>
    <row r="4" spans="1:6">
      <c r="A4" s="5">
        <v>194</v>
      </c>
      <c r="B4" s="7" t="s">
        <v>21</v>
      </c>
      <c r="C4" s="7">
        <v>84611.6</v>
      </c>
      <c r="D4" s="7">
        <v>593.55219780219829</v>
      </c>
      <c r="E4" s="7">
        <v>5</v>
      </c>
      <c r="F4" s="7" t="s">
        <v>22</v>
      </c>
    </row>
    <row r="5" spans="1:6">
      <c r="A5" s="5">
        <v>43</v>
      </c>
      <c r="B5" s="7" t="s">
        <v>23</v>
      </c>
      <c r="C5" s="7">
        <v>9754692.3000000007</v>
      </c>
      <c r="D5" s="7">
        <v>181313.87692307701</v>
      </c>
      <c r="E5" s="7">
        <v>0</v>
      </c>
      <c r="F5" s="7" t="s">
        <v>24</v>
      </c>
    </row>
    <row r="6" spans="1:6">
      <c r="A6" s="5">
        <v>17</v>
      </c>
      <c r="B6" s="7" t="s">
        <v>25</v>
      </c>
      <c r="C6" s="7">
        <v>0</v>
      </c>
      <c r="D6" s="7">
        <v>0</v>
      </c>
      <c r="E6" s="7">
        <v>0</v>
      </c>
      <c r="F6" s="7" t="s">
        <v>26</v>
      </c>
    </row>
    <row r="7" spans="1:6">
      <c r="A7" s="5">
        <v>203</v>
      </c>
      <c r="B7" s="7" t="s">
        <v>27</v>
      </c>
      <c r="C7" s="7">
        <v>827096.6</v>
      </c>
      <c r="D7" s="7">
        <v>-1499.786263736263</v>
      </c>
      <c r="E7" s="7">
        <v>5</v>
      </c>
      <c r="F7" s="7" t="s">
        <v>28</v>
      </c>
    </row>
    <row r="8" spans="1:6">
      <c r="A8" s="5">
        <v>236</v>
      </c>
      <c r="B8" s="7" t="s">
        <v>29</v>
      </c>
      <c r="C8" s="7">
        <v>3821.2</v>
      </c>
      <c r="D8" s="7">
        <v>0.18131868131868131</v>
      </c>
      <c r="E8" s="7">
        <v>5</v>
      </c>
      <c r="F8" s="7" t="s">
        <v>30</v>
      </c>
    </row>
    <row r="9" spans="1:6">
      <c r="A9" s="5">
        <v>7</v>
      </c>
      <c r="B9" s="7" t="s">
        <v>31</v>
      </c>
      <c r="C9" s="7">
        <v>0</v>
      </c>
      <c r="D9" s="7">
        <v>0</v>
      </c>
      <c r="E9" s="7">
        <v>0</v>
      </c>
      <c r="F9" s="7" t="s">
        <v>32</v>
      </c>
    </row>
    <row r="10" spans="1:6">
      <c r="A10" s="5">
        <v>39</v>
      </c>
      <c r="B10" s="7" t="s">
        <v>33</v>
      </c>
      <c r="C10" s="7">
        <v>0</v>
      </c>
      <c r="D10" s="7">
        <v>0</v>
      </c>
      <c r="E10" s="7">
        <v>0</v>
      </c>
      <c r="F10" s="7" t="s">
        <v>34</v>
      </c>
    </row>
    <row r="11" spans="1:6">
      <c r="A11" s="5">
        <v>85</v>
      </c>
      <c r="B11" s="7" t="s">
        <v>35</v>
      </c>
      <c r="C11" s="7">
        <v>247.6</v>
      </c>
      <c r="D11" s="7">
        <v>8.1318681318681543E-2</v>
      </c>
      <c r="E11" s="7">
        <v>1</v>
      </c>
      <c r="F11" s="7" t="s">
        <v>36</v>
      </c>
    </row>
    <row r="12" spans="1:6">
      <c r="A12" s="5">
        <v>4</v>
      </c>
      <c r="B12" s="7" t="s">
        <v>37</v>
      </c>
      <c r="C12" s="7">
        <v>0</v>
      </c>
      <c r="D12" s="7">
        <v>0</v>
      </c>
      <c r="E12" s="7">
        <v>0</v>
      </c>
      <c r="F12" s="7" t="s">
        <v>38</v>
      </c>
    </row>
    <row r="13" spans="1:6">
      <c r="A13" s="5">
        <v>226</v>
      </c>
      <c r="B13" s="7" t="s">
        <v>39</v>
      </c>
      <c r="C13" s="7">
        <v>107779</v>
      </c>
      <c r="D13" s="7">
        <v>1339.355494505495</v>
      </c>
      <c r="E13" s="7">
        <v>5</v>
      </c>
      <c r="F13" s="7" t="s">
        <v>40</v>
      </c>
    </row>
    <row r="14" spans="1:6">
      <c r="A14" s="5">
        <v>125</v>
      </c>
      <c r="B14" s="7" t="s">
        <v>41</v>
      </c>
      <c r="C14" s="7">
        <v>110.2</v>
      </c>
      <c r="D14" s="7">
        <v>3.6329670329670329</v>
      </c>
      <c r="E14" s="7">
        <v>3</v>
      </c>
      <c r="F14" s="7" t="s">
        <v>42</v>
      </c>
    </row>
    <row r="15" spans="1:6">
      <c r="A15" s="5">
        <v>48</v>
      </c>
      <c r="B15" s="7" t="s">
        <v>43</v>
      </c>
      <c r="C15" s="7">
        <v>0</v>
      </c>
      <c r="D15" s="7">
        <v>0</v>
      </c>
      <c r="E15" s="7">
        <v>0</v>
      </c>
      <c r="F15" s="7" t="s">
        <v>44</v>
      </c>
    </row>
    <row r="16" spans="1:6">
      <c r="A16" s="5">
        <v>220</v>
      </c>
      <c r="B16" s="7" t="s">
        <v>45</v>
      </c>
      <c r="C16" s="7">
        <v>1034483.2</v>
      </c>
      <c r="D16" s="7">
        <v>31087.482967032971</v>
      </c>
      <c r="E16" s="7">
        <v>5</v>
      </c>
      <c r="F16" s="7" t="s">
        <v>46</v>
      </c>
    </row>
    <row r="17" spans="1:6">
      <c r="A17" s="5">
        <v>136</v>
      </c>
      <c r="B17" s="7" t="s">
        <v>47</v>
      </c>
      <c r="C17" s="7">
        <v>45790.8</v>
      </c>
      <c r="D17" s="7">
        <v>2294.2719780219782</v>
      </c>
      <c r="E17" s="7">
        <v>3</v>
      </c>
      <c r="F17" s="7" t="s">
        <v>48</v>
      </c>
    </row>
    <row r="18" spans="1:6">
      <c r="A18" s="5">
        <v>93</v>
      </c>
      <c r="B18" s="7" t="s">
        <v>49</v>
      </c>
      <c r="C18" s="7">
        <v>295.3</v>
      </c>
      <c r="D18" s="7">
        <v>24.321978021978019</v>
      </c>
      <c r="E18" s="7">
        <v>2</v>
      </c>
      <c r="F18" s="7" t="s">
        <v>50</v>
      </c>
    </row>
    <row r="19" spans="1:6">
      <c r="A19" s="5">
        <v>162</v>
      </c>
      <c r="B19" s="7" t="s">
        <v>51</v>
      </c>
      <c r="C19" s="7">
        <v>234513.6</v>
      </c>
      <c r="D19" s="7">
        <v>4254.5725274725273</v>
      </c>
      <c r="E19" s="7">
        <v>4</v>
      </c>
      <c r="F19" s="7" t="s">
        <v>52</v>
      </c>
    </row>
    <row r="20" spans="1:6">
      <c r="A20" s="5">
        <v>237</v>
      </c>
      <c r="B20" s="7" t="s">
        <v>53</v>
      </c>
      <c r="C20" s="7">
        <v>7.3</v>
      </c>
      <c r="D20" s="7">
        <v>0</v>
      </c>
      <c r="E20" s="7">
        <v>5</v>
      </c>
      <c r="F20" s="7" t="s">
        <v>54</v>
      </c>
    </row>
    <row r="21" spans="1:6">
      <c r="A21" s="5">
        <v>33</v>
      </c>
      <c r="B21" s="7" t="s">
        <v>55</v>
      </c>
      <c r="C21" s="7">
        <v>0</v>
      </c>
      <c r="D21" s="7">
        <v>0</v>
      </c>
      <c r="E21" s="7">
        <v>0</v>
      </c>
      <c r="F21" s="7" t="s">
        <v>56</v>
      </c>
    </row>
    <row r="22" spans="1:6">
      <c r="A22" s="5">
        <v>234</v>
      </c>
      <c r="B22" s="7" t="s">
        <v>57</v>
      </c>
      <c r="C22" s="7">
        <v>20</v>
      </c>
      <c r="D22" s="7">
        <v>0</v>
      </c>
      <c r="E22" s="7">
        <v>5</v>
      </c>
      <c r="F22" s="7" t="s">
        <v>58</v>
      </c>
    </row>
    <row r="23" spans="1:6">
      <c r="A23" s="5">
        <v>180</v>
      </c>
      <c r="B23" s="7" t="s">
        <v>59</v>
      </c>
      <c r="C23" s="7">
        <v>1731.6</v>
      </c>
      <c r="D23" s="7">
        <v>0</v>
      </c>
      <c r="E23" s="7">
        <v>5</v>
      </c>
      <c r="F23" s="7" t="s">
        <v>60</v>
      </c>
    </row>
    <row r="24" spans="1:6">
      <c r="A24" s="5">
        <v>147</v>
      </c>
      <c r="B24" s="7" t="s">
        <v>61</v>
      </c>
      <c r="C24" s="7">
        <v>47068.3</v>
      </c>
      <c r="D24" s="7">
        <v>900.45769230769224</v>
      </c>
      <c r="E24" s="7">
        <v>3</v>
      </c>
      <c r="F24" s="7" t="s">
        <v>62</v>
      </c>
    </row>
    <row r="25" spans="1:6">
      <c r="A25" s="5">
        <v>150</v>
      </c>
      <c r="B25" s="7" t="s">
        <v>63</v>
      </c>
      <c r="C25" s="7">
        <v>1022217</v>
      </c>
      <c r="D25" s="7">
        <v>20911.045054945051</v>
      </c>
      <c r="E25" s="7">
        <v>3</v>
      </c>
      <c r="F25" s="7" t="s">
        <v>64</v>
      </c>
    </row>
    <row r="26" spans="1:6">
      <c r="A26" s="5">
        <v>37</v>
      </c>
      <c r="B26" s="7" t="s">
        <v>65</v>
      </c>
      <c r="C26" s="7">
        <v>0</v>
      </c>
      <c r="D26" s="7">
        <v>0</v>
      </c>
      <c r="E26" s="7">
        <v>0</v>
      </c>
      <c r="F26" s="7" t="s">
        <v>66</v>
      </c>
    </row>
    <row r="27" spans="1:6">
      <c r="A27" s="5">
        <v>108</v>
      </c>
      <c r="B27" s="7" t="s">
        <v>67</v>
      </c>
      <c r="C27" s="7">
        <v>7907.1</v>
      </c>
      <c r="D27" s="7">
        <v>834.13681318681313</v>
      </c>
      <c r="E27" s="7">
        <v>2</v>
      </c>
      <c r="F27" s="7" t="s">
        <v>68</v>
      </c>
    </row>
    <row r="28" spans="1:6">
      <c r="A28" s="5">
        <v>228</v>
      </c>
      <c r="B28" s="7" t="s">
        <v>69</v>
      </c>
      <c r="C28" s="7">
        <v>0.2</v>
      </c>
      <c r="D28" s="7">
        <v>0</v>
      </c>
      <c r="E28" s="7">
        <v>5</v>
      </c>
      <c r="F28" s="7" t="s">
        <v>70</v>
      </c>
    </row>
    <row r="29" spans="1:6">
      <c r="A29" s="5">
        <v>25</v>
      </c>
      <c r="B29" s="7" t="s">
        <v>71</v>
      </c>
      <c r="C29" s="7">
        <v>0</v>
      </c>
      <c r="D29" s="7">
        <v>0</v>
      </c>
      <c r="E29" s="7">
        <v>0</v>
      </c>
      <c r="F29" s="7" t="s">
        <v>72</v>
      </c>
    </row>
    <row r="30" spans="1:6">
      <c r="A30" s="5">
        <v>219</v>
      </c>
      <c r="B30" s="7" t="s">
        <v>73</v>
      </c>
      <c r="C30" s="7">
        <v>2829836.3</v>
      </c>
      <c r="D30" s="7">
        <v>138176.39505494511</v>
      </c>
      <c r="E30" s="7">
        <v>5</v>
      </c>
      <c r="F30" s="7" t="s">
        <v>74</v>
      </c>
    </row>
    <row r="31" spans="1:6">
      <c r="A31" s="5">
        <v>21</v>
      </c>
      <c r="B31" s="7" t="s">
        <v>75</v>
      </c>
      <c r="C31" s="7">
        <v>0</v>
      </c>
      <c r="D31" s="7">
        <v>0</v>
      </c>
      <c r="E31" s="7">
        <v>0</v>
      </c>
      <c r="F31" s="7" t="s">
        <v>76</v>
      </c>
    </row>
    <row r="32" spans="1:6">
      <c r="A32" s="5">
        <v>218</v>
      </c>
      <c r="B32" s="7" t="s">
        <v>77</v>
      </c>
      <c r="C32" s="7">
        <v>367.2</v>
      </c>
      <c r="D32" s="7">
        <v>6.5934065934043443E-3</v>
      </c>
      <c r="E32" s="7">
        <v>5</v>
      </c>
      <c r="F32" s="7" t="s">
        <v>78</v>
      </c>
    </row>
    <row r="33" spans="1:6">
      <c r="A33" s="5">
        <v>63</v>
      </c>
      <c r="B33" s="7" t="s">
        <v>79</v>
      </c>
      <c r="C33" s="7">
        <v>40345.1</v>
      </c>
      <c r="D33" s="7">
        <v>210.1076923076921</v>
      </c>
      <c r="E33" s="7">
        <v>1</v>
      </c>
      <c r="F33" s="7" t="s">
        <v>80</v>
      </c>
    </row>
    <row r="34" spans="1:6">
      <c r="A34" s="5">
        <v>122</v>
      </c>
      <c r="B34" s="7" t="s">
        <v>81</v>
      </c>
      <c r="C34" s="7">
        <v>11671.3</v>
      </c>
      <c r="D34" s="7">
        <v>290.58571428571429</v>
      </c>
      <c r="E34" s="7">
        <v>3</v>
      </c>
      <c r="F34" s="7" t="s">
        <v>82</v>
      </c>
    </row>
    <row r="35" spans="1:6">
      <c r="A35" s="5">
        <v>88</v>
      </c>
      <c r="B35" s="7" t="s">
        <v>83</v>
      </c>
      <c r="C35" s="7">
        <v>65760.100000000006</v>
      </c>
      <c r="D35" s="7">
        <v>561.98956043956082</v>
      </c>
      <c r="E35" s="7">
        <v>1</v>
      </c>
      <c r="F35" s="7" t="s">
        <v>84</v>
      </c>
    </row>
    <row r="36" spans="1:6">
      <c r="A36" s="5">
        <v>92</v>
      </c>
      <c r="B36" s="7" t="s">
        <v>85</v>
      </c>
      <c r="C36" s="7">
        <v>880915.4</v>
      </c>
      <c r="D36" s="7">
        <v>25492.568131868142</v>
      </c>
      <c r="E36" s="7">
        <v>1</v>
      </c>
      <c r="F36" s="7" t="s">
        <v>86</v>
      </c>
    </row>
    <row r="37" spans="1:6">
      <c r="A37" s="5">
        <v>59</v>
      </c>
      <c r="B37" s="7" t="s">
        <v>87</v>
      </c>
      <c r="C37" s="7">
        <v>29114.3</v>
      </c>
      <c r="D37" s="7">
        <v>238.12252747252751</v>
      </c>
      <c r="E37" s="7">
        <v>1</v>
      </c>
      <c r="F37" s="7" t="s">
        <v>88</v>
      </c>
    </row>
    <row r="38" spans="1:6">
      <c r="A38" s="5">
        <v>191</v>
      </c>
      <c r="B38" s="7" t="s">
        <v>89</v>
      </c>
      <c r="C38" s="7">
        <v>28016.3</v>
      </c>
      <c r="D38" s="7">
        <v>11.412637362637399</v>
      </c>
      <c r="E38" s="7">
        <v>5</v>
      </c>
      <c r="F38" s="7" t="s">
        <v>90</v>
      </c>
    </row>
    <row r="39" spans="1:6">
      <c r="A39" s="5">
        <v>171</v>
      </c>
      <c r="B39" s="7" t="s">
        <v>91</v>
      </c>
      <c r="C39" s="7">
        <v>157923.4</v>
      </c>
      <c r="D39" s="7">
        <v>3512.4835164835172</v>
      </c>
      <c r="E39" s="7">
        <v>4</v>
      </c>
      <c r="F39" s="7" t="s">
        <v>92</v>
      </c>
    </row>
    <row r="40" spans="1:6">
      <c r="A40" s="5">
        <v>186</v>
      </c>
      <c r="B40" s="7" t="s">
        <v>93</v>
      </c>
      <c r="C40" s="7">
        <v>0.4</v>
      </c>
      <c r="D40" s="7">
        <v>0</v>
      </c>
      <c r="E40" s="7">
        <v>5</v>
      </c>
      <c r="F40" s="7" t="s">
        <v>94</v>
      </c>
    </row>
    <row r="41" spans="1:6">
      <c r="A41" s="5">
        <v>243</v>
      </c>
      <c r="B41" s="7" t="s">
        <v>95</v>
      </c>
      <c r="C41" s="7">
        <v>1218393.3</v>
      </c>
      <c r="D41" s="7">
        <v>18588.919230769228</v>
      </c>
      <c r="E41" s="7">
        <v>5</v>
      </c>
      <c r="F41" s="7" t="s">
        <v>96</v>
      </c>
    </row>
    <row r="42" spans="1:6">
      <c r="A42" s="5">
        <v>232</v>
      </c>
      <c r="B42" s="7" t="s">
        <v>97</v>
      </c>
      <c r="C42" s="7">
        <v>3365.3</v>
      </c>
      <c r="D42" s="7">
        <v>1.77857142857144</v>
      </c>
      <c r="E42" s="7">
        <v>5</v>
      </c>
      <c r="F42" s="7" t="s">
        <v>98</v>
      </c>
    </row>
    <row r="43" spans="1:6">
      <c r="A43" s="5">
        <v>143</v>
      </c>
      <c r="B43" s="7" t="s">
        <v>99</v>
      </c>
      <c r="C43" s="7">
        <v>42568.2</v>
      </c>
      <c r="D43" s="7">
        <v>1057.7818681318679</v>
      </c>
      <c r="E43" s="7">
        <v>3</v>
      </c>
      <c r="F43" s="7" t="s">
        <v>100</v>
      </c>
    </row>
    <row r="44" spans="1:6">
      <c r="A44" s="5">
        <v>135</v>
      </c>
      <c r="B44" s="7" t="s">
        <v>101</v>
      </c>
      <c r="C44" s="7">
        <v>96771</v>
      </c>
      <c r="D44" s="7">
        <v>3243.296703296704</v>
      </c>
      <c r="E44" s="7">
        <v>3</v>
      </c>
      <c r="F44" s="7" t="s">
        <v>102</v>
      </c>
    </row>
    <row r="45" spans="1:6">
      <c r="A45" s="5">
        <v>10</v>
      </c>
      <c r="B45" s="7" t="s">
        <v>103</v>
      </c>
      <c r="C45" s="7">
        <v>0</v>
      </c>
      <c r="D45" s="7">
        <v>0</v>
      </c>
      <c r="E45" s="7">
        <v>0</v>
      </c>
      <c r="F45" s="7" t="s">
        <v>104</v>
      </c>
    </row>
    <row r="46" spans="1:6">
      <c r="A46" s="5">
        <v>239</v>
      </c>
      <c r="B46" s="7" t="s">
        <v>105</v>
      </c>
      <c r="C46" s="7">
        <v>223.4</v>
      </c>
      <c r="D46" s="7">
        <v>6.0439560439557007E-3</v>
      </c>
      <c r="E46" s="7">
        <v>5</v>
      </c>
      <c r="F46" s="7" t="s">
        <v>106</v>
      </c>
    </row>
    <row r="47" spans="1:6">
      <c r="A47" s="5">
        <v>166</v>
      </c>
      <c r="B47" s="7" t="s">
        <v>107</v>
      </c>
      <c r="C47" s="7">
        <v>947.2</v>
      </c>
      <c r="D47" s="7">
        <v>54.586263736263732</v>
      </c>
      <c r="E47" s="7">
        <v>4</v>
      </c>
      <c r="F47" s="7" t="s">
        <v>108</v>
      </c>
    </row>
    <row r="48" spans="1:6">
      <c r="A48" s="5">
        <v>224</v>
      </c>
      <c r="B48" s="7" t="s">
        <v>109</v>
      </c>
      <c r="C48" s="7">
        <v>145.19999999999999</v>
      </c>
      <c r="D48" s="7">
        <v>6.0439560439557007E-3</v>
      </c>
      <c r="E48" s="7">
        <v>5</v>
      </c>
      <c r="F48" s="7" t="s">
        <v>110</v>
      </c>
    </row>
    <row r="49" spans="1:6">
      <c r="A49" s="5">
        <v>178</v>
      </c>
      <c r="B49" s="7" t="s">
        <v>111</v>
      </c>
      <c r="C49" s="7">
        <v>5806.1</v>
      </c>
      <c r="D49" s="7">
        <v>0</v>
      </c>
      <c r="E49" s="7">
        <v>5</v>
      </c>
      <c r="F49" s="7" t="s">
        <v>112</v>
      </c>
    </row>
    <row r="50" spans="1:6">
      <c r="A50" s="5">
        <v>72</v>
      </c>
      <c r="B50" s="7" t="s">
        <v>113</v>
      </c>
      <c r="C50" s="7">
        <v>53613.8</v>
      </c>
      <c r="D50" s="7">
        <v>215.44725274725309</v>
      </c>
      <c r="E50" s="7">
        <v>1</v>
      </c>
      <c r="F50" s="7" t="s">
        <v>114</v>
      </c>
    </row>
    <row r="51" spans="1:6">
      <c r="A51" s="5">
        <v>197</v>
      </c>
      <c r="B51" s="7" t="s">
        <v>115</v>
      </c>
      <c r="C51" s="7">
        <v>7174.6</v>
      </c>
      <c r="D51" s="7">
        <v>0.38461538461540462</v>
      </c>
      <c r="E51" s="7">
        <v>5</v>
      </c>
      <c r="F51" s="7" t="s">
        <v>116</v>
      </c>
    </row>
    <row r="52" spans="1:6">
      <c r="A52" s="5">
        <v>82</v>
      </c>
      <c r="B52" s="7" t="s">
        <v>117</v>
      </c>
      <c r="C52" s="7">
        <v>142.69999999999999</v>
      </c>
      <c r="D52" s="7">
        <v>1.195054945054945</v>
      </c>
      <c r="E52" s="7">
        <v>1</v>
      </c>
      <c r="F52" s="7" t="s">
        <v>118</v>
      </c>
    </row>
    <row r="53" spans="1:6">
      <c r="A53" s="5">
        <v>168</v>
      </c>
      <c r="B53" s="7" t="s">
        <v>119</v>
      </c>
      <c r="C53" s="7">
        <v>17.7</v>
      </c>
      <c r="D53" s="7">
        <v>0.79780219780219774</v>
      </c>
      <c r="E53" s="7">
        <v>4</v>
      </c>
      <c r="F53" s="7" t="s">
        <v>120</v>
      </c>
    </row>
    <row r="54" spans="1:6">
      <c r="A54" s="5">
        <v>240</v>
      </c>
      <c r="B54" s="7" t="s">
        <v>121</v>
      </c>
      <c r="C54" s="7">
        <v>228.4</v>
      </c>
      <c r="D54" s="7">
        <v>0</v>
      </c>
      <c r="E54" s="7">
        <v>5</v>
      </c>
      <c r="F54" s="7" t="s">
        <v>122</v>
      </c>
    </row>
    <row r="55" spans="1:6">
      <c r="A55" s="5">
        <v>192</v>
      </c>
      <c r="B55" s="7" t="s">
        <v>123</v>
      </c>
      <c r="C55" s="7">
        <v>141065.20000000001</v>
      </c>
      <c r="D55" s="7">
        <v>836.61978021978086</v>
      </c>
      <c r="E55" s="7">
        <v>5</v>
      </c>
      <c r="F55" s="7" t="s">
        <v>124</v>
      </c>
    </row>
    <row r="56" spans="1:6">
      <c r="A56" s="5">
        <v>79</v>
      </c>
      <c r="B56" s="7" t="s">
        <v>125</v>
      </c>
      <c r="C56" s="7">
        <v>231101.1</v>
      </c>
      <c r="D56" s="7">
        <v>6308.8203296703296</v>
      </c>
      <c r="E56" s="7">
        <v>1</v>
      </c>
      <c r="F56" s="7" t="s">
        <v>126</v>
      </c>
    </row>
    <row r="57" spans="1:6">
      <c r="A57" s="5">
        <v>156</v>
      </c>
      <c r="B57" s="7" t="s">
        <v>127</v>
      </c>
      <c r="C57" s="7">
        <v>457620.9</v>
      </c>
      <c r="D57" s="7">
        <v>4246.3774725274716</v>
      </c>
      <c r="E57" s="7">
        <v>4</v>
      </c>
      <c r="F57" s="7" t="s">
        <v>128</v>
      </c>
    </row>
    <row r="58" spans="1:6">
      <c r="A58" s="5">
        <v>86</v>
      </c>
      <c r="B58" s="7" t="s">
        <v>129</v>
      </c>
      <c r="C58" s="7">
        <v>11481.3</v>
      </c>
      <c r="D58" s="7">
        <v>40.63131868131866</v>
      </c>
      <c r="E58" s="7">
        <v>1</v>
      </c>
      <c r="F58" s="7" t="s">
        <v>130</v>
      </c>
    </row>
    <row r="59" spans="1:6">
      <c r="A59" s="5">
        <v>87</v>
      </c>
      <c r="B59" s="7" t="s">
        <v>131</v>
      </c>
      <c r="C59" s="7">
        <v>67548</v>
      </c>
      <c r="D59" s="7">
        <v>148.56593406593441</v>
      </c>
      <c r="E59" s="7">
        <v>1</v>
      </c>
      <c r="F59" s="7" t="s">
        <v>132</v>
      </c>
    </row>
    <row r="60" spans="1:6">
      <c r="A60" s="5">
        <v>73</v>
      </c>
      <c r="B60" s="7" t="s">
        <v>133</v>
      </c>
      <c r="C60" s="7">
        <v>126537.7</v>
      </c>
      <c r="D60" s="7">
        <v>6.0439560439080713E-2</v>
      </c>
      <c r="E60" s="7">
        <v>1</v>
      </c>
      <c r="F60" s="7" t="s">
        <v>134</v>
      </c>
    </row>
    <row r="61" spans="1:6">
      <c r="A61" s="5">
        <v>209</v>
      </c>
      <c r="B61" s="7" t="s">
        <v>135</v>
      </c>
      <c r="C61" s="7">
        <v>7222.2</v>
      </c>
      <c r="D61" s="7">
        <v>1.483516483517883E-2</v>
      </c>
      <c r="E61" s="7">
        <v>5</v>
      </c>
      <c r="F61" s="7" t="s">
        <v>136</v>
      </c>
    </row>
    <row r="62" spans="1:6">
      <c r="A62" s="5">
        <v>235</v>
      </c>
      <c r="B62" s="7" t="s">
        <v>137</v>
      </c>
      <c r="C62" s="7">
        <v>166.8</v>
      </c>
      <c r="D62" s="7">
        <v>0</v>
      </c>
      <c r="E62" s="7">
        <v>5</v>
      </c>
      <c r="F62" s="7" t="s">
        <v>138</v>
      </c>
    </row>
    <row r="63" spans="1:6">
      <c r="A63" s="5">
        <v>213</v>
      </c>
      <c r="B63" s="7" t="s">
        <v>139</v>
      </c>
      <c r="C63" s="7">
        <v>28163.3</v>
      </c>
      <c r="D63" s="7">
        <v>74.511538461538422</v>
      </c>
      <c r="E63" s="7">
        <v>5</v>
      </c>
      <c r="F63" s="7" t="s">
        <v>140</v>
      </c>
    </row>
    <row r="64" spans="1:6">
      <c r="A64" s="5">
        <v>221</v>
      </c>
      <c r="B64" s="7" t="s">
        <v>141</v>
      </c>
      <c r="C64" s="7">
        <v>35722.400000000001</v>
      </c>
      <c r="D64" s="7">
        <v>-963.606043956044</v>
      </c>
      <c r="E64" s="7">
        <v>5</v>
      </c>
      <c r="F64" s="7" t="s">
        <v>142</v>
      </c>
    </row>
    <row r="65" spans="1:6">
      <c r="A65" s="5">
        <v>13</v>
      </c>
      <c r="B65" s="7" t="s">
        <v>143</v>
      </c>
      <c r="C65" s="7">
        <v>0</v>
      </c>
      <c r="D65" s="7">
        <v>0</v>
      </c>
      <c r="E65" s="7">
        <v>0</v>
      </c>
      <c r="F65" s="7" t="s">
        <v>144</v>
      </c>
    </row>
    <row r="66" spans="1:6">
      <c r="A66" s="5">
        <v>253</v>
      </c>
      <c r="B66" s="7" t="s">
        <v>145</v>
      </c>
      <c r="C66" s="7">
        <v>12310.2</v>
      </c>
      <c r="D66" s="7">
        <v>17.313736263736281</v>
      </c>
      <c r="E66" s="7">
        <v>5</v>
      </c>
      <c r="F66" s="7" t="s">
        <v>146</v>
      </c>
    </row>
    <row r="67" spans="1:6">
      <c r="A67" s="5">
        <v>233</v>
      </c>
      <c r="B67" s="7" t="s">
        <v>147</v>
      </c>
      <c r="C67" s="7">
        <v>40177</v>
      </c>
      <c r="D67" s="7">
        <v>121.1989010989011</v>
      </c>
      <c r="E67" s="7">
        <v>5</v>
      </c>
      <c r="F67" s="7" t="s">
        <v>148</v>
      </c>
    </row>
    <row r="68" spans="1:6">
      <c r="A68" s="5">
        <v>105</v>
      </c>
      <c r="B68" s="7" t="s">
        <v>149</v>
      </c>
      <c r="C68" s="7">
        <v>2588.4</v>
      </c>
      <c r="D68" s="7">
        <v>209.90769230769229</v>
      </c>
      <c r="E68" s="7">
        <v>2</v>
      </c>
      <c r="F68" s="7" t="s">
        <v>150</v>
      </c>
    </row>
    <row r="69" spans="1:6">
      <c r="A69" s="5">
        <v>137</v>
      </c>
      <c r="B69" s="7" t="s">
        <v>151</v>
      </c>
      <c r="C69" s="7">
        <v>58045.4</v>
      </c>
      <c r="D69" s="7">
        <v>1065.3549450549449</v>
      </c>
      <c r="E69" s="7">
        <v>3</v>
      </c>
      <c r="F69" s="7" t="s">
        <v>152</v>
      </c>
    </row>
    <row r="70" spans="1:6">
      <c r="A70" s="5">
        <v>200</v>
      </c>
      <c r="B70" s="7" t="s">
        <v>153</v>
      </c>
      <c r="C70" s="7">
        <v>711.8</v>
      </c>
      <c r="D70" s="7">
        <v>4.9450549450504484E-3</v>
      </c>
      <c r="E70" s="7">
        <v>5</v>
      </c>
      <c r="F70" s="7" t="s">
        <v>154</v>
      </c>
    </row>
    <row r="71" spans="1:6">
      <c r="A71" s="5">
        <v>149</v>
      </c>
      <c r="B71" s="7" t="s">
        <v>155</v>
      </c>
      <c r="C71" s="7">
        <v>34832.400000000001</v>
      </c>
      <c r="D71" s="7">
        <v>589.78241758241791</v>
      </c>
      <c r="E71" s="7">
        <v>3</v>
      </c>
      <c r="F71" s="7" t="s">
        <v>156</v>
      </c>
    </row>
    <row r="72" spans="1:6">
      <c r="A72" s="5">
        <v>206</v>
      </c>
      <c r="B72" s="7" t="s">
        <v>157</v>
      </c>
      <c r="C72" s="7">
        <v>1874.2</v>
      </c>
      <c r="D72" s="7">
        <v>0</v>
      </c>
      <c r="E72" s="7">
        <v>5</v>
      </c>
      <c r="F72" s="7" t="s">
        <v>158</v>
      </c>
    </row>
    <row r="73" spans="1:6">
      <c r="A73" s="5">
        <v>53</v>
      </c>
      <c r="B73" s="7" t="s">
        <v>159</v>
      </c>
      <c r="C73" s="7">
        <v>0</v>
      </c>
      <c r="D73" s="7">
        <v>0</v>
      </c>
      <c r="E73" s="7">
        <v>0</v>
      </c>
      <c r="F73" s="7" t="s">
        <v>160</v>
      </c>
    </row>
    <row r="74" spans="1:6">
      <c r="A74" s="5">
        <v>170</v>
      </c>
      <c r="B74" s="7" t="s">
        <v>161</v>
      </c>
      <c r="C74" s="7">
        <v>520.4</v>
      </c>
      <c r="D74" s="7">
        <v>35.669230769230772</v>
      </c>
      <c r="E74" s="7">
        <v>4</v>
      </c>
      <c r="F74" s="7" t="s">
        <v>162</v>
      </c>
    </row>
    <row r="75" spans="1:6">
      <c r="A75" s="5">
        <v>16</v>
      </c>
      <c r="B75" s="7" t="s">
        <v>163</v>
      </c>
      <c r="C75" s="7">
        <v>0</v>
      </c>
      <c r="D75" s="7">
        <v>0</v>
      </c>
      <c r="E75" s="7">
        <v>0</v>
      </c>
      <c r="F75" s="7" t="s">
        <v>164</v>
      </c>
    </row>
    <row r="76" spans="1:6">
      <c r="A76" s="5">
        <v>230</v>
      </c>
      <c r="B76" s="7" t="s">
        <v>165</v>
      </c>
      <c r="C76" s="7">
        <v>75730.899999999994</v>
      </c>
      <c r="D76" s="7">
        <v>66.521978021977304</v>
      </c>
      <c r="E76" s="7">
        <v>5</v>
      </c>
      <c r="F76" s="7" t="s">
        <v>166</v>
      </c>
    </row>
    <row r="77" spans="1:6">
      <c r="A77" s="5">
        <v>131</v>
      </c>
      <c r="B77" s="7" t="s">
        <v>167</v>
      </c>
      <c r="C77" s="7">
        <v>627139.80000000005</v>
      </c>
      <c r="D77" s="7">
        <v>-3346.0851648351631</v>
      </c>
      <c r="E77" s="7">
        <v>3</v>
      </c>
      <c r="F77" s="7" t="s">
        <v>168</v>
      </c>
    </row>
    <row r="78" spans="1:6">
      <c r="A78" s="5">
        <v>77</v>
      </c>
      <c r="B78" s="7" t="s">
        <v>169</v>
      </c>
      <c r="C78" s="7">
        <v>2585.6</v>
      </c>
      <c r="D78" s="7">
        <v>23.860439560439559</v>
      </c>
      <c r="E78" s="7">
        <v>1</v>
      </c>
      <c r="F78" s="7" t="s">
        <v>170</v>
      </c>
    </row>
    <row r="79" spans="1:6">
      <c r="A79" s="5">
        <v>104</v>
      </c>
      <c r="B79" s="7" t="s">
        <v>171</v>
      </c>
      <c r="C79" s="7">
        <v>7140.8</v>
      </c>
      <c r="D79" s="7">
        <v>537.55714285714282</v>
      </c>
      <c r="E79" s="7">
        <v>2</v>
      </c>
      <c r="F79" s="7" t="s">
        <v>172</v>
      </c>
    </row>
    <row r="80" spans="1:6">
      <c r="A80" s="5">
        <v>225</v>
      </c>
      <c r="B80" s="7" t="s">
        <v>173</v>
      </c>
      <c r="C80" s="7">
        <v>137291.70000000001</v>
      </c>
      <c r="D80" s="7">
        <v>1330.8582417582429</v>
      </c>
      <c r="E80" s="7">
        <v>5</v>
      </c>
      <c r="F80" s="7" t="s">
        <v>174</v>
      </c>
    </row>
    <row r="81" spans="1:6">
      <c r="A81" s="5">
        <v>109</v>
      </c>
      <c r="B81" s="7" t="s">
        <v>175</v>
      </c>
      <c r="C81" s="7">
        <v>113602.6</v>
      </c>
      <c r="D81" s="7">
        <v>6021.0280219780198</v>
      </c>
      <c r="E81" s="7">
        <v>2</v>
      </c>
      <c r="F81" s="7" t="s">
        <v>176</v>
      </c>
    </row>
    <row r="82" spans="1:6">
      <c r="A82" s="5">
        <v>124</v>
      </c>
      <c r="B82" s="7" t="s">
        <v>177</v>
      </c>
      <c r="C82" s="7">
        <v>7072.7</v>
      </c>
      <c r="D82" s="7">
        <v>132.35494505494509</v>
      </c>
      <c r="E82" s="7">
        <v>3</v>
      </c>
      <c r="F82" s="7" t="s">
        <v>178</v>
      </c>
    </row>
    <row r="83" spans="1:6">
      <c r="A83" s="5">
        <v>90</v>
      </c>
      <c r="B83" s="7" t="s">
        <v>179</v>
      </c>
      <c r="C83" s="7">
        <v>18069.8</v>
      </c>
      <c r="D83" s="7">
        <v>59.448901098900912</v>
      </c>
      <c r="E83" s="7">
        <v>1</v>
      </c>
      <c r="F83" s="7" t="s">
        <v>180</v>
      </c>
    </row>
    <row r="84" spans="1:6">
      <c r="A84" s="5">
        <v>106</v>
      </c>
      <c r="B84" s="7" t="s">
        <v>181</v>
      </c>
      <c r="C84" s="7">
        <v>40157.1</v>
      </c>
      <c r="D84" s="7">
        <v>2425.7813186813191</v>
      </c>
      <c r="E84" s="7">
        <v>2</v>
      </c>
      <c r="F84" s="7" t="s">
        <v>182</v>
      </c>
    </row>
    <row r="85" spans="1:6">
      <c r="A85" s="5">
        <v>175</v>
      </c>
      <c r="B85" s="7" t="s">
        <v>183</v>
      </c>
      <c r="C85" s="7">
        <v>1258279</v>
      </c>
      <c r="D85" s="7">
        <v>26984.21813186814</v>
      </c>
      <c r="E85" s="7">
        <v>4</v>
      </c>
      <c r="F85" s="7" t="s">
        <v>184</v>
      </c>
    </row>
    <row r="86" spans="1:6">
      <c r="A86" s="5">
        <v>74</v>
      </c>
      <c r="B86" s="7" t="s">
        <v>185</v>
      </c>
      <c r="C86" s="7">
        <v>31916.799999999999</v>
      </c>
      <c r="D86" s="7">
        <v>404.34395604395593</v>
      </c>
      <c r="E86" s="7">
        <v>1</v>
      </c>
      <c r="F86" s="7" t="s">
        <v>186</v>
      </c>
    </row>
    <row r="87" spans="1:6">
      <c r="A87" s="5">
        <v>23</v>
      </c>
      <c r="B87" s="7" t="s">
        <v>187</v>
      </c>
      <c r="C87" s="7">
        <v>0</v>
      </c>
      <c r="D87" s="7">
        <v>0</v>
      </c>
      <c r="E87" s="7">
        <v>0</v>
      </c>
      <c r="F87" s="7" t="s">
        <v>188</v>
      </c>
    </row>
    <row r="88" spans="1:6">
      <c r="A88" s="5">
        <v>176</v>
      </c>
      <c r="B88" s="7" t="s">
        <v>189</v>
      </c>
      <c r="C88" s="7">
        <v>54620.800000000003</v>
      </c>
      <c r="D88" s="7">
        <v>3379.8120879120879</v>
      </c>
      <c r="E88" s="7">
        <v>4</v>
      </c>
      <c r="F88" s="7" t="s">
        <v>190</v>
      </c>
    </row>
    <row r="89" spans="1:6">
      <c r="A89" s="5">
        <v>250</v>
      </c>
      <c r="B89" s="7" t="s">
        <v>191</v>
      </c>
      <c r="C89" s="7">
        <v>1445</v>
      </c>
      <c r="D89" s="7">
        <v>0</v>
      </c>
      <c r="E89" s="7">
        <v>5</v>
      </c>
      <c r="F89" s="7" t="s">
        <v>192</v>
      </c>
    </row>
    <row r="90" spans="1:6">
      <c r="A90" s="5">
        <v>80</v>
      </c>
      <c r="B90" s="7" t="s">
        <v>193</v>
      </c>
      <c r="C90" s="7">
        <v>24873.5</v>
      </c>
      <c r="D90" s="7">
        <v>206.60934065934069</v>
      </c>
      <c r="E90" s="7">
        <v>1</v>
      </c>
      <c r="F90" s="7" t="s">
        <v>194</v>
      </c>
    </row>
    <row r="91" spans="1:6">
      <c r="A91" s="5">
        <v>199</v>
      </c>
      <c r="B91" s="7" t="s">
        <v>195</v>
      </c>
      <c r="C91" s="7">
        <v>4.5999999999999996</v>
      </c>
      <c r="D91" s="7">
        <v>0</v>
      </c>
      <c r="E91" s="7">
        <v>5</v>
      </c>
      <c r="F91" s="7" t="s">
        <v>196</v>
      </c>
    </row>
    <row r="92" spans="1:6">
      <c r="A92" s="5">
        <v>183</v>
      </c>
      <c r="B92" s="7" t="s">
        <v>197</v>
      </c>
      <c r="C92" s="7">
        <v>0.1</v>
      </c>
      <c r="D92" s="7">
        <v>0</v>
      </c>
      <c r="E92" s="7">
        <v>5</v>
      </c>
      <c r="F92" s="7" t="s">
        <v>198</v>
      </c>
    </row>
    <row r="93" spans="1:6">
      <c r="A93" s="5">
        <v>47</v>
      </c>
      <c r="B93" s="7" t="s">
        <v>199</v>
      </c>
      <c r="C93" s="7">
        <v>0</v>
      </c>
      <c r="D93" s="7">
        <v>0</v>
      </c>
      <c r="E93" s="7">
        <v>0</v>
      </c>
      <c r="F93" s="7" t="s">
        <v>200</v>
      </c>
    </row>
    <row r="94" spans="1:6">
      <c r="A94" s="5">
        <v>179</v>
      </c>
      <c r="B94" s="7" t="s">
        <v>201</v>
      </c>
      <c r="C94" s="7">
        <v>136.80000000000001</v>
      </c>
      <c r="D94" s="7">
        <v>0</v>
      </c>
      <c r="E94" s="7">
        <v>5</v>
      </c>
      <c r="F94" s="7" t="s">
        <v>202</v>
      </c>
    </row>
    <row r="95" spans="1:6">
      <c r="A95" s="5">
        <v>215</v>
      </c>
      <c r="B95" s="7" t="s">
        <v>203</v>
      </c>
      <c r="C95" s="7">
        <v>29008.7</v>
      </c>
      <c r="D95" s="7">
        <v>3.4615384615520543E-2</v>
      </c>
      <c r="E95" s="7">
        <v>5</v>
      </c>
      <c r="F95" s="7" t="s">
        <v>204</v>
      </c>
    </row>
    <row r="96" spans="1:6">
      <c r="A96" s="5">
        <v>189</v>
      </c>
      <c r="B96" s="7" t="s">
        <v>205</v>
      </c>
      <c r="C96" s="7">
        <v>9343.2999999999993</v>
      </c>
      <c r="D96" s="7">
        <v>-139.28626373626369</v>
      </c>
      <c r="E96" s="7">
        <v>5</v>
      </c>
      <c r="F96" s="7" t="s">
        <v>206</v>
      </c>
    </row>
    <row r="97" spans="1:6">
      <c r="A97" s="5">
        <v>112</v>
      </c>
      <c r="B97" s="7" t="s">
        <v>207</v>
      </c>
      <c r="C97" s="7">
        <v>1661.1</v>
      </c>
      <c r="D97" s="7">
        <v>141.4236263736264</v>
      </c>
      <c r="E97" s="7">
        <v>2</v>
      </c>
      <c r="F97" s="7" t="s">
        <v>208</v>
      </c>
    </row>
    <row r="98" spans="1:6">
      <c r="A98" s="5">
        <v>195</v>
      </c>
      <c r="B98" s="7" t="s">
        <v>209</v>
      </c>
      <c r="C98" s="7">
        <v>3177.4</v>
      </c>
      <c r="D98" s="7">
        <v>1.208791208792858E-2</v>
      </c>
      <c r="E98" s="7">
        <v>5</v>
      </c>
      <c r="F98" s="7" t="s">
        <v>210</v>
      </c>
    </row>
    <row r="99" spans="1:6">
      <c r="A99" s="5">
        <v>15</v>
      </c>
      <c r="B99" s="7" t="s">
        <v>211</v>
      </c>
      <c r="C99" s="7">
        <v>0</v>
      </c>
      <c r="D99" s="7">
        <v>0</v>
      </c>
      <c r="E99" s="7">
        <v>0</v>
      </c>
      <c r="F99" s="7" t="s">
        <v>212</v>
      </c>
    </row>
    <row r="100" spans="1:6">
      <c r="A100" s="5">
        <v>50</v>
      </c>
      <c r="B100" s="7" t="s">
        <v>213</v>
      </c>
      <c r="C100" s="7">
        <v>0</v>
      </c>
      <c r="D100" s="7">
        <v>0</v>
      </c>
      <c r="E100" s="7">
        <v>0</v>
      </c>
      <c r="F100" s="7" t="s">
        <v>214</v>
      </c>
    </row>
    <row r="101" spans="1:6">
      <c r="A101" s="5">
        <v>255</v>
      </c>
      <c r="B101" s="7" t="s">
        <v>215</v>
      </c>
      <c r="C101" s="7">
        <v>723</v>
      </c>
      <c r="D101" s="7">
        <v>0</v>
      </c>
      <c r="E101" s="7">
        <v>5</v>
      </c>
      <c r="F101" s="7" t="s">
        <v>216</v>
      </c>
    </row>
    <row r="102" spans="1:6">
      <c r="A102" s="5">
        <v>42</v>
      </c>
      <c r="B102" s="7" t="s">
        <v>217</v>
      </c>
      <c r="C102" s="7">
        <v>0</v>
      </c>
      <c r="D102" s="7">
        <v>0</v>
      </c>
      <c r="E102" s="7">
        <v>0</v>
      </c>
      <c r="F102" s="7" t="s">
        <v>218</v>
      </c>
    </row>
    <row r="103" spans="1:6">
      <c r="A103" s="5">
        <v>56</v>
      </c>
      <c r="B103" s="7" t="s">
        <v>219</v>
      </c>
      <c r="C103" s="7">
        <v>4664.3999999999996</v>
      </c>
      <c r="D103" s="7">
        <v>45.606593406593383</v>
      </c>
      <c r="E103" s="7">
        <v>1</v>
      </c>
      <c r="F103" s="7" t="s">
        <v>220</v>
      </c>
    </row>
    <row r="104" spans="1:6">
      <c r="A104" s="5">
        <v>145</v>
      </c>
      <c r="B104" s="7" t="s">
        <v>221</v>
      </c>
      <c r="C104" s="7">
        <v>535983</v>
      </c>
      <c r="D104" s="7">
        <v>43400.470879120883</v>
      </c>
      <c r="E104" s="7">
        <v>3</v>
      </c>
      <c r="F104" s="7" t="s">
        <v>222</v>
      </c>
    </row>
    <row r="105" spans="1:6">
      <c r="A105" s="5">
        <v>208</v>
      </c>
      <c r="B105" s="7" t="s">
        <v>223</v>
      </c>
      <c r="C105" s="7">
        <v>714011.8</v>
      </c>
      <c r="D105" s="7">
        <v>43930.940109890107</v>
      </c>
      <c r="E105" s="7">
        <v>5</v>
      </c>
      <c r="F105" s="7" t="s">
        <v>224</v>
      </c>
    </row>
    <row r="106" spans="1:6">
      <c r="A106" s="5">
        <v>75</v>
      </c>
      <c r="B106" s="7" t="s">
        <v>225</v>
      </c>
      <c r="C106" s="7">
        <v>79158.2</v>
      </c>
      <c r="D106" s="7">
        <v>1447.0549450549449</v>
      </c>
      <c r="E106" s="7">
        <v>1</v>
      </c>
      <c r="F106" s="7" t="s">
        <v>226</v>
      </c>
    </row>
    <row r="107" spans="1:6">
      <c r="A107" s="5">
        <v>142</v>
      </c>
      <c r="B107" s="7" t="s">
        <v>227</v>
      </c>
      <c r="C107" s="7">
        <v>579198.19999999995</v>
      </c>
      <c r="D107" s="7">
        <v>52450.979670329667</v>
      </c>
      <c r="E107" s="7">
        <v>3</v>
      </c>
      <c r="F107" s="7" t="s">
        <v>228</v>
      </c>
    </row>
    <row r="108" spans="1:6">
      <c r="A108" s="5">
        <v>18</v>
      </c>
      <c r="B108" s="7" t="s">
        <v>229</v>
      </c>
      <c r="C108" s="7">
        <v>0</v>
      </c>
      <c r="D108" s="7">
        <v>0</v>
      </c>
      <c r="E108" s="7">
        <v>0</v>
      </c>
      <c r="F108" s="7" t="s">
        <v>230</v>
      </c>
    </row>
    <row r="109" spans="1:6">
      <c r="A109" s="5">
        <v>223</v>
      </c>
      <c r="B109" s="7" t="s">
        <v>231</v>
      </c>
      <c r="C109" s="7">
        <v>1.7</v>
      </c>
      <c r="D109" s="7">
        <v>0</v>
      </c>
      <c r="E109" s="7">
        <v>5</v>
      </c>
      <c r="F109" s="7" t="s">
        <v>232</v>
      </c>
    </row>
    <row r="110" spans="1:6">
      <c r="A110" s="5">
        <v>169</v>
      </c>
      <c r="B110" s="7" t="s">
        <v>233</v>
      </c>
      <c r="C110" s="7">
        <v>969330.7</v>
      </c>
      <c r="D110" s="7">
        <v>27284.230769230759</v>
      </c>
      <c r="E110" s="7">
        <v>4</v>
      </c>
      <c r="F110" s="7" t="s">
        <v>234</v>
      </c>
    </row>
    <row r="111" spans="1:6">
      <c r="A111" s="5">
        <v>148</v>
      </c>
      <c r="B111" s="7" t="s">
        <v>235</v>
      </c>
      <c r="C111" s="7">
        <v>16411.3</v>
      </c>
      <c r="D111" s="7">
        <v>633.29615384615386</v>
      </c>
      <c r="E111" s="7">
        <v>3</v>
      </c>
      <c r="F111" s="7" t="s">
        <v>236</v>
      </c>
    </row>
    <row r="112" spans="1:6">
      <c r="A112" s="5">
        <v>117</v>
      </c>
      <c r="B112" s="7" t="s">
        <v>237</v>
      </c>
      <c r="C112" s="7">
        <v>4.9000000000000004</v>
      </c>
      <c r="D112" s="7">
        <v>8.5714285714285743E-2</v>
      </c>
      <c r="E112" s="7">
        <v>3</v>
      </c>
      <c r="F112" s="7" t="s">
        <v>238</v>
      </c>
    </row>
    <row r="113" spans="1:6">
      <c r="A113" s="5">
        <v>113</v>
      </c>
      <c r="B113" s="7" t="s">
        <v>239</v>
      </c>
      <c r="C113" s="7">
        <v>106598.9</v>
      </c>
      <c r="D113" s="7">
        <v>3001.373076923076</v>
      </c>
      <c r="E113" s="7">
        <v>3</v>
      </c>
      <c r="F113" s="7" t="s">
        <v>240</v>
      </c>
    </row>
    <row r="114" spans="1:6">
      <c r="A114" s="5">
        <v>130</v>
      </c>
      <c r="B114" s="7" t="s">
        <v>241</v>
      </c>
      <c r="C114" s="7">
        <v>19819.599999999999</v>
      </c>
      <c r="D114" s="7">
        <v>479.39395604395588</v>
      </c>
      <c r="E114" s="7">
        <v>3</v>
      </c>
      <c r="F114" s="7" t="s">
        <v>242</v>
      </c>
    </row>
    <row r="115" spans="1:6">
      <c r="A115" s="5">
        <v>69</v>
      </c>
      <c r="B115" s="7" t="s">
        <v>243</v>
      </c>
      <c r="C115" s="7">
        <v>28346.1</v>
      </c>
      <c r="D115" s="7">
        <v>124.6758241758242</v>
      </c>
      <c r="E115" s="7">
        <v>1</v>
      </c>
      <c r="F115" s="7" t="s">
        <v>244</v>
      </c>
    </row>
    <row r="116" spans="1:6">
      <c r="A116" s="5">
        <v>81</v>
      </c>
      <c r="B116" s="7" t="s">
        <v>245</v>
      </c>
      <c r="C116" s="7">
        <v>25173.8</v>
      </c>
      <c r="D116" s="7">
        <v>253.57692307692301</v>
      </c>
      <c r="E116" s="7">
        <v>1</v>
      </c>
      <c r="F116" s="7" t="s">
        <v>246</v>
      </c>
    </row>
    <row r="117" spans="1:6">
      <c r="A117" s="5">
        <v>144</v>
      </c>
      <c r="B117" s="7" t="s">
        <v>247</v>
      </c>
      <c r="C117" s="7">
        <v>3770.5</v>
      </c>
      <c r="D117" s="7">
        <v>121.9840659340659</v>
      </c>
      <c r="E117" s="7">
        <v>3</v>
      </c>
      <c r="F117" s="7" t="s">
        <v>248</v>
      </c>
    </row>
    <row r="118" spans="1:6">
      <c r="A118" s="5">
        <v>163</v>
      </c>
      <c r="B118" s="7" t="s">
        <v>249</v>
      </c>
      <c r="C118" s="7">
        <v>10417.700000000001</v>
      </c>
      <c r="D118" s="7">
        <v>460.32527472527471</v>
      </c>
      <c r="E118" s="7">
        <v>4</v>
      </c>
      <c r="F118" s="7" t="s">
        <v>250</v>
      </c>
    </row>
    <row r="119" spans="1:6">
      <c r="A119" s="5">
        <v>45</v>
      </c>
      <c r="B119" s="7" t="s">
        <v>251</v>
      </c>
      <c r="C119" s="7">
        <v>744441.1</v>
      </c>
      <c r="D119" s="7">
        <v>37792.814285714288</v>
      </c>
      <c r="E119" s="7">
        <v>0</v>
      </c>
      <c r="F119" s="7" t="s">
        <v>252</v>
      </c>
    </row>
    <row r="120" spans="1:6">
      <c r="A120" s="5">
        <v>83</v>
      </c>
      <c r="B120" s="7" t="s">
        <v>253</v>
      </c>
      <c r="C120" s="7">
        <v>18345</v>
      </c>
      <c r="D120" s="7">
        <v>72.125824175824263</v>
      </c>
      <c r="E120" s="7">
        <v>1</v>
      </c>
      <c r="F120" s="7" t="s">
        <v>254</v>
      </c>
    </row>
    <row r="121" spans="1:6">
      <c r="A121" s="5">
        <v>229</v>
      </c>
      <c r="B121" s="7" t="s">
        <v>255</v>
      </c>
      <c r="C121" s="7">
        <v>3566.9</v>
      </c>
      <c r="D121" s="7">
        <v>0</v>
      </c>
      <c r="E121" s="7">
        <v>5</v>
      </c>
      <c r="F121" s="7" t="s">
        <v>256</v>
      </c>
    </row>
    <row r="122" spans="1:6">
      <c r="A122" s="5">
        <v>159</v>
      </c>
      <c r="B122" s="7" t="s">
        <v>257</v>
      </c>
      <c r="C122" s="7">
        <v>5555</v>
      </c>
      <c r="D122" s="7">
        <v>320.72637362637357</v>
      </c>
      <c r="E122" s="7">
        <v>4</v>
      </c>
      <c r="F122" s="7" t="s">
        <v>258</v>
      </c>
    </row>
    <row r="123" spans="1:6">
      <c r="A123" s="5">
        <v>139</v>
      </c>
      <c r="B123" s="7" t="s">
        <v>259</v>
      </c>
      <c r="C123" s="7">
        <v>231261.1</v>
      </c>
      <c r="D123" s="7">
        <v>10030.323076923079</v>
      </c>
      <c r="E123" s="7">
        <v>3</v>
      </c>
      <c r="F123" s="7" t="s">
        <v>260</v>
      </c>
    </row>
    <row r="124" spans="1:6">
      <c r="A124" s="5">
        <v>210</v>
      </c>
      <c r="B124" s="7" t="s">
        <v>261</v>
      </c>
      <c r="C124" s="7">
        <v>257248.6</v>
      </c>
      <c r="D124" s="7">
        <v>42.314835164836062</v>
      </c>
      <c r="E124" s="7">
        <v>5</v>
      </c>
      <c r="F124" s="7" t="s">
        <v>262</v>
      </c>
    </row>
    <row r="125" spans="1:6">
      <c r="A125" s="5">
        <v>246</v>
      </c>
      <c r="B125" s="7" t="s">
        <v>263</v>
      </c>
      <c r="C125" s="7">
        <v>546.9</v>
      </c>
      <c r="D125" s="7">
        <v>6.0439560439574181E-3</v>
      </c>
      <c r="E125" s="7">
        <v>5</v>
      </c>
      <c r="F125" s="7" t="s">
        <v>264</v>
      </c>
    </row>
    <row r="126" spans="1:6">
      <c r="A126" s="5">
        <v>110</v>
      </c>
      <c r="B126" s="7" t="s">
        <v>265</v>
      </c>
      <c r="C126" s="7">
        <v>28900.5</v>
      </c>
      <c r="D126" s="7">
        <v>2404.608791208791</v>
      </c>
      <c r="E126" s="7">
        <v>2</v>
      </c>
      <c r="F126" s="7" t="s">
        <v>266</v>
      </c>
    </row>
    <row r="127" spans="1:6">
      <c r="A127" s="5">
        <v>126</v>
      </c>
      <c r="B127" s="7" t="s">
        <v>267</v>
      </c>
      <c r="C127" s="7">
        <v>10226.200000000001</v>
      </c>
      <c r="D127" s="7">
        <v>335.50219780219783</v>
      </c>
      <c r="E127" s="7">
        <v>3</v>
      </c>
      <c r="F127" s="7" t="s">
        <v>268</v>
      </c>
    </row>
    <row r="128" spans="1:6">
      <c r="A128" s="5">
        <v>216</v>
      </c>
      <c r="B128" s="7" t="s">
        <v>269</v>
      </c>
      <c r="C128" s="7">
        <v>106348.6</v>
      </c>
      <c r="D128" s="7">
        <v>138.1159340659342</v>
      </c>
      <c r="E128" s="7">
        <v>5</v>
      </c>
      <c r="F128" s="7" t="s">
        <v>270</v>
      </c>
    </row>
    <row r="129" spans="1:6">
      <c r="A129" s="5">
        <v>222</v>
      </c>
      <c r="B129" s="7" t="s">
        <v>271</v>
      </c>
      <c r="C129" s="7">
        <v>100.3</v>
      </c>
      <c r="D129" s="7">
        <v>6.0439560439557007E-3</v>
      </c>
      <c r="E129" s="7">
        <v>5</v>
      </c>
      <c r="F129" s="7" t="s">
        <v>272</v>
      </c>
    </row>
    <row r="130" spans="1:6">
      <c r="A130" s="5">
        <v>242</v>
      </c>
      <c r="B130" s="7" t="s">
        <v>273</v>
      </c>
      <c r="C130" s="7">
        <v>130.6</v>
      </c>
      <c r="D130" s="7">
        <v>0</v>
      </c>
      <c r="E130" s="7">
        <v>5</v>
      </c>
      <c r="F130" s="7" t="s">
        <v>274</v>
      </c>
    </row>
    <row r="131" spans="1:6">
      <c r="A131" s="5">
        <v>120</v>
      </c>
      <c r="B131" s="7" t="s">
        <v>275</v>
      </c>
      <c r="C131" s="7">
        <v>457875.3</v>
      </c>
      <c r="D131" s="7">
        <v>8973.1027472527458</v>
      </c>
      <c r="E131" s="7">
        <v>3</v>
      </c>
      <c r="F131" s="7" t="s">
        <v>276</v>
      </c>
    </row>
    <row r="132" spans="1:6">
      <c r="A132" s="5">
        <v>95</v>
      </c>
      <c r="B132" s="7" t="s">
        <v>277</v>
      </c>
      <c r="C132" s="7">
        <v>1329.5</v>
      </c>
      <c r="D132" s="7">
        <v>147.4093406593407</v>
      </c>
      <c r="E132" s="7">
        <v>2</v>
      </c>
      <c r="F132" s="7" t="s">
        <v>278</v>
      </c>
    </row>
    <row r="133" spans="1:6">
      <c r="A133" s="5">
        <v>177</v>
      </c>
      <c r="B133" s="7" t="s">
        <v>279</v>
      </c>
      <c r="C133" s="7">
        <v>1741.2</v>
      </c>
      <c r="D133" s="7">
        <v>85.338461538461573</v>
      </c>
      <c r="E133" s="7">
        <v>4</v>
      </c>
      <c r="F133" s="7" t="s">
        <v>280</v>
      </c>
    </row>
    <row r="134" spans="1:6">
      <c r="A134" s="5">
        <v>141</v>
      </c>
      <c r="B134" s="7" t="s">
        <v>281</v>
      </c>
      <c r="C134" s="7">
        <v>62419.4</v>
      </c>
      <c r="D134" s="7">
        <v>1740.6664835164829</v>
      </c>
      <c r="E134" s="7">
        <v>3</v>
      </c>
      <c r="F134" s="7" t="s">
        <v>282</v>
      </c>
    </row>
    <row r="135" spans="1:6">
      <c r="A135" s="5">
        <v>114</v>
      </c>
      <c r="B135" s="7" t="s">
        <v>283</v>
      </c>
      <c r="C135" s="7">
        <v>101701.8</v>
      </c>
      <c r="D135" s="7">
        <v>1399.212087912088</v>
      </c>
      <c r="E135" s="7">
        <v>3</v>
      </c>
      <c r="F135" s="7" t="s">
        <v>284</v>
      </c>
    </row>
    <row r="136" spans="1:6">
      <c r="A136" s="5">
        <v>155</v>
      </c>
      <c r="B136" s="7" t="s">
        <v>285</v>
      </c>
      <c r="C136" s="7">
        <v>422345</v>
      </c>
      <c r="D136" s="7">
        <v>7663.7324175824169</v>
      </c>
      <c r="E136" s="7">
        <v>4</v>
      </c>
      <c r="F136" s="7" t="s">
        <v>286</v>
      </c>
    </row>
    <row r="137" spans="1:6">
      <c r="A137" s="5">
        <v>204</v>
      </c>
      <c r="B137" s="7" t="s">
        <v>287</v>
      </c>
      <c r="C137" s="7">
        <v>18508.8</v>
      </c>
      <c r="D137" s="7">
        <v>9.340659340663339E-2</v>
      </c>
      <c r="E137" s="7">
        <v>5</v>
      </c>
      <c r="F137" s="7" t="s">
        <v>288</v>
      </c>
    </row>
    <row r="138" spans="1:6">
      <c r="A138" s="5">
        <v>97</v>
      </c>
      <c r="B138" s="7" t="s">
        <v>289</v>
      </c>
      <c r="C138" s="7">
        <v>1613.8</v>
      </c>
      <c r="D138" s="7">
        <v>142.46483516483531</v>
      </c>
      <c r="E138" s="7">
        <v>2</v>
      </c>
      <c r="F138" s="7" t="s">
        <v>290</v>
      </c>
    </row>
    <row r="139" spans="1:6">
      <c r="A139" s="5">
        <v>14</v>
      </c>
      <c r="B139" s="7" t="s">
        <v>291</v>
      </c>
      <c r="C139" s="7">
        <v>0</v>
      </c>
      <c r="D139" s="7">
        <v>0</v>
      </c>
      <c r="E139" s="7">
        <v>0</v>
      </c>
      <c r="F139" s="7" t="s">
        <v>292</v>
      </c>
    </row>
    <row r="140" spans="1:6">
      <c r="A140" s="5">
        <v>102</v>
      </c>
      <c r="B140" s="7" t="s">
        <v>293</v>
      </c>
      <c r="C140" s="7">
        <v>3388609.7</v>
      </c>
      <c r="D140" s="7">
        <v>54672.247252747278</v>
      </c>
      <c r="E140" s="7">
        <v>2</v>
      </c>
      <c r="F140" s="7" t="s">
        <v>294</v>
      </c>
    </row>
    <row r="141" spans="1:6">
      <c r="A141" s="5">
        <v>61</v>
      </c>
      <c r="B141" s="7" t="s">
        <v>295</v>
      </c>
      <c r="C141" s="7">
        <v>5734.9</v>
      </c>
      <c r="D141" s="7">
        <v>48.231318681318669</v>
      </c>
      <c r="E141" s="7">
        <v>1</v>
      </c>
      <c r="F141" s="7" t="s">
        <v>296</v>
      </c>
    </row>
    <row r="142" spans="1:6">
      <c r="A142" s="5">
        <v>22</v>
      </c>
      <c r="B142" s="7" t="s">
        <v>297</v>
      </c>
      <c r="C142" s="7">
        <v>0</v>
      </c>
      <c r="D142" s="7">
        <v>0</v>
      </c>
      <c r="E142" s="7">
        <v>0</v>
      </c>
      <c r="F142" s="7" t="s">
        <v>298</v>
      </c>
    </row>
    <row r="143" spans="1:6">
      <c r="A143" s="5">
        <v>174</v>
      </c>
      <c r="B143" s="7" t="s">
        <v>299</v>
      </c>
      <c r="C143" s="7">
        <v>251187.7</v>
      </c>
      <c r="D143" s="7">
        <v>5948.0582417582427</v>
      </c>
      <c r="E143" s="7">
        <v>4</v>
      </c>
      <c r="F143" s="7" t="s">
        <v>300</v>
      </c>
    </row>
    <row r="144" spans="1:6">
      <c r="A144" s="5">
        <v>32</v>
      </c>
      <c r="B144" s="7" t="s">
        <v>301</v>
      </c>
      <c r="C144" s="7">
        <v>0</v>
      </c>
      <c r="D144" s="7">
        <v>0</v>
      </c>
      <c r="E144" s="7">
        <v>0</v>
      </c>
      <c r="F144" s="7" t="s">
        <v>302</v>
      </c>
    </row>
    <row r="145" spans="1:6">
      <c r="A145" s="5">
        <v>107</v>
      </c>
      <c r="B145" s="7" t="s">
        <v>303</v>
      </c>
      <c r="C145" s="7">
        <v>186.5</v>
      </c>
      <c r="D145" s="7">
        <v>19.51868131868132</v>
      </c>
      <c r="E145" s="7">
        <v>2</v>
      </c>
      <c r="F145" s="7" t="s">
        <v>304</v>
      </c>
    </row>
    <row r="146" spans="1:6">
      <c r="A146" s="5">
        <v>167</v>
      </c>
      <c r="B146" s="7" t="s">
        <v>305</v>
      </c>
      <c r="C146" s="7">
        <v>21.2</v>
      </c>
      <c r="D146" s="7">
        <v>1.459340659340659</v>
      </c>
      <c r="E146" s="7">
        <v>4</v>
      </c>
      <c r="F146" s="7" t="s">
        <v>306</v>
      </c>
    </row>
    <row r="147" spans="1:6">
      <c r="A147" s="5">
        <v>134</v>
      </c>
      <c r="B147" s="7" t="s">
        <v>307</v>
      </c>
      <c r="C147" s="7">
        <v>2</v>
      </c>
      <c r="D147" s="7">
        <v>2.9670329670329669E-2</v>
      </c>
      <c r="E147" s="7">
        <v>3</v>
      </c>
      <c r="F147" s="7" t="s">
        <v>308</v>
      </c>
    </row>
    <row r="148" spans="1:6">
      <c r="A148" s="5">
        <v>247</v>
      </c>
      <c r="B148" s="7" t="s">
        <v>309</v>
      </c>
      <c r="C148" s="7">
        <v>658179.6</v>
      </c>
      <c r="D148" s="7">
        <v>11010.52747252747</v>
      </c>
      <c r="E148" s="7">
        <v>5</v>
      </c>
      <c r="F148" s="7" t="s">
        <v>310</v>
      </c>
    </row>
    <row r="149" spans="1:6">
      <c r="A149" s="5">
        <v>66</v>
      </c>
      <c r="B149" s="7" t="s">
        <v>311</v>
      </c>
      <c r="C149" s="7">
        <v>596958.80000000005</v>
      </c>
      <c r="D149" s="7">
        <v>8054.5032967032976</v>
      </c>
      <c r="E149" s="7">
        <v>1</v>
      </c>
      <c r="F149" s="7" t="s">
        <v>312</v>
      </c>
    </row>
    <row r="150" spans="1:6">
      <c r="A150" s="5">
        <v>116</v>
      </c>
      <c r="B150" s="7" t="s">
        <v>313</v>
      </c>
      <c r="C150" s="7">
        <v>21260.6</v>
      </c>
      <c r="D150" s="7">
        <v>440.31868131868117</v>
      </c>
      <c r="E150" s="7">
        <v>3</v>
      </c>
      <c r="F150" s="7" t="s">
        <v>314</v>
      </c>
    </row>
    <row r="151" spans="1:6">
      <c r="A151" s="5">
        <v>55</v>
      </c>
      <c r="B151" s="7" t="s">
        <v>315</v>
      </c>
      <c r="C151" s="7">
        <v>0</v>
      </c>
      <c r="D151" s="7">
        <v>0</v>
      </c>
      <c r="E151" s="7">
        <v>0</v>
      </c>
      <c r="F151" s="7" t="s">
        <v>316</v>
      </c>
    </row>
    <row r="152" spans="1:6">
      <c r="A152" s="5">
        <v>146</v>
      </c>
      <c r="B152" s="7" t="s">
        <v>317</v>
      </c>
      <c r="C152" s="7">
        <v>21927.1</v>
      </c>
      <c r="D152" s="7">
        <v>379.54780219780213</v>
      </c>
      <c r="E152" s="7">
        <v>3</v>
      </c>
      <c r="F152" s="7" t="s">
        <v>318</v>
      </c>
    </row>
    <row r="153" spans="1:6">
      <c r="A153" s="5">
        <v>121</v>
      </c>
      <c r="B153" s="7" t="s">
        <v>319</v>
      </c>
      <c r="C153" s="7">
        <v>35025.9</v>
      </c>
      <c r="D153" s="7">
        <v>1766.3379120879119</v>
      </c>
      <c r="E153" s="7">
        <v>3</v>
      </c>
      <c r="F153" s="7" t="s">
        <v>320</v>
      </c>
    </row>
    <row r="154" spans="1:6">
      <c r="A154" s="5">
        <v>41</v>
      </c>
      <c r="B154" s="7" t="s">
        <v>321</v>
      </c>
      <c r="C154" s="7">
        <v>0</v>
      </c>
      <c r="D154" s="7">
        <v>0</v>
      </c>
      <c r="E154" s="7">
        <v>0</v>
      </c>
      <c r="F154" s="7" t="s">
        <v>322</v>
      </c>
    </row>
    <row r="155" spans="1:6">
      <c r="A155" s="5">
        <v>38</v>
      </c>
      <c r="B155" s="7" t="s">
        <v>323</v>
      </c>
      <c r="C155" s="7">
        <v>0</v>
      </c>
      <c r="D155" s="7">
        <v>0</v>
      </c>
      <c r="E155" s="7">
        <v>0</v>
      </c>
      <c r="F155" s="7" t="s">
        <v>324</v>
      </c>
    </row>
    <row r="156" spans="1:6">
      <c r="A156" s="5">
        <v>249</v>
      </c>
      <c r="B156" s="7" t="s">
        <v>325</v>
      </c>
      <c r="C156" s="7">
        <v>11163.4</v>
      </c>
      <c r="D156" s="7">
        <v>1.153846153839358E-2</v>
      </c>
      <c r="E156" s="7">
        <v>5</v>
      </c>
      <c r="F156" s="7" t="s">
        <v>326</v>
      </c>
    </row>
    <row r="157" spans="1:6">
      <c r="A157" s="5">
        <v>214</v>
      </c>
      <c r="B157" s="7" t="s">
        <v>327</v>
      </c>
      <c r="C157" s="7">
        <v>1700.7</v>
      </c>
      <c r="D157" s="7">
        <v>4.2307692307695058E-2</v>
      </c>
      <c r="E157" s="7">
        <v>5</v>
      </c>
      <c r="F157" s="7" t="s">
        <v>328</v>
      </c>
    </row>
    <row r="158" spans="1:6">
      <c r="A158" s="5">
        <v>205</v>
      </c>
      <c r="B158" s="7" t="s">
        <v>329</v>
      </c>
      <c r="C158" s="7">
        <v>438545.3</v>
      </c>
      <c r="D158" s="7">
        <v>-219.43681318681391</v>
      </c>
      <c r="E158" s="7">
        <v>5</v>
      </c>
      <c r="F158" s="7" t="s">
        <v>330</v>
      </c>
    </row>
    <row r="159" spans="1:6">
      <c r="A159" s="5">
        <v>6</v>
      </c>
      <c r="B159" s="7" t="s">
        <v>331</v>
      </c>
      <c r="C159" s="7">
        <v>0</v>
      </c>
      <c r="D159" s="7">
        <v>0</v>
      </c>
      <c r="E159" s="7">
        <v>0</v>
      </c>
      <c r="F159" s="7" t="s">
        <v>332</v>
      </c>
    </row>
    <row r="160" spans="1:6">
      <c r="A160" s="5">
        <v>129</v>
      </c>
      <c r="B160" s="7" t="s">
        <v>333</v>
      </c>
      <c r="C160" s="7">
        <v>30327.7</v>
      </c>
      <c r="D160" s="7">
        <v>371.25219780219788</v>
      </c>
      <c r="E160" s="7">
        <v>3</v>
      </c>
      <c r="F160" s="7" t="s">
        <v>334</v>
      </c>
    </row>
    <row r="161" spans="1:6">
      <c r="A161" s="5">
        <v>119</v>
      </c>
      <c r="B161" s="7" t="s">
        <v>335</v>
      </c>
      <c r="C161" s="7">
        <v>137937.4</v>
      </c>
      <c r="D161" s="7">
        <v>2311.821428571428</v>
      </c>
      <c r="E161" s="7">
        <v>3</v>
      </c>
      <c r="F161" s="7" t="s">
        <v>336</v>
      </c>
    </row>
    <row r="162" spans="1:6">
      <c r="A162" s="5">
        <v>11</v>
      </c>
      <c r="B162" s="7" t="s">
        <v>337</v>
      </c>
      <c r="C162" s="7">
        <v>0</v>
      </c>
      <c r="D162" s="7">
        <v>0</v>
      </c>
      <c r="E162" s="7">
        <v>0</v>
      </c>
      <c r="F162" s="7" t="s">
        <v>338</v>
      </c>
    </row>
    <row r="163" spans="1:6">
      <c r="A163" s="5">
        <v>49</v>
      </c>
      <c r="B163" s="7" t="s">
        <v>339</v>
      </c>
      <c r="C163" s="7">
        <v>0</v>
      </c>
      <c r="D163" s="7">
        <v>0</v>
      </c>
      <c r="E163" s="7">
        <v>0</v>
      </c>
      <c r="F163" s="7" t="s">
        <v>340</v>
      </c>
    </row>
    <row r="164" spans="1:6">
      <c r="A164" s="5">
        <v>96</v>
      </c>
      <c r="B164" s="7" t="s">
        <v>341</v>
      </c>
      <c r="C164" s="7">
        <v>19264</v>
      </c>
      <c r="D164" s="7">
        <v>1856.9203296703299</v>
      </c>
      <c r="E164" s="7">
        <v>2</v>
      </c>
      <c r="F164" s="7" t="s">
        <v>342</v>
      </c>
    </row>
    <row r="165" spans="1:6">
      <c r="A165" s="5">
        <v>181</v>
      </c>
      <c r="B165" s="7" t="s">
        <v>343</v>
      </c>
      <c r="C165" s="7">
        <v>10693.7</v>
      </c>
      <c r="D165" s="7">
        <v>3.6263736263758249E-2</v>
      </c>
      <c r="E165" s="7">
        <v>5</v>
      </c>
      <c r="F165" s="7" t="s">
        <v>344</v>
      </c>
    </row>
    <row r="166" spans="1:6">
      <c r="A166" s="5">
        <v>182</v>
      </c>
      <c r="B166" s="7" t="s">
        <v>345</v>
      </c>
      <c r="C166" s="7">
        <v>763.6</v>
      </c>
      <c r="D166" s="7">
        <v>1.8131868131872259E-2</v>
      </c>
      <c r="E166" s="7">
        <v>5</v>
      </c>
      <c r="F166" s="7" t="s">
        <v>346</v>
      </c>
    </row>
    <row r="167" spans="1:6">
      <c r="A167" s="5">
        <v>202</v>
      </c>
      <c r="B167" s="7" t="s">
        <v>347</v>
      </c>
      <c r="C167" s="7">
        <v>5158.3</v>
      </c>
      <c r="D167" s="7">
        <v>3.021978021978022E-2</v>
      </c>
      <c r="E167" s="7">
        <v>5</v>
      </c>
      <c r="F167" s="7" t="s">
        <v>348</v>
      </c>
    </row>
    <row r="168" spans="1:6">
      <c r="A168" s="5">
        <v>153</v>
      </c>
      <c r="B168" s="7" t="s">
        <v>349</v>
      </c>
      <c r="C168" s="7">
        <v>1199.3</v>
      </c>
      <c r="D168" s="7">
        <v>43.3521978021978</v>
      </c>
      <c r="E168" s="7">
        <v>3</v>
      </c>
      <c r="F168" s="7" t="s">
        <v>350</v>
      </c>
    </row>
    <row r="169" spans="1:6">
      <c r="A169" s="5">
        <v>101</v>
      </c>
      <c r="B169" s="7" t="s">
        <v>351</v>
      </c>
      <c r="C169" s="7">
        <v>905.9</v>
      </c>
      <c r="D169" s="7">
        <v>79.937362637362639</v>
      </c>
      <c r="E169" s="7">
        <v>2</v>
      </c>
      <c r="F169" s="7" t="s">
        <v>352</v>
      </c>
    </row>
    <row r="170" spans="1:6">
      <c r="A170" s="5">
        <v>36</v>
      </c>
      <c r="B170" s="7" t="s">
        <v>353</v>
      </c>
      <c r="C170" s="7">
        <v>0</v>
      </c>
      <c r="D170" s="7">
        <v>0</v>
      </c>
      <c r="E170" s="7">
        <v>0</v>
      </c>
      <c r="F170" s="7" t="s">
        <v>354</v>
      </c>
    </row>
    <row r="171" spans="1:6">
      <c r="A171" s="5">
        <v>98</v>
      </c>
      <c r="B171" s="7" t="s">
        <v>355</v>
      </c>
      <c r="C171" s="7">
        <v>8517.2999999999993</v>
      </c>
      <c r="D171" s="7">
        <v>976.51153846153852</v>
      </c>
      <c r="E171" s="7">
        <v>2</v>
      </c>
      <c r="F171" s="7" t="s">
        <v>356</v>
      </c>
    </row>
    <row r="172" spans="1:6">
      <c r="A172" s="5">
        <v>70</v>
      </c>
      <c r="B172" s="7" t="s">
        <v>357</v>
      </c>
      <c r="C172" s="7">
        <v>277.60000000000002</v>
      </c>
      <c r="D172" s="7">
        <v>1.525274725274725</v>
      </c>
      <c r="E172" s="7">
        <v>1</v>
      </c>
      <c r="F172" s="7" t="s">
        <v>358</v>
      </c>
    </row>
    <row r="173" spans="1:6">
      <c r="A173" s="5">
        <v>8</v>
      </c>
      <c r="B173" s="7" t="s">
        <v>359</v>
      </c>
      <c r="C173" s="7">
        <v>0</v>
      </c>
      <c r="D173" s="7">
        <v>-453.22637362637357</v>
      </c>
      <c r="E173" s="7">
        <v>0</v>
      </c>
      <c r="F173" s="7" t="s">
        <v>360</v>
      </c>
    </row>
    <row r="174" spans="1:6">
      <c r="A174" s="5">
        <v>31</v>
      </c>
      <c r="B174" s="7" t="s">
        <v>361</v>
      </c>
      <c r="C174" s="7">
        <v>6700.6</v>
      </c>
      <c r="D174" s="7">
        <v>-8206.6000000000022</v>
      </c>
      <c r="E174" s="7">
        <v>0</v>
      </c>
      <c r="F174" s="7" t="s">
        <v>362</v>
      </c>
    </row>
    <row r="175" spans="1:6">
      <c r="A175" s="5">
        <v>51</v>
      </c>
      <c r="B175" s="7" t="s">
        <v>363</v>
      </c>
      <c r="C175" s="7">
        <v>0</v>
      </c>
      <c r="D175" s="7">
        <v>0</v>
      </c>
      <c r="E175" s="7">
        <v>0</v>
      </c>
      <c r="F175" s="7" t="s">
        <v>364</v>
      </c>
    </row>
    <row r="176" spans="1:6">
      <c r="A176" s="5">
        <v>19</v>
      </c>
      <c r="B176" s="7" t="s">
        <v>365</v>
      </c>
      <c r="C176" s="7">
        <v>0</v>
      </c>
      <c r="D176" s="7">
        <v>-849.79340659340653</v>
      </c>
      <c r="E176" s="7">
        <v>0</v>
      </c>
      <c r="F176" s="7" t="s">
        <v>366</v>
      </c>
    </row>
    <row r="177" spans="1:6">
      <c r="A177" s="5">
        <v>161</v>
      </c>
      <c r="B177" s="7" t="s">
        <v>367</v>
      </c>
      <c r="C177" s="7">
        <v>174250.8</v>
      </c>
      <c r="D177" s="7">
        <v>3602.9362637362619</v>
      </c>
      <c r="E177" s="7">
        <v>4</v>
      </c>
      <c r="F177" s="7" t="s">
        <v>368</v>
      </c>
    </row>
    <row r="178" spans="1:6">
      <c r="A178" s="5">
        <v>138</v>
      </c>
      <c r="B178" s="7" t="s">
        <v>369</v>
      </c>
      <c r="C178" s="7">
        <v>85089.600000000006</v>
      </c>
      <c r="D178" s="7">
        <v>4252.8730769230779</v>
      </c>
      <c r="E178" s="7">
        <v>3</v>
      </c>
      <c r="F178" s="7" t="s">
        <v>370</v>
      </c>
    </row>
    <row r="179" spans="1:6">
      <c r="A179" s="5">
        <v>84</v>
      </c>
      <c r="B179" s="7" t="s">
        <v>371</v>
      </c>
      <c r="C179" s="7">
        <v>59653.4</v>
      </c>
      <c r="D179" s="7">
        <v>966.56538461538491</v>
      </c>
      <c r="E179" s="7">
        <v>1</v>
      </c>
      <c r="F179" s="7" t="s">
        <v>372</v>
      </c>
    </row>
    <row r="180" spans="1:6">
      <c r="A180" s="5">
        <v>89</v>
      </c>
      <c r="B180" s="7" t="s">
        <v>373</v>
      </c>
      <c r="C180" s="7">
        <v>6909.4</v>
      </c>
      <c r="D180" s="7">
        <v>88.185714285714312</v>
      </c>
      <c r="E180" s="7">
        <v>1</v>
      </c>
      <c r="F180" s="7" t="s">
        <v>374</v>
      </c>
    </row>
    <row r="181" spans="1:6">
      <c r="A181" s="5">
        <v>60</v>
      </c>
      <c r="B181" s="7" t="s">
        <v>375</v>
      </c>
      <c r="C181" s="7">
        <v>24067.5</v>
      </c>
      <c r="D181" s="7">
        <v>46.927472527472553</v>
      </c>
      <c r="E181" s="7">
        <v>1</v>
      </c>
      <c r="F181" s="7" t="s">
        <v>376</v>
      </c>
    </row>
    <row r="182" spans="1:6">
      <c r="A182" s="5">
        <v>187</v>
      </c>
      <c r="B182" s="7" t="s">
        <v>377</v>
      </c>
      <c r="C182" s="7">
        <v>23481.200000000001</v>
      </c>
      <c r="D182" s="7">
        <v>5.0000000000051968E-2</v>
      </c>
      <c r="E182" s="7">
        <v>5</v>
      </c>
      <c r="F182" s="7" t="s">
        <v>378</v>
      </c>
    </row>
    <row r="183" spans="1:6">
      <c r="A183" s="5">
        <v>172</v>
      </c>
      <c r="B183" s="7" t="s">
        <v>379</v>
      </c>
      <c r="C183" s="7">
        <v>127548.1</v>
      </c>
      <c r="D183" s="7">
        <v>3299.87142857143</v>
      </c>
      <c r="E183" s="7">
        <v>4</v>
      </c>
      <c r="F183" s="7" t="s">
        <v>380</v>
      </c>
    </row>
    <row r="184" spans="1:6">
      <c r="A184" s="5">
        <v>201</v>
      </c>
      <c r="B184" s="7" t="s">
        <v>381</v>
      </c>
      <c r="C184" s="7">
        <v>89.5</v>
      </c>
      <c r="D184" s="7">
        <v>0</v>
      </c>
      <c r="E184" s="7">
        <v>5</v>
      </c>
      <c r="F184" s="7" t="s">
        <v>382</v>
      </c>
    </row>
    <row r="185" spans="1:6">
      <c r="A185" s="5">
        <v>252</v>
      </c>
      <c r="B185" s="7" t="s">
        <v>383</v>
      </c>
      <c r="C185" s="7">
        <v>1485.9</v>
      </c>
      <c r="D185" s="7">
        <v>8.9010989010990513E-2</v>
      </c>
      <c r="E185" s="7">
        <v>5</v>
      </c>
      <c r="F185" s="7" t="s">
        <v>384</v>
      </c>
    </row>
    <row r="186" spans="1:6">
      <c r="A186" s="5">
        <v>196</v>
      </c>
      <c r="B186" s="7" t="s">
        <v>385</v>
      </c>
      <c r="C186" s="7">
        <v>48408.9</v>
      </c>
      <c r="D186" s="7">
        <v>0.65659340659348664</v>
      </c>
      <c r="E186" s="7">
        <v>5</v>
      </c>
      <c r="F186" s="7" t="s">
        <v>386</v>
      </c>
    </row>
    <row r="187" spans="1:6">
      <c r="A187" s="5">
        <v>164</v>
      </c>
      <c r="B187" s="7" t="s">
        <v>387</v>
      </c>
      <c r="C187" s="7">
        <v>97001.2</v>
      </c>
      <c r="D187" s="7">
        <v>3386.1917582417591</v>
      </c>
      <c r="E187" s="7">
        <v>4</v>
      </c>
      <c r="F187" s="7" t="s">
        <v>388</v>
      </c>
    </row>
    <row r="188" spans="1:6">
      <c r="A188" s="5">
        <v>67</v>
      </c>
      <c r="B188" s="7" t="s">
        <v>389</v>
      </c>
      <c r="C188" s="7">
        <v>225893.4</v>
      </c>
      <c r="D188" s="7">
        <v>-286.87857142857109</v>
      </c>
      <c r="E188" s="7">
        <v>1</v>
      </c>
      <c r="F188" s="7" t="s">
        <v>390</v>
      </c>
    </row>
    <row r="189" spans="1:6">
      <c r="A189" s="5">
        <v>76</v>
      </c>
      <c r="B189" s="7" t="s">
        <v>391</v>
      </c>
      <c r="C189" s="7">
        <v>4575.6000000000004</v>
      </c>
      <c r="D189" s="7">
        <v>35.857692307692318</v>
      </c>
      <c r="E189" s="7">
        <v>1</v>
      </c>
      <c r="F189" s="7" t="s">
        <v>392</v>
      </c>
    </row>
    <row r="190" spans="1:6">
      <c r="A190" s="5">
        <v>190</v>
      </c>
      <c r="B190" s="7" t="s">
        <v>393</v>
      </c>
      <c r="C190" s="7">
        <v>20514.2</v>
      </c>
      <c r="D190" s="7">
        <v>34.162087912087983</v>
      </c>
      <c r="E190" s="7">
        <v>5</v>
      </c>
      <c r="F190" s="7" t="s">
        <v>394</v>
      </c>
    </row>
    <row r="191" spans="1:6">
      <c r="A191" s="5">
        <v>64</v>
      </c>
      <c r="B191" s="7" t="s">
        <v>395</v>
      </c>
      <c r="C191" s="7">
        <v>25263.5</v>
      </c>
      <c r="D191" s="7">
        <v>342.60109890109908</v>
      </c>
      <c r="E191" s="7">
        <v>1</v>
      </c>
      <c r="F191" s="7" t="s">
        <v>396</v>
      </c>
    </row>
    <row r="192" spans="1:6">
      <c r="A192" s="5">
        <v>2</v>
      </c>
      <c r="B192" s="7" t="s">
        <v>397</v>
      </c>
      <c r="C192" s="7">
        <v>0</v>
      </c>
      <c r="D192" s="7">
        <v>0</v>
      </c>
      <c r="E192" s="7">
        <v>0</v>
      </c>
      <c r="F192" s="7" t="s">
        <v>398</v>
      </c>
    </row>
    <row r="193" spans="1:6">
      <c r="A193" s="5">
        <v>248</v>
      </c>
      <c r="B193" s="7" t="s">
        <v>399</v>
      </c>
      <c r="C193" s="7">
        <v>448.2</v>
      </c>
      <c r="D193" s="7">
        <v>0</v>
      </c>
      <c r="E193" s="7">
        <v>5</v>
      </c>
      <c r="F193" s="7" t="s">
        <v>400</v>
      </c>
    </row>
    <row r="194" spans="1:6">
      <c r="A194" s="5">
        <v>211</v>
      </c>
      <c r="B194" s="7" t="s">
        <v>401</v>
      </c>
      <c r="C194" s="7">
        <v>495130.5</v>
      </c>
      <c r="D194" s="7">
        <v>5288.4527472527498</v>
      </c>
      <c r="E194" s="7">
        <v>5</v>
      </c>
      <c r="F194" s="7" t="s">
        <v>402</v>
      </c>
    </row>
    <row r="195" spans="1:6">
      <c r="A195" s="5">
        <v>188</v>
      </c>
      <c r="B195" s="7" t="s">
        <v>403</v>
      </c>
      <c r="C195" s="7">
        <v>751</v>
      </c>
      <c r="D195" s="7">
        <v>0</v>
      </c>
      <c r="E195" s="7">
        <v>5</v>
      </c>
      <c r="F195" s="7" t="s">
        <v>404</v>
      </c>
    </row>
    <row r="196" spans="1:6">
      <c r="A196" s="5">
        <v>1</v>
      </c>
      <c r="B196" s="7" t="s">
        <v>405</v>
      </c>
      <c r="C196" s="7">
        <v>0</v>
      </c>
      <c r="D196" s="7">
        <v>0</v>
      </c>
      <c r="E196" s="7">
        <v>0</v>
      </c>
      <c r="F196" s="7" t="s">
        <v>406</v>
      </c>
    </row>
    <row r="197" spans="1:6">
      <c r="A197" s="5">
        <v>115</v>
      </c>
      <c r="B197" s="7" t="s">
        <v>407</v>
      </c>
      <c r="C197" s="7">
        <v>331832.90000000002</v>
      </c>
      <c r="D197" s="7">
        <v>5214.2549450549468</v>
      </c>
      <c r="E197" s="7">
        <v>3</v>
      </c>
      <c r="F197" s="7" t="s">
        <v>408</v>
      </c>
    </row>
    <row r="198" spans="1:6">
      <c r="A198" s="5">
        <v>212</v>
      </c>
      <c r="B198" s="7" t="s">
        <v>409</v>
      </c>
      <c r="C198" s="7">
        <v>155.19999999999999</v>
      </c>
      <c r="D198" s="7">
        <v>0</v>
      </c>
      <c r="E198" s="7">
        <v>5</v>
      </c>
      <c r="F198" s="7" t="s">
        <v>410</v>
      </c>
    </row>
    <row r="199" spans="1:6">
      <c r="A199" s="5">
        <v>46</v>
      </c>
      <c r="B199" s="7" t="s">
        <v>411</v>
      </c>
      <c r="C199" s="7">
        <v>0</v>
      </c>
      <c r="D199" s="7">
        <v>0</v>
      </c>
      <c r="E199" s="7">
        <v>0</v>
      </c>
      <c r="F199" s="7" t="s">
        <v>412</v>
      </c>
    </row>
    <row r="200" spans="1:6">
      <c r="A200" s="5">
        <v>20</v>
      </c>
      <c r="B200" s="7" t="s">
        <v>413</v>
      </c>
      <c r="C200" s="7">
        <v>0</v>
      </c>
      <c r="D200" s="7">
        <v>0</v>
      </c>
      <c r="E200" s="7">
        <v>0</v>
      </c>
      <c r="F200" s="7" t="s">
        <v>414</v>
      </c>
    </row>
    <row r="201" spans="1:6">
      <c r="A201" s="5">
        <v>9</v>
      </c>
      <c r="B201" s="7" t="s">
        <v>415</v>
      </c>
      <c r="C201" s="7">
        <v>0</v>
      </c>
      <c r="D201" s="7">
        <v>0</v>
      </c>
      <c r="E201" s="7">
        <v>0</v>
      </c>
      <c r="F201" s="7" t="s">
        <v>416</v>
      </c>
    </row>
    <row r="202" spans="1:6">
      <c r="A202" s="5">
        <v>160</v>
      </c>
      <c r="B202" s="7" t="s">
        <v>417</v>
      </c>
      <c r="C202" s="7">
        <v>1412947.6</v>
      </c>
      <c r="D202" s="7">
        <v>38581.329670329687</v>
      </c>
      <c r="E202" s="7">
        <v>4</v>
      </c>
      <c r="F202" s="7" t="s">
        <v>418</v>
      </c>
    </row>
    <row r="203" spans="1:6">
      <c r="A203" s="5">
        <v>12</v>
      </c>
      <c r="B203" s="7" t="s">
        <v>419</v>
      </c>
      <c r="C203" s="7">
        <v>0</v>
      </c>
      <c r="D203" s="7">
        <v>0</v>
      </c>
      <c r="E203" s="7">
        <v>0</v>
      </c>
      <c r="F203" s="7" t="s">
        <v>420</v>
      </c>
    </row>
    <row r="204" spans="1:6">
      <c r="A204" s="5">
        <v>173</v>
      </c>
      <c r="B204" s="7" t="s">
        <v>421</v>
      </c>
      <c r="C204" s="7">
        <v>80971.199999999997</v>
      </c>
      <c r="D204" s="7">
        <v>6124.1747252747246</v>
      </c>
      <c r="E204" s="7">
        <v>4</v>
      </c>
      <c r="F204" s="7" t="s">
        <v>422</v>
      </c>
    </row>
    <row r="205" spans="1:6">
      <c r="A205" s="5">
        <v>35</v>
      </c>
      <c r="B205" s="7" t="s">
        <v>423</v>
      </c>
      <c r="C205" s="7">
        <v>147360.9</v>
      </c>
      <c r="D205" s="7">
        <v>-27597.415384615389</v>
      </c>
      <c r="E205" s="7">
        <v>0</v>
      </c>
      <c r="F205" s="7" t="s">
        <v>424</v>
      </c>
    </row>
    <row r="206" spans="1:6">
      <c r="A206" s="5">
        <v>68</v>
      </c>
      <c r="B206" s="7" t="s">
        <v>425</v>
      </c>
      <c r="C206" s="7">
        <v>264528.5</v>
      </c>
      <c r="D206" s="7">
        <v>3136.524175824175</v>
      </c>
      <c r="E206" s="7">
        <v>1</v>
      </c>
      <c r="F206" s="7" t="s">
        <v>426</v>
      </c>
    </row>
    <row r="207" spans="1:6">
      <c r="A207" s="5">
        <v>254</v>
      </c>
      <c r="B207" s="7" t="s">
        <v>427</v>
      </c>
      <c r="C207" s="7">
        <v>795.9</v>
      </c>
      <c r="D207" s="7">
        <v>0</v>
      </c>
      <c r="E207" s="7">
        <v>5</v>
      </c>
      <c r="F207" s="7" t="s">
        <v>428</v>
      </c>
    </row>
    <row r="208" spans="1:6">
      <c r="A208" s="5">
        <v>185</v>
      </c>
      <c r="B208" s="7" t="s">
        <v>429</v>
      </c>
      <c r="C208" s="7">
        <v>25668.7</v>
      </c>
      <c r="D208" s="7">
        <v>-15.492857142857231</v>
      </c>
      <c r="E208" s="7">
        <v>5</v>
      </c>
      <c r="F208" s="7" t="s">
        <v>430</v>
      </c>
    </row>
    <row r="209" spans="1:6">
      <c r="A209" s="5">
        <v>28</v>
      </c>
      <c r="B209" s="7" t="s">
        <v>431</v>
      </c>
      <c r="C209" s="7">
        <v>1434.9</v>
      </c>
      <c r="D209" s="7">
        <v>-5989.8</v>
      </c>
      <c r="E209" s="7">
        <v>0</v>
      </c>
      <c r="F209" s="7" t="s">
        <v>432</v>
      </c>
    </row>
    <row r="210" spans="1:6">
      <c r="A210" s="5">
        <v>123</v>
      </c>
      <c r="B210" s="7" t="s">
        <v>433</v>
      </c>
      <c r="C210" s="7">
        <v>333508.90000000002</v>
      </c>
      <c r="D210" s="7">
        <v>18784.999450549451</v>
      </c>
      <c r="E210" s="7">
        <v>3</v>
      </c>
      <c r="F210" s="7" t="s">
        <v>434</v>
      </c>
    </row>
    <row r="211" spans="1:6">
      <c r="A211" s="5">
        <v>198</v>
      </c>
      <c r="B211" s="7" t="s">
        <v>435</v>
      </c>
      <c r="C211" s="7">
        <v>25757.9</v>
      </c>
      <c r="D211" s="7">
        <v>0</v>
      </c>
      <c r="E211" s="7">
        <v>5</v>
      </c>
      <c r="F211" s="7" t="s">
        <v>436</v>
      </c>
    </row>
    <row r="212" spans="1:6">
      <c r="A212" s="5">
        <v>231</v>
      </c>
      <c r="B212" s="7" t="s">
        <v>437</v>
      </c>
      <c r="C212" s="7">
        <v>567.1</v>
      </c>
      <c r="D212" s="7">
        <v>6.0439560439574181E-3</v>
      </c>
      <c r="E212" s="7">
        <v>5</v>
      </c>
      <c r="F212" s="7" t="s">
        <v>438</v>
      </c>
    </row>
    <row r="213" spans="1:6">
      <c r="A213" s="5">
        <v>34</v>
      </c>
      <c r="B213" s="7" t="s">
        <v>439</v>
      </c>
      <c r="C213" s="7">
        <v>0</v>
      </c>
      <c r="D213" s="7">
        <v>0</v>
      </c>
      <c r="E213" s="7">
        <v>0</v>
      </c>
      <c r="F213" s="7" t="s">
        <v>440</v>
      </c>
    </row>
    <row r="214" spans="1:6">
      <c r="A214" s="5">
        <v>217</v>
      </c>
      <c r="B214" s="7" t="s">
        <v>441</v>
      </c>
      <c r="C214" s="7">
        <v>456.2</v>
      </c>
      <c r="D214" s="7">
        <v>0</v>
      </c>
      <c r="E214" s="7">
        <v>5</v>
      </c>
      <c r="F214" s="7" t="s">
        <v>442</v>
      </c>
    </row>
    <row r="215" spans="1:6">
      <c r="A215" s="5">
        <v>100</v>
      </c>
      <c r="B215" s="7" t="s">
        <v>443</v>
      </c>
      <c r="C215" s="7">
        <v>304.10000000000002</v>
      </c>
      <c r="D215" s="7">
        <v>24.80714285714286</v>
      </c>
      <c r="E215" s="7">
        <v>2</v>
      </c>
      <c r="F215" s="7" t="s">
        <v>444</v>
      </c>
    </row>
    <row r="216" spans="1:6">
      <c r="A216" s="5">
        <v>26</v>
      </c>
      <c r="B216" s="7" t="s">
        <v>445</v>
      </c>
      <c r="C216" s="7">
        <v>0</v>
      </c>
      <c r="D216" s="7">
        <v>0</v>
      </c>
      <c r="E216" s="7">
        <v>0</v>
      </c>
      <c r="F216" s="7" t="s">
        <v>446</v>
      </c>
    </row>
    <row r="217" spans="1:6">
      <c r="A217" s="5">
        <v>241</v>
      </c>
      <c r="B217" s="7" t="s">
        <v>447</v>
      </c>
      <c r="C217" s="7">
        <v>4</v>
      </c>
      <c r="D217" s="7">
        <v>0</v>
      </c>
      <c r="E217" s="7">
        <v>5</v>
      </c>
      <c r="F217" s="7" t="s">
        <v>448</v>
      </c>
    </row>
    <row r="218" spans="1:6">
      <c r="A218" s="5">
        <v>132</v>
      </c>
      <c r="B218" s="7" t="s">
        <v>449</v>
      </c>
      <c r="C218" s="7">
        <v>9655.1</v>
      </c>
      <c r="D218" s="7">
        <v>234.41043956043961</v>
      </c>
      <c r="E218" s="7">
        <v>3</v>
      </c>
      <c r="F218" s="7" t="s">
        <v>450</v>
      </c>
    </row>
    <row r="219" spans="1:6">
      <c r="A219" s="5">
        <v>133</v>
      </c>
      <c r="B219" s="7" t="s">
        <v>451</v>
      </c>
      <c r="C219" s="7">
        <v>30130.1</v>
      </c>
      <c r="D219" s="7">
        <v>672.28351648351656</v>
      </c>
      <c r="E219" s="7">
        <v>3</v>
      </c>
      <c r="F219" s="7" t="s">
        <v>452</v>
      </c>
    </row>
    <row r="220" spans="1:6">
      <c r="A220" s="5">
        <v>58</v>
      </c>
      <c r="B220" s="7" t="s">
        <v>453</v>
      </c>
      <c r="C220" s="7">
        <v>78.8</v>
      </c>
      <c r="D220" s="7">
        <v>1.0131868131868129</v>
      </c>
      <c r="E220" s="7">
        <v>1</v>
      </c>
      <c r="F220" s="7" t="s">
        <v>454</v>
      </c>
    </row>
    <row r="221" spans="1:6">
      <c r="A221" s="5">
        <v>99</v>
      </c>
      <c r="B221" s="7" t="s">
        <v>455</v>
      </c>
      <c r="C221" s="7">
        <v>293051.40000000002</v>
      </c>
      <c r="D221" s="7">
        <v>5062.5890109890124</v>
      </c>
      <c r="E221" s="7">
        <v>2</v>
      </c>
      <c r="F221" s="7" t="s">
        <v>456</v>
      </c>
    </row>
    <row r="222" spans="1:6">
      <c r="A222" s="5">
        <v>151</v>
      </c>
      <c r="B222" s="7" t="s">
        <v>457</v>
      </c>
      <c r="C222" s="7">
        <v>33104.9</v>
      </c>
      <c r="D222" s="7">
        <v>1171.1236263736259</v>
      </c>
      <c r="E222" s="7">
        <v>3</v>
      </c>
      <c r="F222" s="7" t="s">
        <v>458</v>
      </c>
    </row>
    <row r="223" spans="1:6">
      <c r="A223" s="5">
        <v>152</v>
      </c>
      <c r="B223" s="7" t="s">
        <v>459</v>
      </c>
      <c r="C223" s="7">
        <v>44188.9</v>
      </c>
      <c r="D223" s="7">
        <v>1304.3994505494511</v>
      </c>
      <c r="E223" s="7">
        <v>3</v>
      </c>
      <c r="F223" s="7" t="s">
        <v>460</v>
      </c>
    </row>
    <row r="224" spans="1:6">
      <c r="A224" s="5">
        <v>207</v>
      </c>
      <c r="B224" s="7" t="s">
        <v>461</v>
      </c>
      <c r="C224" s="7">
        <v>1.8</v>
      </c>
      <c r="D224" s="7">
        <v>0</v>
      </c>
      <c r="E224" s="7">
        <v>5</v>
      </c>
      <c r="F224" s="7" t="s">
        <v>462</v>
      </c>
    </row>
    <row r="225" spans="1:6">
      <c r="A225" s="5">
        <v>118</v>
      </c>
      <c r="B225" s="7" t="s">
        <v>463</v>
      </c>
      <c r="C225" s="7">
        <v>840816.1</v>
      </c>
      <c r="D225" s="7">
        <v>42861.607142857152</v>
      </c>
      <c r="E225" s="7">
        <v>3</v>
      </c>
      <c r="F225" s="7" t="s">
        <v>464</v>
      </c>
    </row>
    <row r="226" spans="1:6">
      <c r="A226" s="5">
        <v>78</v>
      </c>
      <c r="B226" s="7" t="s">
        <v>465</v>
      </c>
      <c r="C226" s="7">
        <v>958906.8</v>
      </c>
      <c r="D226" s="7">
        <v>280421.03186813177</v>
      </c>
      <c r="E226" s="7">
        <v>1</v>
      </c>
      <c r="F226" s="7" t="s">
        <v>466</v>
      </c>
    </row>
    <row r="227" spans="1:6">
      <c r="A227" s="5">
        <v>65</v>
      </c>
      <c r="B227" s="7" t="s">
        <v>467</v>
      </c>
      <c r="C227" s="7">
        <v>27219.599999999999</v>
      </c>
      <c r="D227" s="7">
        <v>373.72197802197798</v>
      </c>
      <c r="E227" s="7">
        <v>1</v>
      </c>
      <c r="F227" s="7" t="s">
        <v>468</v>
      </c>
    </row>
    <row r="228" spans="1:6">
      <c r="A228" s="5">
        <v>184</v>
      </c>
      <c r="B228" s="7" t="s">
        <v>469</v>
      </c>
      <c r="C228" s="7">
        <v>1370</v>
      </c>
      <c r="D228" s="7">
        <v>0</v>
      </c>
      <c r="E228" s="7">
        <v>5</v>
      </c>
      <c r="F228" s="7" t="s">
        <v>470</v>
      </c>
    </row>
    <row r="229" spans="1:6">
      <c r="A229" s="5">
        <v>103</v>
      </c>
      <c r="B229" s="7" t="s">
        <v>471</v>
      </c>
      <c r="C229" s="7">
        <v>684527.2</v>
      </c>
      <c r="D229" s="7">
        <v>9541.6203296703279</v>
      </c>
      <c r="E229" s="7">
        <v>2</v>
      </c>
      <c r="F229" s="7" t="s">
        <v>472</v>
      </c>
    </row>
    <row r="230" spans="1:6">
      <c r="A230" s="5">
        <v>251</v>
      </c>
      <c r="B230" s="7" t="s">
        <v>473</v>
      </c>
      <c r="C230" s="7">
        <v>43305.599999999999</v>
      </c>
      <c r="D230" s="7">
        <v>471.4357142857142</v>
      </c>
      <c r="E230" s="7">
        <v>5</v>
      </c>
      <c r="F230" s="7" t="s">
        <v>474</v>
      </c>
    </row>
    <row r="231" spans="1:6">
      <c r="A231" s="5">
        <v>238</v>
      </c>
      <c r="B231" s="7" t="s">
        <v>475</v>
      </c>
      <c r="C231" s="7">
        <v>0.3</v>
      </c>
      <c r="D231" s="7">
        <v>0</v>
      </c>
      <c r="E231" s="7">
        <v>5</v>
      </c>
      <c r="F231" s="7" t="s">
        <v>476</v>
      </c>
    </row>
    <row r="232" spans="1:6">
      <c r="A232" s="5">
        <v>244</v>
      </c>
      <c r="B232" s="7" t="s">
        <v>477</v>
      </c>
      <c r="C232" s="7">
        <v>392241</v>
      </c>
      <c r="D232" s="7">
        <v>3056.781868131869</v>
      </c>
      <c r="E232" s="7">
        <v>5</v>
      </c>
      <c r="F232" s="7" t="s">
        <v>478</v>
      </c>
    </row>
    <row r="233" spans="1:6">
      <c r="A233" s="5">
        <v>193</v>
      </c>
      <c r="B233" s="7" t="s">
        <v>479</v>
      </c>
      <c r="C233" s="7">
        <v>1627180.7</v>
      </c>
      <c r="D233" s="7">
        <v>35011.536263736263</v>
      </c>
      <c r="E233" s="7">
        <v>5</v>
      </c>
      <c r="F233" s="7" t="s">
        <v>480</v>
      </c>
    </row>
    <row r="234" spans="1:6">
      <c r="A234" s="5">
        <v>157</v>
      </c>
      <c r="B234" s="7" t="s">
        <v>481</v>
      </c>
      <c r="C234" s="7">
        <v>645361.4</v>
      </c>
      <c r="D234" s="7">
        <v>14990.873076923081</v>
      </c>
      <c r="E234" s="7">
        <v>4</v>
      </c>
      <c r="F234" s="7" t="s">
        <v>482</v>
      </c>
    </row>
    <row r="235" spans="1:6">
      <c r="A235" s="5">
        <v>57</v>
      </c>
      <c r="B235" s="7" t="s">
        <v>483</v>
      </c>
      <c r="C235" s="7">
        <v>1873.7</v>
      </c>
      <c r="D235" s="7">
        <v>19.843956043956052</v>
      </c>
      <c r="E235" s="7">
        <v>1</v>
      </c>
      <c r="F235" s="7" t="s">
        <v>484</v>
      </c>
    </row>
    <row r="236" spans="1:6">
      <c r="A236" s="5">
        <v>140</v>
      </c>
      <c r="B236" s="7" t="s">
        <v>485</v>
      </c>
      <c r="C236" s="7">
        <v>5673021.0999999996</v>
      </c>
      <c r="D236" s="7">
        <v>31276.742857142839</v>
      </c>
      <c r="E236" s="7">
        <v>3</v>
      </c>
      <c r="F236" s="7" t="s">
        <v>486</v>
      </c>
    </row>
    <row r="237" spans="1:6">
      <c r="A237" s="5">
        <v>127</v>
      </c>
      <c r="B237" s="7" t="s">
        <v>487</v>
      </c>
      <c r="C237" s="7">
        <v>118</v>
      </c>
      <c r="D237" s="7">
        <v>1.832417582417583</v>
      </c>
      <c r="E237" s="7">
        <v>3</v>
      </c>
      <c r="F237" s="7" t="s">
        <v>488</v>
      </c>
    </row>
    <row r="238" spans="1:6">
      <c r="A238" s="5">
        <v>0</v>
      </c>
      <c r="B238" s="7" t="s">
        <v>489</v>
      </c>
      <c r="C238" s="7">
        <v>0</v>
      </c>
      <c r="D238" s="7">
        <v>0</v>
      </c>
      <c r="E238" s="7">
        <v>0</v>
      </c>
      <c r="F238" s="7" t="s">
        <v>490</v>
      </c>
    </row>
    <row r="239" spans="1:6">
      <c r="A239" s="5">
        <v>91</v>
      </c>
      <c r="B239" s="7" t="s">
        <v>491</v>
      </c>
      <c r="C239" s="7">
        <v>192.3</v>
      </c>
      <c r="D239" s="7">
        <v>0.12967032967032971</v>
      </c>
      <c r="E239" s="7">
        <v>1</v>
      </c>
      <c r="F239" s="7" t="s">
        <v>492</v>
      </c>
    </row>
    <row r="240" spans="1:6">
      <c r="A240" s="5">
        <v>227</v>
      </c>
      <c r="B240" s="7" t="s">
        <v>493</v>
      </c>
      <c r="C240" s="7">
        <v>35519.9</v>
      </c>
      <c r="D240" s="7">
        <v>73.969230769230904</v>
      </c>
      <c r="E240" s="7">
        <v>5</v>
      </c>
      <c r="F240" s="7" t="s">
        <v>494</v>
      </c>
    </row>
    <row r="241" spans="1:6">
      <c r="A241" s="5">
        <v>128</v>
      </c>
      <c r="B241" s="7" t="s">
        <v>495</v>
      </c>
      <c r="C241" s="7">
        <v>121203.7</v>
      </c>
      <c r="D241" s="7">
        <v>2627.056043956045</v>
      </c>
      <c r="E241" s="7">
        <v>3</v>
      </c>
      <c r="F241" s="7" t="s">
        <v>496</v>
      </c>
    </row>
    <row r="242" spans="1:6">
      <c r="A242" s="5">
        <v>54</v>
      </c>
      <c r="B242" s="7" t="s">
        <v>497</v>
      </c>
      <c r="C242" s="7">
        <v>0</v>
      </c>
      <c r="D242" s="7">
        <v>0</v>
      </c>
      <c r="E242" s="7">
        <v>0</v>
      </c>
      <c r="F242" s="7" t="s">
        <v>498</v>
      </c>
    </row>
    <row r="243" spans="1:6">
      <c r="A243" s="5">
        <v>3</v>
      </c>
      <c r="B243" s="7" t="s">
        <v>499</v>
      </c>
      <c r="C243" s="7">
        <v>0</v>
      </c>
      <c r="D243" s="7">
        <v>0</v>
      </c>
      <c r="E243" s="7">
        <v>0</v>
      </c>
      <c r="F243" s="7" t="s">
        <v>500</v>
      </c>
    </row>
    <row r="244" spans="1:6">
      <c r="A244" s="5">
        <v>52</v>
      </c>
      <c r="B244" s="7" t="s">
        <v>501</v>
      </c>
      <c r="C244" s="7">
        <v>0</v>
      </c>
      <c r="D244" s="7">
        <v>0</v>
      </c>
      <c r="E244" s="7">
        <v>0</v>
      </c>
      <c r="F244" s="7" t="s">
        <v>502</v>
      </c>
    </row>
    <row r="245" spans="1:6">
      <c r="A245" s="5">
        <v>29</v>
      </c>
      <c r="B245" s="7" t="s">
        <v>503</v>
      </c>
      <c r="C245" s="7">
        <v>0</v>
      </c>
      <c r="D245" s="7">
        <v>0</v>
      </c>
      <c r="E245" s="7">
        <v>0</v>
      </c>
      <c r="F245" s="7" t="s">
        <v>504</v>
      </c>
    </row>
    <row r="246" spans="1:6">
      <c r="A246" s="5">
        <v>245</v>
      </c>
      <c r="B246" s="7" t="s">
        <v>505</v>
      </c>
      <c r="C246" s="7">
        <v>41869.4</v>
      </c>
      <c r="D246" s="7">
        <v>342.6862637362641</v>
      </c>
      <c r="E246" s="7">
        <v>5</v>
      </c>
      <c r="F246" s="7" t="s">
        <v>506</v>
      </c>
    </row>
    <row r="247" spans="1:6">
      <c r="A247" s="5">
        <v>71</v>
      </c>
      <c r="B247" s="7" t="s">
        <v>507</v>
      </c>
      <c r="C247" s="7">
        <v>2036784.8</v>
      </c>
      <c r="D247" s="7">
        <v>101372.0681318681</v>
      </c>
      <c r="E247" s="7">
        <v>1</v>
      </c>
      <c r="F247" s="7" t="s">
        <v>508</v>
      </c>
    </row>
    <row r="248" spans="1:6">
      <c r="A248" s="5">
        <v>94</v>
      </c>
      <c r="B248" s="7" t="s">
        <v>509</v>
      </c>
      <c r="C248" s="7">
        <v>7493659.3000000007</v>
      </c>
      <c r="D248" s="7">
        <v>167172.9016483516</v>
      </c>
      <c r="E248" s="7">
        <v>2</v>
      </c>
      <c r="F248" s="7" t="s">
        <v>510</v>
      </c>
    </row>
    <row r="249" spans="1:6">
      <c r="A249" s="5">
        <v>62</v>
      </c>
      <c r="B249" s="7" t="s">
        <v>511</v>
      </c>
      <c r="C249" s="7">
        <v>5711220.7999999998</v>
      </c>
      <c r="D249" s="7">
        <v>-147561.67142857151</v>
      </c>
      <c r="E249" s="7">
        <v>1</v>
      </c>
      <c r="F249" s="7" t="s">
        <v>512</v>
      </c>
    </row>
    <row r="250" spans="1:6">
      <c r="A250" s="5">
        <v>154</v>
      </c>
      <c r="B250" s="7" t="s">
        <v>513</v>
      </c>
      <c r="C250" s="7">
        <v>3437912.6</v>
      </c>
      <c r="D250" s="7">
        <v>68920.74505494503</v>
      </c>
      <c r="E250" s="7">
        <v>4</v>
      </c>
      <c r="F250" s="7" t="s">
        <v>514</v>
      </c>
    </row>
    <row r="251" spans="1:6">
      <c r="A251" s="5">
        <v>158</v>
      </c>
      <c r="B251" s="7" t="s">
        <v>515</v>
      </c>
      <c r="C251" s="7">
        <v>49918.8</v>
      </c>
      <c r="D251" s="7">
        <v>3693.8280219780222</v>
      </c>
      <c r="E251" s="7">
        <v>4</v>
      </c>
      <c r="F251" s="7" t="s">
        <v>516</v>
      </c>
    </row>
    <row r="252" spans="1:6">
      <c r="A252" s="5">
        <v>111</v>
      </c>
      <c r="B252" s="7" t="s">
        <v>517</v>
      </c>
      <c r="C252" s="7">
        <v>58057.2</v>
      </c>
      <c r="D252" s="7">
        <v>4129.3741758241758</v>
      </c>
      <c r="E252" s="7">
        <v>2</v>
      </c>
      <c r="F252" s="7" t="s">
        <v>518</v>
      </c>
    </row>
    <row r="253" spans="1:6">
      <c r="A253" s="5">
        <v>44</v>
      </c>
      <c r="B253" s="7" t="s">
        <v>519</v>
      </c>
      <c r="C253" s="7">
        <v>1640756.5</v>
      </c>
      <c r="D253" s="7">
        <v>122195.1615384616</v>
      </c>
      <c r="E253" s="7">
        <v>0</v>
      </c>
      <c r="F253" s="7" t="s">
        <v>520</v>
      </c>
    </row>
    <row r="254" spans="1:6">
      <c r="A254" s="5">
        <v>27</v>
      </c>
      <c r="B254" s="7" t="s">
        <v>521</v>
      </c>
      <c r="C254" s="7">
        <v>0</v>
      </c>
      <c r="D254" s="7">
        <v>0</v>
      </c>
      <c r="E254" s="7">
        <v>0</v>
      </c>
      <c r="F254" s="7" t="s">
        <v>522</v>
      </c>
    </row>
    <row r="255" spans="1:6">
      <c r="A255" s="5">
        <v>5</v>
      </c>
      <c r="B255" s="7" t="s">
        <v>523</v>
      </c>
      <c r="C255" s="7">
        <v>0</v>
      </c>
      <c r="D255" s="7">
        <v>0</v>
      </c>
      <c r="E255" s="7">
        <v>0</v>
      </c>
      <c r="F255" s="7" t="s">
        <v>518</v>
      </c>
    </row>
    <row r="256" spans="1:6">
      <c r="A256" s="5">
        <v>30</v>
      </c>
      <c r="B256" s="7" t="s">
        <v>524</v>
      </c>
      <c r="C256" s="7">
        <v>0</v>
      </c>
      <c r="D256" s="7">
        <v>0</v>
      </c>
      <c r="E256" s="7">
        <v>0</v>
      </c>
      <c r="F256" s="7" t="s">
        <v>520</v>
      </c>
    </row>
    <row r="257" spans="1:6">
      <c r="A257" s="5">
        <v>40</v>
      </c>
      <c r="B257" s="7" t="s">
        <v>525</v>
      </c>
      <c r="C257" s="7">
        <v>0</v>
      </c>
      <c r="D257" s="7">
        <v>0</v>
      </c>
      <c r="E257" s="7">
        <v>0</v>
      </c>
      <c r="F257" s="7" t="s">
        <v>526</v>
      </c>
    </row>
  </sheetData>
  <sortState xmlns:xlrd2="http://schemas.microsoft.com/office/spreadsheetml/2017/richdata2" ref="A2:F257">
    <sortCondition ref="B2:B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4D39-F371-B940-87B1-D7972C287E0B}">
  <dimension ref="A1:BX29"/>
  <sheetViews>
    <sheetView workbookViewId="0">
      <pane xSplit="2" ySplit="1" topLeftCell="C19" activePane="bottomRight" state="frozen"/>
      <selection pane="bottomRight" activeCell="C19" sqref="C19:E19"/>
      <selection pane="bottomLeft" activeCell="A2" sqref="A2"/>
      <selection pane="topRight" activeCell="C1" sqref="C1"/>
    </sheetView>
  </sheetViews>
  <sheetFormatPr defaultColWidth="10.85546875" defaultRowHeight="21"/>
  <cols>
    <col min="1" max="1" width="13.7109375" style="22" bestFit="1" customWidth="1"/>
    <col min="2" max="2" width="18.28515625" style="22" bestFit="1" customWidth="1"/>
    <col min="3" max="5" width="18.28515625" style="22" customWidth="1"/>
    <col min="6" max="10" width="15" style="22" bestFit="1" customWidth="1"/>
    <col min="11" max="11" width="15.28515625" style="22" bestFit="1" customWidth="1"/>
    <col min="12" max="14" width="15" style="22" bestFit="1" customWidth="1"/>
    <col min="15" max="15" width="15.28515625" style="22" bestFit="1" customWidth="1"/>
    <col min="16" max="16" width="15" style="22" bestFit="1" customWidth="1"/>
    <col min="17" max="18" width="15.28515625" style="22" bestFit="1" customWidth="1"/>
    <col min="19" max="19" width="15" style="22" bestFit="1" customWidth="1"/>
    <col min="20" max="23" width="15.28515625" style="22" bestFit="1" customWidth="1"/>
    <col min="24" max="26" width="15" style="22" bestFit="1" customWidth="1"/>
    <col min="27" max="27" width="15.28515625" style="22" bestFit="1" customWidth="1"/>
    <col min="28" max="28" width="15" style="22" bestFit="1" customWidth="1"/>
    <col min="29" max="30" width="15.28515625" style="22" bestFit="1" customWidth="1"/>
    <col min="31" max="33" width="15" style="22" bestFit="1" customWidth="1"/>
    <col min="34" max="34" width="13.140625" style="22" bestFit="1" customWidth="1"/>
    <col min="35" max="35" width="15.28515625" style="22" bestFit="1" customWidth="1"/>
    <col min="36" max="36" width="15" style="22" bestFit="1" customWidth="1"/>
    <col min="37" max="38" width="15.28515625" style="22" bestFit="1" customWidth="1"/>
    <col min="39" max="39" width="15" style="22" bestFit="1" customWidth="1"/>
    <col min="40" max="42" width="15.28515625" style="22" bestFit="1" customWidth="1"/>
    <col min="43" max="16384" width="10.85546875" style="22"/>
  </cols>
  <sheetData>
    <row r="1" spans="1:76" ht="21.95">
      <c r="B1" s="23" t="s">
        <v>527</v>
      </c>
      <c r="C1" s="24">
        <v>45444</v>
      </c>
      <c r="D1" s="24">
        <v>45445</v>
      </c>
      <c r="E1" s="24">
        <v>45446</v>
      </c>
      <c r="F1" s="24">
        <v>45447</v>
      </c>
      <c r="G1" s="24">
        <v>45448</v>
      </c>
      <c r="H1" s="24">
        <v>45449</v>
      </c>
      <c r="I1" s="24">
        <v>45450</v>
      </c>
      <c r="J1" s="24">
        <v>45451</v>
      </c>
      <c r="K1" s="24">
        <v>45452</v>
      </c>
      <c r="L1" s="24">
        <v>45453</v>
      </c>
      <c r="M1" s="24">
        <v>45454</v>
      </c>
      <c r="N1" s="24">
        <v>45455</v>
      </c>
      <c r="O1" s="24">
        <v>45456</v>
      </c>
      <c r="P1" s="24">
        <v>45457</v>
      </c>
      <c r="Q1" s="24">
        <v>45458</v>
      </c>
      <c r="R1" s="24">
        <v>45459</v>
      </c>
      <c r="S1" s="24">
        <v>45460</v>
      </c>
      <c r="T1" s="24">
        <v>45461</v>
      </c>
      <c r="U1" s="24">
        <v>45462</v>
      </c>
      <c r="V1" s="24">
        <v>45463</v>
      </c>
      <c r="W1" s="24">
        <v>45464</v>
      </c>
      <c r="X1" s="24">
        <v>45465</v>
      </c>
      <c r="Y1" s="24">
        <v>45466</v>
      </c>
      <c r="Z1" s="24">
        <v>45467</v>
      </c>
      <c r="AA1" s="24">
        <v>45468</v>
      </c>
      <c r="AB1" s="25">
        <v>45469</v>
      </c>
      <c r="AC1" s="25">
        <v>45470</v>
      </c>
      <c r="AD1" s="25">
        <v>45471</v>
      </c>
      <c r="AE1" s="25">
        <v>45472</v>
      </c>
      <c r="AF1" s="25">
        <v>45473</v>
      </c>
      <c r="AG1" s="25">
        <v>45474</v>
      </c>
      <c r="AH1" s="25">
        <v>45475</v>
      </c>
      <c r="AI1" s="25">
        <v>45476</v>
      </c>
      <c r="AJ1" s="25">
        <v>45477</v>
      </c>
      <c r="AK1" s="25">
        <v>45478</v>
      </c>
      <c r="AL1" s="25">
        <v>45479</v>
      </c>
      <c r="AM1" s="25">
        <v>45480</v>
      </c>
      <c r="AN1" s="25">
        <v>45481</v>
      </c>
      <c r="AO1" s="25">
        <v>45482</v>
      </c>
      <c r="AP1" s="25">
        <v>45483</v>
      </c>
      <c r="AR1" s="41" t="s">
        <v>527</v>
      </c>
      <c r="AS1" s="42">
        <v>45484</v>
      </c>
      <c r="AT1" s="42">
        <v>45485</v>
      </c>
      <c r="AU1" s="42">
        <v>45486</v>
      </c>
      <c r="AV1" s="41" t="s">
        <v>527</v>
      </c>
      <c r="AW1" s="42">
        <v>45486</v>
      </c>
      <c r="AX1" s="42">
        <v>45487</v>
      </c>
      <c r="AY1" s="42">
        <v>45488</v>
      </c>
      <c r="AZ1" s="41" t="s">
        <v>527</v>
      </c>
      <c r="BA1" s="42">
        <v>45490</v>
      </c>
      <c r="BB1" s="42">
        <v>45491</v>
      </c>
      <c r="BC1" s="42">
        <v>45492</v>
      </c>
      <c r="BD1" s="42">
        <v>45493</v>
      </c>
      <c r="BE1" s="42">
        <v>45494</v>
      </c>
      <c r="BF1" s="42">
        <v>45495</v>
      </c>
      <c r="BG1" s="42">
        <v>45496</v>
      </c>
      <c r="BH1" s="42">
        <v>45497</v>
      </c>
      <c r="BI1" s="48">
        <v>45498</v>
      </c>
      <c r="BJ1" s="48">
        <v>45499</v>
      </c>
      <c r="BK1" s="48">
        <v>45500</v>
      </c>
      <c r="BL1" s="48">
        <v>45501</v>
      </c>
      <c r="BM1" s="48">
        <v>45502</v>
      </c>
      <c r="BN1" s="48">
        <v>45503</v>
      </c>
      <c r="BO1" s="48">
        <v>45504</v>
      </c>
      <c r="BP1" s="48">
        <v>45505</v>
      </c>
      <c r="BQ1" s="48">
        <v>45506</v>
      </c>
      <c r="BR1" s="48">
        <v>45507</v>
      </c>
      <c r="BS1" s="48">
        <v>45508</v>
      </c>
      <c r="BT1" s="48">
        <v>45509</v>
      </c>
      <c r="BU1" s="48">
        <v>45510</v>
      </c>
      <c r="BV1" s="48">
        <v>45510</v>
      </c>
      <c r="BW1" s="48">
        <v>45511</v>
      </c>
      <c r="BX1" s="48">
        <v>45512</v>
      </c>
    </row>
    <row r="2" spans="1:76" ht="21.95">
      <c r="A2" s="74" t="s">
        <v>528</v>
      </c>
      <c r="B2" s="23" t="s">
        <v>529</v>
      </c>
      <c r="C2" s="23"/>
      <c r="D2" s="23"/>
      <c r="E2" s="23"/>
      <c r="F2" s="26">
        <v>1540</v>
      </c>
      <c r="G2" s="26">
        <v>1540</v>
      </c>
      <c r="H2" s="26">
        <v>1550</v>
      </c>
      <c r="I2" s="26">
        <v>1550</v>
      </c>
      <c r="J2" s="26">
        <v>1550</v>
      </c>
      <c r="K2" s="26">
        <v>1640</v>
      </c>
      <c r="L2" s="26">
        <v>1640</v>
      </c>
      <c r="M2" s="26">
        <v>1640</v>
      </c>
      <c r="N2" s="26">
        <v>1650</v>
      </c>
      <c r="O2" s="26">
        <v>1690</v>
      </c>
      <c r="P2" s="26">
        <v>1710</v>
      </c>
      <c r="Q2" s="26">
        <v>1720</v>
      </c>
      <c r="R2" s="26">
        <v>1720</v>
      </c>
      <c r="S2" s="26">
        <v>1720</v>
      </c>
      <c r="T2" s="26">
        <v>1720</v>
      </c>
      <c r="U2" s="26">
        <v>1720</v>
      </c>
      <c r="V2" s="26">
        <v>1720</v>
      </c>
      <c r="W2" s="26">
        <v>1720</v>
      </c>
      <c r="X2" s="26">
        <v>1730</v>
      </c>
      <c r="Y2" s="26">
        <v>1730</v>
      </c>
      <c r="Z2" s="26">
        <v>1730</v>
      </c>
      <c r="AA2" s="26">
        <v>1730</v>
      </c>
      <c r="AB2" s="27">
        <v>1730</v>
      </c>
      <c r="AC2" s="27">
        <v>1730</v>
      </c>
      <c r="AD2" s="27">
        <v>1730</v>
      </c>
      <c r="AE2" s="27">
        <v>1730</v>
      </c>
      <c r="AF2" s="27">
        <v>1740</v>
      </c>
      <c r="AG2" s="27">
        <v>1740</v>
      </c>
      <c r="AH2" s="27">
        <v>1740</v>
      </c>
      <c r="AI2" s="27">
        <v>1740</v>
      </c>
      <c r="AJ2" s="27">
        <v>1740</v>
      </c>
      <c r="AK2" s="27">
        <v>1740</v>
      </c>
      <c r="AL2" s="27">
        <v>1760</v>
      </c>
      <c r="AM2" s="27">
        <v>1760</v>
      </c>
      <c r="AN2" s="27">
        <v>1760</v>
      </c>
      <c r="AO2" s="27">
        <v>1760</v>
      </c>
      <c r="AP2" s="27">
        <v>1760</v>
      </c>
      <c r="AQ2" s="27"/>
      <c r="AR2" s="43" t="s">
        <v>528</v>
      </c>
      <c r="AS2" s="21"/>
      <c r="AT2" s="21"/>
      <c r="AU2" s="21"/>
      <c r="AV2" s="43" t="s">
        <v>528</v>
      </c>
      <c r="AW2" s="21"/>
      <c r="AX2" s="21"/>
      <c r="AY2" s="21"/>
      <c r="AZ2" s="43" t="s">
        <v>528</v>
      </c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</row>
    <row r="3" spans="1:76" ht="21.95">
      <c r="A3" s="74"/>
      <c r="B3" s="23" t="s">
        <v>530</v>
      </c>
      <c r="C3" s="23"/>
      <c r="D3" s="23"/>
      <c r="E3" s="23"/>
      <c r="F3" s="26">
        <v>521.30999999999995</v>
      </c>
      <c r="G3" s="26">
        <v>521.30999999999995</v>
      </c>
      <c r="H3" s="26">
        <v>521.30999999999995</v>
      </c>
      <c r="I3" s="26">
        <v>521.30999999999995</v>
      </c>
      <c r="J3" s="26">
        <v>521.30999999999995</v>
      </c>
      <c r="K3" s="26">
        <v>1760</v>
      </c>
      <c r="L3" s="26">
        <v>1760</v>
      </c>
      <c r="M3" s="26">
        <v>1850</v>
      </c>
      <c r="N3" s="26">
        <v>2020</v>
      </c>
      <c r="O3" s="26">
        <v>2140</v>
      </c>
      <c r="P3" s="26">
        <v>2180</v>
      </c>
      <c r="Q3" s="26">
        <v>2240</v>
      </c>
      <c r="R3" s="26">
        <v>2360</v>
      </c>
      <c r="S3" s="26">
        <v>2360</v>
      </c>
      <c r="T3" s="26">
        <v>2460</v>
      </c>
      <c r="U3" s="26">
        <v>2470</v>
      </c>
      <c r="V3" s="26">
        <v>2470</v>
      </c>
      <c r="W3" s="26">
        <v>2470</v>
      </c>
      <c r="X3" s="26">
        <v>2470</v>
      </c>
      <c r="Y3" s="26">
        <v>2520</v>
      </c>
      <c r="Z3" s="26">
        <v>2700</v>
      </c>
      <c r="AA3" s="26">
        <v>2730</v>
      </c>
      <c r="AB3" s="27">
        <v>2730</v>
      </c>
      <c r="AC3" s="27">
        <v>2730</v>
      </c>
      <c r="AD3" s="27">
        <v>3350</v>
      </c>
      <c r="AE3" s="27">
        <v>3510</v>
      </c>
      <c r="AF3" s="27">
        <v>3560</v>
      </c>
      <c r="AG3" s="27">
        <v>3560</v>
      </c>
      <c r="AH3" s="27">
        <v>3560</v>
      </c>
      <c r="AI3" s="27">
        <v>3560</v>
      </c>
      <c r="AJ3" s="27">
        <v>3560</v>
      </c>
      <c r="AK3" s="27">
        <v>3560</v>
      </c>
      <c r="AL3" s="27">
        <v>3560</v>
      </c>
      <c r="AM3" s="27">
        <v>3560</v>
      </c>
      <c r="AN3" s="27">
        <v>3560</v>
      </c>
      <c r="AO3" s="27">
        <v>3560</v>
      </c>
      <c r="AP3" s="27">
        <v>3560</v>
      </c>
      <c r="AQ3" s="27"/>
      <c r="AR3" s="41" t="s">
        <v>529</v>
      </c>
      <c r="AS3" s="44">
        <v>1760</v>
      </c>
      <c r="AT3" s="44">
        <v>1760</v>
      </c>
      <c r="AU3" s="44">
        <v>1770</v>
      </c>
      <c r="AV3" s="41" t="s">
        <v>529</v>
      </c>
      <c r="AW3" s="44">
        <v>1770</v>
      </c>
      <c r="AX3" s="44">
        <v>1770</v>
      </c>
      <c r="AY3" s="44">
        <v>1770</v>
      </c>
      <c r="AZ3" s="41" t="s">
        <v>529</v>
      </c>
      <c r="BA3" s="44">
        <v>1770</v>
      </c>
      <c r="BB3" s="44">
        <v>1780</v>
      </c>
      <c r="BC3" s="44">
        <v>1780</v>
      </c>
      <c r="BD3" s="44">
        <v>1780</v>
      </c>
      <c r="BE3" s="44">
        <v>1780</v>
      </c>
      <c r="BF3" s="44">
        <v>1780</v>
      </c>
      <c r="BG3" s="44">
        <v>1780</v>
      </c>
      <c r="BH3" s="44">
        <v>1780</v>
      </c>
      <c r="BI3" s="44">
        <v>1780</v>
      </c>
      <c r="BJ3" s="44">
        <v>1780</v>
      </c>
      <c r="BK3" s="44">
        <v>1780</v>
      </c>
      <c r="BL3" s="44">
        <v>1800</v>
      </c>
      <c r="BM3" s="44">
        <v>1800</v>
      </c>
      <c r="BN3" s="44">
        <v>1800</v>
      </c>
      <c r="BO3" s="44">
        <v>1800</v>
      </c>
      <c r="BP3" s="44">
        <v>1800</v>
      </c>
      <c r="BQ3" s="44">
        <v>1800</v>
      </c>
      <c r="BR3" s="44">
        <v>1800</v>
      </c>
      <c r="BS3" s="44">
        <v>4630</v>
      </c>
      <c r="BT3" s="44">
        <v>4630</v>
      </c>
      <c r="BU3" s="44">
        <v>4750</v>
      </c>
      <c r="BV3" s="44">
        <v>4750</v>
      </c>
      <c r="BW3" s="44">
        <v>4750</v>
      </c>
      <c r="BX3" s="44">
        <v>4750</v>
      </c>
    </row>
    <row r="4" spans="1:76" ht="21.95">
      <c r="A4" s="74"/>
      <c r="B4" s="23" t="s">
        <v>531</v>
      </c>
      <c r="C4" s="23"/>
      <c r="D4" s="23"/>
      <c r="E4" s="23"/>
      <c r="F4" s="26">
        <v>76.91</v>
      </c>
      <c r="G4" s="26">
        <v>124.25</v>
      </c>
      <c r="H4" s="26">
        <v>148.57</v>
      </c>
      <c r="I4" s="26">
        <v>159.49</v>
      </c>
      <c r="J4" s="26">
        <v>159.49</v>
      </c>
      <c r="K4" s="26">
        <v>727.46</v>
      </c>
      <c r="L4" s="26">
        <v>740.65</v>
      </c>
      <c r="M4" s="26">
        <v>740.79</v>
      </c>
      <c r="N4" s="26">
        <v>746.04</v>
      </c>
      <c r="O4" s="26">
        <v>903.41</v>
      </c>
      <c r="P4" s="26">
        <v>905.62</v>
      </c>
      <c r="Q4" s="26">
        <v>1094</v>
      </c>
      <c r="R4" s="26">
        <v>1320</v>
      </c>
      <c r="S4" s="26">
        <v>1320</v>
      </c>
      <c r="T4" s="26">
        <v>1380</v>
      </c>
      <c r="U4" s="26">
        <v>1380</v>
      </c>
      <c r="V4" s="26">
        <v>1410</v>
      </c>
      <c r="W4" s="26">
        <v>1520</v>
      </c>
      <c r="X4" s="26">
        <v>1520</v>
      </c>
      <c r="Y4" s="26">
        <v>1560</v>
      </c>
      <c r="Z4" s="26">
        <v>1560</v>
      </c>
      <c r="AA4" s="26">
        <v>1560</v>
      </c>
      <c r="AB4" s="27">
        <v>1560</v>
      </c>
      <c r="AC4" s="27">
        <v>1580</v>
      </c>
      <c r="AD4" s="27">
        <v>1580</v>
      </c>
      <c r="AE4" s="27">
        <v>1590</v>
      </c>
      <c r="AF4" s="27">
        <v>1660</v>
      </c>
      <c r="AG4" s="27">
        <v>1660</v>
      </c>
      <c r="AH4" s="27">
        <v>1660</v>
      </c>
      <c r="AI4" s="27">
        <v>1660</v>
      </c>
      <c r="AJ4" s="27">
        <v>1690</v>
      </c>
      <c r="AK4" s="27">
        <v>1690</v>
      </c>
      <c r="AL4" s="27">
        <v>1700</v>
      </c>
      <c r="AM4" s="27">
        <v>1700</v>
      </c>
      <c r="AN4" s="27">
        <v>1790</v>
      </c>
      <c r="AO4" s="27">
        <v>1790</v>
      </c>
      <c r="AP4" s="27">
        <v>1790</v>
      </c>
      <c r="AQ4" s="27"/>
      <c r="AR4" s="41" t="s">
        <v>530</v>
      </c>
      <c r="AS4" s="44">
        <v>3570</v>
      </c>
      <c r="AT4" s="44">
        <v>3570</v>
      </c>
      <c r="AU4" s="44">
        <v>3570</v>
      </c>
      <c r="AV4" s="41" t="s">
        <v>530</v>
      </c>
      <c r="AW4" s="44">
        <v>3570</v>
      </c>
      <c r="AX4" s="44">
        <v>3570</v>
      </c>
      <c r="AY4" s="44">
        <v>3570</v>
      </c>
      <c r="AZ4" s="41" t="s">
        <v>530</v>
      </c>
      <c r="BA4" s="44">
        <v>3570</v>
      </c>
      <c r="BB4" s="44">
        <v>3580</v>
      </c>
      <c r="BC4" s="44">
        <v>3580</v>
      </c>
      <c r="BD4" s="44">
        <v>3580</v>
      </c>
      <c r="BE4" s="44">
        <v>3580</v>
      </c>
      <c r="BF4" s="44">
        <v>3590</v>
      </c>
      <c r="BG4" s="44">
        <v>3590</v>
      </c>
      <c r="BH4" s="44">
        <v>3590</v>
      </c>
      <c r="BI4" s="44">
        <v>3650</v>
      </c>
      <c r="BJ4" s="44">
        <v>3650</v>
      </c>
      <c r="BK4" s="44">
        <v>3650</v>
      </c>
      <c r="BL4" s="44">
        <v>3660</v>
      </c>
      <c r="BM4" s="44">
        <v>3660</v>
      </c>
      <c r="BN4" s="44">
        <v>3660</v>
      </c>
      <c r="BO4" s="44">
        <v>3600</v>
      </c>
      <c r="BP4" s="44">
        <v>3660</v>
      </c>
      <c r="BQ4" s="44">
        <v>3670</v>
      </c>
      <c r="BR4" s="44">
        <v>3680</v>
      </c>
      <c r="BS4" s="44">
        <v>3690</v>
      </c>
      <c r="BT4" s="44">
        <v>3690</v>
      </c>
      <c r="BU4" s="44">
        <v>3690</v>
      </c>
      <c r="BV4" s="44">
        <v>3690</v>
      </c>
      <c r="BW4" s="44">
        <v>3690</v>
      </c>
      <c r="BX4" s="44">
        <v>3700</v>
      </c>
    </row>
    <row r="5" spans="1:76" ht="21.95">
      <c r="A5" s="74"/>
      <c r="B5" s="23" t="s">
        <v>532</v>
      </c>
      <c r="C5" s="23"/>
      <c r="D5" s="23"/>
      <c r="E5" s="23"/>
      <c r="F5" s="26">
        <v>122.2</v>
      </c>
      <c r="G5" s="26">
        <v>122.2</v>
      </c>
      <c r="H5" s="26">
        <v>122.2</v>
      </c>
      <c r="I5" s="26">
        <v>196.18</v>
      </c>
      <c r="J5" s="26">
        <v>196.18</v>
      </c>
      <c r="K5" s="26">
        <v>1130</v>
      </c>
      <c r="L5" s="26">
        <v>1130</v>
      </c>
      <c r="M5" s="26">
        <v>1130</v>
      </c>
      <c r="N5" s="26">
        <v>1230</v>
      </c>
      <c r="O5" s="26">
        <v>1240</v>
      </c>
      <c r="P5" s="26">
        <v>1420</v>
      </c>
      <c r="Q5" s="26">
        <v>1530</v>
      </c>
      <c r="R5" s="26">
        <v>1750</v>
      </c>
      <c r="S5" s="26">
        <v>1750</v>
      </c>
      <c r="T5" s="26">
        <v>3330</v>
      </c>
      <c r="U5" s="26">
        <v>3340</v>
      </c>
      <c r="V5" s="26">
        <v>3430</v>
      </c>
      <c r="W5" s="26">
        <v>3430</v>
      </c>
      <c r="X5" s="26">
        <v>3530</v>
      </c>
      <c r="Y5" s="26">
        <v>3860</v>
      </c>
      <c r="Z5" s="26">
        <v>4000</v>
      </c>
      <c r="AA5" s="26">
        <v>4250</v>
      </c>
      <c r="AB5" s="27">
        <v>4250</v>
      </c>
      <c r="AC5" s="27">
        <v>4250</v>
      </c>
      <c r="AD5" s="27">
        <v>4250</v>
      </c>
      <c r="AE5" s="27">
        <v>4940</v>
      </c>
      <c r="AF5" s="27">
        <v>4980</v>
      </c>
      <c r="AG5" s="27">
        <v>5790</v>
      </c>
      <c r="AH5" s="27">
        <v>5800</v>
      </c>
      <c r="AI5" s="27">
        <v>5800</v>
      </c>
      <c r="AJ5" s="27">
        <v>5800</v>
      </c>
      <c r="AK5" s="27">
        <v>6090</v>
      </c>
      <c r="AL5" s="27">
        <v>6120</v>
      </c>
      <c r="AM5" s="27">
        <v>6220</v>
      </c>
      <c r="AN5" s="27">
        <v>6230</v>
      </c>
      <c r="AO5" s="27">
        <v>6230</v>
      </c>
      <c r="AP5" s="27">
        <v>8080</v>
      </c>
      <c r="AQ5" s="27"/>
      <c r="AR5" s="41" t="s">
        <v>531</v>
      </c>
      <c r="AS5" s="44">
        <v>1790</v>
      </c>
      <c r="AT5" s="44">
        <v>1800</v>
      </c>
      <c r="AU5" s="44">
        <v>1820</v>
      </c>
      <c r="AV5" s="41" t="s">
        <v>531</v>
      </c>
      <c r="AW5" s="44">
        <v>1820</v>
      </c>
      <c r="AX5" s="44">
        <v>1820</v>
      </c>
      <c r="AY5" s="44">
        <v>1820</v>
      </c>
      <c r="AZ5" s="41" t="s">
        <v>531</v>
      </c>
      <c r="BA5" s="44">
        <v>3200</v>
      </c>
      <c r="BB5" s="44">
        <v>3290</v>
      </c>
      <c r="BC5" s="44">
        <v>3290</v>
      </c>
      <c r="BD5" s="44">
        <v>3320</v>
      </c>
      <c r="BE5" s="44">
        <v>3320</v>
      </c>
      <c r="BF5" s="44">
        <v>4780</v>
      </c>
      <c r="BG5" s="44">
        <v>4780</v>
      </c>
      <c r="BH5" s="44">
        <v>4780</v>
      </c>
      <c r="BI5" s="44">
        <v>4810</v>
      </c>
      <c r="BJ5" s="44">
        <v>4810</v>
      </c>
      <c r="BK5" s="44">
        <v>4810</v>
      </c>
      <c r="BL5" s="44">
        <v>4880</v>
      </c>
      <c r="BM5" s="44">
        <v>4880</v>
      </c>
      <c r="BN5" s="44">
        <v>4880</v>
      </c>
      <c r="BO5" s="44">
        <v>4890</v>
      </c>
      <c r="BP5" s="44">
        <v>4900</v>
      </c>
      <c r="BQ5" s="44">
        <v>4940</v>
      </c>
      <c r="BR5" s="44">
        <v>4980</v>
      </c>
      <c r="BS5" s="44">
        <v>4980</v>
      </c>
      <c r="BT5" s="44">
        <v>5020</v>
      </c>
      <c r="BU5" s="44">
        <v>5030</v>
      </c>
      <c r="BV5" s="44">
        <v>5030</v>
      </c>
      <c r="BW5" s="44">
        <v>5030</v>
      </c>
      <c r="BX5" s="44">
        <v>5050</v>
      </c>
    </row>
    <row r="6" spans="1:76" ht="21.95">
      <c r="A6" s="74"/>
      <c r="B6" s="23" t="s">
        <v>533</v>
      </c>
      <c r="C6" s="23"/>
      <c r="D6" s="23"/>
      <c r="E6" s="23"/>
      <c r="F6" s="26">
        <v>58.66</v>
      </c>
      <c r="G6" s="26">
        <v>58.66</v>
      </c>
      <c r="H6" s="26">
        <v>58.66</v>
      </c>
      <c r="I6" s="26">
        <v>60.91</v>
      </c>
      <c r="J6" s="26">
        <v>60.91</v>
      </c>
      <c r="K6" s="26">
        <v>1830</v>
      </c>
      <c r="L6" s="26">
        <v>1850</v>
      </c>
      <c r="M6" s="26">
        <v>1930</v>
      </c>
      <c r="N6" s="26">
        <v>1930</v>
      </c>
      <c r="O6" s="26">
        <v>1930</v>
      </c>
      <c r="P6" s="26">
        <v>2200</v>
      </c>
      <c r="Q6" s="26">
        <v>2200</v>
      </c>
      <c r="R6" s="26">
        <v>2480</v>
      </c>
      <c r="S6" s="26">
        <v>2710</v>
      </c>
      <c r="T6" s="26">
        <v>3910</v>
      </c>
      <c r="U6" s="26">
        <v>3930</v>
      </c>
      <c r="V6" s="26">
        <v>3930</v>
      </c>
      <c r="W6" s="26">
        <v>3970</v>
      </c>
      <c r="X6" s="26">
        <v>3980</v>
      </c>
      <c r="Y6" s="26">
        <v>4640</v>
      </c>
      <c r="Z6" s="26">
        <v>4640</v>
      </c>
      <c r="AA6" s="26">
        <v>4900</v>
      </c>
      <c r="AB6" s="27">
        <v>4900</v>
      </c>
      <c r="AC6" s="27">
        <v>5220</v>
      </c>
      <c r="AD6" s="27">
        <v>5220</v>
      </c>
      <c r="AE6" s="27">
        <v>5220</v>
      </c>
      <c r="AF6" s="27">
        <v>5240</v>
      </c>
      <c r="AG6" s="27">
        <v>5240</v>
      </c>
      <c r="AH6" s="27">
        <v>5240</v>
      </c>
      <c r="AI6" s="27">
        <v>5250</v>
      </c>
      <c r="AJ6" s="27">
        <v>5250</v>
      </c>
      <c r="AK6" s="27">
        <v>5250</v>
      </c>
      <c r="AL6" s="27">
        <v>6230</v>
      </c>
      <c r="AM6" s="27">
        <v>6230</v>
      </c>
      <c r="AN6" s="27">
        <v>6250</v>
      </c>
      <c r="AO6" s="27">
        <v>6250</v>
      </c>
      <c r="AP6" s="27">
        <v>6250</v>
      </c>
      <c r="AQ6" s="27"/>
      <c r="AR6" s="41" t="s">
        <v>532</v>
      </c>
      <c r="AS6" s="44">
        <v>8080</v>
      </c>
      <c r="AT6" s="44">
        <v>8080</v>
      </c>
      <c r="AU6" s="44">
        <v>8090</v>
      </c>
      <c r="AV6" s="41" t="s">
        <v>532</v>
      </c>
      <c r="AW6" s="44">
        <v>8090</v>
      </c>
      <c r="AX6" s="44">
        <v>8100</v>
      </c>
      <c r="AY6" s="44">
        <v>8130</v>
      </c>
      <c r="AZ6" s="41" t="s">
        <v>532</v>
      </c>
      <c r="BA6" s="44">
        <v>8130</v>
      </c>
      <c r="BB6" s="44">
        <v>8810</v>
      </c>
      <c r="BC6" s="44">
        <v>8810</v>
      </c>
      <c r="BD6" s="44">
        <v>8830</v>
      </c>
      <c r="BE6" s="44">
        <v>8830</v>
      </c>
      <c r="BF6" s="44">
        <v>9630</v>
      </c>
      <c r="BG6" s="44">
        <v>9630</v>
      </c>
      <c r="BH6" s="44">
        <v>9630</v>
      </c>
      <c r="BI6" s="44">
        <v>9670</v>
      </c>
      <c r="BJ6" s="44">
        <v>9680</v>
      </c>
      <c r="BK6" s="44">
        <v>9680</v>
      </c>
      <c r="BL6" s="44">
        <v>9690</v>
      </c>
      <c r="BM6" s="44">
        <v>9710</v>
      </c>
      <c r="BN6" s="44">
        <v>9710</v>
      </c>
      <c r="BO6" s="44">
        <v>9720</v>
      </c>
      <c r="BP6" s="44">
        <v>9720</v>
      </c>
      <c r="BQ6" s="44">
        <v>9740</v>
      </c>
      <c r="BR6" s="44">
        <v>9770</v>
      </c>
      <c r="BS6" s="44">
        <v>9820</v>
      </c>
      <c r="BT6" s="44">
        <v>9830</v>
      </c>
      <c r="BU6" s="44">
        <v>9830</v>
      </c>
      <c r="BV6" s="44">
        <v>9830</v>
      </c>
      <c r="BW6" s="44">
        <v>9870</v>
      </c>
      <c r="BX6" s="44">
        <v>9890</v>
      </c>
    </row>
    <row r="7" spans="1:76" ht="21.95">
      <c r="A7" s="74"/>
      <c r="B7" s="23" t="s">
        <v>534</v>
      </c>
      <c r="C7" s="23"/>
      <c r="D7" s="23"/>
      <c r="E7" s="23"/>
      <c r="F7" s="26">
        <v>3.45</v>
      </c>
      <c r="G7" s="26">
        <v>3.45</v>
      </c>
      <c r="H7" s="26">
        <v>3.45</v>
      </c>
      <c r="I7" s="26">
        <v>3.45</v>
      </c>
      <c r="J7" s="26">
        <v>3.45</v>
      </c>
      <c r="K7" s="26">
        <v>1460</v>
      </c>
      <c r="L7" s="26">
        <v>1490</v>
      </c>
      <c r="M7" s="26">
        <v>1540</v>
      </c>
      <c r="N7" s="26">
        <v>1550</v>
      </c>
      <c r="O7" s="26">
        <v>1700</v>
      </c>
      <c r="P7" s="26">
        <v>1840</v>
      </c>
      <c r="Q7" s="26">
        <v>2360</v>
      </c>
      <c r="R7" s="26">
        <v>2910</v>
      </c>
      <c r="S7" s="26">
        <v>2920</v>
      </c>
      <c r="T7" s="26">
        <v>4790</v>
      </c>
      <c r="U7" s="26">
        <v>4830</v>
      </c>
      <c r="V7" s="26">
        <v>4870</v>
      </c>
      <c r="W7" s="26">
        <v>4980</v>
      </c>
      <c r="X7" s="26">
        <v>5120</v>
      </c>
      <c r="Y7" s="26">
        <v>5320</v>
      </c>
      <c r="Z7" s="26">
        <v>5510</v>
      </c>
      <c r="AA7" s="26">
        <v>5610</v>
      </c>
      <c r="AB7" s="27">
        <v>5650</v>
      </c>
      <c r="AC7" s="27">
        <v>5650</v>
      </c>
      <c r="AD7" s="27">
        <v>5670</v>
      </c>
      <c r="AE7" s="27">
        <v>5670</v>
      </c>
      <c r="AF7" s="27">
        <v>5670</v>
      </c>
      <c r="AG7" s="27">
        <v>5690</v>
      </c>
      <c r="AH7" s="27">
        <v>6660</v>
      </c>
      <c r="AI7" s="27">
        <v>7480</v>
      </c>
      <c r="AJ7" s="27">
        <v>9300</v>
      </c>
      <c r="AK7" s="27">
        <v>9300</v>
      </c>
      <c r="AL7" s="27">
        <v>9310</v>
      </c>
      <c r="AM7" s="27">
        <v>9350</v>
      </c>
      <c r="AN7" s="27">
        <v>9350</v>
      </c>
      <c r="AO7" s="27">
        <v>9360</v>
      </c>
      <c r="AP7" s="27">
        <v>9400</v>
      </c>
      <c r="AR7" s="41" t="s">
        <v>533</v>
      </c>
      <c r="AS7" s="44">
        <v>6250</v>
      </c>
      <c r="AT7" s="44">
        <v>6290</v>
      </c>
      <c r="AU7" s="44">
        <v>6290</v>
      </c>
      <c r="AV7" s="41" t="s">
        <v>533</v>
      </c>
      <c r="AW7" s="44">
        <v>6290</v>
      </c>
      <c r="AX7" s="44">
        <v>6290</v>
      </c>
      <c r="AY7" s="44">
        <v>6300</v>
      </c>
      <c r="AZ7" s="41" t="s">
        <v>533</v>
      </c>
      <c r="BA7" s="44">
        <v>6300</v>
      </c>
      <c r="BB7" s="44">
        <v>6300</v>
      </c>
      <c r="BC7" s="44">
        <v>6300</v>
      </c>
      <c r="BD7" s="44">
        <v>6300</v>
      </c>
      <c r="BE7" s="44">
        <v>6300</v>
      </c>
      <c r="BF7" s="44">
        <v>6320</v>
      </c>
      <c r="BG7" s="44">
        <v>6320</v>
      </c>
      <c r="BH7" s="44">
        <v>6320</v>
      </c>
      <c r="BI7" s="44">
        <v>6330</v>
      </c>
      <c r="BJ7" s="44">
        <v>6330</v>
      </c>
      <c r="BK7" s="44">
        <v>6330</v>
      </c>
      <c r="BL7" s="44">
        <v>6330</v>
      </c>
      <c r="BM7" s="44">
        <v>6360</v>
      </c>
      <c r="BN7" s="44">
        <v>6360</v>
      </c>
      <c r="BO7" s="44">
        <v>6370</v>
      </c>
      <c r="BP7" s="44">
        <v>6380</v>
      </c>
      <c r="BQ7" s="44">
        <v>6440</v>
      </c>
      <c r="BR7" s="44">
        <v>6440</v>
      </c>
      <c r="BS7" s="44">
        <v>6460</v>
      </c>
      <c r="BT7" s="44">
        <v>6460</v>
      </c>
      <c r="BU7" s="44">
        <v>6460</v>
      </c>
      <c r="BV7" s="44">
        <v>6460</v>
      </c>
      <c r="BW7" s="44">
        <v>6460</v>
      </c>
      <c r="BX7" s="44">
        <v>6470</v>
      </c>
    </row>
    <row r="8" spans="1:76" ht="21.95">
      <c r="A8" s="74"/>
      <c r="B8" s="23" t="s">
        <v>535</v>
      </c>
      <c r="C8" s="23"/>
      <c r="D8" s="23"/>
      <c r="E8" s="23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7">
        <v>3.9E-2</v>
      </c>
      <c r="AF8" s="27">
        <v>3.9E-2</v>
      </c>
      <c r="AG8" s="27">
        <v>3.9E-2</v>
      </c>
      <c r="AH8" s="27">
        <v>3.9E-2</v>
      </c>
      <c r="AI8" s="27">
        <v>3.9E-2</v>
      </c>
      <c r="AJ8" s="27">
        <v>3.9E-2</v>
      </c>
      <c r="AK8" s="27">
        <v>3.9E-2</v>
      </c>
      <c r="AL8" s="27">
        <v>3.9E-2</v>
      </c>
      <c r="AM8" s="27">
        <v>3.9E-2</v>
      </c>
      <c r="AN8" s="27">
        <v>3.9E-2</v>
      </c>
      <c r="AO8" s="27">
        <v>3.9E-2</v>
      </c>
      <c r="AP8" s="27">
        <v>3660</v>
      </c>
      <c r="AR8" s="41" t="s">
        <v>534</v>
      </c>
      <c r="AS8" s="44">
        <v>9410</v>
      </c>
      <c r="AT8" s="44">
        <v>9410</v>
      </c>
      <c r="AU8" s="44">
        <v>11600</v>
      </c>
      <c r="AV8" s="41" t="s">
        <v>534</v>
      </c>
      <c r="AW8" s="44">
        <v>11600</v>
      </c>
      <c r="AX8" s="44">
        <v>11600</v>
      </c>
      <c r="AY8" s="44">
        <v>11610</v>
      </c>
      <c r="AZ8" s="41" t="s">
        <v>534</v>
      </c>
      <c r="BA8" s="44">
        <v>11650</v>
      </c>
      <c r="BB8" s="44">
        <v>11670</v>
      </c>
      <c r="BC8" s="44">
        <v>11670</v>
      </c>
      <c r="BD8" s="44">
        <v>11690</v>
      </c>
      <c r="BE8" s="44">
        <v>11710</v>
      </c>
      <c r="BF8" s="44">
        <v>11720</v>
      </c>
      <c r="BG8" s="44">
        <v>11720</v>
      </c>
      <c r="BH8" s="44">
        <v>11720</v>
      </c>
      <c r="BI8" s="44">
        <v>11760</v>
      </c>
      <c r="BJ8" s="44">
        <v>11760</v>
      </c>
      <c r="BK8" s="44">
        <v>11760</v>
      </c>
      <c r="BL8" s="44">
        <v>11760</v>
      </c>
      <c r="BM8" s="44">
        <v>11770</v>
      </c>
      <c r="BN8" s="44">
        <v>11770</v>
      </c>
      <c r="BO8" s="44">
        <v>11770</v>
      </c>
      <c r="BP8" s="44">
        <v>11790</v>
      </c>
      <c r="BQ8" s="44">
        <v>11830</v>
      </c>
      <c r="BR8" s="44">
        <v>11840</v>
      </c>
      <c r="BS8" s="44">
        <v>11880</v>
      </c>
      <c r="BT8" s="44">
        <v>11890</v>
      </c>
      <c r="BU8" s="44">
        <v>11940</v>
      </c>
      <c r="BV8" s="44">
        <v>11940</v>
      </c>
      <c r="BW8" s="44">
        <v>12020</v>
      </c>
      <c r="BX8" s="44">
        <v>12030</v>
      </c>
    </row>
    <row r="9" spans="1:76" ht="21.95">
      <c r="A9" s="74"/>
      <c r="B9" s="23" t="s">
        <v>536</v>
      </c>
      <c r="C9" s="23"/>
      <c r="D9" s="23"/>
      <c r="E9" s="23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7">
        <v>0.25829999999999997</v>
      </c>
      <c r="AN9" s="27">
        <v>0.49790000000000001</v>
      </c>
      <c r="AO9" s="27">
        <v>0.62209999999999999</v>
      </c>
      <c r="AP9" s="27">
        <v>303.68</v>
      </c>
      <c r="AR9" s="41" t="s">
        <v>535</v>
      </c>
      <c r="AS9" s="44">
        <v>3670</v>
      </c>
      <c r="AT9" s="44">
        <v>3670</v>
      </c>
      <c r="AU9" s="44">
        <v>3670</v>
      </c>
      <c r="AV9" s="41" t="s">
        <v>535</v>
      </c>
      <c r="AW9" s="44">
        <v>3670</v>
      </c>
      <c r="AX9" s="44">
        <v>4420</v>
      </c>
      <c r="AY9" s="44">
        <v>4420</v>
      </c>
      <c r="AZ9" s="41" t="s">
        <v>537</v>
      </c>
      <c r="BA9" s="44">
        <v>4330</v>
      </c>
      <c r="BB9" s="44">
        <v>4630</v>
      </c>
      <c r="BC9" s="44">
        <v>4630</v>
      </c>
      <c r="BD9" s="44">
        <v>4650</v>
      </c>
      <c r="BE9" s="44">
        <v>4650</v>
      </c>
      <c r="BF9" s="44">
        <v>4650</v>
      </c>
      <c r="BG9" s="44">
        <v>4650</v>
      </c>
      <c r="BH9" s="44">
        <v>4650</v>
      </c>
      <c r="BI9" s="44">
        <v>4650</v>
      </c>
      <c r="BJ9" s="44">
        <v>4660</v>
      </c>
      <c r="BK9" s="44">
        <v>4660</v>
      </c>
      <c r="BL9" s="44">
        <v>4660</v>
      </c>
      <c r="BM9" s="44">
        <v>4660</v>
      </c>
      <c r="BN9" s="44">
        <v>4660</v>
      </c>
      <c r="BO9" s="44">
        <v>4660</v>
      </c>
      <c r="BP9" s="44">
        <v>4660</v>
      </c>
      <c r="BQ9" s="44">
        <v>4660</v>
      </c>
      <c r="BR9" s="44">
        <v>4660</v>
      </c>
      <c r="BS9" s="44">
        <v>4660</v>
      </c>
      <c r="BT9" s="44">
        <v>4660</v>
      </c>
      <c r="BU9" s="44">
        <v>4660</v>
      </c>
      <c r="BV9" s="44">
        <v>4660</v>
      </c>
      <c r="BW9" s="44">
        <v>4660</v>
      </c>
      <c r="BX9" s="44">
        <v>4660</v>
      </c>
    </row>
    <row r="10" spans="1:76" ht="21.95">
      <c r="A10" s="28" t="s">
        <v>538</v>
      </c>
      <c r="B10" s="29" t="s">
        <v>539</v>
      </c>
      <c r="C10" s="29">
        <v>0</v>
      </c>
      <c r="D10" s="29">
        <v>750</v>
      </c>
      <c r="E10" s="29">
        <v>1500</v>
      </c>
      <c r="F10" s="32">
        <v>2322.5300000000002</v>
      </c>
      <c r="G10" s="32">
        <v>2369.87</v>
      </c>
      <c r="H10" s="32">
        <v>2404.19</v>
      </c>
      <c r="I10" s="32">
        <v>2491.34</v>
      </c>
      <c r="J10" s="32">
        <v>2491.34</v>
      </c>
      <c r="K10" s="32">
        <v>8547.4599999999991</v>
      </c>
      <c r="L10" s="32">
        <v>8610.65</v>
      </c>
      <c r="M10" s="32">
        <v>8830.7900000000009</v>
      </c>
      <c r="N10" s="32">
        <v>9126.0400000000009</v>
      </c>
      <c r="O10" s="32">
        <v>9603.41</v>
      </c>
      <c r="P10" s="23">
        <v>10255.620000000001</v>
      </c>
      <c r="Q10" s="23">
        <v>11144</v>
      </c>
      <c r="R10" s="23">
        <v>12540</v>
      </c>
      <c r="S10" s="23">
        <v>12780</v>
      </c>
      <c r="T10" s="23">
        <v>17590</v>
      </c>
      <c r="U10" s="23">
        <v>17670</v>
      </c>
      <c r="V10" s="23">
        <v>17830</v>
      </c>
      <c r="W10" s="23">
        <v>18090</v>
      </c>
      <c r="X10" s="23">
        <v>18350</v>
      </c>
      <c r="Y10" s="23">
        <v>19630</v>
      </c>
      <c r="Z10" s="23">
        <v>20140</v>
      </c>
      <c r="AA10" s="23">
        <v>20780</v>
      </c>
      <c r="AB10" s="30">
        <v>20820</v>
      </c>
      <c r="AC10" s="30">
        <v>21160</v>
      </c>
      <c r="AD10" s="30">
        <v>21800</v>
      </c>
      <c r="AE10" s="30">
        <v>22660.039000000001</v>
      </c>
      <c r="AF10" s="30">
        <v>22850.039000000001</v>
      </c>
      <c r="AG10" s="30">
        <v>23680.039000000001</v>
      </c>
      <c r="AH10" s="30">
        <v>24660.039000000001</v>
      </c>
      <c r="AI10" s="30">
        <v>25490.039000000001</v>
      </c>
      <c r="AJ10" s="30">
        <v>27340.039000000001</v>
      </c>
      <c r="AK10" s="30">
        <v>27630.039000000001</v>
      </c>
      <c r="AL10" s="30">
        <v>28680.039000000001</v>
      </c>
      <c r="AM10" s="30">
        <v>28820.297299999998</v>
      </c>
      <c r="AN10" s="30">
        <v>28940.536899999999</v>
      </c>
      <c r="AO10" s="30">
        <v>28950.661100000001</v>
      </c>
      <c r="AP10" s="30">
        <v>34803.68</v>
      </c>
      <c r="AR10" s="41" t="s">
        <v>536</v>
      </c>
      <c r="AS10" s="44">
        <v>497.16</v>
      </c>
      <c r="AT10" s="44">
        <v>606.70000000000005</v>
      </c>
      <c r="AU10" s="44">
        <v>606.70000000000005</v>
      </c>
      <c r="AV10" s="41" t="s">
        <v>536</v>
      </c>
      <c r="AW10" s="44">
        <v>606.70000000000005</v>
      </c>
      <c r="AX10" s="44">
        <v>606.70000000000005</v>
      </c>
      <c r="AY10" s="44">
        <v>606.70000000000005</v>
      </c>
      <c r="AZ10" s="41" t="s">
        <v>536</v>
      </c>
      <c r="BA10" s="44">
        <v>1850</v>
      </c>
      <c r="BB10" s="44">
        <v>2150</v>
      </c>
      <c r="BC10" s="44">
        <v>2150</v>
      </c>
      <c r="BD10" s="44">
        <v>2250</v>
      </c>
      <c r="BE10" s="44">
        <v>2410</v>
      </c>
      <c r="BF10" s="44">
        <v>2410</v>
      </c>
      <c r="BG10" s="44">
        <v>2410</v>
      </c>
      <c r="BH10" s="44">
        <v>2410</v>
      </c>
      <c r="BI10" s="44">
        <v>3100</v>
      </c>
      <c r="BJ10" s="44">
        <v>3100</v>
      </c>
      <c r="BK10" s="44">
        <v>3100</v>
      </c>
      <c r="BL10" s="44">
        <v>3640</v>
      </c>
      <c r="BM10" s="44">
        <v>3640</v>
      </c>
      <c r="BN10" s="44">
        <v>3640</v>
      </c>
      <c r="BO10" s="44">
        <v>3650</v>
      </c>
      <c r="BP10" s="44">
        <v>4170</v>
      </c>
      <c r="BQ10" s="44">
        <v>4230</v>
      </c>
      <c r="BR10" s="44">
        <v>4230</v>
      </c>
      <c r="BS10" s="44">
        <v>4230</v>
      </c>
      <c r="BT10" s="44">
        <v>4230</v>
      </c>
      <c r="BU10" s="44">
        <v>4430</v>
      </c>
      <c r="BV10" s="44">
        <v>4430</v>
      </c>
      <c r="BW10" s="44">
        <v>4940</v>
      </c>
      <c r="BX10" s="44">
        <v>4940</v>
      </c>
    </row>
    <row r="11" spans="1:76" ht="21.95">
      <c r="A11" s="74" t="s">
        <v>540</v>
      </c>
      <c r="B11" s="23" t="s">
        <v>529</v>
      </c>
      <c r="C11" s="23"/>
      <c r="D11" s="23"/>
      <c r="E11" s="23"/>
      <c r="F11" s="26">
        <v>1100</v>
      </c>
      <c r="G11" s="26">
        <v>1100</v>
      </c>
      <c r="H11" s="26">
        <v>1100</v>
      </c>
      <c r="I11" s="26">
        <v>1100</v>
      </c>
      <c r="J11" s="26">
        <v>1100</v>
      </c>
      <c r="K11" s="26">
        <v>1100</v>
      </c>
      <c r="L11" s="26">
        <v>1100</v>
      </c>
      <c r="M11" s="26">
        <v>1100</v>
      </c>
      <c r="N11" s="26">
        <v>1100</v>
      </c>
      <c r="O11" s="26">
        <v>1100</v>
      </c>
      <c r="P11" s="26">
        <v>1200</v>
      </c>
      <c r="Q11" s="26">
        <v>1200</v>
      </c>
      <c r="R11" s="26">
        <v>1200</v>
      </c>
      <c r="S11" s="26">
        <v>1200</v>
      </c>
      <c r="T11" s="26">
        <v>1200</v>
      </c>
      <c r="U11" s="26">
        <v>1200</v>
      </c>
      <c r="V11" s="26">
        <v>1200</v>
      </c>
      <c r="W11" s="26">
        <v>1200</v>
      </c>
      <c r="X11" s="26">
        <v>1200</v>
      </c>
      <c r="Y11" s="26">
        <v>1200</v>
      </c>
      <c r="Z11" s="26">
        <v>1200</v>
      </c>
      <c r="AA11" s="26">
        <v>1200</v>
      </c>
      <c r="AB11" s="27">
        <v>1200</v>
      </c>
      <c r="AC11" s="27">
        <v>1200</v>
      </c>
      <c r="AD11" s="27">
        <v>1200</v>
      </c>
      <c r="AE11" s="27">
        <v>1200</v>
      </c>
      <c r="AF11" s="27">
        <v>1200</v>
      </c>
      <c r="AG11" s="27">
        <v>1200</v>
      </c>
      <c r="AH11" s="27">
        <v>1200</v>
      </c>
      <c r="AI11" s="27">
        <v>1200</v>
      </c>
      <c r="AJ11" s="27">
        <v>1200</v>
      </c>
      <c r="AK11" s="27">
        <v>1200</v>
      </c>
      <c r="AL11" s="27">
        <v>1200</v>
      </c>
      <c r="AM11" s="27">
        <v>1200</v>
      </c>
      <c r="AN11" s="27">
        <v>1200</v>
      </c>
      <c r="AO11" s="27">
        <v>1200</v>
      </c>
      <c r="AP11" s="27">
        <v>1200</v>
      </c>
      <c r="AR11" s="21"/>
      <c r="AS11" s="21"/>
      <c r="AT11" s="21"/>
      <c r="AU11" s="21"/>
      <c r="AV11" s="21"/>
      <c r="AW11" s="21"/>
      <c r="AX11" s="21"/>
      <c r="AY11" s="21"/>
      <c r="AZ11" s="41" t="s">
        <v>541</v>
      </c>
      <c r="BA11" s="44">
        <v>4.0820000000000002E-2</v>
      </c>
      <c r="BB11" s="44">
        <v>51.57</v>
      </c>
      <c r="BC11" s="44">
        <v>51.57</v>
      </c>
      <c r="BD11" s="44">
        <v>51.57</v>
      </c>
      <c r="BE11" s="44">
        <v>514.1</v>
      </c>
      <c r="BF11" s="44">
        <v>514.1</v>
      </c>
      <c r="BG11" s="44">
        <v>514.1</v>
      </c>
      <c r="BH11" s="44">
        <v>514.1</v>
      </c>
      <c r="BI11" s="44">
        <v>514.1</v>
      </c>
      <c r="BJ11" s="44">
        <v>514.1</v>
      </c>
      <c r="BK11" s="44">
        <v>514.1</v>
      </c>
      <c r="BL11" s="44">
        <v>516.19000000000005</v>
      </c>
      <c r="BM11" s="44">
        <v>516.19000000000005</v>
      </c>
      <c r="BN11" s="44">
        <v>516.19000000000005</v>
      </c>
      <c r="BO11" s="44">
        <v>516.19000000000005</v>
      </c>
      <c r="BP11" s="44">
        <v>516.9</v>
      </c>
      <c r="BQ11" s="44">
        <v>516.19000000000005</v>
      </c>
      <c r="BR11" s="44">
        <v>516.19000000000005</v>
      </c>
      <c r="BS11" s="44">
        <v>517.24</v>
      </c>
      <c r="BT11" s="44">
        <v>517.24</v>
      </c>
      <c r="BU11" s="44">
        <v>517.24</v>
      </c>
      <c r="BV11" s="44">
        <v>517.24</v>
      </c>
      <c r="BW11" s="44">
        <v>517.24</v>
      </c>
      <c r="BX11" s="44">
        <v>517.24</v>
      </c>
    </row>
    <row r="12" spans="1:76" ht="21.95">
      <c r="A12" s="74"/>
      <c r="B12" s="23" t="s">
        <v>530</v>
      </c>
      <c r="C12" s="23"/>
      <c r="D12" s="23"/>
      <c r="E12" s="23"/>
      <c r="F12" s="26">
        <v>1100</v>
      </c>
      <c r="G12" s="26">
        <v>1100</v>
      </c>
      <c r="H12" s="26">
        <v>1400</v>
      </c>
      <c r="I12" s="26">
        <v>1600</v>
      </c>
      <c r="J12" s="26">
        <v>1700</v>
      </c>
      <c r="K12" s="26">
        <v>1800</v>
      </c>
      <c r="L12" s="26">
        <v>2000</v>
      </c>
      <c r="M12" s="26">
        <v>2100</v>
      </c>
      <c r="N12" s="26">
        <v>2300</v>
      </c>
      <c r="O12" s="26">
        <v>2300</v>
      </c>
      <c r="P12" s="26">
        <v>2300</v>
      </c>
      <c r="Q12" s="26">
        <v>2400</v>
      </c>
      <c r="R12" s="26">
        <v>2400</v>
      </c>
      <c r="S12" s="26">
        <v>2500</v>
      </c>
      <c r="T12" s="26">
        <v>2500</v>
      </c>
      <c r="U12" s="26">
        <v>2600</v>
      </c>
      <c r="V12" s="26">
        <v>2700</v>
      </c>
      <c r="W12" s="26">
        <v>2700</v>
      </c>
      <c r="X12" s="26">
        <v>2800</v>
      </c>
      <c r="Y12" s="26">
        <v>3000</v>
      </c>
      <c r="Z12" s="26">
        <v>3200</v>
      </c>
      <c r="AA12" s="26">
        <v>3200</v>
      </c>
      <c r="AB12" s="27">
        <v>3300</v>
      </c>
      <c r="AC12" s="27">
        <v>3400</v>
      </c>
      <c r="AD12" s="27">
        <v>3500</v>
      </c>
      <c r="AE12" s="27">
        <v>3600</v>
      </c>
      <c r="AF12" s="27">
        <v>3600</v>
      </c>
      <c r="AG12" s="27">
        <v>3600</v>
      </c>
      <c r="AH12" s="27">
        <v>3600</v>
      </c>
      <c r="AI12" s="27">
        <v>3600</v>
      </c>
      <c r="AJ12" s="27">
        <v>3600</v>
      </c>
      <c r="AK12" s="27">
        <v>3600</v>
      </c>
      <c r="AL12" s="27">
        <v>3600</v>
      </c>
      <c r="AM12" s="27">
        <v>3600</v>
      </c>
      <c r="AN12" s="27">
        <v>3600</v>
      </c>
      <c r="AO12" s="27">
        <v>3600</v>
      </c>
      <c r="AP12" s="27">
        <v>3600</v>
      </c>
      <c r="AR12" s="45" t="s">
        <v>542</v>
      </c>
      <c r="AS12" s="41">
        <v>35027.160000000003</v>
      </c>
      <c r="AT12" s="41">
        <v>35186.699999999997</v>
      </c>
      <c r="AU12" s="41">
        <v>37416.699999999997</v>
      </c>
      <c r="AV12" s="45" t="s">
        <v>542</v>
      </c>
      <c r="AW12" s="41">
        <v>37416.699999999997</v>
      </c>
      <c r="AX12" s="41">
        <v>38176.699999999997</v>
      </c>
      <c r="AY12" s="41">
        <v>38226.699999999997</v>
      </c>
      <c r="AZ12" s="41" t="s">
        <v>543</v>
      </c>
      <c r="BA12" s="44">
        <v>1.1399999999999999</v>
      </c>
      <c r="BB12" s="44">
        <v>283.49</v>
      </c>
      <c r="BC12" s="44">
        <v>283.49</v>
      </c>
      <c r="BD12" s="44">
        <v>1460</v>
      </c>
      <c r="BE12" s="44">
        <v>1460</v>
      </c>
      <c r="BF12" s="44">
        <v>1460</v>
      </c>
      <c r="BG12" s="44">
        <v>1460</v>
      </c>
      <c r="BH12" s="44">
        <v>1460</v>
      </c>
      <c r="BI12" s="44">
        <v>1460</v>
      </c>
      <c r="BJ12" s="44">
        <v>1460</v>
      </c>
      <c r="BK12" s="44">
        <v>1460</v>
      </c>
      <c r="BL12" s="44">
        <v>5280</v>
      </c>
      <c r="BM12" s="44">
        <v>5280</v>
      </c>
      <c r="BN12" s="44">
        <v>5280</v>
      </c>
      <c r="BO12" s="44">
        <v>5290</v>
      </c>
      <c r="BP12" s="44">
        <v>5300</v>
      </c>
      <c r="BQ12" s="44">
        <v>5350</v>
      </c>
      <c r="BR12" s="44">
        <v>5350</v>
      </c>
      <c r="BS12" s="44">
        <v>5360</v>
      </c>
      <c r="BT12" s="44">
        <v>5360</v>
      </c>
      <c r="BU12" s="44">
        <v>5360</v>
      </c>
      <c r="BV12" s="44">
        <v>5360</v>
      </c>
      <c r="BW12" s="44">
        <v>5370</v>
      </c>
      <c r="BX12" s="44">
        <v>5370</v>
      </c>
    </row>
    <row r="13" spans="1:76" ht="21.95">
      <c r="A13" s="74"/>
      <c r="B13" s="23" t="s">
        <v>531</v>
      </c>
      <c r="C13" s="23"/>
      <c r="D13" s="23"/>
      <c r="E13" s="23"/>
      <c r="F13" s="26">
        <v>344</v>
      </c>
      <c r="G13" s="26">
        <v>344</v>
      </c>
      <c r="H13" s="26">
        <v>482</v>
      </c>
      <c r="I13" s="26">
        <v>594</v>
      </c>
      <c r="J13" s="26">
        <v>686</v>
      </c>
      <c r="K13" s="26">
        <v>731</v>
      </c>
      <c r="L13" s="26">
        <v>803</v>
      </c>
      <c r="M13" s="26">
        <v>867</v>
      </c>
      <c r="N13" s="26">
        <v>981</v>
      </c>
      <c r="O13" s="26">
        <v>1100</v>
      </c>
      <c r="P13" s="26">
        <v>1100</v>
      </c>
      <c r="Q13" s="26">
        <v>1100</v>
      </c>
      <c r="R13" s="26">
        <v>1100</v>
      </c>
      <c r="S13" s="26">
        <v>1300</v>
      </c>
      <c r="T13" s="26">
        <v>1300</v>
      </c>
      <c r="U13" s="26">
        <v>1400</v>
      </c>
      <c r="V13" s="26">
        <v>1400</v>
      </c>
      <c r="W13" s="26">
        <v>1400</v>
      </c>
      <c r="X13" s="26">
        <v>1500</v>
      </c>
      <c r="Y13" s="26">
        <v>1500</v>
      </c>
      <c r="Z13" s="26">
        <v>1500</v>
      </c>
      <c r="AA13" s="26">
        <v>1500</v>
      </c>
      <c r="AB13" s="27">
        <v>1500</v>
      </c>
      <c r="AC13" s="27">
        <v>1500</v>
      </c>
      <c r="AD13" s="27">
        <v>1500</v>
      </c>
      <c r="AE13" s="27">
        <v>1600</v>
      </c>
      <c r="AF13" s="27">
        <v>1600</v>
      </c>
      <c r="AG13" s="27">
        <v>1600</v>
      </c>
      <c r="AH13" s="27">
        <v>1600</v>
      </c>
      <c r="AI13" s="27">
        <v>1600</v>
      </c>
      <c r="AJ13" s="27">
        <v>1600</v>
      </c>
      <c r="AK13" s="27">
        <v>1600</v>
      </c>
      <c r="AL13" s="27">
        <v>1600</v>
      </c>
      <c r="AM13" s="27">
        <v>1700</v>
      </c>
      <c r="AN13" s="27">
        <v>1790</v>
      </c>
      <c r="AO13" s="27">
        <v>1790</v>
      </c>
      <c r="AP13" s="27">
        <v>1790</v>
      </c>
      <c r="AR13" s="21"/>
      <c r="AS13" s="21"/>
      <c r="AT13" s="21"/>
      <c r="AU13" s="21"/>
      <c r="AV13" s="21"/>
      <c r="AW13" s="21"/>
      <c r="AX13" s="21"/>
      <c r="AY13" s="21"/>
      <c r="AZ13" s="41" t="s">
        <v>544</v>
      </c>
      <c r="BA13" s="44">
        <v>2.2200000000000002</v>
      </c>
      <c r="BB13" s="44">
        <v>138.76</v>
      </c>
      <c r="BC13" s="44">
        <v>157.69</v>
      </c>
      <c r="BD13" s="44">
        <v>247.16</v>
      </c>
      <c r="BE13" s="44">
        <v>754.92</v>
      </c>
      <c r="BF13" s="44">
        <v>1080</v>
      </c>
      <c r="BG13" s="44">
        <v>1120</v>
      </c>
      <c r="BH13" s="44">
        <v>1120</v>
      </c>
      <c r="BI13" s="44">
        <v>1120</v>
      </c>
      <c r="BJ13" s="44">
        <v>1120</v>
      </c>
      <c r="BK13" s="44">
        <v>1120</v>
      </c>
      <c r="BL13" s="44">
        <v>3250</v>
      </c>
      <c r="BM13" s="44">
        <v>3300</v>
      </c>
      <c r="BN13" s="44">
        <v>3300</v>
      </c>
      <c r="BO13" s="44">
        <v>3300</v>
      </c>
      <c r="BP13" s="44">
        <v>3570</v>
      </c>
      <c r="BQ13" s="44">
        <v>3600</v>
      </c>
      <c r="BR13" s="44">
        <v>3600</v>
      </c>
      <c r="BS13" s="44">
        <v>3600</v>
      </c>
      <c r="BT13" s="44">
        <v>3600</v>
      </c>
      <c r="BU13" s="44">
        <v>3610</v>
      </c>
      <c r="BV13" s="44">
        <v>3610</v>
      </c>
      <c r="BW13" s="44">
        <v>3610</v>
      </c>
      <c r="BX13" s="44">
        <v>3610</v>
      </c>
    </row>
    <row r="14" spans="1:76" ht="21.95">
      <c r="A14" s="74"/>
      <c r="B14" s="23" t="s">
        <v>532</v>
      </c>
      <c r="C14" s="23"/>
      <c r="D14" s="23"/>
      <c r="E14" s="23"/>
      <c r="F14" s="26">
        <v>457</v>
      </c>
      <c r="G14" s="26">
        <v>457</v>
      </c>
      <c r="H14" s="26">
        <v>625</v>
      </c>
      <c r="I14" s="26">
        <v>792</v>
      </c>
      <c r="J14" s="26">
        <v>1100</v>
      </c>
      <c r="K14" s="26">
        <v>1200</v>
      </c>
      <c r="L14" s="26">
        <v>1400</v>
      </c>
      <c r="M14" s="26">
        <v>1700</v>
      </c>
      <c r="N14" s="26">
        <v>2000</v>
      </c>
      <c r="O14" s="26">
        <v>2200</v>
      </c>
      <c r="P14" s="26">
        <v>2400</v>
      </c>
      <c r="Q14" s="26">
        <v>2600</v>
      </c>
      <c r="R14" s="26">
        <v>2900</v>
      </c>
      <c r="S14" s="26">
        <v>3200</v>
      </c>
      <c r="T14" s="26">
        <v>3400</v>
      </c>
      <c r="U14" s="26">
        <v>3600</v>
      </c>
      <c r="V14" s="26">
        <v>3800</v>
      </c>
      <c r="W14" s="26">
        <v>4200</v>
      </c>
      <c r="X14" s="26">
        <v>4500</v>
      </c>
      <c r="Y14" s="26">
        <v>4800</v>
      </c>
      <c r="Z14" s="26">
        <v>5100</v>
      </c>
      <c r="AA14" s="26">
        <v>5400</v>
      </c>
      <c r="AB14" s="27">
        <v>5800</v>
      </c>
      <c r="AC14" s="27">
        <v>6100</v>
      </c>
      <c r="AD14" s="27">
        <v>6300</v>
      </c>
      <c r="AE14" s="27">
        <v>6500</v>
      </c>
      <c r="AF14" s="27">
        <v>6800</v>
      </c>
      <c r="AG14" s="27">
        <v>7000</v>
      </c>
      <c r="AH14" s="27">
        <v>7200</v>
      </c>
      <c r="AI14" s="27">
        <v>7300</v>
      </c>
      <c r="AJ14" s="27">
        <v>7400</v>
      </c>
      <c r="AK14" s="27">
        <v>7500</v>
      </c>
      <c r="AL14" s="27">
        <v>7800</v>
      </c>
      <c r="AM14" s="27">
        <v>8000</v>
      </c>
      <c r="AN14" s="27">
        <v>8100</v>
      </c>
      <c r="AO14" s="27">
        <v>8100</v>
      </c>
      <c r="AP14" s="27">
        <v>8100</v>
      </c>
      <c r="AR14" s="43" t="s">
        <v>540</v>
      </c>
      <c r="AS14" s="21"/>
      <c r="AT14" s="21"/>
      <c r="AU14" s="21"/>
      <c r="AV14" s="43" t="s">
        <v>540</v>
      </c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ht="21.95">
      <c r="A15" s="74"/>
      <c r="B15" s="23" t="s">
        <v>533</v>
      </c>
      <c r="C15" s="23"/>
      <c r="D15" s="23"/>
      <c r="E15" s="23"/>
      <c r="F15" s="26">
        <v>679</v>
      </c>
      <c r="G15" s="26">
        <v>679</v>
      </c>
      <c r="H15" s="26">
        <v>1100</v>
      </c>
      <c r="I15" s="26">
        <v>1400</v>
      </c>
      <c r="J15" s="26">
        <v>1800</v>
      </c>
      <c r="K15" s="26">
        <v>1900</v>
      </c>
      <c r="L15" s="26">
        <v>2200</v>
      </c>
      <c r="M15" s="26">
        <v>2600</v>
      </c>
      <c r="N15" s="26">
        <v>2800</v>
      </c>
      <c r="O15" s="26">
        <v>3000</v>
      </c>
      <c r="P15" s="26">
        <v>3300</v>
      </c>
      <c r="Q15" s="26">
        <v>3500</v>
      </c>
      <c r="R15" s="26">
        <v>3700</v>
      </c>
      <c r="S15" s="26">
        <v>3900</v>
      </c>
      <c r="T15" s="26">
        <v>4000</v>
      </c>
      <c r="U15" s="26">
        <v>4200</v>
      </c>
      <c r="V15" s="26">
        <v>4400</v>
      </c>
      <c r="W15" s="26">
        <v>4600</v>
      </c>
      <c r="X15" s="26">
        <v>4800</v>
      </c>
      <c r="Y15" s="26">
        <v>5000</v>
      </c>
      <c r="Z15" s="26">
        <v>5200</v>
      </c>
      <c r="AA15" s="26">
        <v>5300</v>
      </c>
      <c r="AB15" s="27">
        <v>5500</v>
      </c>
      <c r="AC15" s="27">
        <v>5600</v>
      </c>
      <c r="AD15" s="27">
        <v>5600</v>
      </c>
      <c r="AE15" s="27">
        <v>5700</v>
      </c>
      <c r="AF15" s="27">
        <v>5800</v>
      </c>
      <c r="AG15" s="27">
        <v>5800</v>
      </c>
      <c r="AH15" s="27">
        <v>5900</v>
      </c>
      <c r="AI15" s="27">
        <v>5900</v>
      </c>
      <c r="AJ15" s="27">
        <v>6000</v>
      </c>
      <c r="AK15" s="27">
        <v>6100</v>
      </c>
      <c r="AL15" s="27">
        <v>6200</v>
      </c>
      <c r="AM15" s="27">
        <v>6200</v>
      </c>
      <c r="AN15" s="27">
        <v>6200</v>
      </c>
      <c r="AO15" s="27">
        <v>6200</v>
      </c>
      <c r="AP15" s="27">
        <v>6200</v>
      </c>
      <c r="AR15" s="41" t="s">
        <v>529</v>
      </c>
      <c r="AS15" s="44">
        <v>1200</v>
      </c>
      <c r="AT15" s="44">
        <v>1200</v>
      </c>
      <c r="AU15" s="44">
        <v>1200</v>
      </c>
      <c r="AV15" s="41" t="s">
        <v>529</v>
      </c>
      <c r="AW15" s="44">
        <v>1200</v>
      </c>
      <c r="AX15" s="44">
        <v>1200</v>
      </c>
      <c r="AY15" s="44">
        <v>1200</v>
      </c>
      <c r="AZ15" s="45" t="s">
        <v>542</v>
      </c>
      <c r="BA15" s="41">
        <v>40803.400800000003</v>
      </c>
      <c r="BB15" s="41">
        <v>42683.82</v>
      </c>
      <c r="BC15" s="41">
        <v>42702.75</v>
      </c>
      <c r="BD15" s="41">
        <v>44158.73</v>
      </c>
      <c r="BE15" s="41">
        <v>45309.02</v>
      </c>
      <c r="BF15" s="41">
        <v>47934.1</v>
      </c>
      <c r="BG15" s="41">
        <v>47974.1</v>
      </c>
      <c r="BH15" s="41">
        <v>47974.1</v>
      </c>
      <c r="BI15" s="41">
        <v>48844.1</v>
      </c>
      <c r="BJ15" s="41">
        <v>48864.1</v>
      </c>
      <c r="BK15" s="41">
        <v>48864.1</v>
      </c>
      <c r="BL15" s="41">
        <v>55466.19</v>
      </c>
      <c r="BM15" s="41">
        <v>55576.19</v>
      </c>
      <c r="BN15" s="41">
        <v>55576.19</v>
      </c>
      <c r="BO15" s="41">
        <v>55566.19</v>
      </c>
      <c r="BP15" s="41">
        <v>56466.9</v>
      </c>
      <c r="BQ15" s="41">
        <v>56776.19</v>
      </c>
      <c r="BR15" s="41">
        <v>56866.19</v>
      </c>
      <c r="BS15" s="41">
        <v>59827.24</v>
      </c>
      <c r="BT15" s="41">
        <v>59887.24</v>
      </c>
      <c r="BU15" s="41">
        <v>60277.24</v>
      </c>
      <c r="BV15" s="41">
        <v>60277.24</v>
      </c>
      <c r="BW15" s="41">
        <v>60917.24</v>
      </c>
      <c r="BX15" s="41">
        <v>60987.24</v>
      </c>
    </row>
    <row r="16" spans="1:76" ht="21.95">
      <c r="A16" s="74"/>
      <c r="B16" s="23" t="s">
        <v>534</v>
      </c>
      <c r="C16" s="23"/>
      <c r="D16" s="23"/>
      <c r="E16" s="23"/>
      <c r="F16" s="26">
        <v>405</v>
      </c>
      <c r="G16" s="26">
        <v>405</v>
      </c>
      <c r="H16" s="26">
        <v>711</v>
      </c>
      <c r="I16" s="26">
        <v>986</v>
      </c>
      <c r="J16" s="26">
        <v>1300</v>
      </c>
      <c r="K16" s="26">
        <v>1500</v>
      </c>
      <c r="L16" s="26">
        <v>1900</v>
      </c>
      <c r="M16" s="26">
        <v>2200</v>
      </c>
      <c r="N16" s="26">
        <v>2700</v>
      </c>
      <c r="O16" s="26">
        <v>3100</v>
      </c>
      <c r="P16" s="26">
        <v>3600</v>
      </c>
      <c r="Q16" s="26">
        <v>4000</v>
      </c>
      <c r="R16" s="26">
        <v>4400</v>
      </c>
      <c r="S16" s="26">
        <v>4700</v>
      </c>
      <c r="T16" s="26">
        <v>4900</v>
      </c>
      <c r="U16" s="26">
        <v>5000</v>
      </c>
      <c r="V16" s="26">
        <v>5300</v>
      </c>
      <c r="W16" s="26">
        <v>5600</v>
      </c>
      <c r="X16" s="26">
        <v>5900</v>
      </c>
      <c r="Y16" s="26">
        <v>6300</v>
      </c>
      <c r="Z16" s="26">
        <v>6700</v>
      </c>
      <c r="AA16" s="26">
        <v>7000</v>
      </c>
      <c r="AB16" s="27">
        <v>7400</v>
      </c>
      <c r="AC16" s="27">
        <v>7700</v>
      </c>
      <c r="AD16" s="27">
        <v>8100</v>
      </c>
      <c r="AE16" s="27">
        <v>8500</v>
      </c>
      <c r="AF16" s="27">
        <v>8900</v>
      </c>
      <c r="AG16" s="27">
        <v>9300</v>
      </c>
      <c r="AH16" s="27">
        <v>9700</v>
      </c>
      <c r="AI16" s="27">
        <v>9900</v>
      </c>
      <c r="AJ16" s="27">
        <v>11000</v>
      </c>
      <c r="AK16" s="27">
        <v>11000</v>
      </c>
      <c r="AL16" s="27">
        <v>11000</v>
      </c>
      <c r="AM16" s="27">
        <v>11000</v>
      </c>
      <c r="AN16" s="27">
        <v>11000</v>
      </c>
      <c r="AO16" s="27">
        <v>11000</v>
      </c>
      <c r="AP16" s="27">
        <v>11000</v>
      </c>
      <c r="AR16" s="41" t="s">
        <v>530</v>
      </c>
      <c r="AS16" s="44">
        <v>3600</v>
      </c>
      <c r="AT16" s="44">
        <v>3600</v>
      </c>
      <c r="AU16" s="44">
        <v>3600</v>
      </c>
      <c r="AV16" s="41" t="s">
        <v>530</v>
      </c>
      <c r="AW16" s="44">
        <v>3600</v>
      </c>
      <c r="AX16" s="44">
        <v>3600</v>
      </c>
      <c r="AY16" s="44">
        <v>3600</v>
      </c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ht="21.95">
      <c r="A17" s="74"/>
      <c r="B17" s="23" t="s">
        <v>535</v>
      </c>
      <c r="C17" s="23"/>
      <c r="D17" s="23"/>
      <c r="E17" s="2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7"/>
      <c r="AC17" s="27"/>
      <c r="AD17" s="27"/>
      <c r="AE17" s="27">
        <v>300</v>
      </c>
      <c r="AF17" s="27">
        <v>700</v>
      </c>
      <c r="AG17" s="27">
        <v>1100</v>
      </c>
      <c r="AH17" s="27">
        <v>1300</v>
      </c>
      <c r="AI17" s="27">
        <v>1800</v>
      </c>
      <c r="AJ17" s="27">
        <v>2300</v>
      </c>
      <c r="AK17" s="27">
        <v>2600</v>
      </c>
      <c r="AL17" s="27">
        <v>2900</v>
      </c>
      <c r="AM17" s="27">
        <v>3600</v>
      </c>
      <c r="AN17" s="27">
        <v>3700</v>
      </c>
      <c r="AO17" s="27">
        <v>3700</v>
      </c>
      <c r="AP17" s="27">
        <v>3700</v>
      </c>
      <c r="AR17" s="41" t="s">
        <v>531</v>
      </c>
      <c r="AS17" s="44">
        <v>1790</v>
      </c>
      <c r="AT17" s="44">
        <v>1800</v>
      </c>
      <c r="AU17" s="44">
        <v>1800</v>
      </c>
      <c r="AV17" s="41" t="s">
        <v>531</v>
      </c>
      <c r="AW17" s="44">
        <v>1800</v>
      </c>
      <c r="AX17" s="44">
        <v>1820</v>
      </c>
      <c r="AY17" s="44">
        <v>1820</v>
      </c>
      <c r="AZ17" s="43" t="s">
        <v>540</v>
      </c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ht="21.95">
      <c r="A18" s="74"/>
      <c r="B18" s="23" t="s">
        <v>536</v>
      </c>
      <c r="C18" s="23"/>
      <c r="D18" s="23"/>
      <c r="E18" s="2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>
        <v>200</v>
      </c>
      <c r="AN18" s="27">
        <v>510</v>
      </c>
      <c r="AO18" s="27">
        <v>1010</v>
      </c>
      <c r="AP18" s="27">
        <v>1410</v>
      </c>
      <c r="AR18" s="41" t="s">
        <v>532</v>
      </c>
      <c r="AS18" s="44">
        <v>8200</v>
      </c>
      <c r="AT18" s="44">
        <v>8300</v>
      </c>
      <c r="AU18" s="44">
        <v>8400</v>
      </c>
      <c r="AV18" s="41" t="s">
        <v>532</v>
      </c>
      <c r="AW18" s="44">
        <v>8400</v>
      </c>
      <c r="AX18" s="44">
        <v>8600</v>
      </c>
      <c r="AY18" s="44">
        <v>8700</v>
      </c>
      <c r="AZ18" s="41" t="s">
        <v>529</v>
      </c>
      <c r="BA18" s="44">
        <v>5800</v>
      </c>
      <c r="BB18" s="44">
        <v>5900</v>
      </c>
      <c r="BC18" s="44">
        <v>6000</v>
      </c>
      <c r="BD18" s="44">
        <v>6100</v>
      </c>
      <c r="BE18" s="44">
        <v>6200</v>
      </c>
      <c r="BF18" s="44">
        <v>6400</v>
      </c>
      <c r="BG18" s="44">
        <v>6700</v>
      </c>
      <c r="BH18" s="44">
        <v>6900</v>
      </c>
      <c r="BI18" s="44">
        <v>7000</v>
      </c>
      <c r="BJ18" s="44">
        <v>7000</v>
      </c>
      <c r="BK18" s="44">
        <v>7100</v>
      </c>
      <c r="BL18" s="44">
        <v>7200</v>
      </c>
      <c r="BM18" s="44">
        <v>7500</v>
      </c>
      <c r="BN18" s="44">
        <v>7700</v>
      </c>
      <c r="BO18" s="44">
        <v>8000</v>
      </c>
      <c r="BP18" s="44">
        <v>8200</v>
      </c>
      <c r="BQ18" s="44">
        <v>8500</v>
      </c>
      <c r="BR18" s="44">
        <v>8700</v>
      </c>
      <c r="BS18" s="44">
        <v>8700</v>
      </c>
      <c r="BT18" s="44">
        <v>8700</v>
      </c>
      <c r="BU18" s="44">
        <v>8600</v>
      </c>
      <c r="BV18" s="44">
        <v>8600</v>
      </c>
      <c r="BW18" s="44">
        <v>8600</v>
      </c>
      <c r="BX18" s="44">
        <v>8200</v>
      </c>
    </row>
    <row r="19" spans="1:76" ht="21.95">
      <c r="A19" s="28" t="s">
        <v>545</v>
      </c>
      <c r="B19" s="29" t="s">
        <v>546</v>
      </c>
      <c r="C19" s="29">
        <v>0</v>
      </c>
      <c r="D19" s="29">
        <v>750</v>
      </c>
      <c r="E19" s="29">
        <v>1500</v>
      </c>
      <c r="F19" s="23" t="s">
        <v>547</v>
      </c>
      <c r="G19" s="23" t="s">
        <v>547</v>
      </c>
      <c r="H19" s="23" t="s">
        <v>548</v>
      </c>
      <c r="I19" s="23" t="s">
        <v>549</v>
      </c>
      <c r="J19" s="23" t="s">
        <v>550</v>
      </c>
      <c r="K19" s="23" t="s">
        <v>551</v>
      </c>
      <c r="L19" s="23" t="s">
        <v>552</v>
      </c>
      <c r="M19" s="23" t="s">
        <v>553</v>
      </c>
      <c r="N19" s="23" t="s">
        <v>554</v>
      </c>
      <c r="O19" s="23" t="s">
        <v>555</v>
      </c>
      <c r="P19" s="23" t="s">
        <v>556</v>
      </c>
      <c r="Q19" s="23" t="s">
        <v>557</v>
      </c>
      <c r="R19" s="23" t="s">
        <v>558</v>
      </c>
      <c r="S19" s="23" t="s">
        <v>559</v>
      </c>
      <c r="T19" s="23">
        <v>17300</v>
      </c>
      <c r="U19" s="23">
        <v>18000</v>
      </c>
      <c r="V19" s="23">
        <v>18800</v>
      </c>
      <c r="W19" s="23">
        <v>19700</v>
      </c>
      <c r="X19" s="23">
        <v>20700</v>
      </c>
      <c r="Y19" s="23">
        <v>21800</v>
      </c>
      <c r="Z19" s="23">
        <v>22900</v>
      </c>
      <c r="AA19" s="23">
        <v>23600</v>
      </c>
      <c r="AB19" s="30">
        <v>24700</v>
      </c>
      <c r="AC19" s="30">
        <v>25500</v>
      </c>
      <c r="AD19" s="30">
        <v>26200</v>
      </c>
      <c r="AE19" s="30">
        <v>27400</v>
      </c>
      <c r="AF19" s="30">
        <v>28600</v>
      </c>
      <c r="AG19" s="30">
        <v>29600</v>
      </c>
      <c r="AH19" s="30">
        <v>30500</v>
      </c>
      <c r="AI19" s="30">
        <v>31300</v>
      </c>
      <c r="AJ19" s="30">
        <v>33100</v>
      </c>
      <c r="AK19" s="30">
        <v>33600</v>
      </c>
      <c r="AL19" s="30">
        <v>34300</v>
      </c>
      <c r="AM19" s="30">
        <v>35500</v>
      </c>
      <c r="AN19" s="30">
        <v>36100</v>
      </c>
      <c r="AO19" s="30">
        <v>36600</v>
      </c>
      <c r="AP19" s="30">
        <v>37000</v>
      </c>
      <c r="AR19" s="41" t="s">
        <v>533</v>
      </c>
      <c r="AS19" s="44">
        <v>6300</v>
      </c>
      <c r="AT19" s="44">
        <v>6300</v>
      </c>
      <c r="AU19" s="44">
        <v>6300</v>
      </c>
      <c r="AV19" s="41" t="s">
        <v>533</v>
      </c>
      <c r="AW19" s="44">
        <v>6300</v>
      </c>
      <c r="AX19" s="44">
        <v>6300</v>
      </c>
      <c r="AY19" s="44">
        <v>6300</v>
      </c>
      <c r="AZ19" s="41" t="s">
        <v>530</v>
      </c>
      <c r="BA19" s="44">
        <v>3900</v>
      </c>
      <c r="BB19" s="44">
        <v>4700</v>
      </c>
      <c r="BC19" s="44">
        <v>5800</v>
      </c>
      <c r="BD19" s="44">
        <v>6700</v>
      </c>
      <c r="BE19" s="44">
        <v>7200</v>
      </c>
      <c r="BF19" s="44">
        <v>7900</v>
      </c>
      <c r="BG19" s="44">
        <v>8200</v>
      </c>
      <c r="BH19" s="44">
        <v>8200</v>
      </c>
      <c r="BI19" s="44">
        <v>8400</v>
      </c>
      <c r="BJ19" s="44">
        <v>8900</v>
      </c>
      <c r="BK19" s="44">
        <v>9200</v>
      </c>
      <c r="BL19" s="44">
        <v>9500</v>
      </c>
      <c r="BM19" s="44">
        <v>9500</v>
      </c>
      <c r="BN19" s="44">
        <v>9500</v>
      </c>
      <c r="BO19" s="44">
        <v>9500</v>
      </c>
      <c r="BP19" s="44">
        <v>9500</v>
      </c>
      <c r="BQ19" s="44">
        <v>9500</v>
      </c>
      <c r="BR19" s="44">
        <v>9500</v>
      </c>
      <c r="BS19" s="44">
        <v>9500</v>
      </c>
      <c r="BT19" s="44">
        <v>9500</v>
      </c>
      <c r="BU19" s="44">
        <v>9600</v>
      </c>
      <c r="BV19" s="44">
        <v>9600</v>
      </c>
      <c r="BW19" s="44">
        <v>9500</v>
      </c>
      <c r="BX19" s="44">
        <v>9600</v>
      </c>
    </row>
    <row r="20" spans="1:76" ht="21.9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R20" s="41" t="s">
        <v>534</v>
      </c>
      <c r="AS20" s="44">
        <v>12000</v>
      </c>
      <c r="AT20" s="44">
        <v>12270</v>
      </c>
      <c r="AU20" s="44">
        <v>12384</v>
      </c>
      <c r="AV20" s="41" t="s">
        <v>534</v>
      </c>
      <c r="AW20" s="44">
        <v>12384</v>
      </c>
      <c r="AX20" s="44">
        <v>12384</v>
      </c>
      <c r="AY20" s="44">
        <v>12417</v>
      </c>
      <c r="AZ20" s="41" t="s">
        <v>531</v>
      </c>
      <c r="BA20" s="44">
        <v>5300</v>
      </c>
      <c r="BB20" s="44">
        <v>5600</v>
      </c>
      <c r="BC20" s="44">
        <v>6100</v>
      </c>
      <c r="BD20" s="44">
        <v>6700</v>
      </c>
      <c r="BE20" s="44">
        <v>7500</v>
      </c>
      <c r="BF20" s="44">
        <v>7900</v>
      </c>
      <c r="BG20" s="44">
        <v>8100</v>
      </c>
      <c r="BH20" s="44">
        <v>8300</v>
      </c>
      <c r="BI20" s="44">
        <v>8400</v>
      </c>
      <c r="BJ20" s="44">
        <v>8600</v>
      </c>
      <c r="BK20" s="44">
        <v>8800</v>
      </c>
      <c r="BL20" s="44">
        <v>8900</v>
      </c>
      <c r="BM20" s="44">
        <v>9000</v>
      </c>
      <c r="BN20" s="44">
        <v>9000</v>
      </c>
      <c r="BO20" s="44">
        <v>9100</v>
      </c>
      <c r="BP20" s="44">
        <v>9200</v>
      </c>
      <c r="BQ20" s="44">
        <v>9200</v>
      </c>
      <c r="BR20" s="44">
        <v>9300</v>
      </c>
      <c r="BS20" s="44">
        <v>9500</v>
      </c>
      <c r="BT20" s="44">
        <v>9600</v>
      </c>
      <c r="BU20" s="44">
        <v>9700</v>
      </c>
      <c r="BV20" s="44">
        <v>9700</v>
      </c>
      <c r="BW20" s="44">
        <v>9800</v>
      </c>
      <c r="BX20" s="44">
        <v>9900</v>
      </c>
    </row>
    <row r="21" spans="1:76" ht="21.95">
      <c r="B21" s="31" t="s">
        <v>560</v>
      </c>
      <c r="C21" s="31"/>
      <c r="D21" s="31"/>
      <c r="E21" s="31"/>
      <c r="F21" s="18"/>
      <c r="G21" s="18"/>
      <c r="H21" s="23" t="s">
        <v>561</v>
      </c>
      <c r="I21" s="23" t="s">
        <v>562</v>
      </c>
      <c r="J21" s="23" t="s">
        <v>563</v>
      </c>
      <c r="K21" s="23" t="s">
        <v>564</v>
      </c>
      <c r="L21" s="23" t="s">
        <v>565</v>
      </c>
      <c r="M21" s="23" t="s">
        <v>566</v>
      </c>
      <c r="N21" s="23" t="s">
        <v>567</v>
      </c>
      <c r="O21" s="23" t="s">
        <v>568</v>
      </c>
      <c r="P21" s="23" t="s">
        <v>569</v>
      </c>
      <c r="Q21" s="23" t="s">
        <v>570</v>
      </c>
      <c r="R21" s="23" t="s">
        <v>570</v>
      </c>
      <c r="S21" s="23" t="s">
        <v>569</v>
      </c>
      <c r="T21" s="23" t="s">
        <v>571</v>
      </c>
      <c r="U21" s="23" t="s">
        <v>572</v>
      </c>
      <c r="V21" s="23" t="s">
        <v>573</v>
      </c>
      <c r="W21" s="23" t="s">
        <v>570</v>
      </c>
      <c r="X21" s="23" t="s">
        <v>574</v>
      </c>
      <c r="Y21" s="23" t="s">
        <v>575</v>
      </c>
      <c r="Z21" s="23" t="s">
        <v>569</v>
      </c>
      <c r="AA21" s="23" t="s">
        <v>572</v>
      </c>
      <c r="AB21" s="30" t="s">
        <v>575</v>
      </c>
      <c r="AC21" s="30" t="s">
        <v>576</v>
      </c>
      <c r="AD21" s="30" t="s">
        <v>572</v>
      </c>
      <c r="AE21" s="30" t="s">
        <v>577</v>
      </c>
      <c r="AF21" s="30" t="s">
        <v>578</v>
      </c>
      <c r="AG21" s="30" t="s">
        <v>574</v>
      </c>
      <c r="AH21" s="30">
        <v>900</v>
      </c>
      <c r="AI21" s="30" t="s">
        <v>573</v>
      </c>
      <c r="AJ21" s="30" t="s">
        <v>579</v>
      </c>
      <c r="AK21" s="30" t="s">
        <v>580</v>
      </c>
      <c r="AL21" s="30" t="s">
        <v>572</v>
      </c>
      <c r="AM21" s="30" t="s">
        <v>578</v>
      </c>
      <c r="AN21" s="30" t="s">
        <v>581</v>
      </c>
      <c r="AO21" s="30" t="s">
        <v>571</v>
      </c>
      <c r="AP21" s="30" t="s">
        <v>582</v>
      </c>
      <c r="AR21" s="41" t="s">
        <v>535</v>
      </c>
      <c r="AS21" s="44">
        <v>3700</v>
      </c>
      <c r="AT21" s="44">
        <v>4100</v>
      </c>
      <c r="AU21" s="44">
        <v>4500</v>
      </c>
      <c r="AV21" s="41" t="s">
        <v>535</v>
      </c>
      <c r="AW21" s="44">
        <v>4500</v>
      </c>
      <c r="AX21" s="44">
        <v>4500</v>
      </c>
      <c r="AY21" s="44">
        <v>4500</v>
      </c>
      <c r="AZ21" s="41" t="s">
        <v>583</v>
      </c>
      <c r="BA21" s="44">
        <v>8800</v>
      </c>
      <c r="BB21" s="44">
        <v>8800</v>
      </c>
      <c r="BC21" s="44">
        <v>8800</v>
      </c>
      <c r="BD21" s="44">
        <v>9100</v>
      </c>
      <c r="BE21" s="44">
        <v>9500</v>
      </c>
      <c r="BF21" s="44">
        <v>9600</v>
      </c>
      <c r="BG21" s="44">
        <v>9600</v>
      </c>
      <c r="BH21" s="44">
        <v>9700</v>
      </c>
      <c r="BI21" s="44">
        <v>9700</v>
      </c>
      <c r="BJ21" s="44">
        <v>9700</v>
      </c>
      <c r="BK21" s="44">
        <v>9700</v>
      </c>
      <c r="BL21" s="44">
        <v>9700</v>
      </c>
      <c r="BM21" s="44">
        <v>9700</v>
      </c>
      <c r="BN21" s="44">
        <v>9700</v>
      </c>
      <c r="BO21" s="44">
        <v>9700</v>
      </c>
      <c r="BP21" s="44">
        <v>9700</v>
      </c>
      <c r="BQ21" s="44">
        <v>9700</v>
      </c>
      <c r="BR21" s="44">
        <v>9800</v>
      </c>
      <c r="BS21" s="44">
        <v>9800</v>
      </c>
      <c r="BT21" s="44">
        <v>9800</v>
      </c>
      <c r="BU21" s="44">
        <v>9800</v>
      </c>
      <c r="BV21" s="44">
        <v>9800</v>
      </c>
      <c r="BW21" s="44">
        <v>9800</v>
      </c>
      <c r="BX21" s="44">
        <v>9800</v>
      </c>
    </row>
    <row r="22" spans="1:76" ht="21.95">
      <c r="B22" s="18"/>
      <c r="C22" s="18"/>
      <c r="D22" s="18"/>
      <c r="E22" s="18"/>
      <c r="AR22" s="41" t="s">
        <v>536</v>
      </c>
      <c r="AS22" s="44">
        <v>1810</v>
      </c>
      <c r="AT22" s="44">
        <v>2100</v>
      </c>
      <c r="AU22" s="44">
        <v>2400</v>
      </c>
      <c r="AV22" s="41" t="s">
        <v>536</v>
      </c>
      <c r="AW22" s="44">
        <v>2400</v>
      </c>
      <c r="AX22" s="44">
        <v>2680</v>
      </c>
      <c r="AY22" s="44">
        <v>3080</v>
      </c>
      <c r="AZ22" s="41" t="s">
        <v>584</v>
      </c>
      <c r="BA22" s="44">
        <v>6400</v>
      </c>
      <c r="BB22" s="44">
        <v>6800</v>
      </c>
      <c r="BC22" s="44">
        <v>7200</v>
      </c>
      <c r="BD22" s="44">
        <v>7500</v>
      </c>
      <c r="BE22" s="44">
        <v>8000</v>
      </c>
      <c r="BF22" s="44">
        <v>8500</v>
      </c>
      <c r="BG22" s="44">
        <v>8800</v>
      </c>
      <c r="BH22" s="44">
        <v>9100</v>
      </c>
      <c r="BI22" s="44">
        <v>9400</v>
      </c>
      <c r="BJ22" s="44">
        <v>9600</v>
      </c>
      <c r="BK22" s="44">
        <v>9600</v>
      </c>
      <c r="BL22" s="44">
        <v>9600</v>
      </c>
      <c r="BM22" s="44">
        <v>9700</v>
      </c>
      <c r="BN22" s="44">
        <v>9800</v>
      </c>
      <c r="BO22" s="44">
        <v>9800</v>
      </c>
      <c r="BP22" s="44">
        <v>9900</v>
      </c>
      <c r="BQ22" s="44">
        <v>9900</v>
      </c>
      <c r="BR22" s="44">
        <v>9900</v>
      </c>
      <c r="BS22" s="44">
        <v>9900</v>
      </c>
      <c r="BT22" s="44">
        <v>9900</v>
      </c>
      <c r="BU22" s="44">
        <v>9900</v>
      </c>
      <c r="BV22" s="44">
        <v>9900</v>
      </c>
      <c r="BW22" s="44">
        <v>9900</v>
      </c>
      <c r="BX22" s="44">
        <v>9900</v>
      </c>
    </row>
    <row r="23" spans="1:76" ht="21.95">
      <c r="AR23" s="21"/>
      <c r="AS23" s="21"/>
      <c r="AT23" s="21"/>
      <c r="AU23" s="21"/>
      <c r="AV23" s="21"/>
      <c r="AW23" s="21"/>
      <c r="AX23" s="21"/>
      <c r="AY23" s="21"/>
      <c r="AZ23" s="41" t="s">
        <v>585</v>
      </c>
      <c r="BA23" s="44">
        <v>12431</v>
      </c>
      <c r="BB23" s="44">
        <v>12450</v>
      </c>
      <c r="BC23" s="44">
        <v>12460</v>
      </c>
      <c r="BD23" s="44">
        <v>12462</v>
      </c>
      <c r="BE23" s="44">
        <v>12456</v>
      </c>
      <c r="BF23" s="44">
        <v>12466</v>
      </c>
      <c r="BG23" s="44">
        <v>12466</v>
      </c>
      <c r="BH23" s="44">
        <v>12493</v>
      </c>
      <c r="BI23" s="44">
        <v>12500</v>
      </c>
      <c r="BJ23" s="44">
        <v>12500</v>
      </c>
      <c r="BK23" s="44">
        <v>12495</v>
      </c>
      <c r="BL23" s="44">
        <v>12495</v>
      </c>
      <c r="BM23" s="44">
        <v>12502</v>
      </c>
      <c r="BN23" s="44">
        <v>12502</v>
      </c>
      <c r="BO23" s="44">
        <v>12503</v>
      </c>
      <c r="BP23" s="44">
        <v>12526</v>
      </c>
      <c r="BQ23" s="44">
        <v>12554</v>
      </c>
      <c r="BR23" s="44">
        <v>12595</v>
      </c>
      <c r="BS23" s="44">
        <v>12607</v>
      </c>
      <c r="BT23" s="44">
        <v>12601</v>
      </c>
      <c r="BU23" s="44">
        <v>12648</v>
      </c>
      <c r="BV23" s="44">
        <v>12648</v>
      </c>
      <c r="BW23" s="44">
        <v>12673</v>
      </c>
      <c r="BX23" s="44">
        <v>12703</v>
      </c>
    </row>
    <row r="24" spans="1:76" ht="21.95">
      <c r="AR24" s="45" t="s">
        <v>542</v>
      </c>
      <c r="AS24" s="41">
        <v>38600</v>
      </c>
      <c r="AT24" s="41">
        <v>39670</v>
      </c>
      <c r="AU24" s="41">
        <v>40584</v>
      </c>
      <c r="AV24" s="45" t="s">
        <v>542</v>
      </c>
      <c r="AW24" s="41">
        <v>40584</v>
      </c>
      <c r="AX24" s="41">
        <v>41084</v>
      </c>
      <c r="AY24" s="41">
        <v>41617</v>
      </c>
      <c r="AZ24" s="41"/>
      <c r="BA24" s="44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ht="21.95">
      <c r="AR25" s="21"/>
      <c r="AS25" s="21"/>
      <c r="AT25" s="21"/>
      <c r="AU25" s="21"/>
      <c r="AV25" s="21"/>
      <c r="AW25" s="21"/>
      <c r="AX25" s="21"/>
      <c r="AY25" s="21"/>
      <c r="AZ25" s="41"/>
      <c r="BA25" s="44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>
      <c r="AR26" s="46" t="s">
        <v>560</v>
      </c>
      <c r="AS26" s="41" t="s">
        <v>586</v>
      </c>
      <c r="AT26" s="41" t="s">
        <v>587</v>
      </c>
      <c r="AU26" s="41" t="s">
        <v>588</v>
      </c>
      <c r="AV26" s="46" t="s">
        <v>560</v>
      </c>
      <c r="AW26" s="41" t="s">
        <v>589</v>
      </c>
      <c r="AX26" s="41" t="s">
        <v>571</v>
      </c>
      <c r="AY26" s="41" t="s">
        <v>590</v>
      </c>
      <c r="AZ26" s="45" t="s">
        <v>542</v>
      </c>
      <c r="BA26" s="41">
        <v>42631</v>
      </c>
      <c r="BB26" s="41">
        <v>44250</v>
      </c>
      <c r="BC26" s="41">
        <v>46360</v>
      </c>
      <c r="BD26" s="41">
        <v>48562</v>
      </c>
      <c r="BE26" s="41">
        <v>50856</v>
      </c>
      <c r="BF26" s="41">
        <v>52766</v>
      </c>
      <c r="BG26" s="41">
        <v>53866</v>
      </c>
      <c r="BH26" s="41">
        <v>54693</v>
      </c>
      <c r="BI26" s="41">
        <v>55400</v>
      </c>
      <c r="BJ26" s="41">
        <v>56300</v>
      </c>
      <c r="BK26" s="41">
        <v>56895</v>
      </c>
      <c r="BL26" s="41">
        <v>57395</v>
      </c>
      <c r="BM26" s="41">
        <v>57902</v>
      </c>
      <c r="BN26" s="41">
        <v>58202</v>
      </c>
      <c r="BO26" s="41">
        <v>58603</v>
      </c>
      <c r="BP26" s="41">
        <v>59026</v>
      </c>
      <c r="BQ26" s="41">
        <v>59354</v>
      </c>
      <c r="BR26" s="41">
        <v>59795</v>
      </c>
      <c r="BS26" s="41">
        <v>60007</v>
      </c>
      <c r="BT26" s="41">
        <v>60101</v>
      </c>
      <c r="BU26" s="41">
        <v>60248</v>
      </c>
      <c r="BV26" s="41">
        <v>60248</v>
      </c>
      <c r="BW26" s="41">
        <v>60273</v>
      </c>
      <c r="BX26" s="41">
        <v>60103</v>
      </c>
    </row>
    <row r="27" spans="1:76" ht="21.95">
      <c r="AR27" s="47"/>
      <c r="AS27"/>
      <c r="AT27"/>
      <c r="AU27"/>
      <c r="AV27" s="47"/>
      <c r="AW27"/>
      <c r="AX27"/>
      <c r="AY27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>
      <c r="AZ28" s="46" t="s">
        <v>560</v>
      </c>
      <c r="BA28" s="41" t="s">
        <v>591</v>
      </c>
      <c r="BB28" s="41" t="s">
        <v>592</v>
      </c>
      <c r="BC28" s="41">
        <v>2110</v>
      </c>
      <c r="BD28" s="41">
        <v>2202</v>
      </c>
      <c r="BE28" s="41">
        <v>2294</v>
      </c>
      <c r="BF28" s="41">
        <v>1910</v>
      </c>
      <c r="BG28" s="41">
        <v>1100</v>
      </c>
      <c r="BH28" s="41">
        <v>827</v>
      </c>
      <c r="BI28" s="41">
        <v>707</v>
      </c>
      <c r="BJ28" s="41">
        <v>900</v>
      </c>
      <c r="BK28" s="41">
        <v>595</v>
      </c>
      <c r="BL28" s="41">
        <v>500</v>
      </c>
      <c r="BM28" s="41">
        <v>507</v>
      </c>
      <c r="BN28" s="41">
        <v>300</v>
      </c>
      <c r="BO28" s="41">
        <v>401</v>
      </c>
      <c r="BP28" s="41">
        <v>423</v>
      </c>
      <c r="BQ28" s="41">
        <v>328</v>
      </c>
      <c r="BR28" s="41">
        <v>441</v>
      </c>
      <c r="BS28" s="41">
        <v>653</v>
      </c>
      <c r="BT28" s="41">
        <v>94</v>
      </c>
      <c r="BU28" s="41">
        <v>147</v>
      </c>
      <c r="BV28" s="41">
        <v>147</v>
      </c>
      <c r="BW28" s="41">
        <v>25</v>
      </c>
      <c r="BX28" s="41">
        <v>-170</v>
      </c>
    </row>
    <row r="29" spans="1:76">
      <c r="AZ29" s="47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</sheetData>
  <mergeCells count="2">
    <mergeCell ref="A2:A9"/>
    <mergeCell ref="A11:A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F001-7F2A-7D42-86E6-31538C81C38D}">
  <dimension ref="A1:BS4"/>
  <sheetViews>
    <sheetView zoomScale="70" zoomScaleNormal="70" workbookViewId="0">
      <pane xSplit="1" ySplit="1" topLeftCell="B35" activePane="bottomRight" state="frozen"/>
      <selection pane="bottomRight" activeCell="A35" sqref="A35"/>
      <selection pane="bottomLeft" activeCell="A2" sqref="A2"/>
      <selection pane="topRight" activeCell="C1" sqref="C1"/>
    </sheetView>
  </sheetViews>
  <sheetFormatPr defaultColWidth="10.85546875" defaultRowHeight="21"/>
  <cols>
    <col min="1" max="1" width="18.28515625" style="22" bestFit="1" customWidth="1"/>
    <col min="2" max="4" width="18.28515625" style="22" customWidth="1"/>
    <col min="5" max="9" width="15.140625" style="22" bestFit="1" customWidth="1"/>
    <col min="10" max="10" width="15.42578125" style="22" bestFit="1" customWidth="1"/>
    <col min="11" max="13" width="15.140625" style="22" bestFit="1" customWidth="1"/>
    <col min="14" max="14" width="15.42578125" style="22" bestFit="1" customWidth="1"/>
    <col min="15" max="15" width="15.140625" style="22" bestFit="1" customWidth="1"/>
    <col min="16" max="17" width="15.42578125" style="22" bestFit="1" customWidth="1"/>
    <col min="18" max="18" width="15.140625" style="22" bestFit="1" customWidth="1"/>
    <col min="19" max="22" width="15.42578125" style="22" bestFit="1" customWidth="1"/>
    <col min="23" max="25" width="15.140625" style="22" bestFit="1" customWidth="1"/>
    <col min="26" max="26" width="15.42578125" style="22" bestFit="1" customWidth="1"/>
    <col min="27" max="27" width="15.140625" style="22" bestFit="1" customWidth="1"/>
    <col min="28" max="29" width="15.42578125" style="22" bestFit="1" customWidth="1"/>
    <col min="30" max="32" width="15.140625" style="22" bestFit="1" customWidth="1"/>
    <col min="33" max="33" width="13.28515625" style="22" bestFit="1" customWidth="1"/>
    <col min="34" max="34" width="15.42578125" style="22" bestFit="1" customWidth="1"/>
    <col min="35" max="35" width="15.140625" style="22" bestFit="1" customWidth="1"/>
    <col min="36" max="37" width="15.42578125" style="22" bestFit="1" customWidth="1"/>
    <col min="38" max="38" width="15.140625" style="22" bestFit="1" customWidth="1"/>
    <col min="39" max="41" width="15.42578125" style="22" bestFit="1" customWidth="1"/>
    <col min="42" max="71" width="11.140625" style="22" bestFit="1" customWidth="1"/>
    <col min="72" max="16384" width="10.85546875" style="22"/>
  </cols>
  <sheetData>
    <row r="1" spans="1:71">
      <c r="A1" s="50" t="s">
        <v>527</v>
      </c>
      <c r="B1" s="54">
        <v>45444</v>
      </c>
      <c r="C1" s="54">
        <v>45445</v>
      </c>
      <c r="D1" s="54">
        <v>45446</v>
      </c>
      <c r="E1" s="54">
        <v>45447</v>
      </c>
      <c r="F1" s="54">
        <v>45448</v>
      </c>
      <c r="G1" s="54">
        <v>45449</v>
      </c>
      <c r="H1" s="54">
        <v>45450</v>
      </c>
      <c r="I1" s="54">
        <v>45451</v>
      </c>
      <c r="J1" s="54">
        <v>45452</v>
      </c>
      <c r="K1" s="54">
        <v>45453</v>
      </c>
      <c r="L1" s="54">
        <v>45454</v>
      </c>
      <c r="M1" s="54">
        <v>45455</v>
      </c>
      <c r="N1" s="54">
        <v>45456</v>
      </c>
      <c r="O1" s="54">
        <v>45457</v>
      </c>
      <c r="P1" s="54">
        <v>45458</v>
      </c>
      <c r="Q1" s="54">
        <v>45459</v>
      </c>
      <c r="R1" s="54">
        <v>45460</v>
      </c>
      <c r="S1" s="54">
        <v>45461</v>
      </c>
      <c r="T1" s="54">
        <v>45462</v>
      </c>
      <c r="U1" s="54">
        <v>45463</v>
      </c>
      <c r="V1" s="54">
        <v>45464</v>
      </c>
      <c r="W1" s="54">
        <v>45465</v>
      </c>
      <c r="X1" s="54">
        <v>45466</v>
      </c>
      <c r="Y1" s="54">
        <v>45467</v>
      </c>
      <c r="Z1" s="54">
        <v>45468</v>
      </c>
      <c r="AA1" s="54">
        <v>45469</v>
      </c>
      <c r="AB1" s="54">
        <v>45470</v>
      </c>
      <c r="AC1" s="54">
        <v>45471</v>
      </c>
      <c r="AD1" s="54">
        <v>45472</v>
      </c>
      <c r="AE1" s="54">
        <v>45473</v>
      </c>
      <c r="AF1" s="54">
        <v>45474</v>
      </c>
      <c r="AG1" s="54">
        <v>45475</v>
      </c>
      <c r="AH1" s="54">
        <v>45476</v>
      </c>
      <c r="AI1" s="54">
        <v>45477</v>
      </c>
      <c r="AJ1" s="54">
        <v>45478</v>
      </c>
      <c r="AK1" s="54">
        <v>45479</v>
      </c>
      <c r="AL1" s="54">
        <v>45480</v>
      </c>
      <c r="AM1" s="54">
        <v>45481</v>
      </c>
      <c r="AN1" s="54">
        <v>45482</v>
      </c>
      <c r="AO1" s="54">
        <v>45483</v>
      </c>
      <c r="AP1" s="54">
        <v>45484</v>
      </c>
      <c r="AQ1" s="54">
        <v>45485</v>
      </c>
      <c r="AR1" s="54">
        <v>45486</v>
      </c>
      <c r="AS1" s="54">
        <v>45486</v>
      </c>
      <c r="AT1" s="54">
        <v>45487</v>
      </c>
      <c r="AU1" s="54">
        <v>45488</v>
      </c>
      <c r="AV1" s="54">
        <v>45490</v>
      </c>
      <c r="AW1" s="54">
        <v>45491</v>
      </c>
      <c r="AX1" s="54">
        <v>45492</v>
      </c>
      <c r="AY1" s="54">
        <v>45493</v>
      </c>
      <c r="AZ1" s="54">
        <v>45494</v>
      </c>
      <c r="BA1" s="54">
        <v>45495</v>
      </c>
      <c r="BB1" s="54">
        <v>45496</v>
      </c>
      <c r="BC1" s="54">
        <v>45497</v>
      </c>
      <c r="BD1" s="55">
        <v>45498</v>
      </c>
      <c r="BE1" s="55">
        <v>45499</v>
      </c>
      <c r="BF1" s="55">
        <v>45500</v>
      </c>
      <c r="BG1" s="55">
        <v>45501</v>
      </c>
      <c r="BH1" s="55">
        <v>45502</v>
      </c>
      <c r="BI1" s="55">
        <v>45503</v>
      </c>
      <c r="BJ1" s="55">
        <v>45504</v>
      </c>
      <c r="BK1" s="55">
        <v>45505</v>
      </c>
      <c r="BL1" s="55">
        <v>45506</v>
      </c>
      <c r="BM1" s="55">
        <v>45507</v>
      </c>
      <c r="BN1" s="55">
        <v>45508</v>
      </c>
      <c r="BO1" s="55">
        <v>45509</v>
      </c>
      <c r="BP1" s="55">
        <v>45510</v>
      </c>
      <c r="BQ1" s="55">
        <v>45510</v>
      </c>
      <c r="BR1" s="55">
        <v>45511</v>
      </c>
      <c r="BS1" s="55">
        <v>45512</v>
      </c>
    </row>
    <row r="2" spans="1:71">
      <c r="A2" s="51" t="s">
        <v>539</v>
      </c>
      <c r="B2" s="52">
        <v>0</v>
      </c>
      <c r="C2" s="52">
        <v>750</v>
      </c>
      <c r="D2" s="52">
        <v>1500</v>
      </c>
      <c r="E2" s="53">
        <v>2322.5300000000002</v>
      </c>
      <c r="F2" s="53">
        <v>2369.87</v>
      </c>
      <c r="G2" s="53">
        <v>2404.19</v>
      </c>
      <c r="H2" s="53">
        <v>2491.34</v>
      </c>
      <c r="I2" s="53">
        <v>2491.34</v>
      </c>
      <c r="J2" s="53">
        <v>8547.4599999999991</v>
      </c>
      <c r="K2" s="53">
        <v>8610.65</v>
      </c>
      <c r="L2" s="53">
        <v>8830.7900000000009</v>
      </c>
      <c r="M2" s="53">
        <v>9126.0400000000009</v>
      </c>
      <c r="N2" s="53">
        <v>9603.41</v>
      </c>
      <c r="O2" s="53">
        <v>10255.620000000001</v>
      </c>
      <c r="P2" s="53">
        <v>11144</v>
      </c>
      <c r="Q2" s="53">
        <v>12540</v>
      </c>
      <c r="R2" s="53">
        <v>12780</v>
      </c>
      <c r="S2" s="53">
        <v>17590</v>
      </c>
      <c r="T2" s="53">
        <v>17670</v>
      </c>
      <c r="U2" s="53">
        <v>17830</v>
      </c>
      <c r="V2" s="53">
        <v>18090</v>
      </c>
      <c r="W2" s="53">
        <v>18350</v>
      </c>
      <c r="X2" s="53">
        <v>19630</v>
      </c>
      <c r="Y2" s="53">
        <v>20140</v>
      </c>
      <c r="Z2" s="53">
        <v>20780</v>
      </c>
      <c r="AA2" s="53">
        <v>20820</v>
      </c>
      <c r="AB2" s="53">
        <v>21160</v>
      </c>
      <c r="AC2" s="53">
        <v>21800</v>
      </c>
      <c r="AD2" s="53">
        <v>22660.039000000001</v>
      </c>
      <c r="AE2" s="53">
        <v>22850.039000000001</v>
      </c>
      <c r="AF2" s="53">
        <v>23680.039000000001</v>
      </c>
      <c r="AG2" s="53">
        <v>24660.039000000001</v>
      </c>
      <c r="AH2" s="53">
        <v>25490.039000000001</v>
      </c>
      <c r="AI2" s="53">
        <v>27340.039000000001</v>
      </c>
      <c r="AJ2" s="53">
        <v>27630.039000000001</v>
      </c>
      <c r="AK2" s="53">
        <v>28680.039000000001</v>
      </c>
      <c r="AL2" s="53">
        <v>28820.297299999998</v>
      </c>
      <c r="AM2" s="53">
        <v>28940.536899999999</v>
      </c>
      <c r="AN2" s="53">
        <v>28950.661100000001</v>
      </c>
      <c r="AO2" s="53">
        <v>34803.68</v>
      </c>
      <c r="AP2" s="53">
        <v>35027.160000000003</v>
      </c>
      <c r="AQ2" s="53">
        <v>35186.699999999997</v>
      </c>
      <c r="AR2" s="53">
        <v>37416.699999999997</v>
      </c>
      <c r="AS2" s="53">
        <v>37416.699999999997</v>
      </c>
      <c r="AT2" s="53">
        <v>38176.699999999997</v>
      </c>
      <c r="AU2" s="53">
        <v>38226.699999999997</v>
      </c>
      <c r="AV2" s="53">
        <v>40803.400800000003</v>
      </c>
      <c r="AW2" s="53">
        <v>42683.82</v>
      </c>
      <c r="AX2" s="53">
        <v>42702.75</v>
      </c>
      <c r="AY2" s="53">
        <v>44158.73</v>
      </c>
      <c r="AZ2" s="53">
        <v>45309.02</v>
      </c>
      <c r="BA2" s="53">
        <v>47934.1</v>
      </c>
      <c r="BB2" s="53">
        <v>47974.1</v>
      </c>
      <c r="BC2" s="53">
        <v>47974.1</v>
      </c>
      <c r="BD2" s="53">
        <v>48844.1</v>
      </c>
      <c r="BE2" s="53">
        <v>48864.1</v>
      </c>
      <c r="BF2" s="53">
        <v>48864.1</v>
      </c>
      <c r="BG2" s="53">
        <v>55466.19</v>
      </c>
      <c r="BH2" s="53">
        <v>55576.19</v>
      </c>
      <c r="BI2" s="53">
        <v>55576.19</v>
      </c>
      <c r="BJ2" s="53">
        <v>55566.19</v>
      </c>
      <c r="BK2" s="53">
        <v>56466.9</v>
      </c>
      <c r="BL2" s="53">
        <v>56776.19</v>
      </c>
      <c r="BM2" s="53">
        <v>56866.19</v>
      </c>
      <c r="BN2" s="53">
        <v>59827.24</v>
      </c>
      <c r="BO2" s="53">
        <v>59887.24</v>
      </c>
      <c r="BP2" s="53">
        <v>60277.24</v>
      </c>
      <c r="BQ2" s="53">
        <v>60277.24</v>
      </c>
      <c r="BR2" s="53">
        <v>60917.24</v>
      </c>
      <c r="BS2" s="53">
        <v>60987.24</v>
      </c>
    </row>
    <row r="3" spans="1:71">
      <c r="A3" s="51" t="s">
        <v>546</v>
      </c>
      <c r="B3" s="52">
        <v>0</v>
      </c>
      <c r="C3" s="52">
        <v>750</v>
      </c>
      <c r="D3" s="52">
        <v>1500</v>
      </c>
      <c r="E3" s="53">
        <v>4085</v>
      </c>
      <c r="F3" s="53">
        <v>4085</v>
      </c>
      <c r="G3" s="53">
        <v>5418</v>
      </c>
      <c r="H3" s="53">
        <v>6472</v>
      </c>
      <c r="I3" s="53">
        <v>7686</v>
      </c>
      <c r="J3" s="53">
        <v>8231</v>
      </c>
      <c r="K3" s="53">
        <v>9403</v>
      </c>
      <c r="L3" s="53">
        <v>10567</v>
      </c>
      <c r="M3" s="53">
        <v>11881</v>
      </c>
      <c r="N3" s="53">
        <v>12800</v>
      </c>
      <c r="O3" s="53">
        <v>13900</v>
      </c>
      <c r="P3" s="53">
        <v>14800</v>
      </c>
      <c r="Q3" s="53">
        <v>15700</v>
      </c>
      <c r="R3" s="53">
        <v>16800</v>
      </c>
      <c r="S3" s="53">
        <v>17300</v>
      </c>
      <c r="T3" s="53">
        <v>18000</v>
      </c>
      <c r="U3" s="53">
        <v>18800</v>
      </c>
      <c r="V3" s="53">
        <v>19700</v>
      </c>
      <c r="W3" s="53">
        <v>20700</v>
      </c>
      <c r="X3" s="53">
        <v>21800</v>
      </c>
      <c r="Y3" s="53">
        <v>22900</v>
      </c>
      <c r="Z3" s="53">
        <v>23600</v>
      </c>
      <c r="AA3" s="53">
        <v>24700</v>
      </c>
      <c r="AB3" s="53">
        <v>25500</v>
      </c>
      <c r="AC3" s="53">
        <v>26200</v>
      </c>
      <c r="AD3" s="53">
        <v>27400</v>
      </c>
      <c r="AE3" s="53">
        <v>28600</v>
      </c>
      <c r="AF3" s="53">
        <v>29600</v>
      </c>
      <c r="AG3" s="53">
        <v>30500</v>
      </c>
      <c r="AH3" s="53">
        <v>31300</v>
      </c>
      <c r="AI3" s="53">
        <v>33100</v>
      </c>
      <c r="AJ3" s="53">
        <v>33600</v>
      </c>
      <c r="AK3" s="53">
        <v>34300</v>
      </c>
      <c r="AL3" s="53">
        <v>35500</v>
      </c>
      <c r="AM3" s="53">
        <v>36100</v>
      </c>
      <c r="AN3" s="53">
        <v>36600</v>
      </c>
      <c r="AO3" s="53">
        <v>37000</v>
      </c>
      <c r="AP3" s="53">
        <v>38600</v>
      </c>
      <c r="AQ3" s="53">
        <v>39670</v>
      </c>
      <c r="AR3" s="53">
        <v>40584</v>
      </c>
      <c r="AS3" s="53">
        <v>40584</v>
      </c>
      <c r="AT3" s="53">
        <v>41084</v>
      </c>
      <c r="AU3" s="53">
        <v>41617</v>
      </c>
      <c r="AV3" s="53">
        <v>42631</v>
      </c>
      <c r="AW3" s="53">
        <v>44250</v>
      </c>
      <c r="AX3" s="53">
        <v>46360</v>
      </c>
      <c r="AY3" s="53">
        <v>48562</v>
      </c>
      <c r="AZ3" s="53">
        <v>50856</v>
      </c>
      <c r="BA3" s="53">
        <v>52766</v>
      </c>
      <c r="BB3" s="53">
        <v>53866</v>
      </c>
      <c r="BC3" s="53">
        <v>54693</v>
      </c>
      <c r="BD3" s="53">
        <v>55400</v>
      </c>
      <c r="BE3" s="53">
        <v>56300</v>
      </c>
      <c r="BF3" s="53">
        <v>56895</v>
      </c>
      <c r="BG3" s="53">
        <v>57395</v>
      </c>
      <c r="BH3" s="53">
        <v>57902</v>
      </c>
      <c r="BI3" s="53">
        <v>58202</v>
      </c>
      <c r="BJ3" s="53">
        <v>58603</v>
      </c>
      <c r="BK3" s="53">
        <v>59026</v>
      </c>
      <c r="BL3" s="53">
        <v>59354</v>
      </c>
      <c r="BM3" s="53">
        <v>59795</v>
      </c>
      <c r="BN3" s="53">
        <v>60007</v>
      </c>
      <c r="BO3" s="53">
        <v>60101</v>
      </c>
      <c r="BP3" s="53">
        <v>60248</v>
      </c>
      <c r="BQ3" s="53">
        <v>60248</v>
      </c>
      <c r="BR3" s="53">
        <v>60273</v>
      </c>
      <c r="BS3" s="53">
        <v>60103</v>
      </c>
    </row>
    <row r="4" spans="1:71">
      <c r="B4" s="22">
        <v>0</v>
      </c>
      <c r="C4" s="49">
        <f>C3-B3</f>
        <v>750</v>
      </c>
      <c r="D4" s="49">
        <f t="shared" ref="D4:BO4" si="0">D3-C3</f>
        <v>750</v>
      </c>
      <c r="E4" s="49">
        <f t="shared" si="0"/>
        <v>2585</v>
      </c>
      <c r="F4" s="49">
        <f t="shared" si="0"/>
        <v>0</v>
      </c>
      <c r="G4" s="49">
        <f t="shared" si="0"/>
        <v>1333</v>
      </c>
      <c r="H4" s="49">
        <f t="shared" si="0"/>
        <v>1054</v>
      </c>
      <c r="I4" s="49">
        <f t="shared" si="0"/>
        <v>1214</v>
      </c>
      <c r="J4" s="49">
        <f t="shared" si="0"/>
        <v>545</v>
      </c>
      <c r="K4" s="49">
        <f t="shared" si="0"/>
        <v>1172</v>
      </c>
      <c r="L4" s="49">
        <f t="shared" si="0"/>
        <v>1164</v>
      </c>
      <c r="M4" s="49">
        <f t="shared" si="0"/>
        <v>1314</v>
      </c>
      <c r="N4" s="49">
        <f t="shared" si="0"/>
        <v>919</v>
      </c>
      <c r="O4" s="49">
        <f t="shared" si="0"/>
        <v>1100</v>
      </c>
      <c r="P4" s="49">
        <f t="shared" si="0"/>
        <v>900</v>
      </c>
      <c r="Q4" s="49">
        <f t="shared" si="0"/>
        <v>900</v>
      </c>
      <c r="R4" s="49">
        <f t="shared" si="0"/>
        <v>1100</v>
      </c>
      <c r="S4" s="49">
        <f t="shared" si="0"/>
        <v>500</v>
      </c>
      <c r="T4" s="49">
        <f t="shared" si="0"/>
        <v>700</v>
      </c>
      <c r="U4" s="49">
        <f t="shared" si="0"/>
        <v>800</v>
      </c>
      <c r="V4" s="49">
        <f t="shared" si="0"/>
        <v>900</v>
      </c>
      <c r="W4" s="49">
        <f t="shared" si="0"/>
        <v>1000</v>
      </c>
      <c r="X4" s="49">
        <f t="shared" si="0"/>
        <v>1100</v>
      </c>
      <c r="Y4" s="49">
        <f t="shared" si="0"/>
        <v>1100</v>
      </c>
      <c r="Z4" s="49">
        <f t="shared" si="0"/>
        <v>700</v>
      </c>
      <c r="AA4" s="49">
        <f t="shared" si="0"/>
        <v>1100</v>
      </c>
      <c r="AB4" s="49">
        <f t="shared" si="0"/>
        <v>800</v>
      </c>
      <c r="AC4" s="49">
        <f t="shared" si="0"/>
        <v>700</v>
      </c>
      <c r="AD4" s="49">
        <f t="shared" si="0"/>
        <v>1200</v>
      </c>
      <c r="AE4" s="49">
        <f t="shared" si="0"/>
        <v>1200</v>
      </c>
      <c r="AF4" s="49">
        <f t="shared" si="0"/>
        <v>1000</v>
      </c>
      <c r="AG4" s="49">
        <f t="shared" si="0"/>
        <v>900</v>
      </c>
      <c r="AH4" s="49">
        <f t="shared" si="0"/>
        <v>800</v>
      </c>
      <c r="AI4" s="49">
        <f t="shared" si="0"/>
        <v>1800</v>
      </c>
      <c r="AJ4" s="49">
        <f t="shared" si="0"/>
        <v>500</v>
      </c>
      <c r="AK4" s="49">
        <f t="shared" si="0"/>
        <v>700</v>
      </c>
      <c r="AL4" s="49">
        <f t="shared" si="0"/>
        <v>1200</v>
      </c>
      <c r="AM4" s="49">
        <f t="shared" si="0"/>
        <v>600</v>
      </c>
      <c r="AN4" s="49">
        <f t="shared" si="0"/>
        <v>500</v>
      </c>
      <c r="AO4" s="49">
        <f t="shared" si="0"/>
        <v>400</v>
      </c>
      <c r="AP4" s="49">
        <f t="shared" si="0"/>
        <v>1600</v>
      </c>
      <c r="AQ4" s="49">
        <f t="shared" si="0"/>
        <v>1070</v>
      </c>
      <c r="AR4" s="49">
        <f t="shared" si="0"/>
        <v>914</v>
      </c>
      <c r="AS4" s="49">
        <f t="shared" si="0"/>
        <v>0</v>
      </c>
      <c r="AT4" s="49">
        <f t="shared" si="0"/>
        <v>500</v>
      </c>
      <c r="AU4" s="49">
        <f t="shared" si="0"/>
        <v>533</v>
      </c>
      <c r="AV4" s="49">
        <f t="shared" si="0"/>
        <v>1014</v>
      </c>
      <c r="AW4" s="49">
        <f t="shared" si="0"/>
        <v>1619</v>
      </c>
      <c r="AX4" s="49">
        <f t="shared" si="0"/>
        <v>2110</v>
      </c>
      <c r="AY4" s="49">
        <f t="shared" si="0"/>
        <v>2202</v>
      </c>
      <c r="AZ4" s="49">
        <f t="shared" si="0"/>
        <v>2294</v>
      </c>
      <c r="BA4" s="49">
        <f t="shared" si="0"/>
        <v>1910</v>
      </c>
      <c r="BB4" s="49">
        <f t="shared" si="0"/>
        <v>1100</v>
      </c>
      <c r="BC4" s="49">
        <f t="shared" si="0"/>
        <v>827</v>
      </c>
      <c r="BD4" s="49">
        <f t="shared" si="0"/>
        <v>707</v>
      </c>
      <c r="BE4" s="49">
        <f t="shared" si="0"/>
        <v>900</v>
      </c>
      <c r="BF4" s="49">
        <f t="shared" si="0"/>
        <v>595</v>
      </c>
      <c r="BG4" s="49">
        <f t="shared" si="0"/>
        <v>500</v>
      </c>
      <c r="BH4" s="49">
        <f t="shared" si="0"/>
        <v>507</v>
      </c>
      <c r="BI4" s="49">
        <f t="shared" si="0"/>
        <v>300</v>
      </c>
      <c r="BJ4" s="49">
        <f t="shared" si="0"/>
        <v>401</v>
      </c>
      <c r="BK4" s="49">
        <f t="shared" si="0"/>
        <v>423</v>
      </c>
      <c r="BL4" s="49">
        <f t="shared" si="0"/>
        <v>328</v>
      </c>
      <c r="BM4" s="49">
        <f t="shared" si="0"/>
        <v>441</v>
      </c>
      <c r="BN4" s="49">
        <f t="shared" si="0"/>
        <v>212</v>
      </c>
      <c r="BO4" s="49">
        <f t="shared" si="0"/>
        <v>94</v>
      </c>
      <c r="BP4" s="49">
        <f t="shared" ref="BP4:BS4" si="1">BP3-BO3</f>
        <v>147</v>
      </c>
      <c r="BQ4" s="49">
        <f t="shared" si="1"/>
        <v>0</v>
      </c>
      <c r="BR4" s="49">
        <f t="shared" si="1"/>
        <v>25</v>
      </c>
      <c r="BS4" s="49">
        <f t="shared" si="1"/>
        <v>-170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CCDE-F480-4786-9605-F0419ABB1063}">
  <dimension ref="A1:K24"/>
  <sheetViews>
    <sheetView topLeftCell="A9" zoomScale="207" workbookViewId="0">
      <selection activeCell="E23" sqref="E23"/>
    </sheetView>
  </sheetViews>
  <sheetFormatPr defaultColWidth="8.85546875" defaultRowHeight="15"/>
  <cols>
    <col min="1" max="1" width="16.42578125" bestFit="1" customWidth="1"/>
    <col min="2" max="2" width="8.28515625" bestFit="1" customWidth="1"/>
    <col min="3" max="3" width="22.42578125" style="8" bestFit="1" customWidth="1"/>
    <col min="4" max="4" width="23" style="8" bestFit="1" customWidth="1"/>
    <col min="5" max="6" width="21.42578125" style="8" bestFit="1" customWidth="1"/>
    <col min="7" max="7" width="12.42578125" style="15" bestFit="1" customWidth="1"/>
    <col min="8" max="8" width="13.42578125" style="15" bestFit="1" customWidth="1"/>
    <col min="9" max="9" width="44" bestFit="1" customWidth="1"/>
  </cols>
  <sheetData>
    <row r="1" spans="1:11">
      <c r="A1" t="s">
        <v>593</v>
      </c>
      <c r="B1" s="16" t="s">
        <v>594</v>
      </c>
      <c r="C1" s="9" t="s">
        <v>595</v>
      </c>
      <c r="D1" s="9" t="s">
        <v>596</v>
      </c>
      <c r="E1" s="9" t="s">
        <v>597</v>
      </c>
      <c r="F1" s="9" t="s">
        <v>598</v>
      </c>
      <c r="G1" s="14" t="s">
        <v>599</v>
      </c>
      <c r="H1" s="14" t="s">
        <v>600</v>
      </c>
      <c r="I1" t="s">
        <v>601</v>
      </c>
      <c r="J1" s="15"/>
      <c r="K1" s="15"/>
    </row>
    <row r="2" spans="1:11">
      <c r="A2" t="s">
        <v>602</v>
      </c>
      <c r="B2" t="s">
        <v>603</v>
      </c>
      <c r="C2" s="8">
        <v>3905398</v>
      </c>
      <c r="D2" s="8">
        <v>392956038</v>
      </c>
      <c r="E2" s="8">
        <v>3340289</v>
      </c>
      <c r="F2" s="8">
        <v>329856876</v>
      </c>
      <c r="G2" s="15">
        <f>E2/C2</f>
        <v>0.85530053531035766</v>
      </c>
      <c r="H2" s="15">
        <f>F2/D2</f>
        <v>0.83942437347151799</v>
      </c>
      <c r="I2" t="s">
        <v>604</v>
      </c>
      <c r="J2" s="15"/>
      <c r="K2" s="15"/>
    </row>
    <row r="3" spans="1:11">
      <c r="A3" t="s">
        <v>602</v>
      </c>
      <c r="B3" t="s">
        <v>605</v>
      </c>
      <c r="C3" s="8">
        <v>5064402</v>
      </c>
      <c r="D3" s="8">
        <v>521106066</v>
      </c>
      <c r="E3" s="8">
        <v>4676413</v>
      </c>
      <c r="F3" s="8">
        <v>492678776</v>
      </c>
      <c r="G3" s="15">
        <f t="shared" ref="G3:H17" si="0">E3/C3</f>
        <v>0.92338898057460683</v>
      </c>
      <c r="H3" s="15">
        <f t="shared" ref="H3:H7" si="1">F3/D3</f>
        <v>0.94544816908732743</v>
      </c>
      <c r="I3" s="67" t="s">
        <v>606</v>
      </c>
      <c r="J3" s="15"/>
      <c r="K3" s="15"/>
    </row>
    <row r="4" spans="1:11">
      <c r="A4" t="s">
        <v>602</v>
      </c>
      <c r="B4" t="s">
        <v>607</v>
      </c>
      <c r="C4" s="8">
        <v>5403254</v>
      </c>
      <c r="D4" s="8">
        <v>160334598</v>
      </c>
      <c r="E4" s="8">
        <v>5331335</v>
      </c>
      <c r="F4" s="8">
        <v>160563531</v>
      </c>
      <c r="G4" s="15">
        <f t="shared" si="0"/>
        <v>0.98668968736246709</v>
      </c>
      <c r="H4" s="15">
        <f t="shared" si="1"/>
        <v>1.0014278452863929</v>
      </c>
      <c r="J4" s="15"/>
      <c r="K4" s="15"/>
    </row>
    <row r="5" spans="1:11">
      <c r="A5" t="s">
        <v>602</v>
      </c>
      <c r="B5" t="s">
        <v>608</v>
      </c>
      <c r="C5" s="8">
        <v>14024775</v>
      </c>
      <c r="D5" s="8">
        <v>1299815057</v>
      </c>
      <c r="E5" s="8">
        <v>12858463</v>
      </c>
      <c r="F5" s="8">
        <v>1120359686</v>
      </c>
      <c r="G5" s="15">
        <f t="shared" si="0"/>
        <v>0.91683916497769125</v>
      </c>
      <c r="H5" s="15">
        <f t="shared" si="1"/>
        <v>0.86193776565861091</v>
      </c>
      <c r="I5" t="s">
        <v>609</v>
      </c>
      <c r="J5" s="15"/>
      <c r="K5" s="15"/>
    </row>
    <row r="6" spans="1:11">
      <c r="A6" t="s">
        <v>602</v>
      </c>
      <c r="B6" t="s">
        <v>610</v>
      </c>
      <c r="C6" s="8">
        <v>8680410</v>
      </c>
      <c r="D6" s="8">
        <v>373880908</v>
      </c>
      <c r="E6" s="8">
        <v>7948861</v>
      </c>
      <c r="F6" s="8">
        <v>340069081</v>
      </c>
      <c r="G6" s="15">
        <f t="shared" si="0"/>
        <v>0.91572414206241415</v>
      </c>
      <c r="H6" s="15">
        <f t="shared" si="1"/>
        <v>0.9095652485149095</v>
      </c>
      <c r="I6" t="s">
        <v>611</v>
      </c>
      <c r="J6" s="15"/>
      <c r="K6" s="15"/>
    </row>
    <row r="7" spans="1:11">
      <c r="A7" t="s">
        <v>602</v>
      </c>
      <c r="B7" t="s">
        <v>612</v>
      </c>
      <c r="C7" s="8">
        <v>12981433</v>
      </c>
      <c r="D7" s="8">
        <v>651836097</v>
      </c>
      <c r="E7" s="8">
        <v>12362228</v>
      </c>
      <c r="F7" s="8">
        <v>561190857</v>
      </c>
      <c r="G7" s="15">
        <v>0.99002709195429905</v>
      </c>
      <c r="H7" s="15">
        <f t="shared" si="1"/>
        <v>0.86093860033651992</v>
      </c>
      <c r="I7" t="s">
        <v>613</v>
      </c>
      <c r="J7" s="15"/>
      <c r="K7" s="15"/>
    </row>
    <row r="8" spans="1:11">
      <c r="J8" s="15"/>
      <c r="K8" s="15"/>
    </row>
    <row r="9" spans="1:11">
      <c r="B9" t="s">
        <v>614</v>
      </c>
      <c r="C9" s="8">
        <f>SUM(C2:C7)</f>
        <v>50059672</v>
      </c>
      <c r="D9" s="8">
        <f>SUM(D2:D7)</f>
        <v>3399928764</v>
      </c>
      <c r="E9" s="8">
        <f>SUM(E2:E7)</f>
        <v>46517589</v>
      </c>
      <c r="F9" s="8">
        <f>SUM(F2:F7)</f>
        <v>3004718807</v>
      </c>
      <c r="G9" s="15">
        <f t="shared" si="0"/>
        <v>0.92924278449127673</v>
      </c>
      <c r="H9" s="15">
        <f>F9/D9</f>
        <v>0.88375934190602357</v>
      </c>
      <c r="J9" s="15"/>
      <c r="K9" s="15"/>
    </row>
    <row r="10" spans="1:11">
      <c r="J10" s="15"/>
      <c r="K10" s="15"/>
    </row>
    <row r="11" spans="1:11">
      <c r="A11" t="s">
        <v>615</v>
      </c>
      <c r="B11" t="s">
        <v>603</v>
      </c>
      <c r="C11" s="8">
        <v>4600804</v>
      </c>
      <c r="D11" s="8">
        <v>1631857759</v>
      </c>
      <c r="E11" s="8">
        <v>4879599</v>
      </c>
      <c r="F11" s="8">
        <v>1381388721</v>
      </c>
      <c r="G11" s="15">
        <f t="shared" si="0"/>
        <v>1.0605970173908734</v>
      </c>
      <c r="H11" s="15">
        <f t="shared" si="0"/>
        <v>0.84651294721086046</v>
      </c>
      <c r="J11" s="15"/>
      <c r="K11" s="15"/>
    </row>
    <row r="12" spans="1:11">
      <c r="A12" t="s">
        <v>616</v>
      </c>
      <c r="B12" t="s">
        <v>603</v>
      </c>
      <c r="C12" s="8">
        <v>3167212</v>
      </c>
      <c r="D12" s="8">
        <v>7423354</v>
      </c>
      <c r="E12" s="8">
        <v>3000816</v>
      </c>
      <c r="F12" s="8">
        <v>7130601</v>
      </c>
      <c r="G12" s="15">
        <f t="shared" si="0"/>
        <v>0.94746294217122184</v>
      </c>
      <c r="H12" s="15">
        <f t="shared" si="0"/>
        <v>0.96056324405383331</v>
      </c>
      <c r="J12" s="15"/>
      <c r="K12" s="15"/>
    </row>
    <row r="13" spans="1:11">
      <c r="A13" t="s">
        <v>617</v>
      </c>
      <c r="B13" t="s">
        <v>607</v>
      </c>
      <c r="C13" s="8">
        <v>7880731</v>
      </c>
      <c r="D13" s="8">
        <v>1450484038</v>
      </c>
      <c r="E13" s="8">
        <v>6525877</v>
      </c>
      <c r="F13" s="8">
        <v>1372844485</v>
      </c>
      <c r="G13" s="15">
        <f t="shared" si="0"/>
        <v>0.82808016159922215</v>
      </c>
      <c r="H13" s="15">
        <f>F13/D13</f>
        <v>0.94647334891940393</v>
      </c>
      <c r="I13" t="s">
        <v>618</v>
      </c>
      <c r="J13" s="15"/>
      <c r="K13" s="15"/>
    </row>
    <row r="14" spans="1:11">
      <c r="A14" t="s">
        <v>619</v>
      </c>
      <c r="B14" t="s">
        <v>610</v>
      </c>
      <c r="C14" s="8">
        <v>4694014</v>
      </c>
      <c r="D14" s="8">
        <v>431155845</v>
      </c>
      <c r="E14" s="8">
        <v>4149838</v>
      </c>
      <c r="F14" s="8">
        <v>408908960</v>
      </c>
      <c r="G14" s="15">
        <f t="shared" si="0"/>
        <v>0.88407022220214937</v>
      </c>
      <c r="H14" s="15">
        <f>F14/D14</f>
        <v>0.94840175482255151</v>
      </c>
      <c r="I14" t="s">
        <v>620</v>
      </c>
      <c r="J14" s="15"/>
      <c r="K14" s="15"/>
    </row>
    <row r="15" spans="1:11">
      <c r="A15" t="s">
        <v>621</v>
      </c>
      <c r="B15" t="s">
        <v>605</v>
      </c>
      <c r="C15" s="8">
        <v>6366688</v>
      </c>
      <c r="D15" s="8">
        <v>413030741</v>
      </c>
      <c r="E15" s="8">
        <v>5871312</v>
      </c>
      <c r="F15" s="8">
        <v>349571397</v>
      </c>
      <c r="G15" s="15">
        <f t="shared" si="0"/>
        <v>0.92219251202509056</v>
      </c>
      <c r="H15" s="15">
        <f>F15/D15</f>
        <v>0.84635685022776552</v>
      </c>
      <c r="I15" t="s">
        <v>622</v>
      </c>
      <c r="J15" s="15"/>
      <c r="K15" s="15"/>
    </row>
    <row r="16" spans="1:11">
      <c r="A16" t="s">
        <v>623</v>
      </c>
      <c r="B16" t="s">
        <v>605</v>
      </c>
      <c r="C16" s="8">
        <v>593855</v>
      </c>
      <c r="D16" s="8">
        <v>18226332</v>
      </c>
      <c r="E16" s="8">
        <v>578021</v>
      </c>
      <c r="F16" s="8">
        <v>18151406</v>
      </c>
      <c r="G16" s="15">
        <f t="shared" si="0"/>
        <v>0.97333692568051122</v>
      </c>
      <c r="H16" s="15">
        <f>F16/D16</f>
        <v>0.99588913446764826</v>
      </c>
      <c r="J16" s="15"/>
      <c r="K16" s="15"/>
    </row>
    <row r="17" spans="1:11">
      <c r="A17" t="s">
        <v>624</v>
      </c>
      <c r="B17" t="s">
        <v>603</v>
      </c>
      <c r="C17" s="8">
        <v>341688</v>
      </c>
      <c r="D17" s="8">
        <v>18548974</v>
      </c>
      <c r="E17" s="8">
        <v>323146</v>
      </c>
      <c r="F17" s="8">
        <v>15279987</v>
      </c>
      <c r="G17" s="15">
        <f t="shared" si="0"/>
        <v>0.94573412001592094</v>
      </c>
      <c r="H17" s="15">
        <f t="shared" ref="H17" si="2">F17/D17</f>
        <v>0.82376453813564032</v>
      </c>
      <c r="I17" t="s">
        <v>625</v>
      </c>
      <c r="J17" s="15"/>
      <c r="K17" s="15"/>
    </row>
    <row r="18" spans="1:11">
      <c r="J18" s="15"/>
      <c r="K18" s="15"/>
    </row>
    <row r="19" spans="1:11">
      <c r="A19" t="s">
        <v>626</v>
      </c>
      <c r="C19" s="8">
        <f>SUM(C11:C17)</f>
        <v>27644992</v>
      </c>
      <c r="D19" s="8">
        <f>SUM(D11:D17)</f>
        <v>3970727043</v>
      </c>
      <c r="E19" s="8">
        <f>SUM(E11:E17)</f>
        <v>25328609</v>
      </c>
      <c r="F19" s="8">
        <f>SUM(F11:F17)</f>
        <v>3553275557</v>
      </c>
      <c r="G19" s="15">
        <f t="shared" ref="G13:H21" si="3">E19/C19</f>
        <v>0.91620967009142196</v>
      </c>
      <c r="H19" s="15">
        <f t="shared" si="3"/>
        <v>0.89486774550874104</v>
      </c>
      <c r="J19" s="15"/>
      <c r="K19" s="15"/>
    </row>
    <row r="20" spans="1:11">
      <c r="J20" s="15"/>
      <c r="K20" s="15"/>
    </row>
    <row r="21" spans="1:11">
      <c r="A21" t="s">
        <v>627</v>
      </c>
      <c r="C21" s="8">
        <f>C19+C9</f>
        <v>77704664</v>
      </c>
      <c r="D21" s="8">
        <f>D19+D9</f>
        <v>7370655807</v>
      </c>
      <c r="E21" s="8">
        <f>E19+E9</f>
        <v>71846198</v>
      </c>
      <c r="F21" s="8">
        <f>F19+F9</f>
        <v>6557994364</v>
      </c>
      <c r="G21" s="15">
        <f t="shared" si="3"/>
        <v>0.92460599276254507</v>
      </c>
      <c r="H21" s="15">
        <f t="shared" si="3"/>
        <v>0.88974367216710815</v>
      </c>
      <c r="J21" s="15"/>
      <c r="K21" s="15"/>
    </row>
    <row r="23" spans="1:11">
      <c r="A23" t="s">
        <v>628</v>
      </c>
      <c r="E23" s="8">
        <f>+C21-E21</f>
        <v>5858466</v>
      </c>
      <c r="F23" s="8">
        <f>+D21-F21</f>
        <v>812661443</v>
      </c>
    </row>
    <row r="24" spans="1:11">
      <c r="A2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1FF8-A652-46A9-A520-5C51A3E788FE}">
  <dimension ref="A1:AK9"/>
  <sheetViews>
    <sheetView zoomScale="200" workbookViewId="0">
      <selection activeCell="E6" sqref="E6"/>
    </sheetView>
  </sheetViews>
  <sheetFormatPr defaultColWidth="8.85546875" defaultRowHeight="15"/>
  <cols>
    <col min="1" max="1" width="17.140625" bestFit="1" customWidth="1"/>
    <col min="2" max="2" width="17" style="8" bestFit="1" customWidth="1"/>
    <col min="3" max="3" width="19.42578125" style="8" bestFit="1" customWidth="1"/>
    <col min="4" max="4" width="11.85546875" style="8" bestFit="1" customWidth="1"/>
    <col min="5" max="5" width="16.42578125" style="8" bestFit="1" customWidth="1"/>
    <col min="6" max="6" width="23.7109375" style="8" bestFit="1" customWidth="1"/>
    <col min="9" max="9" width="41" bestFit="1" customWidth="1"/>
  </cols>
  <sheetData>
    <row r="1" spans="1:37" s="10" customFormat="1">
      <c r="A1" s="10" t="s">
        <v>629</v>
      </c>
      <c r="B1" s="11" t="s">
        <v>630</v>
      </c>
      <c r="C1" s="11" t="s">
        <v>631</v>
      </c>
      <c r="D1" s="11" t="s">
        <v>632</v>
      </c>
      <c r="E1" s="11" t="s">
        <v>633</v>
      </c>
      <c r="F1" s="11" t="s">
        <v>634</v>
      </c>
      <c r="G1" s="10" t="s">
        <v>635</v>
      </c>
      <c r="H1" s="10" t="s">
        <v>636</v>
      </c>
      <c r="I1" s="10" t="s">
        <v>601</v>
      </c>
    </row>
    <row r="2" spans="1:37">
      <c r="A2" t="s">
        <v>529</v>
      </c>
      <c r="B2" s="8">
        <v>14028800</v>
      </c>
      <c r="C2" s="8">
        <f>+B2*0.8</f>
        <v>11223040</v>
      </c>
      <c r="D2" s="8">
        <f t="shared" ref="D2:D7" si="0">B2-E2</f>
        <v>11367666</v>
      </c>
      <c r="E2" s="8">
        <v>2661134</v>
      </c>
      <c r="F2" s="8">
        <f t="shared" ref="F2:F7" si="1">+C2-D2</f>
        <v>-144626</v>
      </c>
      <c r="G2" s="61">
        <f>+D2/B2</f>
        <v>0.81030922103102188</v>
      </c>
      <c r="H2" s="61">
        <f>+E2/B2</f>
        <v>0.1896907789689781</v>
      </c>
      <c r="T2">
        <v>0</v>
      </c>
      <c r="AH2">
        <v>0</v>
      </c>
      <c r="AI2" t="s">
        <v>637</v>
      </c>
      <c r="AK2" t="s">
        <v>638</v>
      </c>
    </row>
    <row r="3" spans="1:37">
      <c r="A3" t="s">
        <v>530</v>
      </c>
      <c r="B3" s="8">
        <v>14028800</v>
      </c>
      <c r="C3" s="8">
        <f t="shared" ref="C3:C7" si="2">+B3*0.8</f>
        <v>11223040</v>
      </c>
      <c r="D3" s="8">
        <f t="shared" si="0"/>
        <v>11112362</v>
      </c>
      <c r="E3" s="8">
        <v>2916438</v>
      </c>
      <c r="F3" s="8">
        <f t="shared" si="1"/>
        <v>110678</v>
      </c>
      <c r="G3" s="61">
        <f t="shared" ref="G3:G7" si="3">+D3/B3</f>
        <v>0.79211065807481751</v>
      </c>
      <c r="H3" s="61">
        <f t="shared" ref="H3:H7" si="4">+E3/B3</f>
        <v>0.20788934192518249</v>
      </c>
      <c r="T3">
        <v>0</v>
      </c>
      <c r="AH3">
        <v>0</v>
      </c>
      <c r="AI3" t="s">
        <v>637</v>
      </c>
      <c r="AK3" t="s">
        <v>638</v>
      </c>
    </row>
    <row r="4" spans="1:37">
      <c r="A4" t="s">
        <v>531</v>
      </c>
      <c r="B4" s="8">
        <v>14028800</v>
      </c>
      <c r="C4" s="8">
        <f t="shared" si="2"/>
        <v>11223040</v>
      </c>
      <c r="D4" s="8">
        <f t="shared" si="0"/>
        <v>11677705</v>
      </c>
      <c r="E4" s="8">
        <v>2351095</v>
      </c>
      <c r="F4" s="8">
        <f t="shared" si="1"/>
        <v>-454665</v>
      </c>
      <c r="G4" s="64">
        <f t="shared" si="3"/>
        <v>0.83240940066149638</v>
      </c>
      <c r="H4" s="64">
        <f t="shared" si="4"/>
        <v>0.16759059933850365</v>
      </c>
      <c r="T4">
        <v>0</v>
      </c>
      <c r="AH4">
        <v>0</v>
      </c>
      <c r="AI4" t="s">
        <v>637</v>
      </c>
      <c r="AK4" t="s">
        <v>638</v>
      </c>
    </row>
    <row r="5" spans="1:37">
      <c r="A5" t="s">
        <v>583</v>
      </c>
      <c r="B5" s="8">
        <v>14028800</v>
      </c>
      <c r="C5" s="8">
        <f t="shared" si="2"/>
        <v>11223040</v>
      </c>
      <c r="D5" s="8">
        <f t="shared" si="0"/>
        <v>12473728</v>
      </c>
      <c r="E5" s="8">
        <v>1555072</v>
      </c>
      <c r="F5" s="8">
        <f t="shared" si="1"/>
        <v>-1250688</v>
      </c>
      <c r="G5" s="65">
        <f t="shared" si="3"/>
        <v>0.88915145985401456</v>
      </c>
      <c r="H5" s="65">
        <f t="shared" si="4"/>
        <v>0.1108485401459854</v>
      </c>
      <c r="T5">
        <v>0</v>
      </c>
      <c r="AH5">
        <v>0</v>
      </c>
      <c r="AI5" t="s">
        <v>637</v>
      </c>
      <c r="AK5" t="s">
        <v>638</v>
      </c>
    </row>
    <row r="6" spans="1:37">
      <c r="A6" t="s">
        <v>584</v>
      </c>
      <c r="B6" s="8">
        <v>14028800</v>
      </c>
      <c r="C6" s="8">
        <f t="shared" si="2"/>
        <v>11223040</v>
      </c>
      <c r="D6" s="8">
        <f t="shared" si="0"/>
        <v>11963474</v>
      </c>
      <c r="E6" s="8">
        <v>2065326</v>
      </c>
      <c r="F6" s="8">
        <f t="shared" si="1"/>
        <v>-740434</v>
      </c>
      <c r="G6" s="64">
        <f t="shared" si="3"/>
        <v>0.85277956774635033</v>
      </c>
      <c r="H6" s="64">
        <f t="shared" si="4"/>
        <v>0.14722043225364964</v>
      </c>
      <c r="T6">
        <v>0</v>
      </c>
      <c r="AH6">
        <v>0</v>
      </c>
      <c r="AI6" t="s">
        <v>637</v>
      </c>
      <c r="AK6" t="s">
        <v>638</v>
      </c>
    </row>
    <row r="7" spans="1:37">
      <c r="A7" t="s">
        <v>585</v>
      </c>
      <c r="B7" s="8">
        <v>14028800</v>
      </c>
      <c r="C7" s="8">
        <f t="shared" si="2"/>
        <v>11223040</v>
      </c>
      <c r="D7" s="8">
        <f t="shared" si="0"/>
        <v>12359912</v>
      </c>
      <c r="E7" s="8">
        <v>1668888</v>
      </c>
      <c r="F7" s="8">
        <f t="shared" si="1"/>
        <v>-1136872</v>
      </c>
      <c r="G7" s="65">
        <f t="shared" si="3"/>
        <v>0.88103843521897807</v>
      </c>
      <c r="H7" s="65">
        <f t="shared" si="4"/>
        <v>0.11896156478102189</v>
      </c>
      <c r="T7">
        <v>0</v>
      </c>
      <c r="AH7">
        <v>0</v>
      </c>
      <c r="AI7" t="s">
        <v>637</v>
      </c>
      <c r="AK7" t="s">
        <v>638</v>
      </c>
    </row>
    <row r="9" spans="1:37">
      <c r="B9" s="8">
        <f>SUM(B2:B7)</f>
        <v>84172800</v>
      </c>
      <c r="C9" s="8">
        <f>SUM(C2:C7)</f>
        <v>67338240</v>
      </c>
      <c r="D9" s="8">
        <f>SUM(D2:D7)</f>
        <v>70954847</v>
      </c>
      <c r="E9" s="8">
        <f>SUM(E2:E7)</f>
        <v>13217953</v>
      </c>
      <c r="F9" s="8">
        <f>SUM(F2:F7)</f>
        <v>-3616607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B264-6763-46DD-A40A-0B15D2E202C8}">
  <dimension ref="A1:S527"/>
  <sheetViews>
    <sheetView tabSelected="1" workbookViewId="0">
      <pane ySplit="1" topLeftCell="F268" activePane="bottomLeft" state="frozen"/>
      <selection pane="bottomLeft" activeCell="O3" sqref="O3"/>
    </sheetView>
  </sheetViews>
  <sheetFormatPr defaultColWidth="8.85546875" defaultRowHeight="15"/>
  <cols>
    <col min="1" max="1" width="18.42578125" bestFit="1" customWidth="1"/>
    <col min="2" max="2" width="7.28515625" bestFit="1" customWidth="1"/>
    <col min="3" max="3" width="44.140625" bestFit="1" customWidth="1"/>
    <col min="4" max="4" width="18.42578125" bestFit="1" customWidth="1"/>
    <col min="5" max="5" width="19.7109375" style="8" bestFit="1" customWidth="1"/>
    <col min="6" max="6" width="21.28515625" style="8" bestFit="1" customWidth="1"/>
    <col min="7" max="7" width="19.7109375" style="8" bestFit="1" customWidth="1"/>
    <col min="8" max="8" width="21.42578125" style="8" bestFit="1" customWidth="1"/>
    <col min="9" max="10" width="21.140625" style="15" customWidth="1"/>
    <col min="11" max="11" width="8.28515625" bestFit="1" customWidth="1"/>
    <col min="12" max="12" width="54.140625" bestFit="1" customWidth="1"/>
    <col min="14" max="14" width="34" bestFit="1" customWidth="1"/>
    <col min="15" max="15" width="18.42578125" bestFit="1" customWidth="1"/>
    <col min="17" max="17" width="16.42578125" bestFit="1" customWidth="1"/>
    <col min="19" max="19" width="10.7109375" bestFit="1" customWidth="1"/>
  </cols>
  <sheetData>
    <row r="1" spans="1:19" s="2" customFormat="1">
      <c r="A1" s="1" t="s">
        <v>12</v>
      </c>
      <c r="B1" s="1" t="s">
        <v>15</v>
      </c>
      <c r="C1" s="1" t="s">
        <v>16</v>
      </c>
      <c r="D1" s="3" t="s">
        <v>639</v>
      </c>
      <c r="E1" s="9" t="s">
        <v>595</v>
      </c>
      <c r="F1" s="9" t="s">
        <v>596</v>
      </c>
      <c r="G1" s="9" t="s">
        <v>597</v>
      </c>
      <c r="H1" s="9" t="s">
        <v>598</v>
      </c>
      <c r="I1" s="14" t="s">
        <v>599</v>
      </c>
      <c r="J1" s="14" t="s">
        <v>600</v>
      </c>
      <c r="K1" s="2" t="s">
        <v>594</v>
      </c>
      <c r="L1" s="2" t="s">
        <v>601</v>
      </c>
      <c r="N1"/>
      <c r="O1"/>
      <c r="Q1"/>
      <c r="R1"/>
      <c r="S1"/>
    </row>
    <row r="2" spans="1:19">
      <c r="A2" t="s">
        <v>31</v>
      </c>
      <c r="B2">
        <v>0</v>
      </c>
      <c r="C2" t="s">
        <v>32</v>
      </c>
      <c r="D2" t="s">
        <v>31</v>
      </c>
      <c r="E2" s="8">
        <v>1</v>
      </c>
      <c r="F2" s="8">
        <v>116</v>
      </c>
      <c r="G2" s="8">
        <v>1</v>
      </c>
      <c r="H2" s="8">
        <v>104</v>
      </c>
      <c r="I2" s="15">
        <f>G2/E2</f>
        <v>1</v>
      </c>
      <c r="J2" s="15">
        <f>H2/F2</f>
        <v>0.89655172413793105</v>
      </c>
      <c r="K2" t="s">
        <v>603</v>
      </c>
      <c r="M2" t="str">
        <f>+IF(D2=N2,"","No!")</f>
        <v>No!</v>
      </c>
      <c r="O2" s="8">
        <f>F2-H2</f>
        <v>12</v>
      </c>
    </row>
    <row r="3" spans="1:19">
      <c r="A3" t="s">
        <v>33</v>
      </c>
      <c r="B3">
        <v>0</v>
      </c>
      <c r="C3" t="s">
        <v>34</v>
      </c>
      <c r="D3" t="s">
        <v>33</v>
      </c>
      <c r="E3" s="8">
        <v>1</v>
      </c>
      <c r="F3" s="8">
        <v>38</v>
      </c>
      <c r="G3" s="8">
        <v>1</v>
      </c>
      <c r="H3" s="8">
        <v>26</v>
      </c>
      <c r="I3" s="15">
        <f>G3/E3</f>
        <v>1</v>
      </c>
      <c r="J3" s="15">
        <f>H3/F3</f>
        <v>0.68421052631578949</v>
      </c>
      <c r="K3" t="s">
        <v>603</v>
      </c>
      <c r="M3" t="str">
        <f t="shared" ref="M3:N67" si="0">+IF(D3=N3,"","No!")</f>
        <v>No!</v>
      </c>
      <c r="O3" s="8">
        <f t="shared" ref="O3:O66" si="1">F3-H3</f>
        <v>12</v>
      </c>
    </row>
    <row r="4" spans="1:19">
      <c r="A4" t="s">
        <v>37</v>
      </c>
      <c r="B4">
        <v>0</v>
      </c>
      <c r="C4" t="s">
        <v>38</v>
      </c>
      <c r="D4" t="s">
        <v>37</v>
      </c>
      <c r="E4" s="8">
        <v>1</v>
      </c>
      <c r="F4" s="8">
        <v>19</v>
      </c>
      <c r="G4" s="8">
        <v>1</v>
      </c>
      <c r="H4" s="8">
        <v>4</v>
      </c>
      <c r="I4" s="15">
        <f>G4/E4</f>
        <v>1</v>
      </c>
      <c r="J4" s="15">
        <f>H4/F4</f>
        <v>0.21052631578947367</v>
      </c>
      <c r="K4" t="s">
        <v>603</v>
      </c>
      <c r="M4" t="str">
        <f t="shared" si="0"/>
        <v>No!</v>
      </c>
      <c r="O4" s="8">
        <f t="shared" si="1"/>
        <v>15</v>
      </c>
    </row>
    <row r="5" spans="1:19">
      <c r="A5" t="s">
        <v>43</v>
      </c>
      <c r="B5">
        <v>0</v>
      </c>
      <c r="C5" t="s">
        <v>44</v>
      </c>
      <c r="D5" t="s">
        <v>43</v>
      </c>
      <c r="E5" s="8">
        <v>12936</v>
      </c>
      <c r="F5" s="8">
        <v>8190</v>
      </c>
      <c r="G5" s="8">
        <v>12923</v>
      </c>
      <c r="H5" s="8">
        <v>7743</v>
      </c>
      <c r="I5" s="15">
        <f>G5/E5</f>
        <v>0.99899505256648113</v>
      </c>
      <c r="J5" s="15">
        <f>H5/F5</f>
        <v>0.94542124542124539</v>
      </c>
      <c r="K5" t="s">
        <v>603</v>
      </c>
      <c r="M5" t="str">
        <f t="shared" si="0"/>
        <v>No!</v>
      </c>
      <c r="O5" s="8">
        <f t="shared" si="1"/>
        <v>447</v>
      </c>
      <c r="R5" s="12"/>
      <c r="S5" s="12"/>
    </row>
    <row r="6" spans="1:19">
      <c r="A6" t="s">
        <v>55</v>
      </c>
      <c r="B6">
        <v>0</v>
      </c>
      <c r="C6" t="s">
        <v>56</v>
      </c>
      <c r="D6" t="s">
        <v>55</v>
      </c>
      <c r="E6" s="8">
        <v>1</v>
      </c>
      <c r="F6" s="8">
        <v>17</v>
      </c>
      <c r="G6" s="8">
        <v>1</v>
      </c>
      <c r="H6" s="8">
        <v>2</v>
      </c>
      <c r="I6" s="15">
        <f>G6/E6</f>
        <v>1</v>
      </c>
      <c r="J6" s="15">
        <f>H6/F6</f>
        <v>0.11764705882352941</v>
      </c>
      <c r="K6" t="s">
        <v>603</v>
      </c>
      <c r="M6" t="str">
        <f t="shared" si="0"/>
        <v>No!</v>
      </c>
      <c r="O6" s="8">
        <f t="shared" si="1"/>
        <v>15</v>
      </c>
    </row>
    <row r="7" spans="1:19">
      <c r="A7" t="s">
        <v>640</v>
      </c>
      <c r="B7">
        <v>0</v>
      </c>
      <c r="C7" t="s">
        <v>641</v>
      </c>
      <c r="D7" t="s">
        <v>640</v>
      </c>
      <c r="E7" s="8">
        <v>46</v>
      </c>
      <c r="F7" s="8">
        <v>35802</v>
      </c>
      <c r="G7" s="8">
        <v>44</v>
      </c>
      <c r="H7" s="8">
        <v>35878</v>
      </c>
      <c r="I7" s="15">
        <f>G7/E7</f>
        <v>0.95652173913043481</v>
      </c>
      <c r="J7" s="15">
        <f>H7/F7</f>
        <v>1.0021227864365119</v>
      </c>
      <c r="K7" t="s">
        <v>603</v>
      </c>
      <c r="M7" t="str">
        <f t="shared" si="0"/>
        <v>No!</v>
      </c>
      <c r="O7" s="8">
        <f t="shared" si="1"/>
        <v>-76</v>
      </c>
      <c r="R7" s="12"/>
      <c r="S7" s="12"/>
    </row>
    <row r="8" spans="1:19">
      <c r="A8" t="s">
        <v>642</v>
      </c>
      <c r="B8">
        <v>0</v>
      </c>
      <c r="C8" t="s">
        <v>643</v>
      </c>
      <c r="D8" t="s">
        <v>642</v>
      </c>
      <c r="E8" s="8">
        <v>1</v>
      </c>
      <c r="F8" s="8">
        <v>43</v>
      </c>
      <c r="G8" s="8">
        <v>1</v>
      </c>
      <c r="H8" s="8">
        <v>28</v>
      </c>
      <c r="I8" s="15">
        <f>G8/E8</f>
        <v>1</v>
      </c>
      <c r="J8" s="15">
        <f>H8/F8</f>
        <v>0.65116279069767447</v>
      </c>
      <c r="K8" t="s">
        <v>603</v>
      </c>
      <c r="M8" t="str">
        <f t="shared" si="0"/>
        <v>No!</v>
      </c>
      <c r="O8" s="8">
        <f t="shared" si="1"/>
        <v>15</v>
      </c>
      <c r="R8" s="12"/>
      <c r="S8" s="12"/>
    </row>
    <row r="9" spans="1:19">
      <c r="A9" t="s">
        <v>65</v>
      </c>
      <c r="B9">
        <v>0</v>
      </c>
      <c r="C9" t="s">
        <v>66</v>
      </c>
      <c r="D9" t="s">
        <v>65</v>
      </c>
      <c r="E9" s="8">
        <v>1</v>
      </c>
      <c r="F9" s="8">
        <v>18</v>
      </c>
      <c r="G9" s="8">
        <v>1</v>
      </c>
      <c r="H9" s="8">
        <v>6</v>
      </c>
      <c r="I9" s="15">
        <f>G9/E9</f>
        <v>1</v>
      </c>
      <c r="J9" s="15">
        <f>H9/F9</f>
        <v>0.33333333333333331</v>
      </c>
      <c r="K9" t="s">
        <v>603</v>
      </c>
      <c r="M9" t="str">
        <f t="shared" si="0"/>
        <v>No!</v>
      </c>
      <c r="O9" s="8">
        <f t="shared" si="1"/>
        <v>12</v>
      </c>
    </row>
    <row r="10" spans="1:19">
      <c r="A10" t="s">
        <v>71</v>
      </c>
      <c r="B10">
        <v>0</v>
      </c>
      <c r="C10" t="s">
        <v>72</v>
      </c>
      <c r="D10" t="s">
        <v>71</v>
      </c>
      <c r="E10" s="8">
        <v>1</v>
      </c>
      <c r="F10" s="8">
        <v>974</v>
      </c>
      <c r="G10" s="8">
        <v>1</v>
      </c>
      <c r="H10" s="8">
        <v>19</v>
      </c>
      <c r="I10" s="15">
        <f>G10/E10</f>
        <v>1</v>
      </c>
      <c r="J10" s="15">
        <f>H10/F10</f>
        <v>1.9507186858316223E-2</v>
      </c>
      <c r="K10" t="s">
        <v>603</v>
      </c>
      <c r="M10" t="str">
        <f t="shared" si="0"/>
        <v>No!</v>
      </c>
      <c r="O10" s="8">
        <f t="shared" si="1"/>
        <v>955</v>
      </c>
    </row>
    <row r="11" spans="1:19">
      <c r="A11" t="s">
        <v>75</v>
      </c>
      <c r="B11">
        <v>0</v>
      </c>
      <c r="C11" t="s">
        <v>76</v>
      </c>
      <c r="D11" t="s">
        <v>75</v>
      </c>
      <c r="E11" s="8">
        <v>1</v>
      </c>
      <c r="F11" s="8">
        <v>21</v>
      </c>
      <c r="G11" s="8">
        <v>1</v>
      </c>
      <c r="H11" s="8">
        <v>6</v>
      </c>
      <c r="I11" s="15">
        <f>G11/E11</f>
        <v>1</v>
      </c>
      <c r="J11" s="15">
        <f>H11/F11</f>
        <v>0.2857142857142857</v>
      </c>
      <c r="K11" t="s">
        <v>603</v>
      </c>
      <c r="M11" t="str">
        <f t="shared" si="0"/>
        <v>No!</v>
      </c>
      <c r="O11" s="8">
        <f t="shared" si="1"/>
        <v>15</v>
      </c>
    </row>
    <row r="12" spans="1:19">
      <c r="A12" t="s">
        <v>95</v>
      </c>
      <c r="B12">
        <v>5</v>
      </c>
      <c r="C12" t="s">
        <v>96</v>
      </c>
      <c r="D12" t="s">
        <v>95</v>
      </c>
      <c r="E12" s="8">
        <v>2575467</v>
      </c>
      <c r="F12" s="8">
        <v>277061404</v>
      </c>
      <c r="G12" s="8">
        <v>2144220</v>
      </c>
      <c r="H12" s="8">
        <v>238086745</v>
      </c>
      <c r="I12" s="15">
        <f>G12/E12</f>
        <v>0.83255580444245647</v>
      </c>
      <c r="J12" s="15">
        <f>H12/F12</f>
        <v>0.85932844330782354</v>
      </c>
      <c r="K12" t="s">
        <v>603</v>
      </c>
      <c r="M12" t="str">
        <f t="shared" si="0"/>
        <v>No!</v>
      </c>
      <c r="O12" s="8">
        <f t="shared" si="1"/>
        <v>38974659</v>
      </c>
      <c r="R12" s="12"/>
      <c r="S12" s="12"/>
    </row>
    <row r="13" spans="1:19">
      <c r="A13" t="s">
        <v>644</v>
      </c>
      <c r="B13">
        <v>0</v>
      </c>
      <c r="C13" t="s">
        <v>100</v>
      </c>
      <c r="D13" t="s">
        <v>644</v>
      </c>
      <c r="E13" s="8">
        <v>11782</v>
      </c>
      <c r="F13" s="8">
        <v>13431</v>
      </c>
      <c r="G13" s="8">
        <v>8773</v>
      </c>
      <c r="H13" s="8">
        <v>11912</v>
      </c>
      <c r="I13" s="15">
        <f>G13/E13</f>
        <v>0.7446104226786624</v>
      </c>
      <c r="J13" s="15">
        <f>H13/F13</f>
        <v>0.88690343235797786</v>
      </c>
      <c r="K13" t="s">
        <v>603</v>
      </c>
      <c r="M13" t="str">
        <f t="shared" si="0"/>
        <v>No!</v>
      </c>
      <c r="O13" s="8">
        <f t="shared" si="1"/>
        <v>1519</v>
      </c>
    </row>
    <row r="14" spans="1:19">
      <c r="A14" t="s">
        <v>103</v>
      </c>
      <c r="B14">
        <v>0</v>
      </c>
      <c r="C14" t="s">
        <v>104</v>
      </c>
      <c r="D14" t="s">
        <v>103</v>
      </c>
      <c r="E14" s="8">
        <v>1</v>
      </c>
      <c r="F14" s="8">
        <v>23</v>
      </c>
      <c r="G14" s="8">
        <v>1</v>
      </c>
      <c r="H14" s="8">
        <v>8</v>
      </c>
      <c r="I14" s="15">
        <f>G14/E14</f>
        <v>1</v>
      </c>
      <c r="J14" s="15">
        <f>H14/F14</f>
        <v>0.34782608695652173</v>
      </c>
      <c r="K14" t="s">
        <v>603</v>
      </c>
      <c r="M14" t="str">
        <f t="shared" si="0"/>
        <v>No!</v>
      </c>
      <c r="O14" s="8">
        <f t="shared" si="1"/>
        <v>15</v>
      </c>
    </row>
    <row r="15" spans="1:19">
      <c r="A15" t="s">
        <v>143</v>
      </c>
      <c r="B15">
        <v>0</v>
      </c>
      <c r="C15" t="s">
        <v>144</v>
      </c>
      <c r="D15" t="s">
        <v>143</v>
      </c>
      <c r="E15" s="8">
        <v>1</v>
      </c>
      <c r="F15" s="8">
        <v>18</v>
      </c>
      <c r="G15" s="8">
        <v>1</v>
      </c>
      <c r="H15" s="8">
        <v>3</v>
      </c>
      <c r="I15" s="15">
        <f>G15/E15</f>
        <v>1</v>
      </c>
      <c r="J15" s="15">
        <f>H15/F15</f>
        <v>0.16666666666666666</v>
      </c>
      <c r="K15" t="s">
        <v>603</v>
      </c>
      <c r="M15" t="str">
        <f t="shared" si="0"/>
        <v>No!</v>
      </c>
      <c r="O15" s="8">
        <f t="shared" si="1"/>
        <v>15</v>
      </c>
    </row>
    <row r="16" spans="1:19">
      <c r="A16" t="s">
        <v>159</v>
      </c>
      <c r="B16">
        <v>0</v>
      </c>
      <c r="C16" t="s">
        <v>160</v>
      </c>
      <c r="D16" t="s">
        <v>159</v>
      </c>
      <c r="E16" s="8">
        <v>1</v>
      </c>
      <c r="F16" s="8">
        <v>59</v>
      </c>
      <c r="G16" s="8">
        <v>1</v>
      </c>
      <c r="H16" s="8">
        <v>44</v>
      </c>
      <c r="I16" s="15">
        <f>G16/E16</f>
        <v>1</v>
      </c>
      <c r="J16" s="15">
        <f>H16/F16</f>
        <v>0.74576271186440679</v>
      </c>
      <c r="K16" t="s">
        <v>603</v>
      </c>
      <c r="M16" t="str">
        <f t="shared" si="0"/>
        <v>No!</v>
      </c>
      <c r="O16" s="8">
        <f t="shared" si="1"/>
        <v>15</v>
      </c>
    </row>
    <row r="17" spans="1:19">
      <c r="A17" t="s">
        <v>163</v>
      </c>
      <c r="B17">
        <v>0</v>
      </c>
      <c r="C17" t="s">
        <v>164</v>
      </c>
      <c r="D17" t="s">
        <v>163</v>
      </c>
      <c r="E17" s="8">
        <v>1</v>
      </c>
      <c r="F17" s="8">
        <v>21</v>
      </c>
      <c r="G17" s="8">
        <v>1</v>
      </c>
      <c r="H17" s="8">
        <v>6</v>
      </c>
      <c r="I17" s="15">
        <f>G17/E17</f>
        <v>1</v>
      </c>
      <c r="J17" s="15">
        <f>H17/F17</f>
        <v>0.2857142857142857</v>
      </c>
      <c r="K17" t="s">
        <v>603</v>
      </c>
      <c r="M17" t="str">
        <f t="shared" si="0"/>
        <v>No!</v>
      </c>
      <c r="O17" s="8">
        <f t="shared" si="1"/>
        <v>15</v>
      </c>
    </row>
    <row r="18" spans="1:19">
      <c r="A18" t="s">
        <v>645</v>
      </c>
      <c r="B18">
        <v>0</v>
      </c>
      <c r="C18" t="s">
        <v>646</v>
      </c>
      <c r="D18" t="s">
        <v>645</v>
      </c>
      <c r="E18" s="8">
        <v>10698</v>
      </c>
      <c r="F18" s="8">
        <v>546472</v>
      </c>
      <c r="G18" s="8">
        <v>8435</v>
      </c>
      <c r="H18" s="8">
        <v>545023</v>
      </c>
      <c r="I18" s="15">
        <f>G18/E18</f>
        <v>0.78846513366984483</v>
      </c>
      <c r="J18" s="15">
        <f>H18/F18</f>
        <v>0.99734844603200168</v>
      </c>
      <c r="K18" t="s">
        <v>603</v>
      </c>
      <c r="M18" t="str">
        <f t="shared" si="0"/>
        <v>No!</v>
      </c>
      <c r="O18" s="8">
        <f t="shared" si="1"/>
        <v>1449</v>
      </c>
    </row>
    <row r="19" spans="1:19">
      <c r="A19" t="s">
        <v>187</v>
      </c>
      <c r="B19">
        <v>0</v>
      </c>
      <c r="C19" t="s">
        <v>188</v>
      </c>
      <c r="D19" t="s">
        <v>187</v>
      </c>
      <c r="E19" s="8">
        <v>1</v>
      </c>
      <c r="F19" s="8">
        <v>68</v>
      </c>
      <c r="G19" s="8">
        <v>1</v>
      </c>
      <c r="H19" s="8">
        <v>53</v>
      </c>
      <c r="I19" s="15">
        <f>G19/E19</f>
        <v>1</v>
      </c>
      <c r="J19" s="15">
        <f>H19/F19</f>
        <v>0.77941176470588236</v>
      </c>
      <c r="K19" t="s">
        <v>603</v>
      </c>
      <c r="M19" t="str">
        <f t="shared" si="0"/>
        <v>No!</v>
      </c>
      <c r="O19" s="8">
        <f t="shared" si="1"/>
        <v>15</v>
      </c>
    </row>
    <row r="20" spans="1:19">
      <c r="A20" t="s">
        <v>199</v>
      </c>
      <c r="B20">
        <v>0</v>
      </c>
      <c r="C20" t="s">
        <v>200</v>
      </c>
      <c r="D20" t="s">
        <v>199</v>
      </c>
      <c r="E20" s="8">
        <v>1</v>
      </c>
      <c r="F20" s="8">
        <v>37</v>
      </c>
      <c r="G20" s="8">
        <v>1</v>
      </c>
      <c r="H20" s="8">
        <v>17</v>
      </c>
      <c r="I20" s="15">
        <f>G20/E20</f>
        <v>1</v>
      </c>
      <c r="J20" s="15">
        <f>H20/F20</f>
        <v>0.45945945945945948</v>
      </c>
      <c r="K20" t="s">
        <v>603</v>
      </c>
      <c r="M20" t="str">
        <f t="shared" si="0"/>
        <v>No!</v>
      </c>
      <c r="O20" s="8">
        <f t="shared" si="1"/>
        <v>20</v>
      </c>
    </row>
    <row r="21" spans="1:19">
      <c r="A21" t="s">
        <v>647</v>
      </c>
      <c r="B21">
        <v>0</v>
      </c>
      <c r="C21" t="s">
        <v>648</v>
      </c>
      <c r="D21" t="s">
        <v>647</v>
      </c>
      <c r="E21" s="8">
        <v>44</v>
      </c>
      <c r="F21" s="8">
        <v>1366</v>
      </c>
      <c r="G21" s="8">
        <v>35</v>
      </c>
      <c r="H21" s="8">
        <v>1319</v>
      </c>
      <c r="I21" s="15">
        <f>G21/E21</f>
        <v>0.79545454545454541</v>
      </c>
      <c r="J21" s="15">
        <f>H21/F21</f>
        <v>0.96559297218155193</v>
      </c>
      <c r="K21" t="s">
        <v>603</v>
      </c>
      <c r="M21" t="str">
        <f t="shared" si="0"/>
        <v>No!</v>
      </c>
      <c r="O21" s="8">
        <f t="shared" si="1"/>
        <v>47</v>
      </c>
      <c r="R21" s="12"/>
      <c r="S21" s="12"/>
    </row>
    <row r="22" spans="1:19">
      <c r="A22" t="s">
        <v>211</v>
      </c>
      <c r="B22">
        <v>0</v>
      </c>
      <c r="C22" t="s">
        <v>212</v>
      </c>
      <c r="D22" t="s">
        <v>211</v>
      </c>
      <c r="E22" s="8">
        <v>1</v>
      </c>
      <c r="F22" s="8">
        <v>22</v>
      </c>
      <c r="G22" s="8">
        <v>1</v>
      </c>
      <c r="H22" s="8">
        <v>7</v>
      </c>
      <c r="I22" s="15">
        <f>G22/E22</f>
        <v>1</v>
      </c>
      <c r="J22" s="15">
        <f>H22/F22</f>
        <v>0.31818181818181818</v>
      </c>
      <c r="K22" t="s">
        <v>603</v>
      </c>
      <c r="M22" t="str">
        <f t="shared" si="0"/>
        <v>No!</v>
      </c>
      <c r="O22" s="8">
        <f t="shared" si="1"/>
        <v>15</v>
      </c>
    </row>
    <row r="23" spans="1:19">
      <c r="A23" t="s">
        <v>213</v>
      </c>
      <c r="B23">
        <v>0</v>
      </c>
      <c r="C23" t="s">
        <v>214</v>
      </c>
      <c r="D23" t="s">
        <v>213</v>
      </c>
      <c r="E23" s="8">
        <v>94</v>
      </c>
      <c r="F23" s="8">
        <v>153</v>
      </c>
      <c r="G23" s="8">
        <v>5</v>
      </c>
      <c r="H23" s="8">
        <v>35</v>
      </c>
      <c r="I23" s="15">
        <f>G23/E23</f>
        <v>5.3191489361702128E-2</v>
      </c>
      <c r="J23" s="15">
        <f>H23/F23</f>
        <v>0.22875816993464052</v>
      </c>
      <c r="K23" t="s">
        <v>603</v>
      </c>
      <c r="M23" t="str">
        <f t="shared" si="0"/>
        <v>No!</v>
      </c>
      <c r="O23" s="8">
        <f t="shared" si="1"/>
        <v>118</v>
      </c>
    </row>
    <row r="24" spans="1:19">
      <c r="A24" t="s">
        <v>217</v>
      </c>
      <c r="B24">
        <v>0</v>
      </c>
      <c r="C24" t="s">
        <v>218</v>
      </c>
      <c r="D24" t="s">
        <v>217</v>
      </c>
      <c r="E24" s="8">
        <v>1</v>
      </c>
      <c r="F24" s="8">
        <v>22</v>
      </c>
      <c r="G24" s="8">
        <v>1</v>
      </c>
      <c r="H24" s="8">
        <v>7</v>
      </c>
      <c r="I24" s="15">
        <f>G24/E24</f>
        <v>1</v>
      </c>
      <c r="J24" s="15">
        <f>H24/F24</f>
        <v>0.31818181818181818</v>
      </c>
      <c r="K24" t="s">
        <v>603</v>
      </c>
      <c r="M24" t="str">
        <f t="shared" si="0"/>
        <v>No!</v>
      </c>
      <c r="O24" s="8">
        <f t="shared" si="1"/>
        <v>15</v>
      </c>
    </row>
    <row r="25" spans="1:19">
      <c r="A25" t="s">
        <v>229</v>
      </c>
      <c r="B25">
        <v>0</v>
      </c>
      <c r="C25" t="s">
        <v>230</v>
      </c>
      <c r="D25" t="s">
        <v>229</v>
      </c>
      <c r="E25" s="8">
        <v>4396</v>
      </c>
      <c r="F25" s="8">
        <v>3563</v>
      </c>
      <c r="G25" s="8">
        <v>1881</v>
      </c>
      <c r="H25" s="8">
        <v>2583</v>
      </c>
      <c r="I25" s="15">
        <f>G25/E25</f>
        <v>0.4278889899909008</v>
      </c>
      <c r="J25" s="15">
        <f>H25/F25</f>
        <v>0.72495088408644404</v>
      </c>
      <c r="K25" t="s">
        <v>603</v>
      </c>
      <c r="M25" t="str">
        <f t="shared" si="0"/>
        <v>No!</v>
      </c>
      <c r="O25" s="8">
        <f t="shared" si="1"/>
        <v>980</v>
      </c>
    </row>
    <row r="26" spans="1:19">
      <c r="A26" t="s">
        <v>251</v>
      </c>
      <c r="B26">
        <v>0</v>
      </c>
      <c r="C26" t="s">
        <v>252</v>
      </c>
      <c r="D26" t="s">
        <v>251</v>
      </c>
      <c r="E26" s="8">
        <v>1093934</v>
      </c>
      <c r="F26" s="8">
        <v>93763195</v>
      </c>
      <c r="G26" s="8">
        <v>1046379</v>
      </c>
      <c r="H26" s="8">
        <v>91531066</v>
      </c>
      <c r="I26" s="15">
        <f>G26/E26</f>
        <v>0.95652845601288561</v>
      </c>
      <c r="J26" s="15">
        <f>H26/F26</f>
        <v>0.97619397461871904</v>
      </c>
      <c r="K26" t="s">
        <v>603</v>
      </c>
      <c r="M26" t="str">
        <f t="shared" si="0"/>
        <v>No!</v>
      </c>
      <c r="O26" s="8">
        <f t="shared" si="1"/>
        <v>2232129</v>
      </c>
    </row>
    <row r="27" spans="1:19">
      <c r="A27" t="s">
        <v>649</v>
      </c>
      <c r="B27">
        <v>0</v>
      </c>
      <c r="C27" t="s">
        <v>650</v>
      </c>
      <c r="D27" t="s">
        <v>649</v>
      </c>
      <c r="E27" s="8">
        <v>1</v>
      </c>
      <c r="F27" s="8">
        <v>52</v>
      </c>
      <c r="G27" s="8">
        <v>1</v>
      </c>
      <c r="H27" s="8">
        <v>37</v>
      </c>
      <c r="I27" s="15">
        <f>G27/E27</f>
        <v>1</v>
      </c>
      <c r="J27" s="15">
        <f>H27/F27</f>
        <v>0.71153846153846156</v>
      </c>
      <c r="K27" t="s">
        <v>603</v>
      </c>
      <c r="M27" t="str">
        <f t="shared" si="0"/>
        <v>No!</v>
      </c>
      <c r="O27" s="8">
        <f t="shared" si="1"/>
        <v>15</v>
      </c>
    </row>
    <row r="28" spans="1:19">
      <c r="A28" t="s">
        <v>291</v>
      </c>
      <c r="B28">
        <v>0</v>
      </c>
      <c r="C28" t="s">
        <v>292</v>
      </c>
      <c r="D28" t="s">
        <v>291</v>
      </c>
      <c r="E28" s="8">
        <v>1</v>
      </c>
      <c r="F28" s="8">
        <v>20</v>
      </c>
      <c r="G28" s="8">
        <v>1</v>
      </c>
      <c r="H28" s="8">
        <v>5</v>
      </c>
      <c r="I28" s="15">
        <f>G28/E28</f>
        <v>1</v>
      </c>
      <c r="J28" s="15">
        <f>H28/F28</f>
        <v>0.25</v>
      </c>
      <c r="K28" t="s">
        <v>603</v>
      </c>
      <c r="M28" t="str">
        <f t="shared" si="0"/>
        <v>No!</v>
      </c>
      <c r="O28" s="8">
        <f t="shared" si="1"/>
        <v>15</v>
      </c>
    </row>
    <row r="29" spans="1:19">
      <c r="A29" t="s">
        <v>297</v>
      </c>
      <c r="B29">
        <v>0</v>
      </c>
      <c r="C29" t="s">
        <v>298</v>
      </c>
      <c r="D29" t="s">
        <v>297</v>
      </c>
      <c r="E29" s="8">
        <v>1</v>
      </c>
      <c r="F29" s="8">
        <v>41</v>
      </c>
      <c r="G29" s="8">
        <v>1</v>
      </c>
      <c r="H29" s="8">
        <v>21</v>
      </c>
      <c r="I29" s="15">
        <f>G29/E29</f>
        <v>1</v>
      </c>
      <c r="J29" s="15">
        <f>H29/F29</f>
        <v>0.51219512195121952</v>
      </c>
      <c r="K29" t="s">
        <v>603</v>
      </c>
      <c r="M29" t="str">
        <f t="shared" si="0"/>
        <v>No!</v>
      </c>
      <c r="O29" s="8">
        <f t="shared" si="1"/>
        <v>20</v>
      </c>
    </row>
    <row r="30" spans="1:19">
      <c r="A30" t="s">
        <v>301</v>
      </c>
      <c r="B30">
        <v>0</v>
      </c>
      <c r="C30" t="s">
        <v>302</v>
      </c>
      <c r="D30" t="s">
        <v>301</v>
      </c>
      <c r="E30" s="8">
        <v>1</v>
      </c>
      <c r="F30" s="8">
        <v>104</v>
      </c>
      <c r="G30" s="8">
        <v>1</v>
      </c>
      <c r="H30" s="8">
        <v>89</v>
      </c>
      <c r="I30" s="15">
        <f>G30/E30</f>
        <v>1</v>
      </c>
      <c r="J30" s="15">
        <f>H30/F30</f>
        <v>0.85576923076923073</v>
      </c>
      <c r="K30" t="s">
        <v>603</v>
      </c>
      <c r="M30" t="str">
        <f t="shared" si="0"/>
        <v>No!</v>
      </c>
      <c r="O30" s="8">
        <f t="shared" si="1"/>
        <v>15</v>
      </c>
    </row>
    <row r="31" spans="1:19">
      <c r="A31" t="s">
        <v>651</v>
      </c>
      <c r="B31">
        <v>0</v>
      </c>
      <c r="C31" t="s">
        <v>652</v>
      </c>
      <c r="D31" t="s">
        <v>651</v>
      </c>
      <c r="E31" s="8">
        <v>1</v>
      </c>
      <c r="F31" s="8">
        <v>50</v>
      </c>
      <c r="G31" s="8">
        <v>1</v>
      </c>
      <c r="H31" s="8">
        <v>35</v>
      </c>
      <c r="I31" s="15">
        <f>G31/E31</f>
        <v>1</v>
      </c>
      <c r="J31" s="15">
        <f>H31/F31</f>
        <v>0.7</v>
      </c>
      <c r="K31" t="s">
        <v>603</v>
      </c>
      <c r="M31" t="str">
        <f t="shared" si="0"/>
        <v>No!</v>
      </c>
      <c r="O31" s="8">
        <f t="shared" si="1"/>
        <v>15</v>
      </c>
    </row>
    <row r="32" spans="1:19">
      <c r="A32" t="s">
        <v>315</v>
      </c>
      <c r="B32">
        <v>0</v>
      </c>
      <c r="C32" t="s">
        <v>316</v>
      </c>
      <c r="D32" t="s">
        <v>315</v>
      </c>
      <c r="E32" s="8">
        <v>1</v>
      </c>
      <c r="F32" s="8">
        <v>18</v>
      </c>
      <c r="G32" s="8">
        <v>1</v>
      </c>
      <c r="H32" s="8">
        <v>3</v>
      </c>
      <c r="I32" s="15">
        <f>G32/E32</f>
        <v>1</v>
      </c>
      <c r="J32" s="15">
        <f>H32/F32</f>
        <v>0.16666666666666666</v>
      </c>
      <c r="K32" t="s">
        <v>603</v>
      </c>
      <c r="M32" t="str">
        <f t="shared" si="0"/>
        <v>No!</v>
      </c>
      <c r="O32" s="8">
        <f t="shared" si="1"/>
        <v>15</v>
      </c>
    </row>
    <row r="33" spans="1:19">
      <c r="A33" t="s">
        <v>321</v>
      </c>
      <c r="B33">
        <v>0</v>
      </c>
      <c r="C33" t="s">
        <v>322</v>
      </c>
      <c r="D33" t="s">
        <v>321</v>
      </c>
      <c r="E33" s="8">
        <v>1</v>
      </c>
      <c r="F33" s="8">
        <v>22</v>
      </c>
      <c r="G33" s="8">
        <v>1</v>
      </c>
      <c r="H33" s="8">
        <v>7</v>
      </c>
      <c r="I33" s="15">
        <f>G33/E33</f>
        <v>1</v>
      </c>
      <c r="J33" s="15">
        <f>H33/F33</f>
        <v>0.31818181818181818</v>
      </c>
      <c r="K33" t="s">
        <v>603</v>
      </c>
      <c r="M33" t="str">
        <f t="shared" si="0"/>
        <v>No!</v>
      </c>
      <c r="O33" s="8">
        <f t="shared" si="1"/>
        <v>15</v>
      </c>
      <c r="R33" s="12"/>
      <c r="S33" s="12"/>
    </row>
    <row r="34" spans="1:19">
      <c r="A34" t="s">
        <v>323</v>
      </c>
      <c r="B34">
        <v>0</v>
      </c>
      <c r="C34" t="s">
        <v>324</v>
      </c>
      <c r="D34" t="s">
        <v>323</v>
      </c>
      <c r="E34" s="8">
        <v>1</v>
      </c>
      <c r="F34" s="8">
        <v>15</v>
      </c>
      <c r="G34" s="8">
        <v>1</v>
      </c>
      <c r="H34" s="8">
        <v>1</v>
      </c>
      <c r="I34" s="15">
        <f>G34/E34</f>
        <v>1</v>
      </c>
      <c r="J34" s="15">
        <f>H34/F34</f>
        <v>6.6666666666666666E-2</v>
      </c>
      <c r="K34" t="s">
        <v>603</v>
      </c>
      <c r="M34" t="str">
        <f t="shared" si="0"/>
        <v>No!</v>
      </c>
      <c r="O34" s="8">
        <f t="shared" si="1"/>
        <v>14</v>
      </c>
    </row>
    <row r="35" spans="1:19">
      <c r="A35" t="s">
        <v>331</v>
      </c>
      <c r="B35">
        <v>0</v>
      </c>
      <c r="C35" t="s">
        <v>332</v>
      </c>
      <c r="D35" t="s">
        <v>331</v>
      </c>
      <c r="E35" s="8">
        <v>1</v>
      </c>
      <c r="F35" s="8">
        <v>22</v>
      </c>
      <c r="G35" s="8">
        <v>1</v>
      </c>
      <c r="H35" s="8">
        <v>7</v>
      </c>
      <c r="I35" s="15">
        <f>G35/E35</f>
        <v>1</v>
      </c>
      <c r="J35" s="15">
        <f>H35/F35</f>
        <v>0.31818181818181818</v>
      </c>
      <c r="K35" t="s">
        <v>603</v>
      </c>
      <c r="M35" t="str">
        <f t="shared" si="0"/>
        <v>No!</v>
      </c>
      <c r="O35" s="8">
        <f t="shared" si="1"/>
        <v>15</v>
      </c>
      <c r="R35" s="12"/>
      <c r="S35" s="12"/>
    </row>
    <row r="36" spans="1:19">
      <c r="A36" t="s">
        <v>337</v>
      </c>
      <c r="B36">
        <v>0</v>
      </c>
      <c r="C36" t="s">
        <v>338</v>
      </c>
      <c r="D36" t="s">
        <v>337</v>
      </c>
      <c r="E36" s="8">
        <v>1</v>
      </c>
      <c r="F36" s="8">
        <v>18</v>
      </c>
      <c r="G36" s="8">
        <v>1</v>
      </c>
      <c r="H36" s="8">
        <v>3</v>
      </c>
      <c r="I36" s="15">
        <f>G36/E36</f>
        <v>1</v>
      </c>
      <c r="J36" s="15">
        <f>H36/F36</f>
        <v>0.16666666666666666</v>
      </c>
      <c r="K36" t="s">
        <v>603</v>
      </c>
      <c r="M36" t="str">
        <f t="shared" si="0"/>
        <v>No!</v>
      </c>
      <c r="O36" s="8">
        <f t="shared" si="1"/>
        <v>15</v>
      </c>
    </row>
    <row r="37" spans="1:19">
      <c r="A37" t="s">
        <v>339</v>
      </c>
      <c r="B37">
        <v>0</v>
      </c>
      <c r="C37" t="s">
        <v>340</v>
      </c>
      <c r="D37" t="s">
        <v>339</v>
      </c>
      <c r="E37" s="8">
        <v>1</v>
      </c>
      <c r="F37" s="8">
        <v>35</v>
      </c>
      <c r="G37" s="8">
        <v>1</v>
      </c>
      <c r="H37" s="8">
        <v>20</v>
      </c>
      <c r="I37" s="15">
        <f>G37/E37</f>
        <v>1</v>
      </c>
      <c r="J37" s="15">
        <f>H37/F37</f>
        <v>0.5714285714285714</v>
      </c>
      <c r="K37" t="s">
        <v>603</v>
      </c>
      <c r="M37" t="str">
        <f t="shared" si="0"/>
        <v>No!</v>
      </c>
      <c r="O37" s="8">
        <f t="shared" si="1"/>
        <v>15</v>
      </c>
    </row>
    <row r="38" spans="1:19">
      <c r="A38" t="s">
        <v>353</v>
      </c>
      <c r="B38">
        <v>0</v>
      </c>
      <c r="C38" t="s">
        <v>354</v>
      </c>
      <c r="D38" t="s">
        <v>353</v>
      </c>
      <c r="E38" s="8">
        <v>1</v>
      </c>
      <c r="F38" s="8">
        <v>93</v>
      </c>
      <c r="G38" s="8">
        <v>1</v>
      </c>
      <c r="H38" s="8">
        <v>78</v>
      </c>
      <c r="I38" s="15">
        <f>G38/E38</f>
        <v>1</v>
      </c>
      <c r="J38" s="15">
        <f>H38/F38</f>
        <v>0.83870967741935487</v>
      </c>
      <c r="K38" t="s">
        <v>603</v>
      </c>
      <c r="M38" t="str">
        <f t="shared" si="0"/>
        <v>No!</v>
      </c>
      <c r="O38" s="8">
        <f t="shared" si="1"/>
        <v>15</v>
      </c>
    </row>
    <row r="39" spans="1:19">
      <c r="A39" t="s">
        <v>359</v>
      </c>
      <c r="B39">
        <v>0</v>
      </c>
      <c r="C39" t="s">
        <v>360</v>
      </c>
      <c r="D39" t="s">
        <v>359</v>
      </c>
      <c r="E39" s="8">
        <v>1</v>
      </c>
      <c r="F39" s="8">
        <v>51</v>
      </c>
      <c r="G39" s="8">
        <v>1</v>
      </c>
      <c r="H39" s="8">
        <v>36</v>
      </c>
      <c r="I39" s="15">
        <f>G39/E39</f>
        <v>1</v>
      </c>
      <c r="J39" s="15">
        <f>H39/F39</f>
        <v>0.70588235294117652</v>
      </c>
      <c r="K39" t="s">
        <v>603</v>
      </c>
      <c r="M39" t="str">
        <f t="shared" si="0"/>
        <v>No!</v>
      </c>
      <c r="O39" s="8">
        <f t="shared" si="1"/>
        <v>15</v>
      </c>
    </row>
    <row r="40" spans="1:19">
      <c r="A40" t="s">
        <v>653</v>
      </c>
      <c r="C40" t="s">
        <v>654</v>
      </c>
      <c r="D40" t="s">
        <v>653</v>
      </c>
      <c r="E40" s="8">
        <v>1</v>
      </c>
      <c r="F40" s="8">
        <v>20</v>
      </c>
      <c r="G40" s="8">
        <v>1</v>
      </c>
      <c r="H40" s="8">
        <v>5</v>
      </c>
      <c r="I40" s="15">
        <f>G40/E40</f>
        <v>1</v>
      </c>
      <c r="J40" s="15">
        <f>H40/F40</f>
        <v>0.25</v>
      </c>
      <c r="K40" t="s">
        <v>603</v>
      </c>
      <c r="M40" t="str">
        <f t="shared" si="0"/>
        <v>No!</v>
      </c>
      <c r="O40" s="8">
        <f t="shared" si="1"/>
        <v>15</v>
      </c>
    </row>
    <row r="41" spans="1:19">
      <c r="A41" t="s">
        <v>361</v>
      </c>
      <c r="B41">
        <v>0</v>
      </c>
      <c r="C41" t="s">
        <v>362</v>
      </c>
      <c r="D41" t="s">
        <v>361</v>
      </c>
      <c r="E41" s="8">
        <v>8830</v>
      </c>
      <c r="F41" s="8">
        <v>658047</v>
      </c>
      <c r="G41" s="8">
        <v>8800</v>
      </c>
      <c r="H41" s="8">
        <v>658032</v>
      </c>
      <c r="I41" s="15">
        <f>G41/E41</f>
        <v>0.99660249150622882</v>
      </c>
      <c r="J41" s="15">
        <f>H41/F41</f>
        <v>0.99997720527561096</v>
      </c>
      <c r="K41" t="s">
        <v>603</v>
      </c>
      <c r="M41" t="str">
        <f t="shared" si="0"/>
        <v>No!</v>
      </c>
      <c r="O41" s="8">
        <f t="shared" si="1"/>
        <v>15</v>
      </c>
    </row>
    <row r="42" spans="1:19">
      <c r="A42" t="s">
        <v>363</v>
      </c>
      <c r="B42">
        <v>0</v>
      </c>
      <c r="C42" t="s">
        <v>364</v>
      </c>
      <c r="D42" t="s">
        <v>363</v>
      </c>
      <c r="E42" s="8">
        <v>1</v>
      </c>
      <c r="F42" s="8">
        <v>294</v>
      </c>
      <c r="G42" s="8">
        <v>1</v>
      </c>
      <c r="H42" s="8">
        <v>279</v>
      </c>
      <c r="I42" s="15">
        <f>G42/E42</f>
        <v>1</v>
      </c>
      <c r="J42" s="15">
        <f>H42/F42</f>
        <v>0.94897959183673475</v>
      </c>
      <c r="K42" t="s">
        <v>603</v>
      </c>
      <c r="M42" t="str">
        <f t="shared" si="0"/>
        <v>No!</v>
      </c>
      <c r="O42" s="8">
        <f t="shared" si="1"/>
        <v>15</v>
      </c>
    </row>
    <row r="43" spans="1:19">
      <c r="A43" t="s">
        <v>365</v>
      </c>
      <c r="B43">
        <v>0</v>
      </c>
      <c r="C43" t="s">
        <v>366</v>
      </c>
      <c r="D43" t="s">
        <v>365</v>
      </c>
      <c r="E43" s="8">
        <v>1</v>
      </c>
      <c r="F43" s="8">
        <v>26</v>
      </c>
      <c r="G43" s="8">
        <v>1</v>
      </c>
      <c r="H43" s="8">
        <v>11</v>
      </c>
      <c r="I43" s="15">
        <f>G43/E43</f>
        <v>1</v>
      </c>
      <c r="J43" s="15">
        <f>H43/F43</f>
        <v>0.42307692307692307</v>
      </c>
      <c r="K43" t="s">
        <v>603</v>
      </c>
      <c r="M43" t="str">
        <f t="shared" si="0"/>
        <v>No!</v>
      </c>
      <c r="O43" s="8">
        <f t="shared" si="1"/>
        <v>15</v>
      </c>
    </row>
    <row r="44" spans="1:19">
      <c r="A44" t="s">
        <v>397</v>
      </c>
      <c r="B44">
        <v>0</v>
      </c>
      <c r="C44" t="s">
        <v>398</v>
      </c>
      <c r="D44" t="s">
        <v>397</v>
      </c>
      <c r="E44" s="8">
        <v>1</v>
      </c>
      <c r="F44" s="8">
        <v>37</v>
      </c>
      <c r="G44" s="8">
        <v>1</v>
      </c>
      <c r="H44" s="8">
        <v>17</v>
      </c>
      <c r="I44" s="15">
        <f>G44/E44</f>
        <v>1</v>
      </c>
      <c r="J44" s="15">
        <f>H44/F44</f>
        <v>0.45945945945945948</v>
      </c>
      <c r="K44" t="s">
        <v>603</v>
      </c>
      <c r="M44" t="str">
        <f t="shared" si="0"/>
        <v>No!</v>
      </c>
      <c r="O44" s="8">
        <f t="shared" si="1"/>
        <v>20</v>
      </c>
    </row>
    <row r="45" spans="1:19">
      <c r="A45" t="s">
        <v>405</v>
      </c>
      <c r="B45">
        <v>0</v>
      </c>
      <c r="C45" t="s">
        <v>406</v>
      </c>
      <c r="D45" t="s">
        <v>405</v>
      </c>
      <c r="E45" s="8">
        <v>1</v>
      </c>
      <c r="F45" s="8">
        <v>22</v>
      </c>
      <c r="G45" s="8">
        <v>1</v>
      </c>
      <c r="H45" s="8">
        <v>7</v>
      </c>
      <c r="I45" s="15">
        <f>G45/E45</f>
        <v>1</v>
      </c>
      <c r="J45" s="15">
        <f>H45/F45</f>
        <v>0.31818181818181818</v>
      </c>
      <c r="K45" t="s">
        <v>603</v>
      </c>
      <c r="M45" t="str">
        <f t="shared" si="0"/>
        <v>No!</v>
      </c>
      <c r="O45" s="8">
        <f t="shared" si="1"/>
        <v>15</v>
      </c>
      <c r="R45" s="12"/>
      <c r="S45" s="12"/>
    </row>
    <row r="46" spans="1:19">
      <c r="A46" t="s">
        <v>411</v>
      </c>
      <c r="B46">
        <v>0</v>
      </c>
      <c r="C46" t="s">
        <v>412</v>
      </c>
      <c r="D46" t="s">
        <v>411</v>
      </c>
      <c r="E46" s="8">
        <v>1</v>
      </c>
      <c r="F46" s="8">
        <v>18</v>
      </c>
      <c r="G46" s="8">
        <v>1</v>
      </c>
      <c r="H46" s="8">
        <v>3</v>
      </c>
      <c r="I46" s="15">
        <f>G46/E46</f>
        <v>1</v>
      </c>
      <c r="J46" s="15">
        <f>H46/F46</f>
        <v>0.16666666666666666</v>
      </c>
      <c r="K46" t="s">
        <v>603</v>
      </c>
      <c r="M46" t="str">
        <f t="shared" si="0"/>
        <v>No!</v>
      </c>
      <c r="O46" s="8">
        <f t="shared" si="1"/>
        <v>15</v>
      </c>
    </row>
    <row r="47" spans="1:19">
      <c r="A47" t="s">
        <v>413</v>
      </c>
      <c r="B47">
        <v>0</v>
      </c>
      <c r="C47" t="s">
        <v>414</v>
      </c>
      <c r="D47" t="s">
        <v>413</v>
      </c>
      <c r="E47" s="8">
        <v>1</v>
      </c>
      <c r="F47" s="8">
        <v>56</v>
      </c>
      <c r="G47" s="8">
        <v>1</v>
      </c>
      <c r="H47" s="8">
        <v>37</v>
      </c>
      <c r="I47" s="15">
        <f>G47/E47</f>
        <v>1</v>
      </c>
      <c r="J47" s="15">
        <f>H47/F47</f>
        <v>0.6607142857142857</v>
      </c>
      <c r="K47" t="s">
        <v>603</v>
      </c>
      <c r="M47" t="str">
        <f t="shared" si="0"/>
        <v>No!</v>
      </c>
      <c r="O47" s="8">
        <f t="shared" si="1"/>
        <v>19</v>
      </c>
    </row>
    <row r="48" spans="1:19">
      <c r="A48" t="s">
        <v>415</v>
      </c>
      <c r="B48">
        <v>0</v>
      </c>
      <c r="C48" t="s">
        <v>416</v>
      </c>
      <c r="D48" t="s">
        <v>415</v>
      </c>
      <c r="E48" s="8">
        <v>1</v>
      </c>
      <c r="F48" s="8">
        <v>18</v>
      </c>
      <c r="G48" s="8">
        <v>1</v>
      </c>
      <c r="H48" s="8">
        <v>3</v>
      </c>
      <c r="I48" s="15">
        <f>G48/E48</f>
        <v>1</v>
      </c>
      <c r="J48" s="15">
        <f>H48/F48</f>
        <v>0.16666666666666666</v>
      </c>
      <c r="K48" t="s">
        <v>603</v>
      </c>
      <c r="M48" t="str">
        <f t="shared" si="0"/>
        <v>No!</v>
      </c>
      <c r="O48" s="8">
        <f t="shared" si="1"/>
        <v>15</v>
      </c>
    </row>
    <row r="49" spans="1:19">
      <c r="A49" t="s">
        <v>419</v>
      </c>
      <c r="B49">
        <v>0</v>
      </c>
      <c r="C49" t="s">
        <v>420</v>
      </c>
      <c r="D49" t="s">
        <v>419</v>
      </c>
      <c r="E49" s="8">
        <v>355</v>
      </c>
      <c r="F49" s="8">
        <v>246</v>
      </c>
      <c r="G49" s="8">
        <v>355</v>
      </c>
      <c r="H49" s="8">
        <v>231</v>
      </c>
      <c r="I49" s="15">
        <f>G49/E49</f>
        <v>1</v>
      </c>
      <c r="J49" s="15">
        <f>H49/F49</f>
        <v>0.93902439024390238</v>
      </c>
      <c r="K49" t="s">
        <v>603</v>
      </c>
      <c r="M49" t="str">
        <f t="shared" si="0"/>
        <v>No!</v>
      </c>
      <c r="O49" s="8">
        <f t="shared" si="1"/>
        <v>15</v>
      </c>
      <c r="R49" s="12"/>
      <c r="S49" s="12"/>
    </row>
    <row r="50" spans="1:19">
      <c r="A50" t="s">
        <v>423</v>
      </c>
      <c r="B50">
        <v>0</v>
      </c>
      <c r="C50" t="s">
        <v>424</v>
      </c>
      <c r="D50" t="s">
        <v>423</v>
      </c>
      <c r="E50" s="8">
        <v>237675</v>
      </c>
      <c r="F50" s="8">
        <v>21885176</v>
      </c>
      <c r="G50" s="8">
        <v>182234</v>
      </c>
      <c r="H50" s="8">
        <v>21686632</v>
      </c>
      <c r="I50" s="15">
        <f>G50/E50</f>
        <v>0.76673608919743352</v>
      </c>
      <c r="J50" s="15">
        <f>H50/F50</f>
        <v>0.99092792308364341</v>
      </c>
      <c r="K50" t="s">
        <v>603</v>
      </c>
      <c r="M50" t="str">
        <f t="shared" si="0"/>
        <v>No!</v>
      </c>
      <c r="O50" s="8">
        <f t="shared" si="1"/>
        <v>198544</v>
      </c>
    </row>
    <row r="51" spans="1:19">
      <c r="A51" t="s">
        <v>431</v>
      </c>
      <c r="B51">
        <v>0</v>
      </c>
      <c r="C51" t="s">
        <v>432</v>
      </c>
      <c r="D51" t="s">
        <v>431</v>
      </c>
      <c r="E51" s="8">
        <v>2850</v>
      </c>
      <c r="F51" s="8">
        <v>373783</v>
      </c>
      <c r="G51" s="8">
        <v>2282</v>
      </c>
      <c r="H51" s="8">
        <v>370314</v>
      </c>
      <c r="I51" s="15">
        <f>G51/E51</f>
        <v>0.80070175438596491</v>
      </c>
      <c r="J51" s="15">
        <f>H51/F51</f>
        <v>0.99071921408945829</v>
      </c>
      <c r="K51" t="s">
        <v>603</v>
      </c>
      <c r="M51" t="str">
        <f t="shared" si="0"/>
        <v>No!</v>
      </c>
      <c r="O51" s="8">
        <f t="shared" si="1"/>
        <v>3469</v>
      </c>
    </row>
    <row r="52" spans="1:19">
      <c r="A52" t="s">
        <v>439</v>
      </c>
      <c r="B52">
        <v>0</v>
      </c>
      <c r="C52" t="s">
        <v>440</v>
      </c>
      <c r="D52" t="s">
        <v>439</v>
      </c>
      <c r="E52" s="8">
        <v>1</v>
      </c>
      <c r="F52" s="8">
        <v>33</v>
      </c>
      <c r="G52" s="8">
        <v>1</v>
      </c>
      <c r="H52" s="8">
        <v>18</v>
      </c>
      <c r="I52" s="15">
        <f>G52/E52</f>
        <v>1</v>
      </c>
      <c r="J52" s="15">
        <f>H52/F52</f>
        <v>0.54545454545454541</v>
      </c>
      <c r="K52" t="s">
        <v>603</v>
      </c>
      <c r="M52" t="str">
        <f t="shared" si="0"/>
        <v>No!</v>
      </c>
      <c r="O52" s="8">
        <f t="shared" si="1"/>
        <v>15</v>
      </c>
    </row>
    <row r="53" spans="1:19">
      <c r="A53" t="s">
        <v>655</v>
      </c>
      <c r="B53">
        <v>0</v>
      </c>
      <c r="C53" s="38" t="s">
        <v>656</v>
      </c>
      <c r="D53" t="s">
        <v>655</v>
      </c>
      <c r="E53" s="8">
        <v>690</v>
      </c>
      <c r="F53" s="8">
        <v>170805</v>
      </c>
      <c r="G53" s="8">
        <v>675</v>
      </c>
      <c r="H53" s="8">
        <v>170787</v>
      </c>
      <c r="I53" s="15">
        <f>G53/E53</f>
        <v>0.97826086956521741</v>
      </c>
      <c r="J53" s="15">
        <f>H53/F53</f>
        <v>0.99989461666813029</v>
      </c>
      <c r="K53" t="s">
        <v>603</v>
      </c>
      <c r="M53" t="str">
        <f t="shared" si="0"/>
        <v>No!</v>
      </c>
      <c r="O53" s="8">
        <f t="shared" si="1"/>
        <v>18</v>
      </c>
    </row>
    <row r="54" spans="1:19">
      <c r="A54" t="s">
        <v>445</v>
      </c>
      <c r="B54">
        <v>0</v>
      </c>
      <c r="C54" t="s">
        <v>446</v>
      </c>
      <c r="D54" t="s">
        <v>445</v>
      </c>
      <c r="E54" s="8">
        <v>1</v>
      </c>
      <c r="F54" s="8">
        <v>18</v>
      </c>
      <c r="G54" s="8">
        <v>1</v>
      </c>
      <c r="H54" s="8">
        <v>3</v>
      </c>
      <c r="I54" s="15">
        <f>G54/E54</f>
        <v>1</v>
      </c>
      <c r="J54" s="15">
        <f>H54/F54</f>
        <v>0.16666666666666666</v>
      </c>
      <c r="K54" t="s">
        <v>603</v>
      </c>
      <c r="M54" t="str">
        <f t="shared" si="0"/>
        <v>No!</v>
      </c>
      <c r="O54" s="8">
        <f t="shared" si="1"/>
        <v>15</v>
      </c>
    </row>
    <row r="55" spans="1:19">
      <c r="A55" t="s">
        <v>657</v>
      </c>
      <c r="B55">
        <v>0</v>
      </c>
      <c r="C55" t="s">
        <v>658</v>
      </c>
      <c r="D55" t="s">
        <v>657</v>
      </c>
      <c r="E55" s="8">
        <v>1672</v>
      </c>
      <c r="F55" s="8">
        <v>25235</v>
      </c>
      <c r="G55" s="8">
        <v>1679</v>
      </c>
      <c r="H55" s="8">
        <v>25526</v>
      </c>
      <c r="I55" s="15">
        <f>G55/E55</f>
        <v>1.0041866028708133</v>
      </c>
      <c r="J55" s="15">
        <f>H55/F55</f>
        <v>1.011531602932435</v>
      </c>
      <c r="K55" t="s">
        <v>603</v>
      </c>
      <c r="M55" t="str">
        <f t="shared" si="0"/>
        <v>No!</v>
      </c>
      <c r="O55" s="8">
        <f t="shared" si="1"/>
        <v>-291</v>
      </c>
      <c r="R55" s="8"/>
      <c r="S55" s="8"/>
    </row>
    <row r="56" spans="1:19">
      <c r="A56" t="s">
        <v>659</v>
      </c>
      <c r="B56">
        <v>0</v>
      </c>
      <c r="C56" s="38" t="s">
        <v>660</v>
      </c>
      <c r="D56" t="s">
        <v>659</v>
      </c>
      <c r="E56" s="8">
        <v>1</v>
      </c>
      <c r="F56" s="8">
        <v>51</v>
      </c>
      <c r="G56" s="8">
        <v>1</v>
      </c>
      <c r="H56" s="8">
        <v>33</v>
      </c>
      <c r="I56" s="15">
        <f>G56/E56</f>
        <v>1</v>
      </c>
      <c r="J56" s="15">
        <f>H56/F56</f>
        <v>0.6470588235294118</v>
      </c>
      <c r="K56" t="s">
        <v>603</v>
      </c>
      <c r="M56" t="str">
        <f t="shared" si="0"/>
        <v>No!</v>
      </c>
      <c r="O56" s="8">
        <f t="shared" si="1"/>
        <v>18</v>
      </c>
    </row>
    <row r="57" spans="1:19">
      <c r="A57" t="s">
        <v>489</v>
      </c>
      <c r="B57">
        <v>0</v>
      </c>
      <c r="C57" t="s">
        <v>490</v>
      </c>
      <c r="D57" t="s">
        <v>489</v>
      </c>
      <c r="E57" s="8">
        <v>1</v>
      </c>
      <c r="F57" s="8">
        <v>18</v>
      </c>
      <c r="G57" s="8">
        <v>1</v>
      </c>
      <c r="H57" s="8">
        <v>3</v>
      </c>
      <c r="I57" s="15">
        <f>G57/E57</f>
        <v>1</v>
      </c>
      <c r="J57" s="15">
        <f>H57/F57</f>
        <v>0.16666666666666666</v>
      </c>
      <c r="K57" t="s">
        <v>603</v>
      </c>
      <c r="M57" t="str">
        <f t="shared" si="0"/>
        <v>No!</v>
      </c>
      <c r="O57" s="8">
        <f t="shared" si="1"/>
        <v>15</v>
      </c>
    </row>
    <row r="58" spans="1:19">
      <c r="A58" t="s">
        <v>35</v>
      </c>
      <c r="B58">
        <v>1</v>
      </c>
      <c r="C58" t="s">
        <v>36</v>
      </c>
      <c r="D58" t="s">
        <v>35</v>
      </c>
      <c r="E58" s="8">
        <v>232</v>
      </c>
      <c r="F58" s="8">
        <v>131109</v>
      </c>
      <c r="G58" s="8">
        <v>224</v>
      </c>
      <c r="H58" s="8">
        <v>131083</v>
      </c>
      <c r="I58" s="15">
        <f>G58/E58</f>
        <v>0.96551724137931039</v>
      </c>
      <c r="J58" s="15">
        <f>H58/F58</f>
        <v>0.99980169172215483</v>
      </c>
      <c r="K58" t="s">
        <v>605</v>
      </c>
      <c r="M58" t="str">
        <f t="shared" si="0"/>
        <v>No!</v>
      </c>
      <c r="O58" s="8">
        <f t="shared" si="1"/>
        <v>26</v>
      </c>
    </row>
    <row r="59" spans="1:19">
      <c r="A59" t="s">
        <v>661</v>
      </c>
      <c r="B59">
        <v>1</v>
      </c>
      <c r="C59" t="s">
        <v>662</v>
      </c>
      <c r="D59" t="s">
        <v>661</v>
      </c>
      <c r="E59" s="8">
        <v>3448</v>
      </c>
      <c r="F59" s="8">
        <v>77385</v>
      </c>
      <c r="G59" s="8">
        <v>1</v>
      </c>
      <c r="H59" s="8">
        <v>1</v>
      </c>
      <c r="I59" s="15">
        <f>G59/E59</f>
        <v>2.9002320185614848E-4</v>
      </c>
      <c r="J59" s="15">
        <f>H59/F59</f>
        <v>1.2922400982102475E-5</v>
      </c>
      <c r="K59" t="s">
        <v>605</v>
      </c>
      <c r="M59" t="str">
        <f t="shared" si="0"/>
        <v>No!</v>
      </c>
      <c r="O59" s="8">
        <f t="shared" si="1"/>
        <v>77384</v>
      </c>
    </row>
    <row r="60" spans="1:19">
      <c r="A60" s="12" t="s">
        <v>663</v>
      </c>
      <c r="B60" s="12">
        <v>1</v>
      </c>
      <c r="C60" s="12" t="s">
        <v>664</v>
      </c>
      <c r="D60" s="12" t="s">
        <v>663</v>
      </c>
      <c r="E60" s="8">
        <v>1</v>
      </c>
      <c r="F60" s="8">
        <v>160</v>
      </c>
      <c r="G60" s="8">
        <v>1</v>
      </c>
      <c r="H60" s="8">
        <v>117</v>
      </c>
      <c r="I60" s="15">
        <f>G60/E60</f>
        <v>1</v>
      </c>
      <c r="J60" s="15">
        <f>H60/F60</f>
        <v>0.73124999999999996</v>
      </c>
      <c r="K60" t="s">
        <v>605</v>
      </c>
      <c r="M60" t="str">
        <f t="shared" si="0"/>
        <v>No!</v>
      </c>
      <c r="O60" s="8">
        <f t="shared" si="1"/>
        <v>43</v>
      </c>
    </row>
    <row r="61" spans="1:19">
      <c r="A61" t="s">
        <v>665</v>
      </c>
      <c r="B61">
        <v>1</v>
      </c>
      <c r="C61" t="s">
        <v>666</v>
      </c>
      <c r="D61" t="s">
        <v>665</v>
      </c>
      <c r="E61" s="8">
        <v>1</v>
      </c>
      <c r="F61" s="8">
        <v>36</v>
      </c>
      <c r="G61">
        <v>1</v>
      </c>
      <c r="H61">
        <v>1</v>
      </c>
      <c r="I61" s="15">
        <f>G61/E61</f>
        <v>1</v>
      </c>
      <c r="J61" s="15">
        <f>H61/F61</f>
        <v>2.7777777777777776E-2</v>
      </c>
      <c r="K61" t="s">
        <v>605</v>
      </c>
      <c r="M61" t="str">
        <f t="shared" si="0"/>
        <v>No!</v>
      </c>
      <c r="O61" s="8">
        <f t="shared" si="1"/>
        <v>35</v>
      </c>
    </row>
    <row r="62" spans="1:19">
      <c r="A62" s="12" t="s">
        <v>667</v>
      </c>
      <c r="B62" s="12">
        <v>1</v>
      </c>
      <c r="C62" s="12" t="s">
        <v>668</v>
      </c>
      <c r="D62" s="12" t="s">
        <v>667</v>
      </c>
      <c r="E62" s="8">
        <v>160</v>
      </c>
      <c r="F62" s="8">
        <v>556</v>
      </c>
      <c r="G62" s="8">
        <v>141</v>
      </c>
      <c r="H62" s="8">
        <v>198</v>
      </c>
      <c r="I62" s="15">
        <f>G62/E62</f>
        <v>0.88124999999999998</v>
      </c>
      <c r="J62" s="15">
        <f>H62/F62</f>
        <v>0.35611510791366907</v>
      </c>
      <c r="K62" t="s">
        <v>605</v>
      </c>
      <c r="M62" t="str">
        <f t="shared" si="0"/>
        <v>No!</v>
      </c>
      <c r="O62" s="8">
        <f t="shared" si="1"/>
        <v>358</v>
      </c>
    </row>
    <row r="63" spans="1:19">
      <c r="A63" t="s">
        <v>79</v>
      </c>
      <c r="B63">
        <v>1</v>
      </c>
      <c r="C63" t="s">
        <v>80</v>
      </c>
      <c r="D63" t="s">
        <v>79</v>
      </c>
      <c r="E63" s="8">
        <v>48035</v>
      </c>
      <c r="F63" s="8">
        <v>9970832</v>
      </c>
      <c r="G63" s="8">
        <v>46121</v>
      </c>
      <c r="H63" s="8">
        <v>8761186</v>
      </c>
      <c r="I63" s="15">
        <f>G63/E63</f>
        <v>0.96015405433538048</v>
      </c>
      <c r="J63" s="15">
        <f>H63/F63</f>
        <v>0.87868153831094542</v>
      </c>
      <c r="K63" t="s">
        <v>605</v>
      </c>
      <c r="M63" t="str">
        <f t="shared" si="0"/>
        <v>No!</v>
      </c>
      <c r="O63" s="8">
        <f t="shared" si="1"/>
        <v>1209646</v>
      </c>
    </row>
    <row r="64" spans="1:19">
      <c r="A64" t="s">
        <v>83</v>
      </c>
      <c r="B64">
        <v>1</v>
      </c>
      <c r="C64" t="s">
        <v>84</v>
      </c>
      <c r="D64" t="s">
        <v>83</v>
      </c>
      <c r="E64" s="8">
        <v>81851</v>
      </c>
      <c r="F64" s="8">
        <v>11330139</v>
      </c>
      <c r="G64" s="8">
        <v>74205</v>
      </c>
      <c r="H64" s="8">
        <v>8562002</v>
      </c>
      <c r="I64" s="15">
        <f>G64/E64</f>
        <v>0.90658635813856892</v>
      </c>
      <c r="J64" s="15">
        <f>H64/F64</f>
        <v>0.75568375639522167</v>
      </c>
      <c r="K64" t="s">
        <v>605</v>
      </c>
      <c r="M64" t="str">
        <f t="shared" si="0"/>
        <v>No!</v>
      </c>
      <c r="O64" s="8">
        <f t="shared" si="1"/>
        <v>2768137</v>
      </c>
    </row>
    <row r="65" spans="1:19">
      <c r="A65" t="s">
        <v>85</v>
      </c>
      <c r="B65">
        <v>1</v>
      </c>
      <c r="C65" t="s">
        <v>86</v>
      </c>
      <c r="D65" t="s">
        <v>85</v>
      </c>
      <c r="E65" s="8">
        <v>1062480</v>
      </c>
      <c r="F65" s="8">
        <v>59583285</v>
      </c>
      <c r="G65" s="8">
        <v>1038062</v>
      </c>
      <c r="H65" s="8">
        <v>59499281</v>
      </c>
      <c r="I65" s="15">
        <f>G65/E65</f>
        <v>0.97701792033732404</v>
      </c>
      <c r="J65" s="15">
        <f>H65/F65</f>
        <v>0.9985901415136812</v>
      </c>
      <c r="K65" t="s">
        <v>605</v>
      </c>
      <c r="M65" t="str">
        <f t="shared" si="0"/>
        <v>No!</v>
      </c>
      <c r="O65" s="8">
        <f t="shared" si="1"/>
        <v>84004</v>
      </c>
    </row>
    <row r="66" spans="1:19">
      <c r="A66" t="s">
        <v>87</v>
      </c>
      <c r="B66">
        <v>1</v>
      </c>
      <c r="C66" t="s">
        <v>88</v>
      </c>
      <c r="D66" t="s">
        <v>87</v>
      </c>
      <c r="E66" s="8">
        <v>30208</v>
      </c>
      <c r="F66" s="8">
        <v>15505208</v>
      </c>
      <c r="G66" s="8">
        <v>28698</v>
      </c>
      <c r="H66" s="8">
        <v>15462990</v>
      </c>
      <c r="I66" s="15">
        <f>G66/E66</f>
        <v>0.95001324152542377</v>
      </c>
      <c r="J66" s="15">
        <f>H66/F66</f>
        <v>0.99727717293441021</v>
      </c>
      <c r="K66" t="s">
        <v>605</v>
      </c>
      <c r="M66" t="str">
        <f t="shared" si="0"/>
        <v>No!</v>
      </c>
      <c r="O66" s="8">
        <f t="shared" si="1"/>
        <v>42218</v>
      </c>
    </row>
    <row r="67" spans="1:19">
      <c r="A67" t="s">
        <v>113</v>
      </c>
      <c r="B67">
        <v>1</v>
      </c>
      <c r="C67" t="s">
        <v>114</v>
      </c>
      <c r="D67" t="s">
        <v>113</v>
      </c>
      <c r="E67" s="8">
        <v>50385</v>
      </c>
      <c r="F67" s="8">
        <v>10610613</v>
      </c>
      <c r="G67" s="8">
        <v>50109</v>
      </c>
      <c r="H67" s="8">
        <v>10607847</v>
      </c>
      <c r="I67" s="15">
        <f>G67/E67</f>
        <v>0.99452217922000596</v>
      </c>
      <c r="J67" s="15">
        <f>H67/F67</f>
        <v>0.99973931760587254</v>
      </c>
      <c r="K67" t="s">
        <v>605</v>
      </c>
      <c r="M67" t="str">
        <f t="shared" si="0"/>
        <v>No!</v>
      </c>
      <c r="O67" s="8">
        <f t="shared" ref="O67:O130" si="2">F67-H67</f>
        <v>2766</v>
      </c>
    </row>
    <row r="68" spans="1:19">
      <c r="A68" t="s">
        <v>117</v>
      </c>
      <c r="B68">
        <v>1</v>
      </c>
      <c r="C68" t="s">
        <v>118</v>
      </c>
      <c r="D68" t="s">
        <v>117</v>
      </c>
      <c r="E68" s="8">
        <v>3869</v>
      </c>
      <c r="F68" s="8">
        <v>79922</v>
      </c>
      <c r="G68" s="8">
        <v>2807</v>
      </c>
      <c r="H68" s="8">
        <v>58012</v>
      </c>
      <c r="I68" s="15">
        <f>G68/E68</f>
        <v>0.72551046782114237</v>
      </c>
      <c r="J68" s="15">
        <f>H68/F68</f>
        <v>0.72585771126848675</v>
      </c>
      <c r="K68" t="s">
        <v>605</v>
      </c>
      <c r="M68" t="str">
        <f t="shared" ref="M68:M131" si="3">+IF(D68=N68,"","No!")</f>
        <v>No!</v>
      </c>
      <c r="O68" s="8">
        <f t="shared" si="2"/>
        <v>21910</v>
      </c>
    </row>
    <row r="69" spans="1:19">
      <c r="A69" s="12" t="s">
        <v>669</v>
      </c>
      <c r="B69" s="12">
        <v>1</v>
      </c>
      <c r="C69" s="12" t="s">
        <v>670</v>
      </c>
      <c r="D69" s="12" t="s">
        <v>669</v>
      </c>
      <c r="E69" s="8">
        <v>385</v>
      </c>
      <c r="F69" s="8">
        <v>434</v>
      </c>
      <c r="G69" s="8">
        <v>385</v>
      </c>
      <c r="H69" s="8">
        <v>416</v>
      </c>
      <c r="I69" s="15">
        <f>G69/E69</f>
        <v>1</v>
      </c>
      <c r="J69" s="15">
        <f>H69/F69</f>
        <v>0.95852534562211977</v>
      </c>
      <c r="K69" t="s">
        <v>605</v>
      </c>
      <c r="M69" t="str">
        <f t="shared" si="3"/>
        <v>No!</v>
      </c>
      <c r="O69" s="8">
        <f t="shared" si="2"/>
        <v>18</v>
      </c>
    </row>
    <row r="70" spans="1:19">
      <c r="A70" s="12" t="s">
        <v>671</v>
      </c>
      <c r="B70" s="12">
        <v>1</v>
      </c>
      <c r="C70" s="12" t="s">
        <v>672</v>
      </c>
      <c r="D70" s="12" t="s">
        <v>671</v>
      </c>
      <c r="E70" s="8">
        <v>2062</v>
      </c>
      <c r="F70" s="8">
        <v>746</v>
      </c>
      <c r="G70" s="8">
        <v>2062</v>
      </c>
      <c r="H70" s="8">
        <v>731</v>
      </c>
      <c r="I70" s="15">
        <f>G70/E70</f>
        <v>1</v>
      </c>
      <c r="J70" s="15">
        <f>H70/F70</f>
        <v>0.97989276139410186</v>
      </c>
      <c r="K70" t="s">
        <v>605</v>
      </c>
      <c r="M70" t="str">
        <f t="shared" si="3"/>
        <v>No!</v>
      </c>
      <c r="O70" s="8">
        <f t="shared" si="2"/>
        <v>15</v>
      </c>
    </row>
    <row r="71" spans="1:19">
      <c r="A71" t="s">
        <v>125</v>
      </c>
      <c r="B71">
        <v>1</v>
      </c>
      <c r="C71" t="s">
        <v>126</v>
      </c>
      <c r="D71" t="s">
        <v>125</v>
      </c>
      <c r="E71" s="8">
        <v>207546</v>
      </c>
      <c r="F71" s="8">
        <v>3336326</v>
      </c>
      <c r="G71" s="8">
        <v>272453</v>
      </c>
      <c r="H71" s="8">
        <v>1588084</v>
      </c>
      <c r="I71" s="15">
        <f>G71/E71</f>
        <v>1.3127354899636707</v>
      </c>
      <c r="J71" s="15">
        <f>H71/F71</f>
        <v>0.47599784913105014</v>
      </c>
      <c r="K71" t="s">
        <v>605</v>
      </c>
      <c r="M71" t="str">
        <f t="shared" si="3"/>
        <v>No!</v>
      </c>
      <c r="O71" s="8">
        <f t="shared" si="2"/>
        <v>1748242</v>
      </c>
    </row>
    <row r="72" spans="1:19">
      <c r="A72" t="s">
        <v>129</v>
      </c>
      <c r="B72">
        <v>1</v>
      </c>
      <c r="C72" t="s">
        <v>130</v>
      </c>
      <c r="D72" t="s">
        <v>129</v>
      </c>
      <c r="E72" s="8">
        <v>34926</v>
      </c>
      <c r="F72" s="8">
        <v>683929</v>
      </c>
      <c r="G72" s="8">
        <v>34026</v>
      </c>
      <c r="H72" s="8">
        <v>681227</v>
      </c>
      <c r="I72" s="15">
        <f>G72/E72</f>
        <v>0.97423123174712245</v>
      </c>
      <c r="J72" s="15">
        <f>H72/F72</f>
        <v>0.99604929751480054</v>
      </c>
      <c r="K72" t="s">
        <v>605</v>
      </c>
      <c r="M72" t="str">
        <f t="shared" si="3"/>
        <v>No!</v>
      </c>
      <c r="O72" s="8">
        <f t="shared" si="2"/>
        <v>2702</v>
      </c>
    </row>
    <row r="73" spans="1:19">
      <c r="A73" t="s">
        <v>131</v>
      </c>
      <c r="B73">
        <v>1</v>
      </c>
      <c r="C73" t="s">
        <v>132</v>
      </c>
      <c r="D73" t="s">
        <v>131</v>
      </c>
      <c r="E73" s="8">
        <v>66084</v>
      </c>
      <c r="F73" s="8">
        <v>14514363</v>
      </c>
      <c r="G73" s="8">
        <v>65920</v>
      </c>
      <c r="H73" s="8">
        <v>14514214</v>
      </c>
      <c r="I73" s="15">
        <f>G73/E73</f>
        <v>0.99751831002965918</v>
      </c>
      <c r="J73" s="15">
        <f>H73/F73</f>
        <v>0.99998973430663129</v>
      </c>
      <c r="K73" t="s">
        <v>605</v>
      </c>
      <c r="M73" t="str">
        <f t="shared" si="3"/>
        <v>No!</v>
      </c>
      <c r="O73" s="8">
        <f t="shared" si="2"/>
        <v>149</v>
      </c>
    </row>
    <row r="74" spans="1:19">
      <c r="A74" t="s">
        <v>169</v>
      </c>
      <c r="B74">
        <v>1</v>
      </c>
      <c r="C74" t="s">
        <v>170</v>
      </c>
      <c r="D74" t="s">
        <v>169</v>
      </c>
      <c r="E74" s="8">
        <v>2627</v>
      </c>
      <c r="F74" s="8">
        <v>141184</v>
      </c>
      <c r="G74" s="8">
        <v>2618</v>
      </c>
      <c r="H74" s="8">
        <v>141169</v>
      </c>
      <c r="I74" s="15">
        <f>G74/E74</f>
        <v>0.9965740388275599</v>
      </c>
      <c r="J74" s="15">
        <f>H74/F74</f>
        <v>0.99989375566636451</v>
      </c>
      <c r="K74" t="s">
        <v>605</v>
      </c>
      <c r="M74" t="str">
        <f t="shared" si="3"/>
        <v>No!</v>
      </c>
      <c r="O74" s="8">
        <f t="shared" si="2"/>
        <v>15</v>
      </c>
    </row>
    <row r="75" spans="1:19">
      <c r="A75" s="12" t="s">
        <v>673</v>
      </c>
      <c r="B75" s="12">
        <v>1</v>
      </c>
      <c r="C75" s="12" t="s">
        <v>674</v>
      </c>
      <c r="D75" s="12" t="s">
        <v>673</v>
      </c>
      <c r="E75" s="8">
        <v>17</v>
      </c>
      <c r="F75" s="8">
        <v>2597</v>
      </c>
      <c r="G75" s="8">
        <v>17</v>
      </c>
      <c r="H75" s="8">
        <v>2579</v>
      </c>
      <c r="I75" s="15">
        <f>G75/E75</f>
        <v>1</v>
      </c>
      <c r="J75" s="15">
        <f>H75/F75</f>
        <v>0.99306892568348093</v>
      </c>
      <c r="K75" t="s">
        <v>605</v>
      </c>
      <c r="M75" t="str">
        <f t="shared" si="3"/>
        <v>No!</v>
      </c>
      <c r="O75" s="8">
        <f t="shared" si="2"/>
        <v>18</v>
      </c>
    </row>
    <row r="76" spans="1:19">
      <c r="A76" s="12" t="s">
        <v>675</v>
      </c>
      <c r="B76" s="12">
        <v>1</v>
      </c>
      <c r="C76" s="12" t="s">
        <v>676</v>
      </c>
      <c r="D76" s="12" t="s">
        <v>675</v>
      </c>
      <c r="E76" s="8">
        <v>1</v>
      </c>
      <c r="F76" s="8">
        <v>56</v>
      </c>
      <c r="G76" s="8">
        <v>1</v>
      </c>
      <c r="H76" s="8">
        <v>36</v>
      </c>
      <c r="I76" s="15">
        <f>G76/E76</f>
        <v>1</v>
      </c>
      <c r="J76" s="15">
        <f>H76/F76</f>
        <v>0.6428571428571429</v>
      </c>
      <c r="K76" t="s">
        <v>605</v>
      </c>
      <c r="M76" t="str">
        <f t="shared" si="3"/>
        <v>No!</v>
      </c>
      <c r="O76" s="8">
        <f t="shared" si="2"/>
        <v>20</v>
      </c>
    </row>
    <row r="77" spans="1:19">
      <c r="A77" t="s">
        <v>179</v>
      </c>
      <c r="B77">
        <v>1</v>
      </c>
      <c r="C77" t="s">
        <v>180</v>
      </c>
      <c r="D77" t="s">
        <v>179</v>
      </c>
      <c r="E77" s="8">
        <v>17014</v>
      </c>
      <c r="F77" s="8">
        <v>1530284</v>
      </c>
      <c r="G77" s="8">
        <v>16936</v>
      </c>
      <c r="H77" s="8">
        <v>1530269</v>
      </c>
      <c r="I77" s="15">
        <f>G77/E77</f>
        <v>0.99541554014341127</v>
      </c>
      <c r="J77" s="15">
        <f>H77/F77</f>
        <v>0.99999019789790655</v>
      </c>
      <c r="K77" t="s">
        <v>605</v>
      </c>
      <c r="M77" t="str">
        <f t="shared" si="3"/>
        <v>No!</v>
      </c>
      <c r="O77" s="8">
        <f t="shared" si="2"/>
        <v>15</v>
      </c>
    </row>
    <row r="78" spans="1:19">
      <c r="A78" t="s">
        <v>185</v>
      </c>
      <c r="B78">
        <v>1</v>
      </c>
      <c r="C78" t="s">
        <v>186</v>
      </c>
      <c r="D78" t="s">
        <v>185</v>
      </c>
      <c r="E78" s="8">
        <v>42289</v>
      </c>
      <c r="F78" s="8">
        <v>23046046</v>
      </c>
      <c r="G78" s="8">
        <v>39016</v>
      </c>
      <c r="H78" s="8">
        <v>13352742</v>
      </c>
      <c r="I78" s="15">
        <f>G78/E78</f>
        <v>0.92260398685237299</v>
      </c>
      <c r="J78" s="15">
        <f>H78/F78</f>
        <v>0.57939405310568237</v>
      </c>
      <c r="K78" t="s">
        <v>605</v>
      </c>
      <c r="M78" t="str">
        <f t="shared" si="3"/>
        <v>No!</v>
      </c>
      <c r="O78" s="8">
        <f t="shared" si="2"/>
        <v>9693304</v>
      </c>
    </row>
    <row r="79" spans="1:19">
      <c r="A79" t="s">
        <v>193</v>
      </c>
      <c r="B79">
        <v>1</v>
      </c>
      <c r="C79" t="s">
        <v>194</v>
      </c>
      <c r="D79" t="s">
        <v>193</v>
      </c>
      <c r="E79" s="8">
        <v>29066</v>
      </c>
      <c r="F79" s="8">
        <v>37604266</v>
      </c>
      <c r="G79" s="8">
        <v>26861</v>
      </c>
      <c r="H79" s="8">
        <v>37604239</v>
      </c>
      <c r="I79" s="15">
        <f>G79/E79</f>
        <v>0.92413816830661255</v>
      </c>
      <c r="J79" s="15">
        <f>H79/F79</f>
        <v>0.99999928199635646</v>
      </c>
      <c r="K79" t="s">
        <v>605</v>
      </c>
      <c r="M79" t="str">
        <f t="shared" si="3"/>
        <v>No!</v>
      </c>
      <c r="O79" s="8">
        <f t="shared" si="2"/>
        <v>27</v>
      </c>
      <c r="R79" s="12"/>
      <c r="S79" s="12"/>
    </row>
    <row r="80" spans="1:19">
      <c r="A80" s="12" t="s">
        <v>677</v>
      </c>
      <c r="B80" s="12">
        <v>1</v>
      </c>
      <c r="C80" s="12" t="s">
        <v>678</v>
      </c>
      <c r="D80" s="12" t="s">
        <v>677</v>
      </c>
      <c r="E80" s="8">
        <v>145845</v>
      </c>
      <c r="F80" s="8">
        <v>14155754</v>
      </c>
      <c r="G80" s="8">
        <v>11613</v>
      </c>
      <c r="H80" s="8">
        <v>1000448</v>
      </c>
      <c r="I80" s="15">
        <f>G80/E80</f>
        <v>7.9625629949604038E-2</v>
      </c>
      <c r="J80" s="15">
        <f>H80/F80</f>
        <v>7.0674299652282738E-2</v>
      </c>
      <c r="K80" t="s">
        <v>605</v>
      </c>
      <c r="M80" t="str">
        <f t="shared" si="3"/>
        <v>No!</v>
      </c>
      <c r="O80" s="8">
        <f t="shared" si="2"/>
        <v>13155306</v>
      </c>
    </row>
    <row r="81" spans="1:15">
      <c r="A81" s="12" t="s">
        <v>679</v>
      </c>
      <c r="B81" s="12">
        <v>1</v>
      </c>
      <c r="C81" s="12" t="s">
        <v>680</v>
      </c>
      <c r="D81" s="12" t="s">
        <v>679</v>
      </c>
      <c r="E81" s="8">
        <v>1651</v>
      </c>
      <c r="F81" s="8">
        <v>5031</v>
      </c>
      <c r="G81" s="8">
        <v>1650</v>
      </c>
      <c r="H81" s="8">
        <v>5013</v>
      </c>
      <c r="I81" s="15">
        <f>G81/E81</f>
        <v>0.99939430648092065</v>
      </c>
      <c r="J81" s="15">
        <f>H81/F81</f>
        <v>0.99642218246869407</v>
      </c>
      <c r="K81" t="s">
        <v>605</v>
      </c>
      <c r="M81" t="str">
        <f t="shared" si="3"/>
        <v>No!</v>
      </c>
      <c r="O81" s="8">
        <f t="shared" si="2"/>
        <v>18</v>
      </c>
    </row>
    <row r="82" spans="1:15">
      <c r="A82" t="s">
        <v>219</v>
      </c>
      <c r="B82">
        <v>1</v>
      </c>
      <c r="C82" t="s">
        <v>220</v>
      </c>
      <c r="D82" t="s">
        <v>219</v>
      </c>
      <c r="E82" s="8">
        <v>5458</v>
      </c>
      <c r="F82" s="8">
        <v>375174</v>
      </c>
      <c r="G82" s="8">
        <v>5345</v>
      </c>
      <c r="H82" s="8">
        <v>375010</v>
      </c>
      <c r="I82" s="15">
        <f>G82/E82</f>
        <v>0.97929644558446316</v>
      </c>
      <c r="J82" s="15">
        <f>H82/F82</f>
        <v>0.99956286949522088</v>
      </c>
      <c r="K82" t="s">
        <v>605</v>
      </c>
      <c r="M82" t="str">
        <f t="shared" si="3"/>
        <v>No!</v>
      </c>
      <c r="O82" s="8">
        <f t="shared" si="2"/>
        <v>164</v>
      </c>
    </row>
    <row r="83" spans="1:15">
      <c r="A83" t="s">
        <v>225</v>
      </c>
      <c r="B83">
        <v>1</v>
      </c>
      <c r="C83" t="s">
        <v>226</v>
      </c>
      <c r="D83" t="s">
        <v>225</v>
      </c>
      <c r="E83" s="8">
        <v>122438</v>
      </c>
      <c r="F83" s="8">
        <v>142592092</v>
      </c>
      <c r="G83" s="8">
        <v>111611</v>
      </c>
      <c r="H83" s="8">
        <v>142737768</v>
      </c>
      <c r="I83" s="15">
        <f>G83/E83</f>
        <v>0.91157157091752561</v>
      </c>
      <c r="J83" s="15">
        <f>H83/F83</f>
        <v>1.0010216274826798</v>
      </c>
      <c r="K83" t="s">
        <v>605</v>
      </c>
      <c r="M83" t="str">
        <f t="shared" si="3"/>
        <v>No!</v>
      </c>
      <c r="O83" s="8">
        <f t="shared" si="2"/>
        <v>-145676</v>
      </c>
    </row>
    <row r="84" spans="1:15">
      <c r="A84" t="s">
        <v>681</v>
      </c>
      <c r="B84">
        <v>1</v>
      </c>
      <c r="C84" t="s">
        <v>682</v>
      </c>
      <c r="D84" t="s">
        <v>681</v>
      </c>
      <c r="E84" s="8">
        <v>6836</v>
      </c>
      <c r="F84" s="8">
        <v>194138</v>
      </c>
      <c r="G84" s="8">
        <v>1</v>
      </c>
      <c r="H84" s="8">
        <v>1</v>
      </c>
      <c r="I84" s="15">
        <f>G84/E84</f>
        <v>1.4628437682855471E-4</v>
      </c>
      <c r="J84" s="15">
        <f>H84/F84</f>
        <v>5.1509750795825649E-6</v>
      </c>
      <c r="K84" t="s">
        <v>605</v>
      </c>
      <c r="M84" t="str">
        <f t="shared" si="3"/>
        <v>No!</v>
      </c>
      <c r="O84" s="8">
        <f t="shared" si="2"/>
        <v>194137</v>
      </c>
    </row>
    <row r="85" spans="1:15">
      <c r="A85" t="s">
        <v>243</v>
      </c>
      <c r="B85">
        <v>1</v>
      </c>
      <c r="C85" t="s">
        <v>244</v>
      </c>
      <c r="D85" t="s">
        <v>243</v>
      </c>
      <c r="E85" s="8">
        <v>29108</v>
      </c>
      <c r="F85" s="8">
        <v>3265920</v>
      </c>
      <c r="G85" s="8">
        <v>28236</v>
      </c>
      <c r="H85" s="8">
        <v>3262025</v>
      </c>
      <c r="I85" s="15">
        <f>G85/E85</f>
        <v>0.97004259997251618</v>
      </c>
      <c r="J85" s="15">
        <f>H85/F85</f>
        <v>0.99880738046247308</v>
      </c>
      <c r="K85" t="s">
        <v>605</v>
      </c>
      <c r="M85" t="str">
        <f t="shared" si="3"/>
        <v>No!</v>
      </c>
      <c r="O85" s="8">
        <f t="shared" si="2"/>
        <v>3895</v>
      </c>
    </row>
    <row r="86" spans="1:15">
      <c r="A86" t="s">
        <v>245</v>
      </c>
      <c r="B86">
        <v>1</v>
      </c>
      <c r="C86" t="s">
        <v>246</v>
      </c>
      <c r="D86" t="s">
        <v>245</v>
      </c>
      <c r="E86" s="8">
        <v>27039</v>
      </c>
      <c r="F86" s="8">
        <v>5599994</v>
      </c>
      <c r="G86" s="8">
        <v>26819</v>
      </c>
      <c r="H86" s="8">
        <v>5599968</v>
      </c>
      <c r="I86" s="15">
        <f>G86/E86</f>
        <v>0.99186360442324051</v>
      </c>
      <c r="J86" s="15">
        <f>H86/F86</f>
        <v>0.99999535713788268</v>
      </c>
      <c r="K86" t="s">
        <v>605</v>
      </c>
      <c r="M86" t="str">
        <f t="shared" si="3"/>
        <v>No!</v>
      </c>
      <c r="O86" s="8">
        <f t="shared" si="2"/>
        <v>26</v>
      </c>
    </row>
    <row r="87" spans="1:15">
      <c r="A87" t="s">
        <v>253</v>
      </c>
      <c r="B87">
        <v>1</v>
      </c>
      <c r="C87" t="s">
        <v>254</v>
      </c>
      <c r="D87" t="s">
        <v>253</v>
      </c>
      <c r="E87" s="8">
        <v>17086</v>
      </c>
      <c r="F87" s="8">
        <v>3340444</v>
      </c>
      <c r="G87" s="8">
        <v>16926</v>
      </c>
      <c r="H87" s="8">
        <v>3340426</v>
      </c>
      <c r="I87" s="15">
        <f>G87/E87</f>
        <v>0.99063560810019902</v>
      </c>
      <c r="J87" s="15">
        <f>H87/F87</f>
        <v>0.99999461149475943</v>
      </c>
      <c r="K87" t="s">
        <v>605</v>
      </c>
      <c r="M87" t="str">
        <f t="shared" si="3"/>
        <v>No!</v>
      </c>
      <c r="O87" s="8">
        <f t="shared" si="2"/>
        <v>18</v>
      </c>
    </row>
    <row r="88" spans="1:15">
      <c r="A88" t="s">
        <v>683</v>
      </c>
      <c r="B88">
        <v>1</v>
      </c>
      <c r="C88" t="s">
        <v>684</v>
      </c>
      <c r="D88" t="s">
        <v>683</v>
      </c>
      <c r="E88" s="8">
        <v>12732</v>
      </c>
      <c r="F88" s="8">
        <v>454577</v>
      </c>
      <c r="G88" s="8">
        <v>3561</v>
      </c>
      <c r="H88" s="8">
        <v>406223</v>
      </c>
      <c r="I88" s="15">
        <f>G88/E88</f>
        <v>0.27968897266729498</v>
      </c>
      <c r="J88" s="15">
        <f>H88/F88</f>
        <v>0.89362858217639696</v>
      </c>
      <c r="K88" t="s">
        <v>605</v>
      </c>
      <c r="M88" t="str">
        <f t="shared" si="3"/>
        <v>No!</v>
      </c>
      <c r="O88" s="8">
        <f t="shared" si="2"/>
        <v>48354</v>
      </c>
    </row>
    <row r="89" spans="1:15">
      <c r="A89" t="s">
        <v>295</v>
      </c>
      <c r="B89">
        <v>1</v>
      </c>
      <c r="C89" t="s">
        <v>296</v>
      </c>
      <c r="D89" t="s">
        <v>295</v>
      </c>
      <c r="E89" s="8">
        <v>6581</v>
      </c>
      <c r="F89" s="8">
        <v>11844</v>
      </c>
      <c r="G89" s="8">
        <v>6294</v>
      </c>
      <c r="H89" s="8">
        <v>11478</v>
      </c>
      <c r="I89" s="15">
        <f>G89/E89</f>
        <v>0.95638960644278981</v>
      </c>
      <c r="J89" s="15">
        <f>H89/F89</f>
        <v>0.96909827760891587</v>
      </c>
      <c r="K89" t="s">
        <v>605</v>
      </c>
      <c r="M89" t="str">
        <f t="shared" si="3"/>
        <v>No!</v>
      </c>
      <c r="O89" s="8">
        <f t="shared" si="2"/>
        <v>366</v>
      </c>
    </row>
    <row r="90" spans="1:15">
      <c r="A90" t="s">
        <v>311</v>
      </c>
      <c r="B90">
        <v>1</v>
      </c>
      <c r="C90" t="s">
        <v>312</v>
      </c>
      <c r="D90" t="s">
        <v>311</v>
      </c>
      <c r="E90" s="8">
        <v>720636</v>
      </c>
      <c r="F90" s="8">
        <v>23050119</v>
      </c>
      <c r="G90" s="8">
        <v>687869</v>
      </c>
      <c r="H90" s="8">
        <v>23046773</v>
      </c>
      <c r="I90" s="15">
        <f>G90/E90</f>
        <v>0.95453044255352215</v>
      </c>
      <c r="J90" s="15">
        <f>H90/F90</f>
        <v>0.99985483805962128</v>
      </c>
      <c r="K90" t="s">
        <v>605</v>
      </c>
      <c r="M90" t="str">
        <f t="shared" si="3"/>
        <v>No!</v>
      </c>
      <c r="O90" s="8">
        <f t="shared" si="2"/>
        <v>3346</v>
      </c>
    </row>
    <row r="91" spans="1:15">
      <c r="A91" s="12" t="s">
        <v>685</v>
      </c>
      <c r="B91" s="12">
        <v>1</v>
      </c>
      <c r="C91" s="12" t="s">
        <v>686</v>
      </c>
      <c r="D91" s="12" t="s">
        <v>685</v>
      </c>
      <c r="E91" s="8">
        <v>48</v>
      </c>
      <c r="F91" s="8">
        <v>84051</v>
      </c>
      <c r="G91" s="8">
        <v>45</v>
      </c>
      <c r="H91" s="8">
        <v>72848</v>
      </c>
      <c r="I91" s="15">
        <f>G91/E91</f>
        <v>0.9375</v>
      </c>
      <c r="J91" s="15">
        <f>H91/F91</f>
        <v>0.86671187731258403</v>
      </c>
      <c r="K91" t="s">
        <v>605</v>
      </c>
      <c r="M91" t="str">
        <f t="shared" si="3"/>
        <v>No!</v>
      </c>
      <c r="O91" s="8">
        <f t="shared" si="2"/>
        <v>11203</v>
      </c>
    </row>
    <row r="92" spans="1:15">
      <c r="A92" t="s">
        <v>687</v>
      </c>
      <c r="B92">
        <v>1</v>
      </c>
      <c r="C92" t="s">
        <v>688</v>
      </c>
      <c r="D92" t="s">
        <v>687</v>
      </c>
      <c r="E92" s="8">
        <v>410</v>
      </c>
      <c r="F92" s="8">
        <v>357251</v>
      </c>
      <c r="G92" s="8">
        <v>1</v>
      </c>
      <c r="H92" s="8">
        <v>1</v>
      </c>
      <c r="I92" s="15">
        <f>G92/E92</f>
        <v>2.4390243902439024E-3</v>
      </c>
      <c r="J92" s="15">
        <f>H92/F92</f>
        <v>2.799152416648239E-6</v>
      </c>
      <c r="K92" t="s">
        <v>605</v>
      </c>
      <c r="M92" t="str">
        <f t="shared" si="3"/>
        <v>No!</v>
      </c>
      <c r="O92" s="8">
        <f t="shared" si="2"/>
        <v>357250</v>
      </c>
    </row>
    <row r="93" spans="1:15">
      <c r="A93" t="s">
        <v>357</v>
      </c>
      <c r="B93">
        <v>1</v>
      </c>
      <c r="C93" t="s">
        <v>358</v>
      </c>
      <c r="D93" t="s">
        <v>357</v>
      </c>
      <c r="E93" s="8">
        <v>259</v>
      </c>
      <c r="F93" s="8">
        <v>25167</v>
      </c>
      <c r="G93" s="8">
        <v>257</v>
      </c>
      <c r="H93" s="8">
        <v>25147</v>
      </c>
      <c r="I93" s="15">
        <f>G93/E93</f>
        <v>0.99227799227799229</v>
      </c>
      <c r="J93" s="15">
        <f>H93/F93</f>
        <v>0.99920530853895972</v>
      </c>
      <c r="K93" t="s">
        <v>605</v>
      </c>
      <c r="M93" t="str">
        <f t="shared" si="3"/>
        <v>No!</v>
      </c>
      <c r="O93" s="8">
        <f t="shared" si="2"/>
        <v>20</v>
      </c>
    </row>
    <row r="94" spans="1:15">
      <c r="A94" t="s">
        <v>371</v>
      </c>
      <c r="B94">
        <v>1</v>
      </c>
      <c r="C94" t="s">
        <v>372</v>
      </c>
      <c r="D94" t="s">
        <v>371</v>
      </c>
      <c r="E94" s="8">
        <v>56268</v>
      </c>
      <c r="F94" s="8">
        <v>427648</v>
      </c>
      <c r="G94" s="8">
        <v>56244</v>
      </c>
      <c r="H94" s="8">
        <v>427585</v>
      </c>
      <c r="I94" s="15">
        <f>G94/E94</f>
        <v>0.99957346982299</v>
      </c>
      <c r="J94" s="15">
        <f>H94/F94</f>
        <v>0.99985268258006588</v>
      </c>
      <c r="K94" t="s">
        <v>605</v>
      </c>
      <c r="M94" t="str">
        <f t="shared" si="3"/>
        <v>No!</v>
      </c>
      <c r="O94" s="8">
        <f t="shared" si="2"/>
        <v>63</v>
      </c>
    </row>
    <row r="95" spans="1:15">
      <c r="A95" t="s">
        <v>373</v>
      </c>
      <c r="B95">
        <v>1</v>
      </c>
      <c r="C95" t="s">
        <v>374</v>
      </c>
      <c r="D95" t="s">
        <v>373</v>
      </c>
      <c r="E95" s="8">
        <v>7864</v>
      </c>
      <c r="F95" s="8">
        <v>1207771</v>
      </c>
      <c r="G95" s="8">
        <v>7657</v>
      </c>
      <c r="H95" s="8">
        <v>1194700</v>
      </c>
      <c r="I95" s="15">
        <f>G95/E95</f>
        <v>0.973677517802645</v>
      </c>
      <c r="J95" s="15">
        <f>H95/F95</f>
        <v>0.98917758416123591</v>
      </c>
      <c r="K95" t="s">
        <v>605</v>
      </c>
      <c r="M95" t="str">
        <f t="shared" si="3"/>
        <v>No!</v>
      </c>
      <c r="O95" s="8">
        <f t="shared" si="2"/>
        <v>13071</v>
      </c>
    </row>
    <row r="96" spans="1:15">
      <c r="A96" t="s">
        <v>375</v>
      </c>
      <c r="B96">
        <v>1</v>
      </c>
      <c r="C96" t="s">
        <v>376</v>
      </c>
      <c r="D96" t="s">
        <v>375</v>
      </c>
      <c r="E96" s="8">
        <v>46125</v>
      </c>
      <c r="F96" s="8">
        <v>324617</v>
      </c>
      <c r="G96" s="8">
        <v>46136</v>
      </c>
      <c r="H96" s="8">
        <v>323397</v>
      </c>
      <c r="I96" s="15">
        <f>G96/E96</f>
        <v>1.0002384823848238</v>
      </c>
      <c r="J96" s="15">
        <f>H96/F96</f>
        <v>0.99624172486345453</v>
      </c>
      <c r="K96" t="s">
        <v>605</v>
      </c>
      <c r="M96" t="str">
        <f t="shared" si="3"/>
        <v>No!</v>
      </c>
      <c r="O96" s="8">
        <f t="shared" si="2"/>
        <v>1220</v>
      </c>
    </row>
    <row r="97" spans="1:15">
      <c r="A97" t="s">
        <v>689</v>
      </c>
      <c r="B97">
        <v>1</v>
      </c>
      <c r="C97" t="s">
        <v>690</v>
      </c>
      <c r="D97" t="s">
        <v>689</v>
      </c>
      <c r="E97" s="8">
        <v>1</v>
      </c>
      <c r="F97" s="8">
        <v>7</v>
      </c>
      <c r="G97" s="8">
        <v>1</v>
      </c>
      <c r="H97" s="8">
        <v>1</v>
      </c>
      <c r="I97" s="15">
        <f>G97/E97</f>
        <v>1</v>
      </c>
      <c r="J97" s="15">
        <f>H97/F97</f>
        <v>0.14285714285714285</v>
      </c>
      <c r="K97" t="s">
        <v>605</v>
      </c>
      <c r="M97" t="str">
        <f t="shared" si="3"/>
        <v>No!</v>
      </c>
      <c r="O97" s="8">
        <f t="shared" si="2"/>
        <v>6</v>
      </c>
    </row>
    <row r="98" spans="1:15">
      <c r="A98" t="s">
        <v>389</v>
      </c>
      <c r="B98">
        <v>1</v>
      </c>
      <c r="C98" t="s">
        <v>390</v>
      </c>
      <c r="D98" t="s">
        <v>389</v>
      </c>
      <c r="E98" s="8">
        <v>387700</v>
      </c>
      <c r="F98" s="8">
        <v>10138862</v>
      </c>
      <c r="G98" s="8">
        <v>315897</v>
      </c>
      <c r="H98" s="8">
        <v>9000960</v>
      </c>
      <c r="I98" s="15">
        <f>G98/E98</f>
        <v>0.81479752385865356</v>
      </c>
      <c r="J98" s="15">
        <f>H98/F98</f>
        <v>0.88776827221832189</v>
      </c>
      <c r="K98" t="s">
        <v>605</v>
      </c>
      <c r="M98" t="str">
        <f t="shared" si="3"/>
        <v>No!</v>
      </c>
      <c r="O98" s="8">
        <f t="shared" si="2"/>
        <v>1137902</v>
      </c>
    </row>
    <row r="99" spans="1:15">
      <c r="A99" t="s">
        <v>391</v>
      </c>
      <c r="B99">
        <v>1</v>
      </c>
      <c r="C99" t="s">
        <v>392</v>
      </c>
      <c r="D99" t="s">
        <v>391</v>
      </c>
      <c r="E99" s="8">
        <v>9081</v>
      </c>
      <c r="F99" s="8">
        <v>430618</v>
      </c>
      <c r="G99" s="8">
        <v>9059</v>
      </c>
      <c r="H99" s="8">
        <v>460375</v>
      </c>
      <c r="I99" s="15">
        <f>G99/E99</f>
        <v>0.99757735932166058</v>
      </c>
      <c r="J99" s="15">
        <f>H99/F99</f>
        <v>1.0691030100924717</v>
      </c>
      <c r="K99" t="s">
        <v>605</v>
      </c>
      <c r="M99" t="str">
        <f t="shared" si="3"/>
        <v>No!</v>
      </c>
      <c r="O99" s="8">
        <f t="shared" si="2"/>
        <v>-29757</v>
      </c>
    </row>
    <row r="100" spans="1:15">
      <c r="A100" t="s">
        <v>395</v>
      </c>
      <c r="B100">
        <v>1</v>
      </c>
      <c r="C100" t="s">
        <v>396</v>
      </c>
      <c r="D100" t="s">
        <v>395</v>
      </c>
      <c r="E100" s="8">
        <v>31371</v>
      </c>
      <c r="F100" s="8">
        <v>1537083</v>
      </c>
      <c r="G100" s="8">
        <v>31203</v>
      </c>
      <c r="H100" s="8">
        <v>1523746</v>
      </c>
      <c r="I100" s="15">
        <f>G100/E100</f>
        <v>0.99464473558381949</v>
      </c>
      <c r="J100" s="15">
        <f>H100/F100</f>
        <v>0.99132317513107615</v>
      </c>
      <c r="K100" t="s">
        <v>605</v>
      </c>
      <c r="M100" t="str">
        <f t="shared" si="3"/>
        <v>No!</v>
      </c>
      <c r="O100" s="8">
        <f t="shared" si="2"/>
        <v>13337</v>
      </c>
    </row>
    <row r="101" spans="1:15">
      <c r="A101" t="s">
        <v>691</v>
      </c>
      <c r="B101">
        <v>1</v>
      </c>
      <c r="C101" t="s">
        <v>692</v>
      </c>
      <c r="D101" t="s">
        <v>691</v>
      </c>
      <c r="E101" s="8">
        <v>3947</v>
      </c>
      <c r="F101" s="8">
        <v>536834</v>
      </c>
      <c r="G101" s="8">
        <v>1</v>
      </c>
      <c r="H101" s="8">
        <v>1</v>
      </c>
      <c r="I101" s="15">
        <f>G101/E101</f>
        <v>2.533569799847986E-4</v>
      </c>
      <c r="J101" s="15">
        <f>H101/F101</f>
        <v>1.8627732222623753E-6</v>
      </c>
      <c r="K101" t="s">
        <v>605</v>
      </c>
      <c r="M101" t="str">
        <f t="shared" si="3"/>
        <v>No!</v>
      </c>
      <c r="O101" s="8">
        <f t="shared" si="2"/>
        <v>536833</v>
      </c>
    </row>
    <row r="102" spans="1:15">
      <c r="A102" s="12" t="s">
        <v>693</v>
      </c>
      <c r="B102" s="12">
        <v>1</v>
      </c>
      <c r="C102" s="12" t="s">
        <v>694</v>
      </c>
      <c r="D102" s="12" t="s">
        <v>693</v>
      </c>
      <c r="E102" s="8">
        <v>152214</v>
      </c>
      <c r="F102" s="8">
        <v>6597114</v>
      </c>
      <c r="G102" s="8">
        <v>148897</v>
      </c>
      <c r="H102" s="8">
        <v>6510831</v>
      </c>
      <c r="I102" s="15">
        <f>G102/E102</f>
        <v>0.97820831198181513</v>
      </c>
      <c r="J102" s="15">
        <f>H102/F102</f>
        <v>0.98692109913516723</v>
      </c>
      <c r="K102" t="s">
        <v>605</v>
      </c>
      <c r="M102" t="str">
        <f t="shared" si="3"/>
        <v>No!</v>
      </c>
      <c r="O102" s="8">
        <f t="shared" si="2"/>
        <v>86283</v>
      </c>
    </row>
    <row r="103" spans="1:15">
      <c r="A103" t="s">
        <v>695</v>
      </c>
      <c r="B103">
        <v>1</v>
      </c>
      <c r="C103" t="s">
        <v>696</v>
      </c>
      <c r="D103" t="s">
        <v>695</v>
      </c>
      <c r="E103" s="8">
        <v>1</v>
      </c>
      <c r="F103" s="8">
        <v>61</v>
      </c>
      <c r="G103" s="8">
        <v>1</v>
      </c>
      <c r="H103" s="8">
        <v>46</v>
      </c>
      <c r="I103" s="15">
        <f>G103/E103</f>
        <v>1</v>
      </c>
      <c r="J103" s="15">
        <f>H103/F103</f>
        <v>0.75409836065573765</v>
      </c>
      <c r="K103" t="s">
        <v>605</v>
      </c>
      <c r="M103" t="str">
        <f t="shared" si="3"/>
        <v>No!</v>
      </c>
      <c r="O103" s="8">
        <f t="shared" si="2"/>
        <v>15</v>
      </c>
    </row>
    <row r="104" spans="1:15">
      <c r="A104" t="s">
        <v>425</v>
      </c>
      <c r="B104">
        <v>1</v>
      </c>
      <c r="C104" t="s">
        <v>426</v>
      </c>
      <c r="D104" t="s">
        <v>425</v>
      </c>
      <c r="E104" s="8">
        <v>377430</v>
      </c>
      <c r="F104" s="8">
        <v>20348562</v>
      </c>
      <c r="G104" s="8">
        <v>356494</v>
      </c>
      <c r="H104" s="8">
        <v>16000000</v>
      </c>
      <c r="I104" s="15">
        <f>G104/E104</f>
        <v>0.94453011154386246</v>
      </c>
      <c r="J104" s="15">
        <f>H104/F104</f>
        <v>0.78629634860684505</v>
      </c>
      <c r="K104" t="s">
        <v>605</v>
      </c>
      <c r="M104" t="str">
        <f t="shared" si="3"/>
        <v>No!</v>
      </c>
      <c r="O104" s="8">
        <f t="shared" si="2"/>
        <v>4348562</v>
      </c>
    </row>
    <row r="105" spans="1:15">
      <c r="A105" t="s">
        <v>697</v>
      </c>
      <c r="C105" t="s">
        <v>698</v>
      </c>
      <c r="D105" t="s">
        <v>697</v>
      </c>
      <c r="E105" s="8">
        <v>1</v>
      </c>
      <c r="F105" s="8">
        <v>31</v>
      </c>
      <c r="G105" s="8">
        <v>1</v>
      </c>
      <c r="H105" s="8">
        <v>1</v>
      </c>
      <c r="I105" s="15">
        <f>G105/E105</f>
        <v>1</v>
      </c>
      <c r="J105" s="15">
        <f>H105/F105</f>
        <v>3.2258064516129031E-2</v>
      </c>
      <c r="K105" t="s">
        <v>605</v>
      </c>
      <c r="M105" t="str">
        <f t="shared" si="3"/>
        <v>No!</v>
      </c>
      <c r="O105" s="8">
        <f t="shared" si="2"/>
        <v>30</v>
      </c>
    </row>
    <row r="106" spans="1:15">
      <c r="A106" t="s">
        <v>453</v>
      </c>
      <c r="B106">
        <v>1</v>
      </c>
      <c r="C106" t="s">
        <v>454</v>
      </c>
      <c r="D106" t="s">
        <v>453</v>
      </c>
      <c r="E106" s="8">
        <v>78</v>
      </c>
      <c r="F106" s="8">
        <v>22934</v>
      </c>
      <c r="G106" s="8">
        <v>77</v>
      </c>
      <c r="H106" s="8">
        <v>22552</v>
      </c>
      <c r="I106" s="15">
        <f>G106/E106</f>
        <v>0.98717948717948723</v>
      </c>
      <c r="J106" s="15">
        <f>H106/F106</f>
        <v>0.9833435074561786</v>
      </c>
      <c r="K106" t="s">
        <v>605</v>
      </c>
      <c r="M106" t="str">
        <f t="shared" si="3"/>
        <v>No!</v>
      </c>
      <c r="O106" s="8">
        <f t="shared" si="2"/>
        <v>382</v>
      </c>
    </row>
    <row r="107" spans="1:15">
      <c r="A107" s="12" t="s">
        <v>699</v>
      </c>
      <c r="B107" s="12">
        <v>1</v>
      </c>
      <c r="C107" s="12" t="s">
        <v>700</v>
      </c>
      <c r="D107" s="12" t="s">
        <v>699</v>
      </c>
      <c r="E107" s="8">
        <v>3097</v>
      </c>
      <c r="F107" s="8">
        <v>288261</v>
      </c>
      <c r="G107" s="8">
        <v>3073</v>
      </c>
      <c r="H107" s="8">
        <v>288246</v>
      </c>
      <c r="I107" s="15">
        <f>G107/E107</f>
        <v>0.99225056506296416</v>
      </c>
      <c r="J107" s="15">
        <f>H107/F107</f>
        <v>0.99994796382445073</v>
      </c>
      <c r="K107" t="s">
        <v>605</v>
      </c>
      <c r="M107" t="str">
        <f t="shared" si="3"/>
        <v>No!</v>
      </c>
      <c r="O107" s="8">
        <f t="shared" si="2"/>
        <v>15</v>
      </c>
    </row>
    <row r="108" spans="1:15">
      <c r="A108" t="s">
        <v>465</v>
      </c>
      <c r="B108">
        <v>1</v>
      </c>
      <c r="C108" t="s">
        <v>466</v>
      </c>
      <c r="D108" t="s">
        <v>465</v>
      </c>
      <c r="E108" s="8">
        <v>1156704</v>
      </c>
      <c r="F108" s="8">
        <v>95361538</v>
      </c>
      <c r="G108" s="8">
        <v>1064719</v>
      </c>
      <c r="H108" s="8">
        <v>102395113</v>
      </c>
      <c r="I108" s="15">
        <f>G108/E108</f>
        <v>0.9204766301491133</v>
      </c>
      <c r="J108" s="15">
        <f>H108/F108</f>
        <v>1.0737569375191915</v>
      </c>
      <c r="K108" t="s">
        <v>605</v>
      </c>
      <c r="M108" t="str">
        <f t="shared" si="3"/>
        <v>No!</v>
      </c>
      <c r="O108" s="8">
        <f t="shared" si="2"/>
        <v>-7033575</v>
      </c>
    </row>
    <row r="109" spans="1:15">
      <c r="A109" t="s">
        <v>467</v>
      </c>
      <c r="B109">
        <v>1</v>
      </c>
      <c r="C109" t="s">
        <v>468</v>
      </c>
      <c r="D109" t="s">
        <v>467</v>
      </c>
      <c r="E109" s="8">
        <v>31691</v>
      </c>
      <c r="F109" s="8">
        <v>1885387</v>
      </c>
      <c r="G109" s="8">
        <v>31537</v>
      </c>
      <c r="H109" s="8">
        <v>1884329</v>
      </c>
      <c r="I109" s="15">
        <f>G109/E109</f>
        <v>0.99514057618882334</v>
      </c>
      <c r="J109" s="15">
        <f>H109/F109</f>
        <v>0.99943884199901667</v>
      </c>
      <c r="K109" t="s">
        <v>605</v>
      </c>
      <c r="M109" t="str">
        <f t="shared" si="3"/>
        <v>No!</v>
      </c>
      <c r="O109" s="8">
        <f t="shared" si="2"/>
        <v>1058</v>
      </c>
    </row>
    <row r="110" spans="1:15">
      <c r="A110" t="s">
        <v>483</v>
      </c>
      <c r="B110">
        <v>1</v>
      </c>
      <c r="C110" t="s">
        <v>484</v>
      </c>
      <c r="D110" t="s">
        <v>483</v>
      </c>
      <c r="E110" s="8">
        <v>4311</v>
      </c>
      <c r="F110" s="8">
        <v>243190</v>
      </c>
      <c r="G110" s="8">
        <v>3634</v>
      </c>
      <c r="H110" s="8">
        <v>241713</v>
      </c>
      <c r="I110" s="15">
        <f>G110/E110</f>
        <v>0.84295987009974482</v>
      </c>
      <c r="J110" s="15">
        <f>H110/F110</f>
        <v>0.99392655948024178</v>
      </c>
      <c r="K110" t="s">
        <v>605</v>
      </c>
      <c r="M110" t="str">
        <f t="shared" si="3"/>
        <v>No!</v>
      </c>
      <c r="O110" s="8">
        <f t="shared" si="2"/>
        <v>1477</v>
      </c>
    </row>
    <row r="111" spans="1:15">
      <c r="A111" s="12" t="s">
        <v>701</v>
      </c>
      <c r="B111" s="12">
        <v>1</v>
      </c>
      <c r="C111" s="12" t="s">
        <v>702</v>
      </c>
      <c r="D111" s="12" t="s">
        <v>701</v>
      </c>
      <c r="E111" s="8">
        <v>1</v>
      </c>
      <c r="F111" s="8">
        <v>49</v>
      </c>
      <c r="G111" s="8">
        <v>1</v>
      </c>
      <c r="H111" s="8">
        <v>34</v>
      </c>
      <c r="I111" s="15">
        <f>G111/E111</f>
        <v>1</v>
      </c>
      <c r="J111" s="15">
        <f>H111/F111</f>
        <v>0.69387755102040816</v>
      </c>
      <c r="K111" t="s">
        <v>605</v>
      </c>
      <c r="M111" t="str">
        <f t="shared" si="3"/>
        <v>No!</v>
      </c>
      <c r="O111" s="8">
        <f t="shared" si="2"/>
        <v>15</v>
      </c>
    </row>
    <row r="112" spans="1:15">
      <c r="A112" t="s">
        <v>703</v>
      </c>
      <c r="B112">
        <v>1</v>
      </c>
      <c r="C112" t="s">
        <v>704</v>
      </c>
      <c r="D112" t="s">
        <v>703</v>
      </c>
      <c r="E112" s="8">
        <v>16814</v>
      </c>
      <c r="F112" s="8">
        <v>70851</v>
      </c>
      <c r="G112" s="8">
        <v>1</v>
      </c>
      <c r="H112" s="8">
        <v>1</v>
      </c>
      <c r="I112" s="15">
        <f>G112/E112</f>
        <v>5.9474247650767217E-5</v>
      </c>
      <c r="J112" s="15">
        <f>H112/F112</f>
        <v>1.4114126829543691E-5</v>
      </c>
      <c r="K112" t="s">
        <v>605</v>
      </c>
      <c r="M112" t="str">
        <f t="shared" si="3"/>
        <v>No!</v>
      </c>
      <c r="O112" s="8">
        <f t="shared" si="2"/>
        <v>70850</v>
      </c>
    </row>
    <row r="113" spans="1:15">
      <c r="A113" t="s">
        <v>491</v>
      </c>
      <c r="B113">
        <v>1</v>
      </c>
      <c r="C113" t="s">
        <v>492</v>
      </c>
      <c r="D113" t="s">
        <v>491</v>
      </c>
      <c r="E113" s="8">
        <v>889</v>
      </c>
      <c r="F113" s="8">
        <v>23616</v>
      </c>
      <c r="G113" s="8">
        <v>887</v>
      </c>
      <c r="H113" s="8">
        <v>23592</v>
      </c>
      <c r="I113" s="15">
        <f>G113/E113</f>
        <v>0.9977502812148481</v>
      </c>
      <c r="J113" s="15">
        <f>H113/F113</f>
        <v>0.99898373983739841</v>
      </c>
      <c r="K113" t="s">
        <v>605</v>
      </c>
      <c r="M113" t="str">
        <f t="shared" si="3"/>
        <v>No!</v>
      </c>
      <c r="O113" s="8">
        <f t="shared" si="2"/>
        <v>24</v>
      </c>
    </row>
    <row r="114" spans="1:15">
      <c r="A114" t="s">
        <v>49</v>
      </c>
      <c r="B114">
        <v>2</v>
      </c>
      <c r="C114" t="s">
        <v>50</v>
      </c>
      <c r="D114" t="s">
        <v>49</v>
      </c>
      <c r="E114" s="8">
        <v>276</v>
      </c>
      <c r="F114" s="8">
        <v>2466</v>
      </c>
      <c r="G114" s="8">
        <v>276</v>
      </c>
      <c r="H114" s="8">
        <v>2444</v>
      </c>
      <c r="I114" s="15">
        <f>G114/E114</f>
        <v>1</v>
      </c>
      <c r="J114" s="15">
        <f>H114/F114</f>
        <v>0.99107866991078675</v>
      </c>
      <c r="K114" t="s">
        <v>607</v>
      </c>
      <c r="M114" t="str">
        <f t="shared" si="3"/>
        <v>No!</v>
      </c>
      <c r="O114" s="8">
        <f t="shared" si="2"/>
        <v>22</v>
      </c>
    </row>
    <row r="115" spans="1:15">
      <c r="A115" t="s">
        <v>67</v>
      </c>
      <c r="B115">
        <v>2</v>
      </c>
      <c r="C115" t="s">
        <v>68</v>
      </c>
      <c r="D115" t="s">
        <v>67</v>
      </c>
      <c r="E115" s="8">
        <v>98413</v>
      </c>
      <c r="F115" s="8">
        <v>1637847</v>
      </c>
      <c r="G115" s="8">
        <v>20631</v>
      </c>
      <c r="H115" s="8">
        <v>1482152</v>
      </c>
      <c r="I115" s="15">
        <f>G115/E115</f>
        <v>0.20963693820938289</v>
      </c>
      <c r="J115" s="15">
        <f>H115/F115</f>
        <v>0.90493922814524186</v>
      </c>
      <c r="K115" t="s">
        <v>607</v>
      </c>
      <c r="M115" t="str">
        <f t="shared" si="3"/>
        <v>No!</v>
      </c>
      <c r="O115" s="8">
        <f t="shared" si="2"/>
        <v>155695</v>
      </c>
    </row>
    <row r="116" spans="1:15">
      <c r="A116" t="s">
        <v>149</v>
      </c>
      <c r="B116">
        <v>2</v>
      </c>
      <c r="C116" t="s">
        <v>150</v>
      </c>
      <c r="D116" t="s">
        <v>149</v>
      </c>
      <c r="E116" s="8">
        <v>2561</v>
      </c>
      <c r="F116" s="8">
        <v>369</v>
      </c>
      <c r="G116" s="8">
        <v>2559</v>
      </c>
      <c r="H116" s="8">
        <v>348</v>
      </c>
      <c r="I116" s="15">
        <f>G116/E116</f>
        <v>0.99921905505661845</v>
      </c>
      <c r="J116" s="15">
        <f>H116/F116</f>
        <v>0.94308943089430897</v>
      </c>
      <c r="K116" t="s">
        <v>607</v>
      </c>
      <c r="M116" t="str">
        <f t="shared" si="3"/>
        <v>No!</v>
      </c>
      <c r="O116" s="8">
        <f t="shared" si="2"/>
        <v>21</v>
      </c>
    </row>
    <row r="117" spans="1:15">
      <c r="A117" t="s">
        <v>171</v>
      </c>
      <c r="B117">
        <v>2</v>
      </c>
      <c r="C117" t="s">
        <v>172</v>
      </c>
      <c r="D117" t="s">
        <v>171</v>
      </c>
      <c r="E117" s="8">
        <v>6675</v>
      </c>
      <c r="F117" s="8">
        <v>159933</v>
      </c>
      <c r="G117" s="8">
        <v>6663</v>
      </c>
      <c r="H117" s="8">
        <v>159784</v>
      </c>
      <c r="I117" s="15">
        <f>G117/E117</f>
        <v>0.99820224719101125</v>
      </c>
      <c r="J117" s="15">
        <f>H117/F117</f>
        <v>0.99906835987569798</v>
      </c>
      <c r="K117" t="s">
        <v>607</v>
      </c>
      <c r="M117" t="str">
        <f t="shared" si="3"/>
        <v>No!</v>
      </c>
      <c r="O117" s="8">
        <f t="shared" si="2"/>
        <v>149</v>
      </c>
    </row>
    <row r="118" spans="1:15">
      <c r="A118" t="s">
        <v>175</v>
      </c>
      <c r="B118">
        <v>2</v>
      </c>
      <c r="C118" t="s">
        <v>176</v>
      </c>
      <c r="D118" t="s">
        <v>175</v>
      </c>
      <c r="E118" s="8">
        <v>154133</v>
      </c>
      <c r="F118" s="8">
        <v>36614299</v>
      </c>
      <c r="G118" s="8">
        <v>151281</v>
      </c>
      <c r="H118" s="8">
        <v>35917718</v>
      </c>
      <c r="I118" s="15">
        <f>G118/E118</f>
        <v>0.98149649977616737</v>
      </c>
      <c r="J118" s="15">
        <f>H118/F118</f>
        <v>0.98097516492122383</v>
      </c>
      <c r="K118" t="s">
        <v>607</v>
      </c>
      <c r="M118" t="str">
        <f t="shared" si="3"/>
        <v>No!</v>
      </c>
      <c r="O118" s="8">
        <f t="shared" si="2"/>
        <v>696581</v>
      </c>
    </row>
    <row r="119" spans="1:15">
      <c r="A119" t="s">
        <v>181</v>
      </c>
      <c r="B119">
        <v>2</v>
      </c>
      <c r="C119" t="s">
        <v>182</v>
      </c>
      <c r="D119" t="s">
        <v>181</v>
      </c>
      <c r="E119" s="8">
        <v>34882</v>
      </c>
      <c r="F119" s="8">
        <v>2124527</v>
      </c>
      <c r="G119" s="8">
        <v>59312</v>
      </c>
      <c r="H119" s="8">
        <v>2391936</v>
      </c>
      <c r="I119" s="15">
        <f>G119/E119</f>
        <v>1.7003612178200791</v>
      </c>
      <c r="J119" s="15">
        <f>H119/F119</f>
        <v>1.12586754604672</v>
      </c>
      <c r="K119" t="s">
        <v>607</v>
      </c>
      <c r="M119" t="str">
        <f t="shared" si="3"/>
        <v>No!</v>
      </c>
      <c r="O119" s="8">
        <f t="shared" si="2"/>
        <v>-267409</v>
      </c>
    </row>
    <row r="120" spans="1:15">
      <c r="A120" t="s">
        <v>207</v>
      </c>
      <c r="B120">
        <v>2</v>
      </c>
      <c r="C120" t="s">
        <v>208</v>
      </c>
      <c r="D120" t="s">
        <v>207</v>
      </c>
      <c r="E120" s="8">
        <v>21381</v>
      </c>
      <c r="F120" s="8">
        <v>1664155</v>
      </c>
      <c r="G120" s="8">
        <v>15912</v>
      </c>
      <c r="H120" s="8">
        <v>1292396</v>
      </c>
      <c r="I120" s="15">
        <f>G120/E120</f>
        <v>0.74421215097516491</v>
      </c>
      <c r="J120" s="15">
        <f>H120/F120</f>
        <v>0.77660794817790413</v>
      </c>
      <c r="K120" t="s">
        <v>607</v>
      </c>
      <c r="M120" t="str">
        <f t="shared" si="3"/>
        <v>No!</v>
      </c>
      <c r="O120" s="8">
        <f t="shared" si="2"/>
        <v>371759</v>
      </c>
    </row>
    <row r="121" spans="1:15">
      <c r="A121" t="s">
        <v>265</v>
      </c>
      <c r="B121">
        <v>2</v>
      </c>
      <c r="C121" t="s">
        <v>266</v>
      </c>
      <c r="D121" t="s">
        <v>265</v>
      </c>
      <c r="E121" s="8">
        <v>27356</v>
      </c>
      <c r="F121" s="8">
        <v>2925148</v>
      </c>
      <c r="G121" s="8">
        <v>27254</v>
      </c>
      <c r="H121" s="8">
        <v>2924965</v>
      </c>
      <c r="I121" s="15">
        <f>G121/E121</f>
        <v>0.99627138470536625</v>
      </c>
      <c r="J121" s="15">
        <f>H121/F121</f>
        <v>0.99993743906291233</v>
      </c>
      <c r="K121" t="s">
        <v>607</v>
      </c>
      <c r="M121" t="str">
        <f t="shared" si="3"/>
        <v>No!</v>
      </c>
      <c r="O121" s="8">
        <f t="shared" si="2"/>
        <v>183</v>
      </c>
    </row>
    <row r="122" spans="1:15">
      <c r="A122" t="s">
        <v>277</v>
      </c>
      <c r="B122">
        <v>2</v>
      </c>
      <c r="C122" t="s">
        <v>278</v>
      </c>
      <c r="D122" t="s">
        <v>277</v>
      </c>
      <c r="E122" s="8">
        <v>1349</v>
      </c>
      <c r="F122" s="8">
        <v>813593</v>
      </c>
      <c r="G122" s="8">
        <v>1330</v>
      </c>
      <c r="H122" s="8">
        <v>813976</v>
      </c>
      <c r="I122" s="15">
        <f>G122/E122</f>
        <v>0.9859154929577465</v>
      </c>
      <c r="J122" s="15">
        <f>H122/F122</f>
        <v>1.000470751346189</v>
      </c>
      <c r="K122" t="s">
        <v>607</v>
      </c>
      <c r="M122" t="str">
        <f t="shared" si="3"/>
        <v>No!</v>
      </c>
      <c r="O122" s="8">
        <f t="shared" si="2"/>
        <v>-383</v>
      </c>
    </row>
    <row r="123" spans="1:15">
      <c r="A123" t="s">
        <v>289</v>
      </c>
      <c r="B123">
        <v>2</v>
      </c>
      <c r="C123" t="s">
        <v>290</v>
      </c>
      <c r="D123" t="s">
        <v>289</v>
      </c>
      <c r="E123" s="8">
        <v>14057</v>
      </c>
      <c r="F123" s="8">
        <v>71371</v>
      </c>
      <c r="G123" s="8">
        <v>14053</v>
      </c>
      <c r="H123" s="8">
        <v>71356</v>
      </c>
      <c r="I123" s="15">
        <f>G123/E123</f>
        <v>0.99971544426264491</v>
      </c>
      <c r="J123" s="15">
        <f>H123/F123</f>
        <v>0.99978983060346638</v>
      </c>
      <c r="K123" t="s">
        <v>607</v>
      </c>
      <c r="M123" t="str">
        <f t="shared" si="3"/>
        <v>No!</v>
      </c>
      <c r="O123" s="8">
        <f t="shared" si="2"/>
        <v>15</v>
      </c>
    </row>
    <row r="124" spans="1:15">
      <c r="A124" t="s">
        <v>293</v>
      </c>
      <c r="B124">
        <v>2</v>
      </c>
      <c r="C124" t="s">
        <v>294</v>
      </c>
      <c r="D124" t="s">
        <v>293</v>
      </c>
      <c r="E124" s="8">
        <v>3157182</v>
      </c>
      <c r="F124" s="8">
        <v>76163269</v>
      </c>
      <c r="G124" s="8">
        <v>3097776</v>
      </c>
      <c r="H124" s="8">
        <v>80381272</v>
      </c>
      <c r="I124" s="15">
        <f>G124/E124</f>
        <v>0.98118385319566626</v>
      </c>
      <c r="J124" s="15">
        <f>H124/F124</f>
        <v>1.0553810656420222</v>
      </c>
      <c r="K124" t="s">
        <v>607</v>
      </c>
      <c r="M124" t="str">
        <f t="shared" si="3"/>
        <v>No!</v>
      </c>
      <c r="O124" s="8">
        <f t="shared" si="2"/>
        <v>-4218003</v>
      </c>
    </row>
    <row r="125" spans="1:15">
      <c r="A125" t="s">
        <v>303</v>
      </c>
      <c r="B125">
        <v>2</v>
      </c>
      <c r="C125" t="s">
        <v>304</v>
      </c>
      <c r="D125" t="s">
        <v>303</v>
      </c>
      <c r="E125" s="8">
        <v>585</v>
      </c>
      <c r="F125" s="8">
        <v>11929</v>
      </c>
      <c r="G125" s="8">
        <v>584</v>
      </c>
      <c r="H125" s="8">
        <v>11853</v>
      </c>
      <c r="I125" s="15">
        <f>G125/E125</f>
        <v>0.9982905982905983</v>
      </c>
      <c r="J125" s="15">
        <f>H125/F125</f>
        <v>0.9936289714142007</v>
      </c>
      <c r="K125" t="s">
        <v>607</v>
      </c>
      <c r="M125" t="str">
        <f t="shared" si="3"/>
        <v>No!</v>
      </c>
      <c r="O125" s="8">
        <f t="shared" si="2"/>
        <v>76</v>
      </c>
    </row>
    <row r="126" spans="1:15">
      <c r="A126" t="s">
        <v>341</v>
      </c>
      <c r="B126">
        <v>2</v>
      </c>
      <c r="C126" t="s">
        <v>342</v>
      </c>
      <c r="D126" t="s">
        <v>341</v>
      </c>
      <c r="E126" s="8">
        <v>27574</v>
      </c>
      <c r="F126" s="8">
        <v>2375053</v>
      </c>
      <c r="G126" s="8">
        <v>26351</v>
      </c>
      <c r="H126" s="8">
        <v>1670466</v>
      </c>
      <c r="I126" s="15">
        <f>G126/E126</f>
        <v>0.95564662363095665</v>
      </c>
      <c r="J126" s="15">
        <f>H126/F126</f>
        <v>0.70333840971127803</v>
      </c>
      <c r="K126" t="s">
        <v>607</v>
      </c>
      <c r="M126" t="str">
        <f t="shared" si="3"/>
        <v>No!</v>
      </c>
      <c r="O126" s="8">
        <f t="shared" si="2"/>
        <v>704587</v>
      </c>
    </row>
    <row r="127" spans="1:15">
      <c r="A127" t="s">
        <v>351</v>
      </c>
      <c r="B127">
        <v>2</v>
      </c>
      <c r="C127" t="s">
        <v>352</v>
      </c>
      <c r="D127" t="s">
        <v>351</v>
      </c>
      <c r="E127" s="8">
        <v>921</v>
      </c>
      <c r="F127" s="8">
        <v>25586</v>
      </c>
      <c r="G127" s="8">
        <v>845</v>
      </c>
      <c r="H127" s="8">
        <v>12305</v>
      </c>
      <c r="I127" s="15">
        <f>G127/E127</f>
        <v>0.91748099891422363</v>
      </c>
      <c r="J127" s="15">
        <f>H127/F127</f>
        <v>0.48092706949112796</v>
      </c>
      <c r="K127" t="s">
        <v>607</v>
      </c>
      <c r="M127" t="str">
        <f t="shared" si="3"/>
        <v>No!</v>
      </c>
      <c r="O127" s="8">
        <f t="shared" si="2"/>
        <v>13281</v>
      </c>
    </row>
    <row r="128" spans="1:15">
      <c r="A128" t="s">
        <v>355</v>
      </c>
      <c r="B128">
        <v>2</v>
      </c>
      <c r="C128" t="s">
        <v>356</v>
      </c>
      <c r="D128" t="s">
        <v>355</v>
      </c>
      <c r="E128" s="8">
        <v>27161</v>
      </c>
      <c r="F128" s="8">
        <v>489892</v>
      </c>
      <c r="G128" s="8">
        <v>24100</v>
      </c>
      <c r="H128" s="8">
        <v>333023</v>
      </c>
      <c r="I128" s="15">
        <f>G128/E128</f>
        <v>0.88730164574205661</v>
      </c>
      <c r="J128" s="15">
        <f>H128/F128</f>
        <v>0.67978860646836448</v>
      </c>
      <c r="K128" t="s">
        <v>607</v>
      </c>
      <c r="M128" t="str">
        <f t="shared" si="3"/>
        <v>No!</v>
      </c>
      <c r="O128" s="8">
        <f t="shared" si="2"/>
        <v>156869</v>
      </c>
    </row>
    <row r="129" spans="1:15">
      <c r="A129" t="s">
        <v>443</v>
      </c>
      <c r="B129">
        <v>2</v>
      </c>
      <c r="C129" t="s">
        <v>444</v>
      </c>
      <c r="D129" t="s">
        <v>443</v>
      </c>
      <c r="E129" s="8">
        <v>6180</v>
      </c>
      <c r="F129" s="8">
        <v>60787</v>
      </c>
      <c r="G129" s="8">
        <v>2815</v>
      </c>
      <c r="H129" s="8">
        <v>30005</v>
      </c>
      <c r="I129" s="15">
        <f>G129/E129</f>
        <v>0.45550161812297735</v>
      </c>
      <c r="J129" s="15">
        <f>H129/F129</f>
        <v>0.49360883083554047</v>
      </c>
      <c r="K129" t="s">
        <v>607</v>
      </c>
      <c r="M129" t="str">
        <f t="shared" si="3"/>
        <v>No!</v>
      </c>
      <c r="O129" s="8">
        <f t="shared" si="2"/>
        <v>30782</v>
      </c>
    </row>
    <row r="130" spans="1:15">
      <c r="A130" t="s">
        <v>455</v>
      </c>
      <c r="B130">
        <v>2</v>
      </c>
      <c r="C130" t="s">
        <v>456</v>
      </c>
      <c r="D130" t="s">
        <v>455</v>
      </c>
      <c r="E130" s="8">
        <v>943319</v>
      </c>
      <c r="F130" s="8">
        <v>13930644</v>
      </c>
      <c r="G130" s="8">
        <v>1040904</v>
      </c>
      <c r="H130" s="8">
        <v>13562859</v>
      </c>
      <c r="I130" s="15">
        <f>G130/E130</f>
        <v>1.103448568299801</v>
      </c>
      <c r="J130" s="15">
        <f>H130/F130</f>
        <v>0.97359885156780979</v>
      </c>
      <c r="K130" t="s">
        <v>607</v>
      </c>
      <c r="M130" t="str">
        <f t="shared" si="3"/>
        <v>No!</v>
      </c>
      <c r="O130" s="8">
        <f t="shared" si="2"/>
        <v>367785</v>
      </c>
    </row>
    <row r="131" spans="1:15">
      <c r="A131" t="s">
        <v>705</v>
      </c>
      <c r="B131">
        <v>2</v>
      </c>
      <c r="C131" t="s">
        <v>706</v>
      </c>
      <c r="D131" t="s">
        <v>705</v>
      </c>
      <c r="E131" s="8">
        <v>1</v>
      </c>
      <c r="F131" s="8">
        <v>23</v>
      </c>
      <c r="G131" s="8">
        <v>1</v>
      </c>
      <c r="H131" s="8">
        <v>8</v>
      </c>
      <c r="I131" s="15">
        <f>G131/E131</f>
        <v>1</v>
      </c>
      <c r="J131" s="15">
        <f>H131/F131</f>
        <v>0.34782608695652173</v>
      </c>
      <c r="K131" t="s">
        <v>607</v>
      </c>
      <c r="M131" t="str">
        <f t="shared" si="3"/>
        <v>No!</v>
      </c>
      <c r="O131" s="8">
        <f t="shared" ref="O131:O194" si="4">F131-H131</f>
        <v>15</v>
      </c>
    </row>
    <row r="132" spans="1:15">
      <c r="A132" t="s">
        <v>471</v>
      </c>
      <c r="B132">
        <v>2</v>
      </c>
      <c r="C132" t="s">
        <v>472</v>
      </c>
      <c r="D132" t="s">
        <v>471</v>
      </c>
      <c r="E132" s="8">
        <v>879248</v>
      </c>
      <c r="F132" s="8">
        <v>21263707</v>
      </c>
      <c r="G132" s="8">
        <v>838688</v>
      </c>
      <c r="H132" s="8">
        <v>19504665</v>
      </c>
      <c r="I132" s="15">
        <f>G132/E132</f>
        <v>0.95386967044565352</v>
      </c>
      <c r="J132" s="15">
        <f>H132/F132</f>
        <v>0.91727491354165103</v>
      </c>
      <c r="K132" t="s">
        <v>607</v>
      </c>
      <c r="M132" t="str">
        <f t="shared" ref="M132:M195" si="5">+IF(D132=N132,"","No!")</f>
        <v>No!</v>
      </c>
      <c r="O132" s="8">
        <f t="shared" si="4"/>
        <v>1759042</v>
      </c>
    </row>
    <row r="133" spans="1:15">
      <c r="A133" t="s">
        <v>41</v>
      </c>
      <c r="B133">
        <v>3</v>
      </c>
      <c r="C133" t="s">
        <v>42</v>
      </c>
      <c r="D133" t="s">
        <v>41</v>
      </c>
      <c r="E133" s="8">
        <v>49981</v>
      </c>
      <c r="F133" s="8">
        <v>303388</v>
      </c>
      <c r="G133" s="8">
        <v>48169</v>
      </c>
      <c r="H133" s="8">
        <v>273617</v>
      </c>
      <c r="I133" s="15">
        <f>G133/E133</f>
        <v>0.96374622356495465</v>
      </c>
      <c r="J133" s="15">
        <f>H133/F133</f>
        <v>0.90187153084499061</v>
      </c>
      <c r="K133" t="s">
        <v>608</v>
      </c>
      <c r="M133" t="str">
        <f t="shared" si="5"/>
        <v>No!</v>
      </c>
      <c r="O133" s="8">
        <f t="shared" si="4"/>
        <v>29771</v>
      </c>
    </row>
    <row r="134" spans="1:15">
      <c r="A134" t="s">
        <v>47</v>
      </c>
      <c r="B134">
        <v>3</v>
      </c>
      <c r="C134" t="s">
        <v>48</v>
      </c>
      <c r="D134" t="s">
        <v>47</v>
      </c>
      <c r="E134" s="8">
        <v>244314</v>
      </c>
      <c r="F134" s="8">
        <v>64833787</v>
      </c>
      <c r="G134" s="8">
        <v>208908</v>
      </c>
      <c r="H134" s="8">
        <v>76988940</v>
      </c>
      <c r="I134" s="15">
        <f>G134/E134</f>
        <v>0.85507993811242911</v>
      </c>
      <c r="J134" s="15">
        <f>H134/F134</f>
        <v>1.1874817678011003</v>
      </c>
      <c r="K134" t="s">
        <v>608</v>
      </c>
      <c r="M134" t="str">
        <f t="shared" si="5"/>
        <v>No!</v>
      </c>
      <c r="O134" s="8">
        <f t="shared" si="4"/>
        <v>-12155153</v>
      </c>
    </row>
    <row r="135" spans="1:15">
      <c r="A135" t="s">
        <v>61</v>
      </c>
      <c r="B135">
        <v>3</v>
      </c>
      <c r="C135" t="s">
        <v>62</v>
      </c>
      <c r="D135" t="s">
        <v>61</v>
      </c>
      <c r="E135" s="8">
        <v>63567</v>
      </c>
      <c r="F135" s="8">
        <v>4653026</v>
      </c>
      <c r="G135" s="8">
        <v>54161</v>
      </c>
      <c r="H135" s="8">
        <v>4499358</v>
      </c>
      <c r="I135" s="15">
        <f>G135/E135</f>
        <v>0.85203014142558242</v>
      </c>
      <c r="J135" s="15">
        <f>H135/F135</f>
        <v>0.96697460964112392</v>
      </c>
      <c r="K135" t="s">
        <v>608</v>
      </c>
      <c r="M135" t="str">
        <f t="shared" si="5"/>
        <v>No!</v>
      </c>
      <c r="O135" s="8">
        <f t="shared" si="4"/>
        <v>153668</v>
      </c>
    </row>
    <row r="136" spans="1:15">
      <c r="A136" t="s">
        <v>63</v>
      </c>
      <c r="B136">
        <v>3</v>
      </c>
      <c r="C136" t="s">
        <v>64</v>
      </c>
      <c r="D136" t="s">
        <v>63</v>
      </c>
      <c r="E136" s="8">
        <v>1073803</v>
      </c>
      <c r="F136" s="8">
        <v>70694140</v>
      </c>
      <c r="G136" s="8">
        <v>1058083</v>
      </c>
      <c r="H136" s="8">
        <v>70482118</v>
      </c>
      <c r="I136" s="15">
        <f>G136/E136</f>
        <v>0.985360443209788</v>
      </c>
      <c r="J136" s="15">
        <f>H136/F136</f>
        <v>0.99700085466772781</v>
      </c>
      <c r="K136" t="s">
        <v>608</v>
      </c>
      <c r="M136" t="str">
        <f t="shared" si="5"/>
        <v>No!</v>
      </c>
      <c r="O136" s="8">
        <f t="shared" si="4"/>
        <v>212022</v>
      </c>
    </row>
    <row r="137" spans="1:15">
      <c r="A137" t="s">
        <v>81</v>
      </c>
      <c r="B137">
        <v>3</v>
      </c>
      <c r="C137" t="s">
        <v>82</v>
      </c>
      <c r="D137" t="s">
        <v>81</v>
      </c>
      <c r="E137" s="8">
        <v>16575</v>
      </c>
      <c r="F137" s="8">
        <v>1198006</v>
      </c>
      <c r="G137" s="8">
        <v>16255</v>
      </c>
      <c r="H137" s="8">
        <v>1192369</v>
      </c>
      <c r="I137" s="15">
        <f>G137/E137</f>
        <v>0.98069381598793359</v>
      </c>
      <c r="J137" s="15">
        <f>H137/F137</f>
        <v>0.99529468132880805</v>
      </c>
      <c r="K137" t="s">
        <v>608</v>
      </c>
      <c r="M137" t="str">
        <f t="shared" si="5"/>
        <v>No!</v>
      </c>
      <c r="O137" s="8">
        <f t="shared" si="4"/>
        <v>5637</v>
      </c>
    </row>
    <row r="138" spans="1:15">
      <c r="A138" t="s">
        <v>99</v>
      </c>
      <c r="B138">
        <v>3</v>
      </c>
      <c r="C138" t="s">
        <v>100</v>
      </c>
      <c r="D138" t="s">
        <v>99</v>
      </c>
      <c r="E138" s="8">
        <v>52712</v>
      </c>
      <c r="F138" s="8">
        <v>37400821</v>
      </c>
      <c r="G138" s="8">
        <v>51542</v>
      </c>
      <c r="H138" s="8">
        <v>39527831</v>
      </c>
      <c r="I138" s="15">
        <f>G138/E138</f>
        <v>0.97780391561693736</v>
      </c>
      <c r="J138" s="15">
        <f>H138/F138</f>
        <v>1.0568706767158935</v>
      </c>
      <c r="K138" t="s">
        <v>608</v>
      </c>
      <c r="M138" t="str">
        <f t="shared" si="5"/>
        <v>No!</v>
      </c>
      <c r="O138" s="8">
        <f t="shared" si="4"/>
        <v>-2127010</v>
      </c>
    </row>
    <row r="139" spans="1:15">
      <c r="A139" t="s">
        <v>101</v>
      </c>
      <c r="B139">
        <v>3</v>
      </c>
      <c r="C139" t="s">
        <v>102</v>
      </c>
      <c r="D139" t="s">
        <v>101</v>
      </c>
      <c r="E139" s="8">
        <v>221363</v>
      </c>
      <c r="F139" s="8">
        <v>10877969</v>
      </c>
      <c r="G139" s="8">
        <v>220205</v>
      </c>
      <c r="H139" s="8">
        <v>10979940</v>
      </c>
      <c r="I139" s="15">
        <f>G139/E139</f>
        <v>0.99476877346259307</v>
      </c>
      <c r="J139" s="15">
        <f>H139/F139</f>
        <v>1.0093740844453591</v>
      </c>
      <c r="K139" t="s">
        <v>608</v>
      </c>
      <c r="M139" t="str">
        <f t="shared" si="5"/>
        <v>No!</v>
      </c>
      <c r="O139" s="8">
        <f t="shared" si="4"/>
        <v>-101971</v>
      </c>
    </row>
    <row r="140" spans="1:15">
      <c r="A140" t="s">
        <v>151</v>
      </c>
      <c r="B140">
        <v>3</v>
      </c>
      <c r="C140" t="s">
        <v>152</v>
      </c>
      <c r="D140" t="s">
        <v>151</v>
      </c>
      <c r="E140" s="8">
        <v>67526</v>
      </c>
      <c r="F140" s="8">
        <v>55060290</v>
      </c>
      <c r="G140" s="8">
        <v>62783</v>
      </c>
      <c r="H140" s="8">
        <v>54356999</v>
      </c>
      <c r="I140" s="15">
        <f>G140/E140</f>
        <v>0.92976038859106125</v>
      </c>
      <c r="J140" s="15">
        <f>H140/F140</f>
        <v>0.98722689255723139</v>
      </c>
      <c r="K140" t="s">
        <v>608</v>
      </c>
      <c r="M140" t="str">
        <f t="shared" si="5"/>
        <v>No!</v>
      </c>
      <c r="O140" s="8">
        <f t="shared" si="4"/>
        <v>703291</v>
      </c>
    </row>
    <row r="141" spans="1:15">
      <c r="A141" t="s">
        <v>155</v>
      </c>
      <c r="B141">
        <v>3</v>
      </c>
      <c r="C141" t="s">
        <v>156</v>
      </c>
      <c r="D141" t="s">
        <v>155</v>
      </c>
      <c r="E141" s="8">
        <v>35005</v>
      </c>
      <c r="F141" s="8">
        <v>2583791</v>
      </c>
      <c r="G141" s="8">
        <v>34959</v>
      </c>
      <c r="H141" s="8">
        <v>2583776</v>
      </c>
      <c r="I141" s="15">
        <f>G141/E141</f>
        <v>0.99868590201399798</v>
      </c>
      <c r="J141" s="15">
        <f>H141/F141</f>
        <v>0.99999419457688332</v>
      </c>
      <c r="K141" t="s">
        <v>608</v>
      </c>
      <c r="M141" t="str">
        <f t="shared" si="5"/>
        <v>No!</v>
      </c>
      <c r="O141" s="8">
        <f t="shared" si="4"/>
        <v>15</v>
      </c>
    </row>
    <row r="142" spans="1:15">
      <c r="A142" t="s">
        <v>167</v>
      </c>
      <c r="B142">
        <v>3</v>
      </c>
      <c r="C142" t="s">
        <v>168</v>
      </c>
      <c r="D142" t="s">
        <v>167</v>
      </c>
      <c r="E142" s="8">
        <v>368034</v>
      </c>
      <c r="F142" s="8">
        <v>10004421</v>
      </c>
      <c r="G142" s="8">
        <v>380626</v>
      </c>
      <c r="H142" s="8">
        <v>4000768</v>
      </c>
      <c r="I142" s="15">
        <f>G142/E142</f>
        <v>1.0342142302069917</v>
      </c>
      <c r="J142" s="15">
        <f>H142/F142</f>
        <v>0.39990000420813959</v>
      </c>
      <c r="K142" t="s">
        <v>608</v>
      </c>
      <c r="M142" t="str">
        <f t="shared" si="5"/>
        <v>No!</v>
      </c>
      <c r="O142" s="8">
        <f t="shared" si="4"/>
        <v>6003653</v>
      </c>
    </row>
    <row r="143" spans="1:15">
      <c r="A143" t="s">
        <v>177</v>
      </c>
      <c r="B143">
        <v>3</v>
      </c>
      <c r="C143" t="s">
        <v>178</v>
      </c>
      <c r="D143" t="s">
        <v>177</v>
      </c>
      <c r="E143" s="8">
        <v>6849</v>
      </c>
      <c r="F143" s="8">
        <v>5125686</v>
      </c>
      <c r="G143" s="8">
        <v>6600</v>
      </c>
      <c r="H143" s="8">
        <v>5150359</v>
      </c>
      <c r="I143" s="15">
        <f>G143/E143</f>
        <v>0.96364432763907137</v>
      </c>
      <c r="J143" s="15">
        <f>H143/F143</f>
        <v>1.004813599584524</v>
      </c>
      <c r="K143" t="s">
        <v>608</v>
      </c>
      <c r="M143" t="str">
        <f t="shared" si="5"/>
        <v>No!</v>
      </c>
      <c r="O143" s="8">
        <f t="shared" si="4"/>
        <v>-24673</v>
      </c>
    </row>
    <row r="144" spans="1:15">
      <c r="A144" t="s">
        <v>221</v>
      </c>
      <c r="B144">
        <v>3</v>
      </c>
      <c r="C144" t="s">
        <v>222</v>
      </c>
      <c r="D144" t="s">
        <v>221</v>
      </c>
      <c r="E144" s="8">
        <v>1009751</v>
      </c>
      <c r="F144" s="8">
        <v>17171874</v>
      </c>
      <c r="G144" s="8">
        <v>859486</v>
      </c>
      <c r="H144" s="8">
        <v>15658566</v>
      </c>
      <c r="I144" s="15">
        <f>G144/E144</f>
        <v>0.85118608449013666</v>
      </c>
      <c r="J144" s="15">
        <f>H144/F144</f>
        <v>0.9118728683893208</v>
      </c>
      <c r="K144" t="s">
        <v>608</v>
      </c>
      <c r="M144" t="str">
        <f t="shared" si="5"/>
        <v>No!</v>
      </c>
      <c r="O144" s="8">
        <f t="shared" si="4"/>
        <v>1513308</v>
      </c>
    </row>
    <row r="145" spans="1:15">
      <c r="A145" t="s">
        <v>227</v>
      </c>
      <c r="B145">
        <v>3</v>
      </c>
      <c r="C145" t="s">
        <v>228</v>
      </c>
      <c r="D145" t="s">
        <v>227</v>
      </c>
      <c r="E145" s="8">
        <v>680507</v>
      </c>
      <c r="F145" s="8">
        <v>33038840</v>
      </c>
      <c r="G145" s="8">
        <v>665235</v>
      </c>
      <c r="H145" s="8">
        <v>32726372</v>
      </c>
      <c r="I145" s="15">
        <f>G145/E145</f>
        <v>0.97755790902959117</v>
      </c>
      <c r="J145" s="15">
        <f>H145/F145</f>
        <v>0.99054240403113425</v>
      </c>
      <c r="K145" t="s">
        <v>608</v>
      </c>
      <c r="M145" t="str">
        <f t="shared" si="5"/>
        <v>No!</v>
      </c>
      <c r="O145" s="8">
        <f t="shared" si="4"/>
        <v>312468</v>
      </c>
    </row>
    <row r="146" spans="1:15">
      <c r="A146" t="s">
        <v>235</v>
      </c>
      <c r="B146">
        <v>3</v>
      </c>
      <c r="C146" t="s">
        <v>236</v>
      </c>
      <c r="D146" t="s">
        <v>235</v>
      </c>
      <c r="E146" s="8">
        <v>40636</v>
      </c>
      <c r="F146" s="8">
        <v>3443235</v>
      </c>
      <c r="G146" s="8">
        <v>40292</v>
      </c>
      <c r="H146" s="8">
        <v>3441824</v>
      </c>
      <c r="I146" s="15">
        <f>G146/E146</f>
        <v>0.99153459986219117</v>
      </c>
      <c r="J146" s="15">
        <f>H146/F146</f>
        <v>0.9995902109498771</v>
      </c>
      <c r="K146" t="s">
        <v>608</v>
      </c>
      <c r="M146" t="str">
        <f t="shared" si="5"/>
        <v>No!</v>
      </c>
      <c r="O146" s="8">
        <f t="shared" si="4"/>
        <v>1411</v>
      </c>
    </row>
    <row r="147" spans="1:15">
      <c r="A147" t="s">
        <v>237</v>
      </c>
      <c r="B147">
        <v>3</v>
      </c>
      <c r="C147" t="s">
        <v>238</v>
      </c>
      <c r="D147" t="s">
        <v>237</v>
      </c>
      <c r="E147" s="8">
        <v>3021</v>
      </c>
      <c r="F147" s="8">
        <v>2049</v>
      </c>
      <c r="G147" s="8">
        <v>2836</v>
      </c>
      <c r="H147" s="8">
        <v>2020</v>
      </c>
      <c r="I147" s="15">
        <f>G147/E147</f>
        <v>0.93876199933796756</v>
      </c>
      <c r="J147" s="15">
        <f>H147/F147</f>
        <v>0.98584675451439729</v>
      </c>
      <c r="K147" t="s">
        <v>608</v>
      </c>
      <c r="M147" t="str">
        <f t="shared" si="5"/>
        <v>No!</v>
      </c>
      <c r="O147" s="8">
        <f t="shared" si="4"/>
        <v>29</v>
      </c>
    </row>
    <row r="148" spans="1:15">
      <c r="A148" t="s">
        <v>239</v>
      </c>
      <c r="B148">
        <v>3</v>
      </c>
      <c r="C148" t="s">
        <v>240</v>
      </c>
      <c r="D148" t="s">
        <v>239</v>
      </c>
      <c r="E148" s="8">
        <v>207691</v>
      </c>
      <c r="F148" s="8">
        <v>11273399</v>
      </c>
      <c r="G148" s="8">
        <v>167728</v>
      </c>
      <c r="H148" s="8">
        <v>10000384</v>
      </c>
      <c r="I148" s="15">
        <f>G148/E148</f>
        <v>0.80758434404957369</v>
      </c>
      <c r="J148" s="15">
        <f>H148/F148</f>
        <v>0.88707797887753281</v>
      </c>
      <c r="K148" t="s">
        <v>608</v>
      </c>
      <c r="M148" t="str">
        <f t="shared" si="5"/>
        <v>No!</v>
      </c>
      <c r="O148" s="8">
        <f t="shared" si="4"/>
        <v>1273015</v>
      </c>
    </row>
    <row r="149" spans="1:15">
      <c r="A149" t="s">
        <v>241</v>
      </c>
      <c r="B149">
        <v>3</v>
      </c>
      <c r="C149" t="s">
        <v>242</v>
      </c>
      <c r="D149" t="s">
        <v>241</v>
      </c>
      <c r="E149" s="8">
        <v>27690</v>
      </c>
      <c r="F149" s="8">
        <v>1907891</v>
      </c>
      <c r="G149" s="8">
        <v>20544</v>
      </c>
      <c r="H149" s="8">
        <v>1750016</v>
      </c>
      <c r="I149" s="15">
        <f>G149/E149</f>
        <v>0.74192849404117012</v>
      </c>
      <c r="J149" s="15">
        <f>H149/F149</f>
        <v>0.91725156206512848</v>
      </c>
      <c r="K149" t="s">
        <v>608</v>
      </c>
      <c r="M149" t="str">
        <f t="shared" si="5"/>
        <v>No!</v>
      </c>
      <c r="O149" s="8">
        <f t="shared" si="4"/>
        <v>157875</v>
      </c>
    </row>
    <row r="150" spans="1:15">
      <c r="A150" t="s">
        <v>247</v>
      </c>
      <c r="B150">
        <v>3</v>
      </c>
      <c r="C150" t="s">
        <v>248</v>
      </c>
      <c r="D150" t="s">
        <v>247</v>
      </c>
      <c r="E150" s="8">
        <v>44577</v>
      </c>
      <c r="F150" s="8">
        <v>1084682</v>
      </c>
      <c r="G150" s="8">
        <v>14383</v>
      </c>
      <c r="H150" s="8">
        <v>1000448</v>
      </c>
      <c r="I150" s="15">
        <f>G150/E150</f>
        <v>0.32265518092289747</v>
      </c>
      <c r="J150" s="15">
        <f>H150/F150</f>
        <v>0.92234221642840941</v>
      </c>
      <c r="K150" t="s">
        <v>608</v>
      </c>
      <c r="M150" t="str">
        <f t="shared" si="5"/>
        <v>No!</v>
      </c>
      <c r="O150" s="8">
        <f t="shared" si="4"/>
        <v>84234</v>
      </c>
    </row>
    <row r="151" spans="1:15">
      <c r="A151" t="s">
        <v>259</v>
      </c>
      <c r="B151">
        <v>3</v>
      </c>
      <c r="C151" t="s">
        <v>260</v>
      </c>
      <c r="D151" t="s">
        <v>259</v>
      </c>
      <c r="E151" s="8">
        <v>820882</v>
      </c>
      <c r="F151" s="8">
        <v>9034736</v>
      </c>
      <c r="G151" s="8">
        <v>614520</v>
      </c>
      <c r="H151" s="8">
        <v>10000384</v>
      </c>
      <c r="I151" s="15">
        <f>G151/E151</f>
        <v>0.74860942254794238</v>
      </c>
      <c r="J151" s="15">
        <f>H151/F151</f>
        <v>1.1068817063387353</v>
      </c>
      <c r="K151" t="s">
        <v>608</v>
      </c>
      <c r="M151" t="str">
        <f t="shared" si="5"/>
        <v>No!</v>
      </c>
      <c r="O151" s="8">
        <f t="shared" si="4"/>
        <v>-965648</v>
      </c>
    </row>
    <row r="152" spans="1:15">
      <c r="A152" t="s">
        <v>267</v>
      </c>
      <c r="B152">
        <v>3</v>
      </c>
      <c r="C152" t="s">
        <v>268</v>
      </c>
      <c r="D152" t="s">
        <v>267</v>
      </c>
      <c r="E152" s="8">
        <v>16079</v>
      </c>
      <c r="F152" s="8">
        <v>735087</v>
      </c>
      <c r="G152" s="8">
        <v>14756</v>
      </c>
      <c r="H152" s="8">
        <v>500736</v>
      </c>
      <c r="I152" s="15">
        <f>G152/E152</f>
        <v>0.91771876360470184</v>
      </c>
      <c r="J152" s="15">
        <f>H152/F152</f>
        <v>0.68119283839872014</v>
      </c>
      <c r="K152" t="s">
        <v>608</v>
      </c>
      <c r="M152" t="str">
        <f t="shared" si="5"/>
        <v>No!</v>
      </c>
      <c r="O152" s="8">
        <f t="shared" si="4"/>
        <v>234351</v>
      </c>
    </row>
    <row r="153" spans="1:15">
      <c r="A153" t="s">
        <v>275</v>
      </c>
      <c r="B153">
        <v>3</v>
      </c>
      <c r="C153" t="s">
        <v>276</v>
      </c>
      <c r="D153" t="s">
        <v>275</v>
      </c>
      <c r="E153" s="8">
        <v>546780</v>
      </c>
      <c r="F153" s="8">
        <v>6359458</v>
      </c>
      <c r="G153" s="8">
        <v>541132</v>
      </c>
      <c r="H153" s="8">
        <v>5609353</v>
      </c>
      <c r="I153" s="15">
        <f>G153/E153</f>
        <v>0.98967043417828016</v>
      </c>
      <c r="J153" s="15">
        <f>H153/F153</f>
        <v>0.88204891045746348</v>
      </c>
      <c r="K153" t="s">
        <v>608</v>
      </c>
      <c r="M153" t="str">
        <f t="shared" si="5"/>
        <v>No!</v>
      </c>
      <c r="O153" s="8">
        <f t="shared" si="4"/>
        <v>750105</v>
      </c>
    </row>
    <row r="154" spans="1:15">
      <c r="A154" t="s">
        <v>281</v>
      </c>
      <c r="B154">
        <v>3</v>
      </c>
      <c r="C154" t="s">
        <v>282</v>
      </c>
      <c r="D154" t="s">
        <v>281</v>
      </c>
      <c r="E154" s="8">
        <v>78199</v>
      </c>
      <c r="F154" s="8">
        <v>48127222</v>
      </c>
      <c r="G154" s="8">
        <v>73490</v>
      </c>
      <c r="H154" s="8">
        <v>47390281</v>
      </c>
      <c r="I154" s="15">
        <f>G154/E154</f>
        <v>0.93978183864243792</v>
      </c>
      <c r="J154" s="15">
        <f>H154/F154</f>
        <v>0.98468764725294133</v>
      </c>
      <c r="K154" t="s">
        <v>608</v>
      </c>
      <c r="M154" t="str">
        <f t="shared" si="5"/>
        <v>No!</v>
      </c>
      <c r="O154" s="8">
        <f t="shared" si="4"/>
        <v>736941</v>
      </c>
    </row>
    <row r="155" spans="1:15">
      <c r="A155" t="s">
        <v>283</v>
      </c>
      <c r="B155">
        <v>3</v>
      </c>
      <c r="C155" t="s">
        <v>284</v>
      </c>
      <c r="D155" t="s">
        <v>283</v>
      </c>
      <c r="E155" s="8">
        <v>139342</v>
      </c>
      <c r="F155" s="8">
        <v>41835488</v>
      </c>
      <c r="G155" s="8">
        <v>119676</v>
      </c>
      <c r="H155" s="8">
        <v>40000512</v>
      </c>
      <c r="I155" s="15">
        <f>G155/E155</f>
        <v>0.85886523804739423</v>
      </c>
      <c r="J155" s="15">
        <f>H155/F155</f>
        <v>0.95613829101264458</v>
      </c>
      <c r="K155" t="s">
        <v>608</v>
      </c>
      <c r="M155" t="str">
        <f t="shared" si="5"/>
        <v>No!</v>
      </c>
      <c r="O155" s="8">
        <f t="shared" si="4"/>
        <v>1834976</v>
      </c>
    </row>
    <row r="156" spans="1:15">
      <c r="A156" t="s">
        <v>307</v>
      </c>
      <c r="B156">
        <v>3</v>
      </c>
      <c r="C156" t="s">
        <v>308</v>
      </c>
      <c r="D156" t="s">
        <v>307</v>
      </c>
      <c r="E156" s="8">
        <v>2</v>
      </c>
      <c r="F156" s="8">
        <v>147</v>
      </c>
      <c r="G156" s="8">
        <v>2</v>
      </c>
      <c r="H156" s="8">
        <v>132</v>
      </c>
      <c r="I156" s="15">
        <f>G156/E156</f>
        <v>1</v>
      </c>
      <c r="J156" s="15">
        <f>H156/F156</f>
        <v>0.89795918367346939</v>
      </c>
      <c r="K156" t="s">
        <v>608</v>
      </c>
      <c r="M156" t="str">
        <f t="shared" si="5"/>
        <v>No!</v>
      </c>
      <c r="O156" s="8">
        <f t="shared" si="4"/>
        <v>15</v>
      </c>
    </row>
    <row r="157" spans="1:15">
      <c r="A157" t="s">
        <v>313</v>
      </c>
      <c r="B157">
        <v>3</v>
      </c>
      <c r="C157" t="s">
        <v>314</v>
      </c>
      <c r="D157" t="s">
        <v>313</v>
      </c>
      <c r="E157" s="8">
        <v>23066</v>
      </c>
      <c r="F157" s="8">
        <v>1349401</v>
      </c>
      <c r="G157" s="8">
        <v>22808</v>
      </c>
      <c r="H157" s="8">
        <v>1342669</v>
      </c>
      <c r="I157" s="15">
        <f>G157/E157</f>
        <v>0.98881470562733031</v>
      </c>
      <c r="J157" s="15">
        <f>H157/F157</f>
        <v>0.9950111197486885</v>
      </c>
      <c r="K157" t="s">
        <v>608</v>
      </c>
      <c r="M157" t="str">
        <f t="shared" si="5"/>
        <v>No!</v>
      </c>
      <c r="O157" s="8">
        <f t="shared" si="4"/>
        <v>6732</v>
      </c>
    </row>
    <row r="158" spans="1:15">
      <c r="A158" t="s">
        <v>317</v>
      </c>
      <c r="B158">
        <v>3</v>
      </c>
      <c r="C158" t="s">
        <v>318</v>
      </c>
      <c r="D158" t="s">
        <v>317</v>
      </c>
      <c r="E158" s="8">
        <v>22553</v>
      </c>
      <c r="F158" s="8">
        <v>1992542</v>
      </c>
      <c r="G158" s="8">
        <v>22343</v>
      </c>
      <c r="H158" s="8">
        <v>1992344</v>
      </c>
      <c r="I158" s="15">
        <f>G158/E158</f>
        <v>0.99068860018622795</v>
      </c>
      <c r="J158" s="15">
        <f>H158/F158</f>
        <v>0.99990062944720859</v>
      </c>
      <c r="K158" t="s">
        <v>608</v>
      </c>
      <c r="M158" t="str">
        <f t="shared" si="5"/>
        <v>No!</v>
      </c>
      <c r="O158" s="8">
        <f t="shared" si="4"/>
        <v>198</v>
      </c>
    </row>
    <row r="159" spans="1:15">
      <c r="A159" t="s">
        <v>319</v>
      </c>
      <c r="B159">
        <v>3</v>
      </c>
      <c r="C159" t="s">
        <v>320</v>
      </c>
      <c r="D159" t="s">
        <v>319</v>
      </c>
      <c r="E159" s="8">
        <v>138545</v>
      </c>
      <c r="F159" s="8">
        <v>297618888</v>
      </c>
      <c r="G159" s="8">
        <v>123986</v>
      </c>
      <c r="H159" s="8">
        <v>250024133</v>
      </c>
      <c r="I159" s="15">
        <f>G159/E159</f>
        <v>0.89491500956367964</v>
      </c>
      <c r="J159" s="15">
        <f>H159/F159</f>
        <v>0.84008153743253011</v>
      </c>
      <c r="K159" t="s">
        <v>608</v>
      </c>
      <c r="M159" t="str">
        <f t="shared" si="5"/>
        <v>No!</v>
      </c>
      <c r="O159" s="8">
        <f t="shared" si="4"/>
        <v>47594755</v>
      </c>
    </row>
    <row r="160" spans="1:15">
      <c r="A160" t="s">
        <v>333</v>
      </c>
      <c r="B160">
        <v>3</v>
      </c>
      <c r="C160" t="s">
        <v>334</v>
      </c>
      <c r="D160" t="s">
        <v>333</v>
      </c>
      <c r="E160" s="8">
        <v>32519</v>
      </c>
      <c r="F160" s="8">
        <v>10614671</v>
      </c>
      <c r="G160" s="8">
        <v>31782</v>
      </c>
      <c r="H160" s="8">
        <v>10466976</v>
      </c>
      <c r="I160" s="15">
        <f>G160/E160</f>
        <v>0.97733632645530311</v>
      </c>
      <c r="J160" s="15">
        <f>H160/F160</f>
        <v>0.98608576751931365</v>
      </c>
      <c r="K160" t="s">
        <v>608</v>
      </c>
      <c r="M160" t="str">
        <f t="shared" si="5"/>
        <v>No!</v>
      </c>
      <c r="O160" s="8">
        <f t="shared" si="4"/>
        <v>147695</v>
      </c>
    </row>
    <row r="161" spans="1:15">
      <c r="A161" t="s">
        <v>335</v>
      </c>
      <c r="B161">
        <v>3</v>
      </c>
      <c r="C161" t="s">
        <v>336</v>
      </c>
      <c r="D161" t="s">
        <v>335</v>
      </c>
      <c r="E161" s="8">
        <v>135127</v>
      </c>
      <c r="F161" s="8">
        <v>16931399</v>
      </c>
      <c r="G161" s="8">
        <v>131293</v>
      </c>
      <c r="H161" s="8">
        <v>16903262</v>
      </c>
      <c r="I161" s="15">
        <f>G161/E161</f>
        <v>0.97162669192685402</v>
      </c>
      <c r="J161" s="15">
        <f>H161/F161</f>
        <v>0.99833817630781718</v>
      </c>
      <c r="K161" t="s">
        <v>608</v>
      </c>
      <c r="M161" t="str">
        <f t="shared" si="5"/>
        <v>No!</v>
      </c>
      <c r="O161" s="8">
        <f t="shared" si="4"/>
        <v>28137</v>
      </c>
    </row>
    <row r="162" spans="1:15">
      <c r="A162" t="s">
        <v>349</v>
      </c>
      <c r="B162">
        <v>3</v>
      </c>
      <c r="C162" t="s">
        <v>350</v>
      </c>
      <c r="D162" t="s">
        <v>349</v>
      </c>
      <c r="E162" s="8">
        <v>1124</v>
      </c>
      <c r="F162" s="8">
        <v>296281</v>
      </c>
      <c r="G162" s="8">
        <v>1107</v>
      </c>
      <c r="H162" s="8">
        <v>296266</v>
      </c>
      <c r="I162" s="15">
        <f>G162/E162</f>
        <v>0.98487544483985767</v>
      </c>
      <c r="J162" s="15">
        <f>H162/F162</f>
        <v>0.9999493723863494</v>
      </c>
      <c r="K162" t="s">
        <v>608</v>
      </c>
      <c r="M162" t="str">
        <f t="shared" si="5"/>
        <v>No!</v>
      </c>
      <c r="O162" s="8">
        <f t="shared" si="4"/>
        <v>15</v>
      </c>
    </row>
    <row r="163" spans="1:15">
      <c r="A163" t="s">
        <v>369</v>
      </c>
      <c r="B163">
        <v>3</v>
      </c>
      <c r="C163" t="s">
        <v>370</v>
      </c>
      <c r="D163" t="s">
        <v>369</v>
      </c>
      <c r="E163" s="8">
        <v>150442</v>
      </c>
      <c r="F163" s="8">
        <v>6647897</v>
      </c>
      <c r="G163" s="8">
        <v>146396</v>
      </c>
      <c r="H163" s="8">
        <v>6634524</v>
      </c>
      <c r="I163" s="15">
        <f>G163/E163</f>
        <v>0.97310591457172868</v>
      </c>
      <c r="J163" s="15">
        <f>H163/F163</f>
        <v>0.99798838640249687</v>
      </c>
      <c r="K163" t="s">
        <v>608</v>
      </c>
      <c r="M163" t="str">
        <f t="shared" si="5"/>
        <v>No!</v>
      </c>
      <c r="O163" s="8">
        <f t="shared" si="4"/>
        <v>13373</v>
      </c>
    </row>
    <row r="164" spans="1:15">
      <c r="A164" t="s">
        <v>407</v>
      </c>
      <c r="B164">
        <v>3</v>
      </c>
      <c r="C164" t="s">
        <v>408</v>
      </c>
      <c r="D164" t="s">
        <v>407</v>
      </c>
      <c r="E164" s="8">
        <v>364810</v>
      </c>
      <c r="F164" s="8">
        <v>22502413</v>
      </c>
      <c r="G164" s="8">
        <v>342557</v>
      </c>
      <c r="H164" s="8">
        <v>10000384</v>
      </c>
      <c r="I164" s="15">
        <f>G164/E164</f>
        <v>0.93900112387270085</v>
      </c>
      <c r="J164" s="15">
        <f>H164/F164</f>
        <v>0.44441385019464358</v>
      </c>
      <c r="K164" t="s">
        <v>608</v>
      </c>
      <c r="M164" t="str">
        <f t="shared" si="5"/>
        <v>No!</v>
      </c>
      <c r="O164" s="8">
        <f t="shared" si="4"/>
        <v>12502029</v>
      </c>
    </row>
    <row r="165" spans="1:15">
      <c r="A165" t="s">
        <v>433</v>
      </c>
      <c r="B165">
        <v>3</v>
      </c>
      <c r="C165" t="s">
        <v>434</v>
      </c>
      <c r="D165" t="s">
        <v>433</v>
      </c>
      <c r="E165" s="8">
        <v>789974</v>
      </c>
      <c r="F165" s="8">
        <v>167211321</v>
      </c>
      <c r="G165" s="8">
        <v>489236</v>
      </c>
      <c r="H165" s="8">
        <v>50000896</v>
      </c>
      <c r="I165" s="15">
        <f>G165/E165</f>
        <v>0.61930645818723151</v>
      </c>
      <c r="J165" s="15">
        <f>H165/F165</f>
        <v>0.29902817405527227</v>
      </c>
      <c r="K165" t="s">
        <v>608</v>
      </c>
      <c r="M165" t="str">
        <f t="shared" si="5"/>
        <v>No!</v>
      </c>
      <c r="O165" s="8">
        <f t="shared" si="4"/>
        <v>117210425</v>
      </c>
    </row>
    <row r="166" spans="1:15">
      <c r="A166" t="s">
        <v>449</v>
      </c>
      <c r="B166">
        <v>3</v>
      </c>
      <c r="C166" t="s">
        <v>450</v>
      </c>
      <c r="D166" t="s">
        <v>449</v>
      </c>
      <c r="E166" s="8">
        <v>13163</v>
      </c>
      <c r="F166" s="8">
        <v>14385989</v>
      </c>
      <c r="G166" s="8">
        <v>11579</v>
      </c>
      <c r="H166" s="8">
        <v>14385140</v>
      </c>
      <c r="I166" s="15">
        <f>G166/E166</f>
        <v>0.87966269087594018</v>
      </c>
      <c r="J166" s="15">
        <f>H166/F166</f>
        <v>0.99994098424515687</v>
      </c>
      <c r="K166" t="s">
        <v>608</v>
      </c>
      <c r="M166" t="str">
        <f t="shared" si="5"/>
        <v>No!</v>
      </c>
      <c r="O166" s="8">
        <f t="shared" si="4"/>
        <v>849</v>
      </c>
    </row>
    <row r="167" spans="1:15">
      <c r="A167" t="s">
        <v>451</v>
      </c>
      <c r="B167">
        <v>3</v>
      </c>
      <c r="C167" t="s">
        <v>452</v>
      </c>
      <c r="D167" t="s">
        <v>451</v>
      </c>
      <c r="E167" s="8">
        <v>35792</v>
      </c>
      <c r="F167" s="8">
        <v>3476102</v>
      </c>
      <c r="G167" s="8">
        <v>35135</v>
      </c>
      <c r="H167" s="8">
        <v>3466910</v>
      </c>
      <c r="I167" s="15">
        <f>G167/E167</f>
        <v>0.98164394278050959</v>
      </c>
      <c r="J167" s="15">
        <f>H167/F167</f>
        <v>0.9973556587234782</v>
      </c>
      <c r="K167" t="s">
        <v>608</v>
      </c>
      <c r="M167" t="str">
        <f t="shared" si="5"/>
        <v>No!</v>
      </c>
      <c r="O167" s="8">
        <f t="shared" si="4"/>
        <v>9192</v>
      </c>
    </row>
    <row r="168" spans="1:15">
      <c r="A168" t="s">
        <v>457</v>
      </c>
      <c r="B168">
        <v>3</v>
      </c>
      <c r="C168" t="s">
        <v>458</v>
      </c>
      <c r="D168" t="s">
        <v>457</v>
      </c>
      <c r="E168" s="8">
        <v>30905</v>
      </c>
      <c r="F168" s="8">
        <v>11551087</v>
      </c>
      <c r="G168" s="8">
        <v>30272</v>
      </c>
      <c r="H168" s="8">
        <v>11548088</v>
      </c>
      <c r="I168" s="15">
        <f>G168/E168</f>
        <v>0.97951787736612195</v>
      </c>
      <c r="J168" s="15">
        <f>H168/F168</f>
        <v>0.99974037075471767</v>
      </c>
      <c r="K168" t="s">
        <v>608</v>
      </c>
      <c r="M168" t="str">
        <f t="shared" si="5"/>
        <v>No!</v>
      </c>
      <c r="O168" s="8">
        <f t="shared" si="4"/>
        <v>2999</v>
      </c>
    </row>
    <row r="169" spans="1:15">
      <c r="A169" t="s">
        <v>459</v>
      </c>
      <c r="B169">
        <v>3</v>
      </c>
      <c r="C169" t="s">
        <v>460</v>
      </c>
      <c r="D169" t="s">
        <v>459</v>
      </c>
      <c r="E169" s="8">
        <v>190733</v>
      </c>
      <c r="F169" s="8">
        <v>1257842</v>
      </c>
      <c r="G169" s="8">
        <v>74582</v>
      </c>
      <c r="H169" s="8">
        <v>500736</v>
      </c>
      <c r="I169" s="15">
        <f>G169/E169</f>
        <v>0.39102829609978346</v>
      </c>
      <c r="J169" s="15">
        <f>H169/F169</f>
        <v>0.39809133420572695</v>
      </c>
      <c r="K169" t="s">
        <v>608</v>
      </c>
      <c r="M169" t="str">
        <f t="shared" si="5"/>
        <v>No!</v>
      </c>
      <c r="O169" s="8">
        <f t="shared" si="4"/>
        <v>757106</v>
      </c>
    </row>
    <row r="170" spans="1:15">
      <c r="A170" t="s">
        <v>463</v>
      </c>
      <c r="B170">
        <v>3</v>
      </c>
      <c r="C170" t="s">
        <v>464</v>
      </c>
      <c r="D170" t="s">
        <v>463</v>
      </c>
      <c r="E170" s="8">
        <v>1009294</v>
      </c>
      <c r="F170" s="8">
        <v>13931397</v>
      </c>
      <c r="G170" s="8">
        <v>1000289</v>
      </c>
      <c r="H170" s="8">
        <v>13847777</v>
      </c>
      <c r="I170" s="15">
        <f>G170/E170</f>
        <v>0.99107792179483878</v>
      </c>
      <c r="J170" s="15">
        <f>H170/F170</f>
        <v>0.99399773045014794</v>
      </c>
      <c r="K170" t="s">
        <v>608</v>
      </c>
      <c r="M170" t="str">
        <f t="shared" si="5"/>
        <v>No!</v>
      </c>
      <c r="O170" s="8">
        <f t="shared" si="4"/>
        <v>83620</v>
      </c>
    </row>
    <row r="171" spans="1:15">
      <c r="A171" t="s">
        <v>707</v>
      </c>
      <c r="B171">
        <v>3</v>
      </c>
      <c r="C171" s="38" t="s">
        <v>708</v>
      </c>
      <c r="D171" t="s">
        <v>707</v>
      </c>
      <c r="E171" s="8">
        <v>139</v>
      </c>
      <c r="F171" s="8">
        <v>7961</v>
      </c>
      <c r="G171" s="8">
        <v>88</v>
      </c>
      <c r="H171" s="8">
        <v>7767</v>
      </c>
      <c r="I171" s="15">
        <f>G171/E171</f>
        <v>0.63309352517985606</v>
      </c>
      <c r="J171" s="15">
        <f>H171/F171</f>
        <v>0.97563120211028764</v>
      </c>
      <c r="K171" t="s">
        <v>608</v>
      </c>
      <c r="M171" t="str">
        <f t="shared" si="5"/>
        <v>No!</v>
      </c>
      <c r="O171" s="8">
        <f t="shared" si="4"/>
        <v>194</v>
      </c>
    </row>
    <row r="172" spans="1:15">
      <c r="A172" t="s">
        <v>485</v>
      </c>
      <c r="B172">
        <v>3</v>
      </c>
      <c r="C172" t="s">
        <v>486</v>
      </c>
      <c r="D172" t="s">
        <v>485</v>
      </c>
      <c r="E172" s="8">
        <v>4722804</v>
      </c>
      <c r="F172" s="8">
        <v>290884792</v>
      </c>
      <c r="G172" s="8">
        <v>4571323</v>
      </c>
      <c r="H172" s="8">
        <v>288477014</v>
      </c>
      <c r="I172" s="15">
        <f>G172/E172</f>
        <v>0.96792562215158617</v>
      </c>
      <c r="J172" s="15">
        <f>H172/F172</f>
        <v>0.99172257173211031</v>
      </c>
      <c r="K172" t="s">
        <v>608</v>
      </c>
      <c r="M172" t="str">
        <f t="shared" si="5"/>
        <v>No!</v>
      </c>
      <c r="O172" s="8">
        <f t="shared" si="4"/>
        <v>2407778</v>
      </c>
    </row>
    <row r="173" spans="1:15">
      <c r="A173" t="s">
        <v>487</v>
      </c>
      <c r="B173">
        <v>3</v>
      </c>
      <c r="C173" t="s">
        <v>488</v>
      </c>
      <c r="D173" t="s">
        <v>487</v>
      </c>
      <c r="E173" s="8">
        <v>2804</v>
      </c>
      <c r="F173" s="8">
        <v>44794</v>
      </c>
      <c r="G173" s="8">
        <v>2501</v>
      </c>
      <c r="H173" s="8">
        <v>32145</v>
      </c>
      <c r="I173" s="15">
        <f>G173/E173</f>
        <v>0.89194008559201143</v>
      </c>
      <c r="J173" s="15">
        <f>H173/F173</f>
        <v>0.71761843103987144</v>
      </c>
      <c r="K173" t="s">
        <v>608</v>
      </c>
      <c r="M173" t="str">
        <f t="shared" si="5"/>
        <v>No!</v>
      </c>
      <c r="O173" s="8">
        <f t="shared" si="4"/>
        <v>12649</v>
      </c>
    </row>
    <row r="174" spans="1:15">
      <c r="A174" t="s">
        <v>495</v>
      </c>
      <c r="B174">
        <v>3</v>
      </c>
      <c r="C174" t="s">
        <v>496</v>
      </c>
      <c r="D174" t="s">
        <v>495</v>
      </c>
      <c r="E174" s="8">
        <v>546095</v>
      </c>
      <c r="F174" s="8">
        <v>2360847</v>
      </c>
      <c r="G174" s="8">
        <v>544815</v>
      </c>
      <c r="H174" s="8">
        <v>2315552</v>
      </c>
      <c r="I174" s="15">
        <f>G174/E174</f>
        <v>0.99765608547963269</v>
      </c>
      <c r="J174" s="15">
        <f>H174/F174</f>
        <v>0.98081408918070501</v>
      </c>
      <c r="K174" t="s">
        <v>608</v>
      </c>
      <c r="M174" t="str">
        <f t="shared" si="5"/>
        <v>No!</v>
      </c>
      <c r="O174" s="8">
        <f t="shared" si="4"/>
        <v>45295</v>
      </c>
    </row>
    <row r="175" spans="1:15">
      <c r="A175" t="s">
        <v>51</v>
      </c>
      <c r="B175">
        <v>4</v>
      </c>
      <c r="C175" t="s">
        <v>52</v>
      </c>
      <c r="D175" t="s">
        <v>51</v>
      </c>
      <c r="E175" s="8">
        <v>298054</v>
      </c>
      <c r="F175" s="8">
        <v>8772871</v>
      </c>
      <c r="G175" s="8">
        <v>295804</v>
      </c>
      <c r="H175" s="8">
        <v>8703633</v>
      </c>
      <c r="I175" s="15">
        <f>G175/E175</f>
        <v>0.99245103236326304</v>
      </c>
      <c r="J175" s="15">
        <f>H175/F175</f>
        <v>0.99210771479484883</v>
      </c>
      <c r="K175" t="s">
        <v>610</v>
      </c>
      <c r="M175" t="str">
        <f t="shared" si="5"/>
        <v>No!</v>
      </c>
      <c r="O175" s="8">
        <f t="shared" si="4"/>
        <v>69238</v>
      </c>
    </row>
    <row r="176" spans="1:15">
      <c r="A176" t="s">
        <v>91</v>
      </c>
      <c r="B176">
        <v>4</v>
      </c>
      <c r="C176" t="s">
        <v>92</v>
      </c>
      <c r="D176" t="s">
        <v>91</v>
      </c>
      <c r="E176" s="8">
        <v>204100</v>
      </c>
      <c r="F176" s="8">
        <v>23237951</v>
      </c>
      <c r="G176" s="8">
        <v>198295</v>
      </c>
      <c r="H176" s="8">
        <v>22984457</v>
      </c>
      <c r="I176" s="15">
        <f>G176/E176</f>
        <v>0.97155805977462029</v>
      </c>
      <c r="J176" s="15">
        <f>H176/F176</f>
        <v>0.98909137901185862</v>
      </c>
      <c r="K176" t="s">
        <v>610</v>
      </c>
      <c r="M176" t="str">
        <f t="shared" si="5"/>
        <v>No!</v>
      </c>
      <c r="O176" s="8">
        <f t="shared" si="4"/>
        <v>253494</v>
      </c>
    </row>
    <row r="177" spans="1:15">
      <c r="A177" t="s">
        <v>107</v>
      </c>
      <c r="B177">
        <v>4</v>
      </c>
      <c r="C177" t="s">
        <v>108</v>
      </c>
      <c r="D177" t="s">
        <v>107</v>
      </c>
      <c r="E177" s="8">
        <v>6224</v>
      </c>
      <c r="F177" s="8">
        <v>2910335</v>
      </c>
      <c r="G177" s="8">
        <v>4977</v>
      </c>
      <c r="H177" s="8">
        <v>2399465</v>
      </c>
      <c r="I177" s="15">
        <f>G177/E177</f>
        <v>0.79964652956298199</v>
      </c>
      <c r="J177" s="15">
        <f>H177/F177</f>
        <v>0.82446350677842928</v>
      </c>
      <c r="K177" t="s">
        <v>610</v>
      </c>
      <c r="M177" t="str">
        <f t="shared" si="5"/>
        <v>No!</v>
      </c>
      <c r="O177" s="8">
        <f t="shared" si="4"/>
        <v>510870</v>
      </c>
    </row>
    <row r="178" spans="1:15">
      <c r="A178" t="s">
        <v>119</v>
      </c>
      <c r="B178">
        <v>4</v>
      </c>
      <c r="C178" t="s">
        <v>120</v>
      </c>
      <c r="D178" t="s">
        <v>119</v>
      </c>
      <c r="E178" s="8">
        <v>1962</v>
      </c>
      <c r="F178" s="8">
        <v>154868</v>
      </c>
      <c r="G178" s="8">
        <v>1916</v>
      </c>
      <c r="H178" s="8">
        <v>154624</v>
      </c>
      <c r="I178" s="15">
        <f>G178/E178</f>
        <v>0.97655453618756372</v>
      </c>
      <c r="J178" s="15">
        <f>H178/F178</f>
        <v>0.99842446470542656</v>
      </c>
      <c r="K178" t="s">
        <v>610</v>
      </c>
      <c r="M178" t="str">
        <f t="shared" si="5"/>
        <v>No!</v>
      </c>
      <c r="O178" s="8">
        <f t="shared" si="4"/>
        <v>244</v>
      </c>
    </row>
    <row r="179" spans="1:15">
      <c r="A179" t="s">
        <v>127</v>
      </c>
      <c r="B179">
        <v>4</v>
      </c>
      <c r="C179" t="s">
        <v>128</v>
      </c>
      <c r="D179" t="s">
        <v>127</v>
      </c>
      <c r="E179" s="8">
        <v>488581</v>
      </c>
      <c r="F179" s="8">
        <v>16529955</v>
      </c>
      <c r="G179" s="8">
        <v>484394</v>
      </c>
      <c r="H179" s="8">
        <v>16506286</v>
      </c>
      <c r="I179" s="15">
        <f>G179/E179</f>
        <v>0.99143028484529694</v>
      </c>
      <c r="J179" s="15">
        <f>H179/F179</f>
        <v>0.99856811467423834</v>
      </c>
      <c r="K179" t="s">
        <v>610</v>
      </c>
      <c r="M179" t="str">
        <f t="shared" si="5"/>
        <v>No!</v>
      </c>
      <c r="O179" s="8">
        <f t="shared" si="4"/>
        <v>23669</v>
      </c>
    </row>
    <row r="180" spans="1:15">
      <c r="A180" t="s">
        <v>161</v>
      </c>
      <c r="B180">
        <v>4</v>
      </c>
      <c r="C180" t="s">
        <v>162</v>
      </c>
      <c r="D180" t="s">
        <v>161</v>
      </c>
      <c r="E180" s="8">
        <v>814</v>
      </c>
      <c r="F180" s="8">
        <v>42473</v>
      </c>
      <c r="G180" s="8">
        <v>923</v>
      </c>
      <c r="H180" s="8">
        <v>42451</v>
      </c>
      <c r="I180" s="15">
        <f>G180/E180</f>
        <v>1.1339066339066339</v>
      </c>
      <c r="J180" s="15">
        <f>H180/F180</f>
        <v>0.99948202387399054</v>
      </c>
      <c r="K180" t="s">
        <v>610</v>
      </c>
      <c r="M180" t="str">
        <f t="shared" si="5"/>
        <v>No!</v>
      </c>
      <c r="O180" s="8">
        <f t="shared" si="4"/>
        <v>22</v>
      </c>
    </row>
    <row r="181" spans="1:15">
      <c r="A181" t="s">
        <v>183</v>
      </c>
      <c r="B181">
        <v>4</v>
      </c>
      <c r="C181" t="s">
        <v>184</v>
      </c>
      <c r="D181" t="s">
        <v>183</v>
      </c>
      <c r="E181" s="8">
        <v>2238626</v>
      </c>
      <c r="F181" s="8">
        <v>86884637</v>
      </c>
      <c r="G181" s="8">
        <v>1674736</v>
      </c>
      <c r="H181" s="8">
        <v>56122568</v>
      </c>
      <c r="I181" s="15">
        <f>G181/E181</f>
        <v>0.74810888464620706</v>
      </c>
      <c r="J181" s="15">
        <f>H181/F181</f>
        <v>0.64594351703397235</v>
      </c>
      <c r="K181" t="s">
        <v>610</v>
      </c>
      <c r="M181" t="str">
        <f t="shared" si="5"/>
        <v>No!</v>
      </c>
      <c r="O181" s="8">
        <f t="shared" si="4"/>
        <v>30762069</v>
      </c>
    </row>
    <row r="182" spans="1:15">
      <c r="A182" t="s">
        <v>189</v>
      </c>
      <c r="B182">
        <v>4</v>
      </c>
      <c r="C182" t="s">
        <v>190</v>
      </c>
      <c r="D182" t="s">
        <v>189</v>
      </c>
      <c r="E182" s="8">
        <v>114557</v>
      </c>
      <c r="F182" s="8">
        <v>2450165</v>
      </c>
      <c r="G182" s="8">
        <v>117629</v>
      </c>
      <c r="H182" s="8">
        <v>2449461</v>
      </c>
      <c r="I182" s="15">
        <f>G182/E182</f>
        <v>1.0268163447017642</v>
      </c>
      <c r="J182" s="15">
        <f>H182/F182</f>
        <v>0.99971267241185802</v>
      </c>
      <c r="K182" t="s">
        <v>610</v>
      </c>
      <c r="M182" t="str">
        <f t="shared" si="5"/>
        <v>No!</v>
      </c>
      <c r="O182" s="8">
        <f t="shared" si="4"/>
        <v>704</v>
      </c>
    </row>
    <row r="183" spans="1:15">
      <c r="A183" t="s">
        <v>233</v>
      </c>
      <c r="B183">
        <v>4</v>
      </c>
      <c r="C183" t="s">
        <v>234</v>
      </c>
      <c r="D183" t="s">
        <v>233</v>
      </c>
      <c r="E183" s="8">
        <v>1050725</v>
      </c>
      <c r="F183" s="8">
        <v>39048533</v>
      </c>
      <c r="G183" s="8">
        <v>1000560</v>
      </c>
      <c r="H183" s="8">
        <v>41100158</v>
      </c>
      <c r="I183" s="15">
        <f>G183/E183</f>
        <v>0.95225677508387063</v>
      </c>
      <c r="J183" s="15">
        <f>H183/F183</f>
        <v>1.0525403860882558</v>
      </c>
      <c r="K183" t="s">
        <v>610</v>
      </c>
      <c r="M183" t="str">
        <f t="shared" si="5"/>
        <v>No!</v>
      </c>
      <c r="O183" s="8">
        <f t="shared" si="4"/>
        <v>-2051625</v>
      </c>
    </row>
    <row r="184" spans="1:15">
      <c r="A184" t="s">
        <v>249</v>
      </c>
      <c r="B184">
        <v>4</v>
      </c>
      <c r="C184" t="s">
        <v>250</v>
      </c>
      <c r="D184" t="s">
        <v>249</v>
      </c>
      <c r="E184" s="8">
        <v>7370</v>
      </c>
      <c r="F184" s="8">
        <v>493457</v>
      </c>
      <c r="G184" s="8">
        <v>7313</v>
      </c>
      <c r="H184" s="8">
        <v>461813</v>
      </c>
      <c r="I184" s="15">
        <f>G184/E184</f>
        <v>0.99226594301221172</v>
      </c>
      <c r="J184" s="15">
        <f>H184/F184</f>
        <v>0.93587283187795489</v>
      </c>
      <c r="K184" t="s">
        <v>610</v>
      </c>
      <c r="M184" t="str">
        <f t="shared" si="5"/>
        <v>No!</v>
      </c>
      <c r="O184" s="8">
        <f t="shared" si="4"/>
        <v>31644</v>
      </c>
    </row>
    <row r="185" spans="1:15">
      <c r="A185" t="s">
        <v>257</v>
      </c>
      <c r="B185">
        <v>4</v>
      </c>
      <c r="C185" t="s">
        <v>258</v>
      </c>
      <c r="D185" t="s">
        <v>257</v>
      </c>
      <c r="E185" s="8">
        <v>89248</v>
      </c>
      <c r="F185" s="8">
        <v>7291574</v>
      </c>
      <c r="G185" s="8">
        <v>51935</v>
      </c>
      <c r="H185" s="8">
        <v>5000192</v>
      </c>
      <c r="I185" s="15">
        <f>G185/E185</f>
        <v>0.58191780207959842</v>
      </c>
      <c r="J185" s="15">
        <f>H185/F185</f>
        <v>0.68574933203722543</v>
      </c>
      <c r="K185" t="s">
        <v>610</v>
      </c>
      <c r="M185" t="str">
        <f t="shared" si="5"/>
        <v>No!</v>
      </c>
      <c r="O185" s="8">
        <f t="shared" si="4"/>
        <v>2291382</v>
      </c>
    </row>
    <row r="186" spans="1:15">
      <c r="A186" t="s">
        <v>279</v>
      </c>
      <c r="B186">
        <v>4</v>
      </c>
      <c r="C186" t="s">
        <v>280</v>
      </c>
      <c r="D186" t="s">
        <v>279</v>
      </c>
      <c r="E186" s="8">
        <v>9365</v>
      </c>
      <c r="F186" s="8">
        <v>2654805</v>
      </c>
      <c r="G186" s="8">
        <v>9202</v>
      </c>
      <c r="H186" s="8">
        <v>2647147</v>
      </c>
      <c r="I186" s="15">
        <f>G186/E186</f>
        <v>0.98259476775226906</v>
      </c>
      <c r="J186" s="15">
        <f>H186/F186</f>
        <v>0.99711541902324274</v>
      </c>
      <c r="K186" t="s">
        <v>610</v>
      </c>
      <c r="M186" t="str">
        <f t="shared" si="5"/>
        <v>No!</v>
      </c>
      <c r="O186" s="8">
        <f t="shared" si="4"/>
        <v>7658</v>
      </c>
    </row>
    <row r="187" spans="1:15">
      <c r="A187" t="s">
        <v>285</v>
      </c>
      <c r="B187">
        <v>4</v>
      </c>
      <c r="C187" t="s">
        <v>286</v>
      </c>
      <c r="D187" t="s">
        <v>285</v>
      </c>
      <c r="E187" s="8">
        <v>416444</v>
      </c>
      <c r="F187" s="8">
        <v>23829366</v>
      </c>
      <c r="G187" s="8">
        <v>414474</v>
      </c>
      <c r="H187" s="8">
        <v>23806930</v>
      </c>
      <c r="I187" s="15">
        <f>G187/E187</f>
        <v>0.99526947200583993</v>
      </c>
      <c r="J187" s="15">
        <f>H187/F187</f>
        <v>0.999058472642537</v>
      </c>
      <c r="K187" t="s">
        <v>610</v>
      </c>
      <c r="M187" t="str">
        <f t="shared" si="5"/>
        <v>No!</v>
      </c>
      <c r="O187" s="8">
        <f t="shared" si="4"/>
        <v>22436</v>
      </c>
    </row>
    <row r="188" spans="1:15">
      <c r="A188" t="s">
        <v>299</v>
      </c>
      <c r="B188">
        <v>4</v>
      </c>
      <c r="C188" t="s">
        <v>300</v>
      </c>
      <c r="D188" t="s">
        <v>299</v>
      </c>
      <c r="E188" s="8">
        <v>276754</v>
      </c>
      <c r="F188" s="8">
        <v>7226249</v>
      </c>
      <c r="G188" s="8">
        <v>284009</v>
      </c>
      <c r="H188" s="8">
        <v>7127793</v>
      </c>
      <c r="I188" s="15">
        <f>G188/E188</f>
        <v>1.0262146165909074</v>
      </c>
      <c r="J188" s="15">
        <f>H188/F188</f>
        <v>0.98637522731364502</v>
      </c>
      <c r="K188" t="s">
        <v>610</v>
      </c>
      <c r="M188" t="str">
        <f t="shared" si="5"/>
        <v>No!</v>
      </c>
      <c r="O188" s="8">
        <f t="shared" si="4"/>
        <v>98456</v>
      </c>
    </row>
    <row r="189" spans="1:15">
      <c r="A189" t="s">
        <v>305</v>
      </c>
      <c r="B189">
        <v>4</v>
      </c>
      <c r="C189" t="s">
        <v>306</v>
      </c>
      <c r="D189" t="s">
        <v>305</v>
      </c>
      <c r="E189" s="8">
        <v>399</v>
      </c>
      <c r="F189" s="8">
        <v>1415</v>
      </c>
      <c r="G189" s="8">
        <v>20</v>
      </c>
      <c r="H189" s="8">
        <v>1219</v>
      </c>
      <c r="I189" s="15">
        <f>G189/E189</f>
        <v>5.0125313283208017E-2</v>
      </c>
      <c r="J189" s="15">
        <f>H189/F189</f>
        <v>0.86148409893992928</v>
      </c>
      <c r="K189" t="s">
        <v>610</v>
      </c>
      <c r="M189" t="str">
        <f t="shared" si="5"/>
        <v>No!</v>
      </c>
      <c r="O189" s="8">
        <f t="shared" si="4"/>
        <v>196</v>
      </c>
    </row>
    <row r="190" spans="1:15">
      <c r="A190" t="s">
        <v>367</v>
      </c>
      <c r="B190">
        <v>4</v>
      </c>
      <c r="C190" t="s">
        <v>368</v>
      </c>
      <c r="D190" t="s">
        <v>367</v>
      </c>
      <c r="E190" s="8">
        <v>252671</v>
      </c>
      <c r="F190" s="8">
        <v>10374686</v>
      </c>
      <c r="G190" s="8">
        <v>243840</v>
      </c>
      <c r="H190" s="8">
        <v>10359440</v>
      </c>
      <c r="I190" s="15">
        <f>G190/E190</f>
        <v>0.96504941208132311</v>
      </c>
      <c r="J190" s="15">
        <f>H190/F190</f>
        <v>0.99853046154842662</v>
      </c>
      <c r="K190" t="s">
        <v>610</v>
      </c>
      <c r="M190" t="str">
        <f t="shared" si="5"/>
        <v>No!</v>
      </c>
      <c r="O190" s="8">
        <f t="shared" si="4"/>
        <v>15246</v>
      </c>
    </row>
    <row r="191" spans="1:15">
      <c r="A191" t="s">
        <v>379</v>
      </c>
      <c r="B191">
        <v>4</v>
      </c>
      <c r="C191" t="s">
        <v>380</v>
      </c>
      <c r="D191" t="s">
        <v>379</v>
      </c>
      <c r="E191" s="8">
        <v>209231</v>
      </c>
      <c r="F191" s="8">
        <v>8862805</v>
      </c>
      <c r="G191" s="8">
        <v>199694</v>
      </c>
      <c r="H191" s="8">
        <v>8522041</v>
      </c>
      <c r="I191" s="15">
        <f>G191/E191</f>
        <v>0.95441880027338211</v>
      </c>
      <c r="J191" s="15">
        <f>H191/F191</f>
        <v>0.9615512244712594</v>
      </c>
      <c r="K191" t="s">
        <v>610</v>
      </c>
      <c r="M191" t="str">
        <f t="shared" si="5"/>
        <v>No!</v>
      </c>
      <c r="O191" s="8">
        <f t="shared" si="4"/>
        <v>340764</v>
      </c>
    </row>
    <row r="192" spans="1:15">
      <c r="A192" t="s">
        <v>387</v>
      </c>
      <c r="B192">
        <v>4</v>
      </c>
      <c r="C192" t="s">
        <v>388</v>
      </c>
      <c r="D192" t="s">
        <v>387</v>
      </c>
      <c r="E192" s="8">
        <v>165424</v>
      </c>
      <c r="F192" s="8">
        <v>700719</v>
      </c>
      <c r="G192" s="8">
        <v>184720</v>
      </c>
      <c r="H192" s="8">
        <v>696119</v>
      </c>
      <c r="I192" s="15">
        <f>G192/E192</f>
        <v>1.1166457104168681</v>
      </c>
      <c r="J192" s="15">
        <f>H192/F192</f>
        <v>0.99343531429859899</v>
      </c>
      <c r="K192" t="s">
        <v>610</v>
      </c>
      <c r="M192" t="str">
        <f t="shared" si="5"/>
        <v>No!</v>
      </c>
      <c r="O192" s="8">
        <f t="shared" si="4"/>
        <v>4600</v>
      </c>
    </row>
    <row r="193" spans="1:15">
      <c r="A193" t="s">
        <v>417</v>
      </c>
      <c r="B193">
        <v>4</v>
      </c>
      <c r="C193" t="s">
        <v>418</v>
      </c>
      <c r="D193" t="s">
        <v>417</v>
      </c>
      <c r="E193" s="8">
        <v>1598750</v>
      </c>
      <c r="F193" s="8">
        <v>43889635</v>
      </c>
      <c r="G193" s="8">
        <v>1596371</v>
      </c>
      <c r="H193" s="8">
        <v>43889622</v>
      </c>
      <c r="I193" s="15">
        <f>G193/E193</f>
        <v>0.99851196247068019</v>
      </c>
      <c r="J193" s="15">
        <f>H193/F193</f>
        <v>0.99999970380250369</v>
      </c>
      <c r="K193" t="s">
        <v>610</v>
      </c>
      <c r="M193" t="str">
        <f t="shared" si="5"/>
        <v>No!</v>
      </c>
      <c r="O193" s="8">
        <f t="shared" si="4"/>
        <v>13</v>
      </c>
    </row>
    <row r="194" spans="1:15">
      <c r="A194" t="s">
        <v>421</v>
      </c>
      <c r="B194">
        <v>4</v>
      </c>
      <c r="C194" t="s">
        <v>422</v>
      </c>
      <c r="D194" t="s">
        <v>421</v>
      </c>
      <c r="E194" s="8">
        <v>296293</v>
      </c>
      <c r="F194" s="8">
        <v>3360838</v>
      </c>
      <c r="G194" s="8">
        <v>247339</v>
      </c>
      <c r="H194" s="8">
        <v>3251048</v>
      </c>
      <c r="I194" s="15">
        <f>G194/E194</f>
        <v>0.83477841190983249</v>
      </c>
      <c r="J194" s="15">
        <f>H194/F194</f>
        <v>0.96733255217895064</v>
      </c>
      <c r="K194" t="s">
        <v>610</v>
      </c>
      <c r="M194" t="str">
        <f t="shared" si="5"/>
        <v>No!</v>
      </c>
      <c r="O194" s="8">
        <f t="shared" si="4"/>
        <v>109790</v>
      </c>
    </row>
    <row r="195" spans="1:15">
      <c r="A195" t="s">
        <v>481</v>
      </c>
      <c r="B195">
        <v>4</v>
      </c>
      <c r="C195" t="s">
        <v>482</v>
      </c>
      <c r="D195" t="s">
        <v>481</v>
      </c>
      <c r="E195" s="8">
        <v>954818</v>
      </c>
      <c r="F195" s="8">
        <v>85163571</v>
      </c>
      <c r="G195" s="8">
        <v>930710</v>
      </c>
      <c r="H195" s="8">
        <v>83842614</v>
      </c>
      <c r="I195" s="15">
        <f>G195/E195</f>
        <v>0.97475120913095481</v>
      </c>
      <c r="J195" s="15">
        <f>H195/F195</f>
        <v>0.9844891778903917</v>
      </c>
      <c r="K195" t="s">
        <v>610</v>
      </c>
      <c r="M195" t="str">
        <f t="shared" si="5"/>
        <v>No!</v>
      </c>
      <c r="O195" s="8">
        <f t="shared" ref="O195:O258" si="6">F195-H195</f>
        <v>1320957</v>
      </c>
    </row>
    <row r="196" spans="1:15">
      <c r="A196" t="s">
        <v>27</v>
      </c>
      <c r="B196">
        <v>5</v>
      </c>
      <c r="C196" t="s">
        <v>28</v>
      </c>
      <c r="D196" t="s">
        <v>27</v>
      </c>
      <c r="E196" s="8">
        <v>334885</v>
      </c>
      <c r="F196" s="8">
        <v>1761112</v>
      </c>
      <c r="G196" s="8">
        <v>335686</v>
      </c>
      <c r="H196" s="8">
        <v>1759669</v>
      </c>
      <c r="I196" s="15">
        <f>G196/E196</f>
        <v>1.0023918658644013</v>
      </c>
      <c r="J196" s="15">
        <f>H196/F196</f>
        <v>0.99918063132838797</v>
      </c>
      <c r="K196" t="s">
        <v>612</v>
      </c>
      <c r="M196" t="str">
        <f t="shared" ref="M196:M259" si="7">+IF(D196=N196,"","No!")</f>
        <v>No!</v>
      </c>
      <c r="O196" s="8">
        <f t="shared" si="6"/>
        <v>1443</v>
      </c>
    </row>
    <row r="197" spans="1:15">
      <c r="A197" t="s">
        <v>29</v>
      </c>
      <c r="B197">
        <v>5</v>
      </c>
      <c r="C197" t="s">
        <v>30</v>
      </c>
      <c r="D197" t="s">
        <v>29</v>
      </c>
      <c r="E197" s="8">
        <v>3560</v>
      </c>
      <c r="F197" s="8">
        <v>4051020</v>
      </c>
      <c r="G197" s="8">
        <v>3175</v>
      </c>
      <c r="H197" s="8">
        <v>4051005</v>
      </c>
      <c r="I197" s="15">
        <f>G197/E197</f>
        <v>0.8918539325842697</v>
      </c>
      <c r="J197" s="15">
        <f>H197/F197</f>
        <v>0.99999629722884609</v>
      </c>
      <c r="K197" t="s">
        <v>612</v>
      </c>
      <c r="M197" t="str">
        <f t="shared" si="7"/>
        <v>No!</v>
      </c>
      <c r="O197" s="8">
        <f t="shared" si="6"/>
        <v>15</v>
      </c>
    </row>
    <row r="198" spans="1:15">
      <c r="A198" t="s">
        <v>39</v>
      </c>
      <c r="B198">
        <v>5</v>
      </c>
      <c r="C198" t="s">
        <v>40</v>
      </c>
      <c r="D198" t="s">
        <v>39</v>
      </c>
      <c r="E198" s="8">
        <v>109547</v>
      </c>
      <c r="F198" s="8">
        <v>29454773</v>
      </c>
      <c r="G198" s="8">
        <v>108229</v>
      </c>
      <c r="H198" s="8">
        <v>29468009</v>
      </c>
      <c r="I198" s="15">
        <f>G198/E198</f>
        <v>0.98796863446739758</v>
      </c>
      <c r="J198" s="15">
        <f>H198/F198</f>
        <v>1.0004493668988723</v>
      </c>
      <c r="K198" t="s">
        <v>612</v>
      </c>
      <c r="M198" t="str">
        <f t="shared" si="7"/>
        <v>No!</v>
      </c>
      <c r="O198" s="8">
        <f t="shared" si="6"/>
        <v>-13236</v>
      </c>
    </row>
    <row r="199" spans="1:15">
      <c r="A199" t="s">
        <v>45</v>
      </c>
      <c r="B199">
        <v>5</v>
      </c>
      <c r="C199" t="s">
        <v>46</v>
      </c>
      <c r="D199" t="s">
        <v>45</v>
      </c>
      <c r="E199" s="8">
        <v>1724691</v>
      </c>
      <c r="F199" s="8">
        <v>60579101</v>
      </c>
      <c r="G199" s="8">
        <v>1547257</v>
      </c>
      <c r="H199" s="8">
        <v>55000064</v>
      </c>
      <c r="I199" s="15">
        <f>G199/E199</f>
        <v>0.8971212814353412</v>
      </c>
      <c r="J199" s="15">
        <f>H199/F199</f>
        <v>0.90790492252435373</v>
      </c>
      <c r="K199" t="s">
        <v>612</v>
      </c>
      <c r="M199" t="str">
        <f t="shared" si="7"/>
        <v>No!</v>
      </c>
      <c r="O199" s="8">
        <f t="shared" si="6"/>
        <v>5579037</v>
      </c>
    </row>
    <row r="200" spans="1:15">
      <c r="A200" t="s">
        <v>53</v>
      </c>
      <c r="B200">
        <v>5</v>
      </c>
      <c r="C200" t="s">
        <v>54</v>
      </c>
      <c r="D200" t="s">
        <v>53</v>
      </c>
      <c r="E200" s="8">
        <v>7</v>
      </c>
      <c r="F200" s="8">
        <v>2302</v>
      </c>
      <c r="G200" s="8">
        <v>7</v>
      </c>
      <c r="H200" s="8">
        <v>2287</v>
      </c>
      <c r="I200" s="15">
        <f>G200/E200</f>
        <v>1</v>
      </c>
      <c r="J200" s="15">
        <f>H200/F200</f>
        <v>0.99348392701998267</v>
      </c>
      <c r="K200" t="s">
        <v>612</v>
      </c>
      <c r="M200" t="str">
        <f t="shared" si="7"/>
        <v>No!</v>
      </c>
      <c r="O200" s="8">
        <f t="shared" si="6"/>
        <v>15</v>
      </c>
    </row>
    <row r="201" spans="1:15">
      <c r="A201" t="s">
        <v>57</v>
      </c>
      <c r="B201">
        <v>5</v>
      </c>
      <c r="C201" t="s">
        <v>58</v>
      </c>
      <c r="D201" t="s">
        <v>57</v>
      </c>
      <c r="E201" s="8">
        <v>19</v>
      </c>
      <c r="F201" s="8">
        <v>25147</v>
      </c>
      <c r="G201" s="8">
        <v>18</v>
      </c>
      <c r="H201" s="8">
        <v>25132</v>
      </c>
      <c r="I201" s="15">
        <f>G201/E201</f>
        <v>0.94736842105263153</v>
      </c>
      <c r="J201" s="15">
        <f>H201/F201</f>
        <v>0.99940350737662542</v>
      </c>
      <c r="K201" t="s">
        <v>612</v>
      </c>
      <c r="M201" t="str">
        <f t="shared" si="7"/>
        <v>No!</v>
      </c>
      <c r="O201" s="8">
        <f t="shared" si="6"/>
        <v>15</v>
      </c>
    </row>
    <row r="202" spans="1:15">
      <c r="A202" t="s">
        <v>59</v>
      </c>
      <c r="B202">
        <v>5</v>
      </c>
      <c r="C202" t="s">
        <v>60</v>
      </c>
      <c r="D202" t="s">
        <v>59</v>
      </c>
      <c r="E202" s="8">
        <v>1637</v>
      </c>
      <c r="F202" s="8">
        <v>47884</v>
      </c>
      <c r="G202" s="8">
        <v>1634</v>
      </c>
      <c r="H202" s="8">
        <v>46092</v>
      </c>
      <c r="I202" s="15">
        <f>G202/E202</f>
        <v>0.99816737935247402</v>
      </c>
      <c r="J202" s="15">
        <f>H202/F202</f>
        <v>0.9625762258792081</v>
      </c>
      <c r="K202" t="s">
        <v>612</v>
      </c>
      <c r="M202" t="str">
        <f t="shared" si="7"/>
        <v>No!</v>
      </c>
      <c r="O202" s="8">
        <f t="shared" si="6"/>
        <v>1792</v>
      </c>
    </row>
    <row r="203" spans="1:15">
      <c r="A203" t="s">
        <v>69</v>
      </c>
      <c r="B203">
        <v>5</v>
      </c>
      <c r="C203" t="s">
        <v>70</v>
      </c>
      <c r="D203" t="s">
        <v>69</v>
      </c>
      <c r="E203" s="8">
        <v>209</v>
      </c>
      <c r="F203" s="8">
        <v>236603</v>
      </c>
      <c r="G203" s="8">
        <v>197</v>
      </c>
      <c r="H203" s="8">
        <v>236588</v>
      </c>
      <c r="I203" s="15">
        <f>G203/E203</f>
        <v>0.9425837320574163</v>
      </c>
      <c r="J203" s="15">
        <f>H203/F203</f>
        <v>0.99993660266353346</v>
      </c>
      <c r="K203" t="s">
        <v>612</v>
      </c>
      <c r="M203" t="str">
        <f t="shared" si="7"/>
        <v>No!</v>
      </c>
      <c r="O203" s="8">
        <f t="shared" si="6"/>
        <v>15</v>
      </c>
    </row>
    <row r="204" spans="1:15">
      <c r="A204" t="s">
        <v>73</v>
      </c>
      <c r="B204">
        <v>5</v>
      </c>
      <c r="C204" t="s">
        <v>74</v>
      </c>
      <c r="D204" t="s">
        <v>73</v>
      </c>
      <c r="E204" s="8">
        <v>3127745</v>
      </c>
      <c r="F204" s="8">
        <v>179560866</v>
      </c>
      <c r="G204" s="8">
        <v>2982351</v>
      </c>
      <c r="H204" s="8">
        <v>178606342</v>
      </c>
      <c r="I204" s="15">
        <f>G204/E204</f>
        <v>0.95351475264127994</v>
      </c>
      <c r="J204" s="15">
        <f>H204/F204</f>
        <v>0.9946841200910671</v>
      </c>
      <c r="K204" t="s">
        <v>612</v>
      </c>
      <c r="M204" t="str">
        <f t="shared" si="7"/>
        <v>No!</v>
      </c>
      <c r="O204" s="8">
        <f t="shared" si="6"/>
        <v>954524</v>
      </c>
    </row>
    <row r="205" spans="1:15">
      <c r="A205" t="s">
        <v>77</v>
      </c>
      <c r="B205">
        <v>5</v>
      </c>
      <c r="C205" t="s">
        <v>78</v>
      </c>
      <c r="D205" t="s">
        <v>77</v>
      </c>
      <c r="E205" s="8">
        <v>342</v>
      </c>
      <c r="F205" s="8">
        <v>251059</v>
      </c>
      <c r="G205" s="8">
        <v>329</v>
      </c>
      <c r="H205" s="8">
        <v>251055</v>
      </c>
      <c r="I205" s="15">
        <f>G205/E205</f>
        <v>0.96198830409356728</v>
      </c>
      <c r="J205" s="15">
        <f>H205/F205</f>
        <v>0.99998406749011193</v>
      </c>
      <c r="K205" t="s">
        <v>612</v>
      </c>
      <c r="M205" t="str">
        <f t="shared" si="7"/>
        <v>No!</v>
      </c>
      <c r="O205" s="8">
        <f t="shared" si="6"/>
        <v>4</v>
      </c>
    </row>
    <row r="206" spans="1:15">
      <c r="A206" t="s">
        <v>89</v>
      </c>
      <c r="B206">
        <v>5</v>
      </c>
      <c r="C206" t="s">
        <v>90</v>
      </c>
      <c r="D206" t="s">
        <v>89</v>
      </c>
      <c r="E206" s="8">
        <v>47608</v>
      </c>
      <c r="F206" s="8">
        <v>437455</v>
      </c>
      <c r="G206" s="8">
        <v>32736</v>
      </c>
      <c r="H206" s="8">
        <v>405001</v>
      </c>
      <c r="I206" s="15">
        <f>G206/E206</f>
        <v>0.68761552680221816</v>
      </c>
      <c r="J206" s="15">
        <f>H206/F206</f>
        <v>0.92581179778491507</v>
      </c>
      <c r="K206" t="s">
        <v>612</v>
      </c>
      <c r="M206" t="str">
        <f t="shared" si="7"/>
        <v>No!</v>
      </c>
      <c r="O206" s="8">
        <f t="shared" si="6"/>
        <v>32454</v>
      </c>
    </row>
    <row r="207" spans="1:15">
      <c r="A207" t="s">
        <v>93</v>
      </c>
      <c r="B207">
        <v>5</v>
      </c>
      <c r="C207" t="s">
        <v>94</v>
      </c>
      <c r="D207" t="s">
        <v>93</v>
      </c>
      <c r="E207" s="8">
        <v>281</v>
      </c>
      <c r="F207" s="8">
        <v>468</v>
      </c>
      <c r="G207" s="8">
        <v>281</v>
      </c>
      <c r="H207" s="8">
        <v>453</v>
      </c>
      <c r="I207" s="15">
        <f>G207/E207</f>
        <v>1</v>
      </c>
      <c r="J207" s="15">
        <f>H207/F207</f>
        <v>0.96794871794871795</v>
      </c>
      <c r="K207" t="s">
        <v>612</v>
      </c>
      <c r="M207" t="str">
        <f t="shared" si="7"/>
        <v>No!</v>
      </c>
      <c r="O207" s="8">
        <f t="shared" si="6"/>
        <v>15</v>
      </c>
    </row>
    <row r="208" spans="1:15">
      <c r="A208" t="s">
        <v>97</v>
      </c>
      <c r="B208">
        <v>5</v>
      </c>
      <c r="C208" t="s">
        <v>98</v>
      </c>
      <c r="D208" t="s">
        <v>97</v>
      </c>
      <c r="E208" s="8">
        <v>6756</v>
      </c>
      <c r="F208" s="8">
        <v>643485</v>
      </c>
      <c r="G208" s="8">
        <v>6088</v>
      </c>
      <c r="H208" s="8">
        <v>627151</v>
      </c>
      <c r="I208" s="15">
        <f>G208/E208</f>
        <v>0.90112492599171112</v>
      </c>
      <c r="J208" s="15">
        <f>H208/F208</f>
        <v>0.97461634692339372</v>
      </c>
      <c r="K208" t="s">
        <v>612</v>
      </c>
      <c r="M208" t="str">
        <f t="shared" si="7"/>
        <v>No!</v>
      </c>
      <c r="O208" s="8">
        <f t="shared" si="6"/>
        <v>16334</v>
      </c>
    </row>
    <row r="209" spans="1:15">
      <c r="A209" t="s">
        <v>105</v>
      </c>
      <c r="B209">
        <v>5</v>
      </c>
      <c r="C209" t="s">
        <v>106</v>
      </c>
      <c r="D209" t="s">
        <v>105</v>
      </c>
      <c r="E209" s="8">
        <v>338</v>
      </c>
      <c r="F209" s="8">
        <v>267171</v>
      </c>
      <c r="G209" s="8">
        <v>329</v>
      </c>
      <c r="H209" s="8">
        <v>267156</v>
      </c>
      <c r="I209" s="15">
        <f>G209/E209</f>
        <v>0.97337278106508873</v>
      </c>
      <c r="J209" s="15">
        <f>H209/F209</f>
        <v>0.99994385618199577</v>
      </c>
      <c r="K209" t="s">
        <v>612</v>
      </c>
      <c r="M209" t="str">
        <f t="shared" si="7"/>
        <v>No!</v>
      </c>
      <c r="O209" s="8">
        <f t="shared" si="6"/>
        <v>15</v>
      </c>
    </row>
    <row r="210" spans="1:15">
      <c r="A210" t="s">
        <v>109</v>
      </c>
      <c r="B210">
        <v>5</v>
      </c>
      <c r="C210" t="s">
        <v>110</v>
      </c>
      <c r="D210" t="s">
        <v>109</v>
      </c>
      <c r="E210" s="8">
        <v>327</v>
      </c>
      <c r="F210" s="8">
        <v>193262</v>
      </c>
      <c r="G210" s="8">
        <v>318</v>
      </c>
      <c r="H210" s="8">
        <v>193247</v>
      </c>
      <c r="I210" s="15">
        <f>G210/E210</f>
        <v>0.97247706422018354</v>
      </c>
      <c r="J210" s="15">
        <f>H210/F210</f>
        <v>0.99992238515590237</v>
      </c>
      <c r="K210" t="s">
        <v>612</v>
      </c>
      <c r="M210" t="str">
        <f t="shared" si="7"/>
        <v>No!</v>
      </c>
      <c r="O210" s="8">
        <f t="shared" si="6"/>
        <v>15</v>
      </c>
    </row>
    <row r="211" spans="1:15">
      <c r="A211" t="s">
        <v>111</v>
      </c>
      <c r="B211">
        <v>5</v>
      </c>
      <c r="C211" t="s">
        <v>112</v>
      </c>
      <c r="D211" t="s">
        <v>111</v>
      </c>
      <c r="E211" s="8">
        <v>8123</v>
      </c>
      <c r="F211" s="8">
        <v>54624</v>
      </c>
      <c r="G211" s="8">
        <v>8119</v>
      </c>
      <c r="H211" s="8">
        <v>54609</v>
      </c>
      <c r="I211" s="15">
        <f>G211/E211</f>
        <v>0.99950757109442323</v>
      </c>
      <c r="J211" s="15">
        <f>H211/F211</f>
        <v>0.99972539543057992</v>
      </c>
      <c r="K211" t="s">
        <v>612</v>
      </c>
      <c r="M211" t="str">
        <f t="shared" si="7"/>
        <v>No!</v>
      </c>
      <c r="O211" s="8">
        <f t="shared" si="6"/>
        <v>15</v>
      </c>
    </row>
    <row r="212" spans="1:15">
      <c r="A212" t="s">
        <v>115</v>
      </c>
      <c r="B212">
        <v>5</v>
      </c>
      <c r="C212" t="s">
        <v>116</v>
      </c>
      <c r="D212" t="s">
        <v>115</v>
      </c>
      <c r="E212" s="8">
        <v>7419</v>
      </c>
      <c r="F212" s="8">
        <v>212917</v>
      </c>
      <c r="G212" s="8">
        <v>7403</v>
      </c>
      <c r="H212" s="8">
        <v>212902</v>
      </c>
      <c r="I212" s="15">
        <f>G212/E212</f>
        <v>0.99784337511794041</v>
      </c>
      <c r="J212" s="15">
        <f>H212/F212</f>
        <v>0.99992955001244621</v>
      </c>
      <c r="K212" t="s">
        <v>612</v>
      </c>
      <c r="M212" t="str">
        <f t="shared" si="7"/>
        <v>No!</v>
      </c>
      <c r="O212" s="8">
        <f t="shared" si="6"/>
        <v>15</v>
      </c>
    </row>
    <row r="213" spans="1:15">
      <c r="A213" t="s">
        <v>121</v>
      </c>
      <c r="B213">
        <v>5</v>
      </c>
      <c r="C213" t="s">
        <v>122</v>
      </c>
      <c r="D213" t="s">
        <v>121</v>
      </c>
      <c r="E213" s="8">
        <v>213</v>
      </c>
      <c r="F213" s="8">
        <v>32536</v>
      </c>
      <c r="G213" s="8">
        <v>211</v>
      </c>
      <c r="H213" s="8">
        <v>32521</v>
      </c>
      <c r="I213" s="15">
        <f>G213/E213</f>
        <v>0.99061032863849763</v>
      </c>
      <c r="J213" s="15">
        <f>H213/F213</f>
        <v>0.99953897221539223</v>
      </c>
      <c r="K213" t="s">
        <v>612</v>
      </c>
      <c r="M213" t="str">
        <f t="shared" si="7"/>
        <v>No!</v>
      </c>
      <c r="O213" s="8">
        <f t="shared" si="6"/>
        <v>15</v>
      </c>
    </row>
    <row r="214" spans="1:15">
      <c r="A214" t="s">
        <v>123</v>
      </c>
      <c r="B214">
        <v>5</v>
      </c>
      <c r="C214" t="s">
        <v>124</v>
      </c>
      <c r="D214" t="s">
        <v>123</v>
      </c>
      <c r="E214" s="8">
        <v>142325</v>
      </c>
      <c r="F214" s="8">
        <v>14766710</v>
      </c>
      <c r="G214" s="8">
        <v>138389</v>
      </c>
      <c r="H214" s="8">
        <v>14015550</v>
      </c>
      <c r="I214" s="15">
        <f>G214/E214</f>
        <v>0.97234498506938349</v>
      </c>
      <c r="J214" s="15">
        <f>H214/F214</f>
        <v>0.94913152625060015</v>
      </c>
      <c r="K214" t="s">
        <v>612</v>
      </c>
      <c r="M214" t="str">
        <f t="shared" si="7"/>
        <v>No!</v>
      </c>
      <c r="O214" s="8">
        <f t="shared" si="6"/>
        <v>751160</v>
      </c>
    </row>
    <row r="215" spans="1:15">
      <c r="A215" t="s">
        <v>135</v>
      </c>
      <c r="B215">
        <v>5</v>
      </c>
      <c r="C215" t="s">
        <v>136</v>
      </c>
      <c r="D215" t="s">
        <v>135</v>
      </c>
      <c r="E215" s="8">
        <v>6727</v>
      </c>
      <c r="F215" s="8">
        <v>533347</v>
      </c>
      <c r="G215" s="8">
        <v>6699</v>
      </c>
      <c r="H215" s="8">
        <v>533332</v>
      </c>
      <c r="I215" s="15">
        <f>G215/E215</f>
        <v>0.99583766909469307</v>
      </c>
      <c r="J215" s="15">
        <f>H215/F215</f>
        <v>0.99997187572068469</v>
      </c>
      <c r="K215" t="s">
        <v>612</v>
      </c>
      <c r="M215" t="str">
        <f t="shared" si="7"/>
        <v>No!</v>
      </c>
      <c r="O215" s="8">
        <f t="shared" si="6"/>
        <v>15</v>
      </c>
    </row>
    <row r="216" spans="1:15">
      <c r="A216" t="s">
        <v>137</v>
      </c>
      <c r="B216">
        <v>5</v>
      </c>
      <c r="C216" t="s">
        <v>138</v>
      </c>
      <c r="D216" t="s">
        <v>137</v>
      </c>
      <c r="E216" s="8">
        <v>156</v>
      </c>
      <c r="F216" s="8">
        <v>2521</v>
      </c>
      <c r="G216" s="8">
        <v>156</v>
      </c>
      <c r="H216" s="8">
        <v>2506</v>
      </c>
      <c r="I216" s="15">
        <f>G216/E216</f>
        <v>1</v>
      </c>
      <c r="J216" s="15">
        <f>H216/F216</f>
        <v>0.99404998016660051</v>
      </c>
      <c r="K216" t="s">
        <v>612</v>
      </c>
      <c r="M216" t="str">
        <f t="shared" si="7"/>
        <v>No!</v>
      </c>
      <c r="O216" s="8">
        <f t="shared" si="6"/>
        <v>15</v>
      </c>
    </row>
    <row r="217" spans="1:15">
      <c r="A217" t="s">
        <v>139</v>
      </c>
      <c r="B217">
        <v>5</v>
      </c>
      <c r="C217" t="s">
        <v>140</v>
      </c>
      <c r="D217" t="s">
        <v>139</v>
      </c>
      <c r="E217" s="8">
        <v>28996</v>
      </c>
      <c r="F217" s="8">
        <v>2902286</v>
      </c>
      <c r="G217" s="8">
        <v>28871</v>
      </c>
      <c r="H217" s="8">
        <v>2902266</v>
      </c>
      <c r="I217" s="15">
        <f>G217/E217</f>
        <v>0.99568906056007722</v>
      </c>
      <c r="J217" s="15">
        <f>H217/F217</f>
        <v>0.99999310888037907</v>
      </c>
      <c r="K217" t="s">
        <v>612</v>
      </c>
      <c r="M217" t="str">
        <f t="shared" si="7"/>
        <v>No!</v>
      </c>
      <c r="O217" s="8">
        <f t="shared" si="6"/>
        <v>20</v>
      </c>
    </row>
    <row r="218" spans="1:15">
      <c r="A218" t="s">
        <v>141</v>
      </c>
      <c r="B218">
        <v>5</v>
      </c>
      <c r="C218" t="s">
        <v>142</v>
      </c>
      <c r="D218" t="s">
        <v>141</v>
      </c>
      <c r="E218" s="8">
        <v>48294</v>
      </c>
      <c r="F218" s="8">
        <v>9132583</v>
      </c>
      <c r="G218" s="8">
        <v>47547</v>
      </c>
      <c r="H218" s="8">
        <v>9110739</v>
      </c>
      <c r="I218" s="15">
        <f>G218/E218</f>
        <v>0.98453224002981732</v>
      </c>
      <c r="J218" s="15">
        <f>H218/F218</f>
        <v>0.99760812466746807</v>
      </c>
      <c r="K218" t="s">
        <v>612</v>
      </c>
      <c r="M218" t="str">
        <f t="shared" si="7"/>
        <v>No!</v>
      </c>
      <c r="O218" s="8">
        <f t="shared" si="6"/>
        <v>21844</v>
      </c>
    </row>
    <row r="219" spans="1:15">
      <c r="A219" t="s">
        <v>145</v>
      </c>
      <c r="B219">
        <v>5</v>
      </c>
      <c r="C219" t="s">
        <v>146</v>
      </c>
      <c r="D219" t="s">
        <v>145</v>
      </c>
      <c r="E219" s="8">
        <v>12137</v>
      </c>
      <c r="F219" s="8">
        <v>86675</v>
      </c>
      <c r="G219" s="8">
        <v>12078</v>
      </c>
      <c r="H219" s="8">
        <v>86646</v>
      </c>
      <c r="I219" s="15">
        <f>G219/E219</f>
        <v>0.99513883167174755</v>
      </c>
      <c r="J219" s="15">
        <f>H219/F219</f>
        <v>0.99966541678684739</v>
      </c>
      <c r="K219" t="s">
        <v>612</v>
      </c>
      <c r="M219" t="str">
        <f t="shared" si="7"/>
        <v>No!</v>
      </c>
      <c r="O219" s="8">
        <f t="shared" si="6"/>
        <v>29</v>
      </c>
    </row>
    <row r="220" spans="1:15">
      <c r="A220" t="s">
        <v>147</v>
      </c>
      <c r="B220">
        <v>5</v>
      </c>
      <c r="C220" t="s">
        <v>148</v>
      </c>
      <c r="D220" t="s">
        <v>147</v>
      </c>
      <c r="E220" s="8">
        <v>38898</v>
      </c>
      <c r="F220" s="8">
        <v>13673394</v>
      </c>
      <c r="G220" s="8">
        <v>43331</v>
      </c>
      <c r="H220" s="8">
        <v>15576513</v>
      </c>
      <c r="I220" s="15">
        <f>G220/E220</f>
        <v>1.113964728263664</v>
      </c>
      <c r="J220" s="15">
        <f>H220/F220</f>
        <v>1.1391840972329181</v>
      </c>
      <c r="K220" t="s">
        <v>612</v>
      </c>
      <c r="M220" t="str">
        <f t="shared" si="7"/>
        <v>No!</v>
      </c>
      <c r="O220" s="8">
        <f t="shared" si="6"/>
        <v>-1903119</v>
      </c>
    </row>
    <row r="221" spans="1:15">
      <c r="A221" t="s">
        <v>153</v>
      </c>
      <c r="B221">
        <v>5</v>
      </c>
      <c r="C221" t="s">
        <v>154</v>
      </c>
      <c r="D221" t="s">
        <v>153</v>
      </c>
      <c r="E221" s="8">
        <v>675</v>
      </c>
      <c r="F221" s="8">
        <v>82694</v>
      </c>
      <c r="G221" s="8">
        <v>674</v>
      </c>
      <c r="H221" s="8">
        <v>82679</v>
      </c>
      <c r="I221" s="15">
        <f>G221/E221</f>
        <v>0.99851851851851847</v>
      </c>
      <c r="J221" s="15">
        <f>H221/F221</f>
        <v>0.99981860836336378</v>
      </c>
      <c r="K221" t="s">
        <v>612</v>
      </c>
      <c r="M221" t="str">
        <f t="shared" si="7"/>
        <v>No!</v>
      </c>
      <c r="O221" s="8">
        <f t="shared" si="6"/>
        <v>15</v>
      </c>
    </row>
    <row r="222" spans="1:15">
      <c r="A222" t="s">
        <v>157</v>
      </c>
      <c r="B222">
        <v>5</v>
      </c>
      <c r="C222" t="s">
        <v>158</v>
      </c>
      <c r="D222" t="s">
        <v>157</v>
      </c>
      <c r="E222" s="8">
        <v>1746</v>
      </c>
      <c r="F222" s="8">
        <v>16987</v>
      </c>
      <c r="G222" s="8">
        <v>1746</v>
      </c>
      <c r="H222" s="8">
        <v>16972</v>
      </c>
      <c r="I222" s="15">
        <f>G222/E222</f>
        <v>1</v>
      </c>
      <c r="J222" s="15">
        <f>H222/F222</f>
        <v>0.99911697180196624</v>
      </c>
      <c r="K222" t="s">
        <v>612</v>
      </c>
      <c r="M222" t="str">
        <f t="shared" si="7"/>
        <v>No!</v>
      </c>
      <c r="O222" s="8">
        <f t="shared" si="6"/>
        <v>15</v>
      </c>
    </row>
    <row r="223" spans="1:15">
      <c r="A223" t="s">
        <v>165</v>
      </c>
      <c r="B223">
        <v>5</v>
      </c>
      <c r="C223" t="s">
        <v>166</v>
      </c>
      <c r="D223" t="s">
        <v>165</v>
      </c>
      <c r="E223" s="8">
        <v>83570</v>
      </c>
      <c r="F223" s="8">
        <v>149167</v>
      </c>
      <c r="G223" s="8">
        <v>82735</v>
      </c>
      <c r="H223" s="8">
        <v>148374</v>
      </c>
      <c r="I223" s="15">
        <f>G223/E223</f>
        <v>0.99000837621155913</v>
      </c>
      <c r="J223" s="15">
        <f>H223/F223</f>
        <v>0.99468381076243406</v>
      </c>
      <c r="K223" t="s">
        <v>612</v>
      </c>
      <c r="M223" t="str">
        <f t="shared" si="7"/>
        <v>No!</v>
      </c>
      <c r="O223" s="8">
        <f t="shared" si="6"/>
        <v>793</v>
      </c>
    </row>
    <row r="224" spans="1:15">
      <c r="A224" t="s">
        <v>173</v>
      </c>
      <c r="B224">
        <v>5</v>
      </c>
      <c r="C224" t="s">
        <v>174</v>
      </c>
      <c r="D224" t="s">
        <v>173</v>
      </c>
      <c r="E224" s="8">
        <v>138928</v>
      </c>
      <c r="F224" s="8">
        <v>2422768</v>
      </c>
      <c r="G224" s="8">
        <v>134061</v>
      </c>
      <c r="H224" s="8">
        <v>2419105</v>
      </c>
      <c r="I224" s="15">
        <f>G224/E224</f>
        <v>0.96496746516181042</v>
      </c>
      <c r="J224" s="15">
        <f>H224/F224</f>
        <v>0.99848809295813712</v>
      </c>
      <c r="K224" t="s">
        <v>612</v>
      </c>
      <c r="M224" t="str">
        <f t="shared" si="7"/>
        <v>No!</v>
      </c>
      <c r="O224" s="8">
        <f t="shared" si="6"/>
        <v>3663</v>
      </c>
    </row>
    <row r="225" spans="1:16">
      <c r="A225" t="s">
        <v>191</v>
      </c>
      <c r="B225">
        <v>5</v>
      </c>
      <c r="C225" t="s">
        <v>192</v>
      </c>
      <c r="D225" t="s">
        <v>191</v>
      </c>
      <c r="E225" s="8">
        <v>1346</v>
      </c>
      <c r="F225" s="8">
        <v>70780</v>
      </c>
      <c r="G225" s="8">
        <v>1345</v>
      </c>
      <c r="H225" s="8">
        <v>69760</v>
      </c>
      <c r="I225" s="15">
        <f>G225/E225</f>
        <v>0.99925705794947994</v>
      </c>
      <c r="J225" s="15">
        <f>H225/F225</f>
        <v>0.98558914947725351</v>
      </c>
      <c r="K225" t="s">
        <v>612</v>
      </c>
      <c r="M225" t="str">
        <f t="shared" si="7"/>
        <v>No!</v>
      </c>
      <c r="O225" s="8">
        <f t="shared" si="6"/>
        <v>1020</v>
      </c>
    </row>
    <row r="226" spans="1:16">
      <c r="A226" t="s">
        <v>195</v>
      </c>
      <c r="B226">
        <v>5</v>
      </c>
      <c r="C226" t="s">
        <v>196</v>
      </c>
      <c r="D226" t="s">
        <v>195</v>
      </c>
      <c r="E226" s="8">
        <v>5</v>
      </c>
      <c r="F226" s="8">
        <v>23752</v>
      </c>
      <c r="G226" s="8">
        <v>3</v>
      </c>
      <c r="H226" s="8">
        <v>23737</v>
      </c>
      <c r="I226" s="15">
        <f>G226/E226</f>
        <v>0.6</v>
      </c>
      <c r="J226" s="15">
        <f>H226/F226</f>
        <v>0.99936847423374875</v>
      </c>
      <c r="K226" t="s">
        <v>612</v>
      </c>
      <c r="M226" t="str">
        <f t="shared" si="7"/>
        <v>No!</v>
      </c>
      <c r="O226" s="8">
        <f t="shared" si="6"/>
        <v>15</v>
      </c>
    </row>
    <row r="227" spans="1:16">
      <c r="A227" t="s">
        <v>197</v>
      </c>
      <c r="B227">
        <v>5</v>
      </c>
      <c r="C227" t="s">
        <v>198</v>
      </c>
      <c r="D227" t="s">
        <v>197</v>
      </c>
      <c r="E227" s="8">
        <v>1</v>
      </c>
      <c r="F227" s="8">
        <v>1196</v>
      </c>
      <c r="G227" s="8">
        <v>1</v>
      </c>
      <c r="H227" s="8">
        <v>1181</v>
      </c>
      <c r="I227" s="15">
        <f>G227/E227</f>
        <v>1</v>
      </c>
      <c r="J227" s="15">
        <f>H227/F227</f>
        <v>0.98745819397993306</v>
      </c>
      <c r="K227" t="s">
        <v>612</v>
      </c>
      <c r="M227" t="str">
        <f t="shared" si="7"/>
        <v>No!</v>
      </c>
      <c r="O227" s="8">
        <f t="shared" si="6"/>
        <v>15</v>
      </c>
    </row>
    <row r="228" spans="1:16">
      <c r="A228" t="s">
        <v>201</v>
      </c>
      <c r="B228">
        <v>5</v>
      </c>
      <c r="C228" t="s">
        <v>202</v>
      </c>
      <c r="D228" t="s">
        <v>201</v>
      </c>
      <c r="E228" s="8">
        <v>290</v>
      </c>
      <c r="F228" s="8">
        <v>7151</v>
      </c>
      <c r="G228" s="8">
        <v>290</v>
      </c>
      <c r="H228" s="8">
        <v>7136</v>
      </c>
      <c r="I228" s="15">
        <f>G228/E228</f>
        <v>1</v>
      </c>
      <c r="J228" s="15">
        <f>H228/F228</f>
        <v>0.99790239127394775</v>
      </c>
      <c r="K228" t="s">
        <v>612</v>
      </c>
      <c r="M228" t="str">
        <f t="shared" si="7"/>
        <v>No!</v>
      </c>
      <c r="O228" s="8">
        <f t="shared" si="6"/>
        <v>15</v>
      </c>
    </row>
    <row r="229" spans="1:16">
      <c r="A229" t="s">
        <v>203</v>
      </c>
      <c r="B229">
        <v>5</v>
      </c>
      <c r="C229" t="s">
        <v>204</v>
      </c>
      <c r="D229" t="s">
        <v>203</v>
      </c>
      <c r="E229" s="8">
        <v>30949</v>
      </c>
      <c r="F229" s="8">
        <v>909604</v>
      </c>
      <c r="G229" s="8">
        <v>30902</v>
      </c>
      <c r="H229" s="8">
        <v>909584</v>
      </c>
      <c r="I229" s="15">
        <f>G229/E229</f>
        <v>0.99848137258069725</v>
      </c>
      <c r="J229" s="15">
        <f>H229/F229</f>
        <v>0.99997801240979589</v>
      </c>
      <c r="K229" t="s">
        <v>612</v>
      </c>
      <c r="M229" t="str">
        <f t="shared" si="7"/>
        <v>No!</v>
      </c>
      <c r="O229" s="8">
        <f t="shared" si="6"/>
        <v>20</v>
      </c>
    </row>
    <row r="230" spans="1:16">
      <c r="A230" t="s">
        <v>205</v>
      </c>
      <c r="B230">
        <v>5</v>
      </c>
      <c r="C230" t="s">
        <v>206</v>
      </c>
      <c r="D230" t="s">
        <v>205</v>
      </c>
      <c r="E230" s="8">
        <v>114396</v>
      </c>
      <c r="F230" s="8">
        <v>90751769</v>
      </c>
      <c r="G230" s="8">
        <v>40730</v>
      </c>
      <c r="H230" s="8">
        <v>9000960</v>
      </c>
      <c r="I230" s="15">
        <f>G230/E230</f>
        <v>0.35604391761949716</v>
      </c>
      <c r="J230" s="15">
        <f>H230/F230</f>
        <v>9.9182198861600152E-2</v>
      </c>
      <c r="K230" t="s">
        <v>612</v>
      </c>
      <c r="M230" t="str">
        <f t="shared" si="7"/>
        <v>No!</v>
      </c>
      <c r="O230" s="8">
        <f t="shared" si="6"/>
        <v>81750809</v>
      </c>
    </row>
    <row r="231" spans="1:16">
      <c r="A231" t="s">
        <v>209</v>
      </c>
      <c r="B231">
        <v>5</v>
      </c>
      <c r="C231" t="s">
        <v>210</v>
      </c>
      <c r="D231" t="s">
        <v>209</v>
      </c>
      <c r="E231" s="8">
        <v>3894</v>
      </c>
      <c r="F231" s="8">
        <v>307626</v>
      </c>
      <c r="G231" s="8">
        <v>3875</v>
      </c>
      <c r="H231" s="8">
        <v>307605</v>
      </c>
      <c r="I231" s="15">
        <f>G231/E231</f>
        <v>0.99512069851052898</v>
      </c>
      <c r="J231" s="15">
        <f>H231/F231</f>
        <v>0.99993173528895474</v>
      </c>
      <c r="K231" t="s">
        <v>612</v>
      </c>
      <c r="M231" t="str">
        <f t="shared" si="7"/>
        <v>No!</v>
      </c>
      <c r="O231" s="8">
        <f t="shared" si="6"/>
        <v>21</v>
      </c>
    </row>
    <row r="232" spans="1:16">
      <c r="A232" t="s">
        <v>215</v>
      </c>
      <c r="B232">
        <v>5</v>
      </c>
      <c r="C232" t="s">
        <v>216</v>
      </c>
      <c r="D232" t="s">
        <v>215</v>
      </c>
      <c r="E232" s="8">
        <v>674</v>
      </c>
      <c r="F232" s="8">
        <v>2886</v>
      </c>
      <c r="G232" s="8">
        <v>674</v>
      </c>
      <c r="H232" s="8">
        <v>2871</v>
      </c>
      <c r="I232" s="15">
        <f>G232/E232</f>
        <v>1</v>
      </c>
      <c r="J232" s="15">
        <f>H232/F232</f>
        <v>0.99480249480249483</v>
      </c>
      <c r="K232" t="s">
        <v>612</v>
      </c>
      <c r="M232" t="str">
        <f t="shared" si="7"/>
        <v>No!</v>
      </c>
      <c r="O232" s="8">
        <f t="shared" si="6"/>
        <v>15</v>
      </c>
    </row>
    <row r="233" spans="1:16">
      <c r="A233" t="s">
        <v>223</v>
      </c>
      <c r="B233">
        <v>5</v>
      </c>
      <c r="C233" t="s">
        <v>224</v>
      </c>
      <c r="D233" t="s">
        <v>223</v>
      </c>
      <c r="E233" s="8">
        <v>1119253</v>
      </c>
      <c r="F233" s="8">
        <v>25409820</v>
      </c>
      <c r="G233" s="8">
        <v>1010999</v>
      </c>
      <c r="H233" s="8">
        <v>22389440</v>
      </c>
      <c r="I233" s="15">
        <f>G233/E233</f>
        <v>0.90328013416090913</v>
      </c>
      <c r="J233" s="15">
        <f>H233/F233</f>
        <v>0.88113335710367091</v>
      </c>
      <c r="K233" t="s">
        <v>612</v>
      </c>
      <c r="M233" t="str">
        <f t="shared" si="7"/>
        <v>No!</v>
      </c>
      <c r="O233" s="8">
        <f t="shared" si="6"/>
        <v>3020380</v>
      </c>
    </row>
    <row r="234" spans="1:16">
      <c r="A234" t="s">
        <v>231</v>
      </c>
      <c r="B234">
        <v>5</v>
      </c>
      <c r="C234" t="s">
        <v>232</v>
      </c>
      <c r="D234" t="s">
        <v>231</v>
      </c>
      <c r="E234" s="8">
        <v>2</v>
      </c>
      <c r="F234" s="8">
        <v>551</v>
      </c>
      <c r="G234" s="8">
        <v>2</v>
      </c>
      <c r="H234" s="8">
        <v>536</v>
      </c>
      <c r="I234" s="15">
        <f>G234/E234</f>
        <v>1</v>
      </c>
      <c r="J234" s="15">
        <f>H234/F234</f>
        <v>0.97277676950998182</v>
      </c>
      <c r="K234" t="s">
        <v>612</v>
      </c>
      <c r="M234" t="str">
        <f t="shared" si="7"/>
        <v>No!</v>
      </c>
      <c r="O234" s="8">
        <f t="shared" si="6"/>
        <v>15</v>
      </c>
      <c r="P234" s="8"/>
    </row>
    <row r="235" spans="1:16">
      <c r="A235" t="s">
        <v>255</v>
      </c>
      <c r="B235">
        <v>5</v>
      </c>
      <c r="C235" t="s">
        <v>256</v>
      </c>
      <c r="D235" t="s">
        <v>255</v>
      </c>
      <c r="E235" s="8">
        <v>3322</v>
      </c>
      <c r="F235" s="8">
        <v>43343</v>
      </c>
      <c r="G235" s="8">
        <v>3321</v>
      </c>
      <c r="H235" s="8">
        <v>43328</v>
      </c>
      <c r="I235" s="15">
        <f>G235/E235</f>
        <v>0.99969897652016859</v>
      </c>
      <c r="J235" s="15">
        <f>H235/F235</f>
        <v>0.99965392335555914</v>
      </c>
      <c r="K235" t="s">
        <v>612</v>
      </c>
      <c r="M235" t="str">
        <f t="shared" si="7"/>
        <v>No!</v>
      </c>
      <c r="O235" s="8">
        <f t="shared" si="6"/>
        <v>15</v>
      </c>
    </row>
    <row r="236" spans="1:16">
      <c r="A236" t="s">
        <v>261</v>
      </c>
      <c r="B236">
        <v>5</v>
      </c>
      <c r="C236" t="s">
        <v>262</v>
      </c>
      <c r="D236" t="s">
        <v>261</v>
      </c>
      <c r="E236" s="8">
        <v>251018</v>
      </c>
      <c r="F236" s="8">
        <v>860102</v>
      </c>
      <c r="G236" s="8">
        <v>251200</v>
      </c>
      <c r="H236" s="8">
        <v>859678</v>
      </c>
      <c r="I236" s="15">
        <f>G236/E236</f>
        <v>1.0007250476061478</v>
      </c>
      <c r="J236" s="15">
        <f>H236/F236</f>
        <v>0.99950703521210271</v>
      </c>
      <c r="K236" t="s">
        <v>612</v>
      </c>
      <c r="M236" t="str">
        <f t="shared" si="7"/>
        <v>No!</v>
      </c>
      <c r="O236" s="8">
        <f t="shared" si="6"/>
        <v>424</v>
      </c>
    </row>
    <row r="237" spans="1:16">
      <c r="A237" t="s">
        <v>263</v>
      </c>
      <c r="B237">
        <v>5</v>
      </c>
      <c r="C237" t="s">
        <v>264</v>
      </c>
      <c r="D237" t="s">
        <v>263</v>
      </c>
      <c r="E237" s="8">
        <v>510</v>
      </c>
      <c r="F237" s="8">
        <v>20278</v>
      </c>
      <c r="G237" s="8">
        <v>509</v>
      </c>
      <c r="H237" s="8">
        <v>20263</v>
      </c>
      <c r="I237" s="15">
        <f>G237/E237</f>
        <v>0.99803921568627452</v>
      </c>
      <c r="J237" s="15">
        <f>H237/F237</f>
        <v>0.99926028207910045</v>
      </c>
      <c r="K237" t="s">
        <v>612</v>
      </c>
      <c r="M237" t="str">
        <f t="shared" si="7"/>
        <v>No!</v>
      </c>
      <c r="O237" s="8">
        <f t="shared" si="6"/>
        <v>15</v>
      </c>
    </row>
    <row r="238" spans="1:16">
      <c r="A238" t="s">
        <v>269</v>
      </c>
      <c r="B238">
        <v>5</v>
      </c>
      <c r="C238" t="s">
        <v>270</v>
      </c>
      <c r="D238" t="s">
        <v>269</v>
      </c>
      <c r="E238" s="8">
        <v>108184</v>
      </c>
      <c r="F238" s="8">
        <v>8506470</v>
      </c>
      <c r="G238" s="8">
        <v>108042</v>
      </c>
      <c r="H238" s="8">
        <v>8506324</v>
      </c>
      <c r="I238" s="15">
        <f>G238/E238</f>
        <v>0.99868742143015599</v>
      </c>
      <c r="J238" s="15">
        <f>H238/F238</f>
        <v>0.99998283659379272</v>
      </c>
      <c r="K238" t="s">
        <v>612</v>
      </c>
      <c r="M238" t="str">
        <f t="shared" si="7"/>
        <v>No!</v>
      </c>
      <c r="O238" s="8">
        <f t="shared" si="6"/>
        <v>146</v>
      </c>
    </row>
    <row r="239" spans="1:16">
      <c r="A239" t="s">
        <v>271</v>
      </c>
      <c r="B239">
        <v>5</v>
      </c>
      <c r="C239" t="s">
        <v>272</v>
      </c>
      <c r="D239" t="s">
        <v>271</v>
      </c>
      <c r="E239" s="8">
        <v>94</v>
      </c>
      <c r="F239" s="8">
        <v>167435</v>
      </c>
      <c r="G239" s="8">
        <v>85</v>
      </c>
      <c r="H239" s="8">
        <v>167420</v>
      </c>
      <c r="I239" s="15">
        <f>G239/E239</f>
        <v>0.9042553191489362</v>
      </c>
      <c r="J239" s="15">
        <f>H239/F239</f>
        <v>0.99991041299608807</v>
      </c>
      <c r="K239" t="s">
        <v>612</v>
      </c>
      <c r="M239" t="str">
        <f t="shared" si="7"/>
        <v>No!</v>
      </c>
      <c r="O239" s="8">
        <f t="shared" si="6"/>
        <v>15</v>
      </c>
    </row>
    <row r="240" spans="1:16">
      <c r="A240" t="s">
        <v>273</v>
      </c>
      <c r="B240">
        <v>5</v>
      </c>
      <c r="C240" t="s">
        <v>274</v>
      </c>
      <c r="D240" t="s">
        <v>273</v>
      </c>
      <c r="E240" s="8">
        <v>259</v>
      </c>
      <c r="F240" s="8">
        <v>193</v>
      </c>
      <c r="G240" s="8">
        <v>259</v>
      </c>
      <c r="H240" s="8">
        <v>173</v>
      </c>
      <c r="I240" s="15">
        <f>G240/E240</f>
        <v>1</v>
      </c>
      <c r="J240" s="15">
        <f>H240/F240</f>
        <v>0.89637305699481862</v>
      </c>
      <c r="K240" t="s">
        <v>612</v>
      </c>
      <c r="M240" t="str">
        <f t="shared" si="7"/>
        <v>No!</v>
      </c>
      <c r="O240" s="8">
        <f t="shared" si="6"/>
        <v>20</v>
      </c>
    </row>
    <row r="241" spans="1:15">
      <c r="A241" t="s">
        <v>287</v>
      </c>
      <c r="B241">
        <v>5</v>
      </c>
      <c r="C241" t="s">
        <v>288</v>
      </c>
      <c r="D241" t="s">
        <v>287</v>
      </c>
      <c r="E241" s="8">
        <v>17239</v>
      </c>
      <c r="F241" s="8">
        <v>6280977</v>
      </c>
      <c r="G241" s="8">
        <v>16933</v>
      </c>
      <c r="H241" s="8">
        <v>6281010</v>
      </c>
      <c r="I241" s="15">
        <f>G241/E241</f>
        <v>0.98224955043796047</v>
      </c>
      <c r="J241" s="15">
        <f>H241/F241</f>
        <v>1.0000052539596944</v>
      </c>
      <c r="K241" t="s">
        <v>612</v>
      </c>
      <c r="M241" t="str">
        <f t="shared" si="7"/>
        <v>No!</v>
      </c>
      <c r="O241" s="8">
        <f t="shared" si="6"/>
        <v>-33</v>
      </c>
    </row>
    <row r="242" spans="1:15">
      <c r="A242" t="s">
        <v>309</v>
      </c>
      <c r="B242">
        <v>5</v>
      </c>
      <c r="C242" t="s">
        <v>310</v>
      </c>
      <c r="D242" t="s">
        <v>309</v>
      </c>
      <c r="E242" s="8">
        <v>1529157</v>
      </c>
      <c r="F242" s="8">
        <v>26791501</v>
      </c>
      <c r="G242" s="8">
        <v>1521450</v>
      </c>
      <c r="H242" s="8">
        <v>27729657</v>
      </c>
      <c r="I242" s="15">
        <f>G242/E242</f>
        <v>0.99495996813930809</v>
      </c>
      <c r="J242" s="15">
        <f>H242/F242</f>
        <v>1.0350169257034161</v>
      </c>
      <c r="K242" t="s">
        <v>612</v>
      </c>
      <c r="M242" t="str">
        <f t="shared" si="7"/>
        <v>No!</v>
      </c>
      <c r="O242" s="8">
        <f t="shared" si="6"/>
        <v>-938156</v>
      </c>
    </row>
    <row r="243" spans="1:15">
      <c r="A243" t="s">
        <v>325</v>
      </c>
      <c r="B243">
        <v>5</v>
      </c>
      <c r="C243" t="s">
        <v>326</v>
      </c>
      <c r="D243" t="s">
        <v>325</v>
      </c>
      <c r="E243" s="8">
        <v>10397</v>
      </c>
      <c r="F243" s="8">
        <v>323357</v>
      </c>
      <c r="G243" s="8">
        <v>10379</v>
      </c>
      <c r="H243" s="8">
        <v>323330</v>
      </c>
      <c r="I243" s="15">
        <f>G243/E243</f>
        <v>0.99826873136481675</v>
      </c>
      <c r="J243" s="15">
        <f>H243/F243</f>
        <v>0.99991650095714646</v>
      </c>
      <c r="K243" t="s">
        <v>612</v>
      </c>
      <c r="M243" t="str">
        <f t="shared" si="7"/>
        <v>No!</v>
      </c>
      <c r="O243" s="8">
        <f t="shared" si="6"/>
        <v>27</v>
      </c>
    </row>
    <row r="244" spans="1:15">
      <c r="A244" t="s">
        <v>327</v>
      </c>
      <c r="B244">
        <v>5</v>
      </c>
      <c r="C244" t="s">
        <v>328</v>
      </c>
      <c r="D244" t="s">
        <v>327</v>
      </c>
      <c r="E244" s="8">
        <v>1585</v>
      </c>
      <c r="F244" s="8">
        <v>1154876</v>
      </c>
      <c r="G244" s="8">
        <v>1516</v>
      </c>
      <c r="H244" s="8">
        <v>1154861</v>
      </c>
      <c r="I244" s="15">
        <f>G244/E244</f>
        <v>0.95646687697160881</v>
      </c>
      <c r="J244" s="15">
        <f>H244/F244</f>
        <v>0.99998701159258652</v>
      </c>
      <c r="K244" t="s">
        <v>612</v>
      </c>
      <c r="M244" t="str">
        <f t="shared" si="7"/>
        <v>No!</v>
      </c>
      <c r="O244" s="8">
        <f t="shared" si="6"/>
        <v>15</v>
      </c>
    </row>
    <row r="245" spans="1:15">
      <c r="A245" t="s">
        <v>329</v>
      </c>
      <c r="B245">
        <v>5</v>
      </c>
      <c r="C245" t="s">
        <v>330</v>
      </c>
      <c r="D245" t="s">
        <v>329</v>
      </c>
      <c r="E245" s="8">
        <v>405735</v>
      </c>
      <c r="F245" s="8">
        <v>63783341</v>
      </c>
      <c r="G245" s="8">
        <v>402785</v>
      </c>
      <c r="H245" s="8">
        <v>63765608</v>
      </c>
      <c r="I245" s="15">
        <f>G245/E245</f>
        <v>0.99272924445758937</v>
      </c>
      <c r="J245" s="15">
        <f>H245/F245</f>
        <v>0.99972198069712281</v>
      </c>
      <c r="K245" t="s">
        <v>612</v>
      </c>
      <c r="M245" t="str">
        <f t="shared" si="7"/>
        <v>No!</v>
      </c>
      <c r="O245" s="8">
        <f t="shared" si="6"/>
        <v>17733</v>
      </c>
    </row>
    <row r="246" spans="1:15">
      <c r="A246" t="s">
        <v>343</v>
      </c>
      <c r="B246">
        <v>5</v>
      </c>
      <c r="C246" t="s">
        <v>344</v>
      </c>
      <c r="D246" t="s">
        <v>343</v>
      </c>
      <c r="E246" s="8">
        <v>9962</v>
      </c>
      <c r="F246" s="8">
        <v>1061228</v>
      </c>
      <c r="G246" s="8">
        <v>9905</v>
      </c>
      <c r="H246" s="8">
        <v>1061213</v>
      </c>
      <c r="I246" s="15">
        <f>G246/E246</f>
        <v>0.99427825737803655</v>
      </c>
      <c r="J246" s="15">
        <f>H246/F246</f>
        <v>0.99998586543136814</v>
      </c>
      <c r="K246" t="s">
        <v>612</v>
      </c>
      <c r="M246" t="str">
        <f t="shared" si="7"/>
        <v>No!</v>
      </c>
      <c r="O246" s="8">
        <f t="shared" si="6"/>
        <v>15</v>
      </c>
    </row>
    <row r="247" spans="1:15">
      <c r="A247" t="s">
        <v>345</v>
      </c>
      <c r="B247">
        <v>5</v>
      </c>
      <c r="C247" t="s">
        <v>346</v>
      </c>
      <c r="D247" t="s">
        <v>345</v>
      </c>
      <c r="E247" s="8">
        <v>1004</v>
      </c>
      <c r="F247" s="8">
        <v>467698</v>
      </c>
      <c r="G247" s="8">
        <v>975</v>
      </c>
      <c r="H247" s="8">
        <v>467683</v>
      </c>
      <c r="I247" s="15">
        <f>G247/E247</f>
        <v>0.9711155378486056</v>
      </c>
      <c r="J247" s="15">
        <f>H247/F247</f>
        <v>0.99996792802192869</v>
      </c>
      <c r="K247" t="s">
        <v>612</v>
      </c>
      <c r="M247" t="str">
        <f t="shared" si="7"/>
        <v>No!</v>
      </c>
      <c r="O247" s="8">
        <f t="shared" si="6"/>
        <v>15</v>
      </c>
    </row>
    <row r="248" spans="1:15">
      <c r="A248" t="s">
        <v>347</v>
      </c>
      <c r="B248">
        <v>5</v>
      </c>
      <c r="C248" t="s">
        <v>348</v>
      </c>
      <c r="D248" t="s">
        <v>347</v>
      </c>
      <c r="E248" s="8">
        <v>5898</v>
      </c>
      <c r="F248" s="8">
        <v>916991</v>
      </c>
      <c r="G248" s="8">
        <v>5835</v>
      </c>
      <c r="H248" s="8">
        <v>916976</v>
      </c>
      <c r="I248" s="15">
        <f>G248/E248</f>
        <v>0.98931841302136314</v>
      </c>
      <c r="J248" s="15">
        <f>H248/F248</f>
        <v>0.99998364215134061</v>
      </c>
      <c r="K248" t="s">
        <v>612</v>
      </c>
      <c r="M248" t="str">
        <f t="shared" si="7"/>
        <v>No!</v>
      </c>
      <c r="O248" s="8">
        <f t="shared" si="6"/>
        <v>15</v>
      </c>
    </row>
    <row r="249" spans="1:15">
      <c r="A249" t="s">
        <v>377</v>
      </c>
      <c r="B249">
        <v>5</v>
      </c>
      <c r="C249" t="s">
        <v>378</v>
      </c>
      <c r="D249" t="s">
        <v>377</v>
      </c>
      <c r="E249" s="8">
        <v>28178</v>
      </c>
      <c r="F249" s="8">
        <v>2558282</v>
      </c>
      <c r="G249" s="8">
        <v>27947</v>
      </c>
      <c r="H249" s="8">
        <v>2558250</v>
      </c>
      <c r="I249" s="15">
        <f>G249/E249</f>
        <v>0.99180211512527505</v>
      </c>
      <c r="J249" s="15">
        <f>H249/F249</f>
        <v>0.99998749160569478</v>
      </c>
      <c r="K249" t="s">
        <v>612</v>
      </c>
      <c r="M249" t="str">
        <f t="shared" si="7"/>
        <v>No!</v>
      </c>
      <c r="O249" s="8">
        <f t="shared" si="6"/>
        <v>32</v>
      </c>
    </row>
    <row r="250" spans="1:15">
      <c r="A250" t="s">
        <v>381</v>
      </c>
      <c r="B250">
        <v>5</v>
      </c>
      <c r="C250" t="s">
        <v>382</v>
      </c>
      <c r="D250" t="s">
        <v>381</v>
      </c>
      <c r="E250" s="8">
        <v>268</v>
      </c>
      <c r="F250" s="8">
        <v>3454</v>
      </c>
      <c r="G250" s="8">
        <v>268</v>
      </c>
      <c r="H250" s="8">
        <v>3439</v>
      </c>
      <c r="I250" s="15">
        <f>G250/E250</f>
        <v>1</v>
      </c>
      <c r="J250" s="15">
        <f>H250/F250</f>
        <v>0.99565720903300525</v>
      </c>
      <c r="K250" t="s">
        <v>612</v>
      </c>
      <c r="M250" t="str">
        <f t="shared" si="7"/>
        <v>No!</v>
      </c>
      <c r="O250" s="8">
        <f t="shared" si="6"/>
        <v>15</v>
      </c>
    </row>
    <row r="251" spans="1:15">
      <c r="A251" t="s">
        <v>383</v>
      </c>
      <c r="B251">
        <v>5</v>
      </c>
      <c r="C251" t="s">
        <v>384</v>
      </c>
      <c r="D251" t="s">
        <v>383</v>
      </c>
      <c r="E251" s="8">
        <v>2789</v>
      </c>
      <c r="F251" s="8">
        <v>7521</v>
      </c>
      <c r="G251" s="8">
        <v>2788</v>
      </c>
      <c r="H251" s="8">
        <v>7506</v>
      </c>
      <c r="I251" s="15">
        <f>G251/E251</f>
        <v>0.99964144854786663</v>
      </c>
      <c r="J251" s="15">
        <f>H251/F251</f>
        <v>0.9980055843637814</v>
      </c>
      <c r="K251" t="s">
        <v>612</v>
      </c>
      <c r="M251" t="str">
        <f t="shared" si="7"/>
        <v>No!</v>
      </c>
      <c r="O251" s="8">
        <f t="shared" si="6"/>
        <v>15</v>
      </c>
    </row>
    <row r="252" spans="1:15">
      <c r="A252" t="s">
        <v>385</v>
      </c>
      <c r="B252">
        <v>5</v>
      </c>
      <c r="C252" t="s">
        <v>386</v>
      </c>
      <c r="D252" t="s">
        <v>385</v>
      </c>
      <c r="E252" s="8">
        <v>45250</v>
      </c>
      <c r="F252" s="8">
        <v>17887551</v>
      </c>
      <c r="G252" s="8">
        <v>44230</v>
      </c>
      <c r="H252" s="8">
        <v>17887536</v>
      </c>
      <c r="I252" s="15">
        <f>G252/E252</f>
        <v>0.97745856353591165</v>
      </c>
      <c r="J252" s="15">
        <f>H252/F252</f>
        <v>0.99999916142796741</v>
      </c>
      <c r="K252" t="s">
        <v>612</v>
      </c>
      <c r="M252" t="str">
        <f t="shared" si="7"/>
        <v>No!</v>
      </c>
      <c r="O252" s="8">
        <f t="shared" si="6"/>
        <v>15</v>
      </c>
    </row>
    <row r="253" spans="1:15">
      <c r="A253" t="s">
        <v>393</v>
      </c>
      <c r="B253">
        <v>5</v>
      </c>
      <c r="C253" t="s">
        <v>394</v>
      </c>
      <c r="D253" t="s">
        <v>393</v>
      </c>
      <c r="E253" s="8">
        <v>101152</v>
      </c>
      <c r="F253" s="8">
        <v>5828336</v>
      </c>
      <c r="G253" s="8">
        <v>75854</v>
      </c>
      <c r="H253" s="8">
        <v>5331114</v>
      </c>
      <c r="I253" s="15">
        <f>G253/E253</f>
        <v>0.74990113888010124</v>
      </c>
      <c r="J253" s="15">
        <f>H253/F253</f>
        <v>0.91468885802053967</v>
      </c>
      <c r="K253" t="s">
        <v>612</v>
      </c>
      <c r="M253" t="str">
        <f t="shared" si="7"/>
        <v>No!</v>
      </c>
      <c r="O253" s="8">
        <f t="shared" si="6"/>
        <v>497222</v>
      </c>
    </row>
    <row r="254" spans="1:15">
      <c r="A254" t="s">
        <v>399</v>
      </c>
      <c r="B254">
        <v>5</v>
      </c>
      <c r="C254" t="s">
        <v>400</v>
      </c>
      <c r="D254" t="s">
        <v>399</v>
      </c>
      <c r="E254" s="8">
        <v>418</v>
      </c>
      <c r="F254" s="8">
        <v>29346</v>
      </c>
      <c r="G254" s="8">
        <v>417</v>
      </c>
      <c r="H254" s="8">
        <v>29334</v>
      </c>
      <c r="I254" s="15">
        <f>G254/E254</f>
        <v>0.99760765550239239</v>
      </c>
      <c r="J254" s="15">
        <f>H254/F254</f>
        <v>0.99959108566755261</v>
      </c>
      <c r="K254" t="s">
        <v>612</v>
      </c>
      <c r="M254" t="str">
        <f t="shared" si="7"/>
        <v>No!</v>
      </c>
      <c r="O254" s="8">
        <f t="shared" si="6"/>
        <v>12</v>
      </c>
    </row>
    <row r="255" spans="1:15">
      <c r="A255" t="s">
        <v>401</v>
      </c>
      <c r="B255">
        <v>5</v>
      </c>
      <c r="C255" t="s">
        <v>402</v>
      </c>
      <c r="D255" t="s">
        <v>401</v>
      </c>
      <c r="E255" s="8">
        <v>469112</v>
      </c>
      <c r="F255" s="8">
        <v>7119741</v>
      </c>
      <c r="G255" s="8">
        <v>467749</v>
      </c>
      <c r="H255" s="8">
        <v>6846746</v>
      </c>
      <c r="I255" s="15">
        <f>G255/E255</f>
        <v>0.99709451047937381</v>
      </c>
      <c r="J255" s="15">
        <f>H255/F255</f>
        <v>0.96165661082334319</v>
      </c>
      <c r="K255" t="s">
        <v>612</v>
      </c>
      <c r="M255" t="str">
        <f t="shared" si="7"/>
        <v>No!</v>
      </c>
      <c r="O255" s="8">
        <f t="shared" si="6"/>
        <v>272995</v>
      </c>
    </row>
    <row r="256" spans="1:15">
      <c r="A256" t="s">
        <v>403</v>
      </c>
      <c r="B256">
        <v>5</v>
      </c>
      <c r="C256" t="s">
        <v>404</v>
      </c>
      <c r="D256" t="s">
        <v>403</v>
      </c>
      <c r="E256" s="8">
        <v>562</v>
      </c>
      <c r="F256" s="8">
        <v>11357</v>
      </c>
      <c r="G256" s="8">
        <v>705</v>
      </c>
      <c r="H256" s="8">
        <v>25131</v>
      </c>
      <c r="I256" s="15">
        <f>G256/E256</f>
        <v>1.2544483985765125</v>
      </c>
      <c r="J256" s="15">
        <f>H256/F256</f>
        <v>2.2128202870476357</v>
      </c>
      <c r="K256" t="s">
        <v>612</v>
      </c>
      <c r="M256" t="str">
        <f t="shared" si="7"/>
        <v>No!</v>
      </c>
      <c r="O256" s="8">
        <f t="shared" si="6"/>
        <v>-13774</v>
      </c>
    </row>
    <row r="257" spans="1:15">
      <c r="A257" t="s">
        <v>409</v>
      </c>
      <c r="B257">
        <v>5</v>
      </c>
      <c r="C257" t="s">
        <v>410</v>
      </c>
      <c r="D257" t="s">
        <v>409</v>
      </c>
      <c r="E257" s="8">
        <v>145</v>
      </c>
      <c r="F257" s="8">
        <v>873</v>
      </c>
      <c r="G257" s="8">
        <v>145</v>
      </c>
      <c r="H257" s="8">
        <v>858</v>
      </c>
      <c r="I257" s="15">
        <f>G257/E257</f>
        <v>1</v>
      </c>
      <c r="J257" s="15">
        <f>H257/F257</f>
        <v>0.98281786941580751</v>
      </c>
      <c r="K257" t="s">
        <v>612</v>
      </c>
      <c r="M257" t="str">
        <f t="shared" si="7"/>
        <v>No!</v>
      </c>
      <c r="O257" s="8">
        <f t="shared" si="6"/>
        <v>15</v>
      </c>
    </row>
    <row r="258" spans="1:15">
      <c r="A258" t="s">
        <v>427</v>
      </c>
      <c r="B258">
        <v>5</v>
      </c>
      <c r="C258" t="s">
        <v>428</v>
      </c>
      <c r="D258" t="s">
        <v>427</v>
      </c>
      <c r="E258" s="8">
        <v>2341</v>
      </c>
      <c r="F258" s="8">
        <v>3228</v>
      </c>
      <c r="G258" s="8">
        <v>2341</v>
      </c>
      <c r="H258" s="8">
        <v>3208</v>
      </c>
      <c r="I258" s="15">
        <f>G258/E258</f>
        <v>1</v>
      </c>
      <c r="J258" s="15">
        <f>H258/F258</f>
        <v>0.99380421313506817</v>
      </c>
      <c r="K258" t="s">
        <v>612</v>
      </c>
      <c r="M258" t="str">
        <f t="shared" si="7"/>
        <v>No!</v>
      </c>
      <c r="O258" s="8">
        <f t="shared" si="6"/>
        <v>20</v>
      </c>
    </row>
    <row r="259" spans="1:15">
      <c r="A259" t="s">
        <v>429</v>
      </c>
      <c r="B259">
        <v>5</v>
      </c>
      <c r="C259" t="s">
        <v>430</v>
      </c>
      <c r="D259" t="s">
        <v>429</v>
      </c>
      <c r="E259" s="8">
        <v>23907</v>
      </c>
      <c r="F259" s="8">
        <v>1312283</v>
      </c>
      <c r="G259" s="8">
        <v>23808</v>
      </c>
      <c r="H259" s="8">
        <v>1312268</v>
      </c>
      <c r="I259" s="15">
        <f>G259/E259</f>
        <v>0.99585895344459785</v>
      </c>
      <c r="J259" s="15">
        <f>H259/F259</f>
        <v>0.99998856953873516</v>
      </c>
      <c r="K259" t="s">
        <v>612</v>
      </c>
      <c r="M259" t="str">
        <f t="shared" si="7"/>
        <v>No!</v>
      </c>
      <c r="O259" s="8">
        <f t="shared" ref="O259:O270" si="8">F259-H259</f>
        <v>15</v>
      </c>
    </row>
    <row r="260" spans="1:15">
      <c r="A260" t="s">
        <v>435</v>
      </c>
      <c r="B260">
        <v>5</v>
      </c>
      <c r="C260" t="s">
        <v>436</v>
      </c>
      <c r="D260" t="s">
        <v>435</v>
      </c>
      <c r="E260" s="8">
        <v>25929</v>
      </c>
      <c r="F260" s="8">
        <v>50614</v>
      </c>
      <c r="G260" s="8">
        <v>25896</v>
      </c>
      <c r="H260" s="8">
        <v>50571</v>
      </c>
      <c r="I260" s="15">
        <f>G260/E260</f>
        <v>0.99872729376373948</v>
      </c>
      <c r="J260" s="15">
        <f>H260/F260</f>
        <v>0.99915043268660841</v>
      </c>
      <c r="K260" t="s">
        <v>612</v>
      </c>
      <c r="M260" t="str">
        <f t="shared" ref="M260:M270" si="9">+IF(D260=N260,"","No!")</f>
        <v>No!</v>
      </c>
      <c r="O260" s="8">
        <f t="shared" si="8"/>
        <v>43</v>
      </c>
    </row>
    <row r="261" spans="1:15">
      <c r="A261" t="s">
        <v>437</v>
      </c>
      <c r="B261">
        <v>5</v>
      </c>
      <c r="C261" t="s">
        <v>438</v>
      </c>
      <c r="D261" t="s">
        <v>437</v>
      </c>
      <c r="E261" s="8">
        <v>529</v>
      </c>
      <c r="F261" s="8">
        <v>45717</v>
      </c>
      <c r="G261" s="8">
        <v>526</v>
      </c>
      <c r="H261" s="8">
        <v>45702</v>
      </c>
      <c r="I261" s="15">
        <f>G261/E261</f>
        <v>0.99432892249527405</v>
      </c>
      <c r="J261" s="15">
        <f>H261/F261</f>
        <v>0.99967189448126514</v>
      </c>
      <c r="K261" t="s">
        <v>612</v>
      </c>
      <c r="M261" t="str">
        <f t="shared" si="9"/>
        <v>No!</v>
      </c>
      <c r="O261" s="8">
        <f t="shared" si="8"/>
        <v>15</v>
      </c>
    </row>
    <row r="262" spans="1:15">
      <c r="A262" t="s">
        <v>441</v>
      </c>
      <c r="B262">
        <v>5</v>
      </c>
      <c r="C262" t="s">
        <v>442</v>
      </c>
      <c r="D262" t="s">
        <v>441</v>
      </c>
      <c r="E262" s="8">
        <v>1112</v>
      </c>
      <c r="F262" s="8">
        <v>1223</v>
      </c>
      <c r="G262" s="8">
        <v>1112</v>
      </c>
      <c r="H262" s="8">
        <v>1203</v>
      </c>
      <c r="I262" s="15">
        <f>G262/E262</f>
        <v>1</v>
      </c>
      <c r="J262" s="15">
        <f>H262/F262</f>
        <v>0.98364677023712188</v>
      </c>
      <c r="K262" t="s">
        <v>612</v>
      </c>
      <c r="M262" t="str">
        <f t="shared" si="9"/>
        <v>No!</v>
      </c>
      <c r="O262" s="8">
        <f t="shared" si="8"/>
        <v>20</v>
      </c>
    </row>
    <row r="263" spans="1:15">
      <c r="A263" t="s">
        <v>447</v>
      </c>
      <c r="B263">
        <v>5</v>
      </c>
      <c r="C263" t="s">
        <v>448</v>
      </c>
      <c r="D263" t="s">
        <v>447</v>
      </c>
      <c r="E263" s="8">
        <v>4</v>
      </c>
      <c r="F263" s="8">
        <v>2452</v>
      </c>
      <c r="G263" s="8">
        <v>4</v>
      </c>
      <c r="H263" s="8">
        <v>2437</v>
      </c>
      <c r="I263" s="15">
        <f>G263/E263</f>
        <v>1</v>
      </c>
      <c r="J263" s="15">
        <f>H263/F263</f>
        <v>0.99388254486133765</v>
      </c>
      <c r="K263" t="s">
        <v>612</v>
      </c>
      <c r="M263" t="str">
        <f t="shared" si="9"/>
        <v>No!</v>
      </c>
      <c r="O263" s="8">
        <f t="shared" si="8"/>
        <v>15</v>
      </c>
    </row>
    <row r="264" spans="1:15">
      <c r="A264" t="s">
        <v>461</v>
      </c>
      <c r="B264">
        <v>5</v>
      </c>
      <c r="C264" t="s">
        <v>462</v>
      </c>
      <c r="D264" t="s">
        <v>461</v>
      </c>
      <c r="E264" s="8">
        <v>580</v>
      </c>
      <c r="F264" s="8">
        <v>2939</v>
      </c>
      <c r="G264" s="8">
        <v>580</v>
      </c>
      <c r="H264" s="8">
        <v>2924</v>
      </c>
      <c r="I264" s="15">
        <f>G264/E264</f>
        <v>1</v>
      </c>
      <c r="J264" s="15">
        <f>H264/F264</f>
        <v>0.99489622320517179</v>
      </c>
      <c r="K264" t="s">
        <v>612</v>
      </c>
      <c r="M264" t="str">
        <f t="shared" si="9"/>
        <v>No!</v>
      </c>
      <c r="O264" s="8">
        <f t="shared" si="8"/>
        <v>15</v>
      </c>
    </row>
    <row r="265" spans="1:15">
      <c r="A265" t="s">
        <v>469</v>
      </c>
      <c r="B265">
        <v>5</v>
      </c>
      <c r="C265" t="s">
        <v>709</v>
      </c>
      <c r="D265" t="s">
        <v>469</v>
      </c>
      <c r="E265" s="8">
        <v>1277</v>
      </c>
      <c r="F265" s="8">
        <v>116862</v>
      </c>
      <c r="G265" s="8">
        <v>1266</v>
      </c>
      <c r="H265" s="8">
        <v>116847</v>
      </c>
      <c r="I265" s="15">
        <f>G265/E265</f>
        <v>0.99138606108065774</v>
      </c>
      <c r="J265" s="15">
        <f>H265/F265</f>
        <v>0.99987164347692148</v>
      </c>
      <c r="K265" t="s">
        <v>612</v>
      </c>
      <c r="M265" t="str">
        <f t="shared" si="9"/>
        <v>No!</v>
      </c>
      <c r="O265" s="8">
        <f t="shared" si="8"/>
        <v>15</v>
      </c>
    </row>
    <row r="266" spans="1:15">
      <c r="A266" t="s">
        <v>473</v>
      </c>
      <c r="B266">
        <v>5</v>
      </c>
      <c r="C266" t="s">
        <v>474</v>
      </c>
      <c r="D266" t="s">
        <v>473</v>
      </c>
      <c r="E266" s="8">
        <v>23150</v>
      </c>
      <c r="F266" s="8">
        <v>316493</v>
      </c>
      <c r="G266" s="8">
        <v>23613</v>
      </c>
      <c r="H266" s="8">
        <v>354800</v>
      </c>
      <c r="I266" s="15">
        <f>G266/E266</f>
        <v>1.02</v>
      </c>
      <c r="J266" s="15">
        <f>H266/F266</f>
        <v>1.1210358522937316</v>
      </c>
      <c r="K266" t="s">
        <v>612</v>
      </c>
      <c r="M266" t="str">
        <f t="shared" si="9"/>
        <v>No!</v>
      </c>
      <c r="O266" s="8">
        <f t="shared" si="8"/>
        <v>-38307</v>
      </c>
    </row>
    <row r="267" spans="1:15">
      <c r="A267" t="s">
        <v>475</v>
      </c>
      <c r="B267">
        <v>5</v>
      </c>
      <c r="C267" t="s">
        <v>476</v>
      </c>
      <c r="D267" t="s">
        <v>475</v>
      </c>
      <c r="E267" s="8">
        <v>3429</v>
      </c>
      <c r="F267" s="8">
        <v>243866</v>
      </c>
      <c r="G267" s="8">
        <v>3408</v>
      </c>
      <c r="H267" s="8">
        <v>243600</v>
      </c>
      <c r="I267" s="15">
        <f>G267/E267</f>
        <v>0.99387576552930879</v>
      </c>
      <c r="J267" s="15">
        <f>H267/F267</f>
        <v>0.99890923704001378</v>
      </c>
      <c r="K267" t="s">
        <v>612</v>
      </c>
      <c r="M267" t="str">
        <f t="shared" si="9"/>
        <v>No!</v>
      </c>
      <c r="O267" s="8">
        <f t="shared" si="8"/>
        <v>266</v>
      </c>
    </row>
    <row r="268" spans="1:15">
      <c r="A268" t="s">
        <v>477</v>
      </c>
      <c r="B268">
        <v>5</v>
      </c>
      <c r="C268" t="s">
        <v>478</v>
      </c>
      <c r="D268" t="s">
        <v>477</v>
      </c>
      <c r="E268" s="8">
        <v>499714</v>
      </c>
      <c r="F268" s="8">
        <v>2378159</v>
      </c>
      <c r="G268" s="8">
        <v>455395</v>
      </c>
      <c r="H268" s="8">
        <v>2000896</v>
      </c>
      <c r="I268" s="15">
        <f>G268/E268</f>
        <v>0.91131127004646661</v>
      </c>
      <c r="J268" s="15">
        <f>H268/F268</f>
        <v>0.84136342439677081</v>
      </c>
      <c r="K268" t="s">
        <v>612</v>
      </c>
      <c r="M268" t="str">
        <f t="shared" si="9"/>
        <v>No!</v>
      </c>
      <c r="O268" s="8">
        <f t="shared" si="8"/>
        <v>377263</v>
      </c>
    </row>
    <row r="269" spans="1:15">
      <c r="A269" t="s">
        <v>479</v>
      </c>
      <c r="B269">
        <v>5</v>
      </c>
      <c r="C269" t="s">
        <v>480</v>
      </c>
      <c r="D269" t="s">
        <v>479</v>
      </c>
      <c r="E269" s="8">
        <v>2225255</v>
      </c>
      <c r="F269" s="8">
        <v>64279892</v>
      </c>
      <c r="G269" s="8">
        <v>2216518</v>
      </c>
      <c r="H269" s="8">
        <v>64030130</v>
      </c>
      <c r="I269" s="15">
        <f>G269/E269</f>
        <v>0.99607370840645226</v>
      </c>
      <c r="J269" s="15">
        <f>H269/F269</f>
        <v>0.99611446142442184</v>
      </c>
      <c r="K269" t="s">
        <v>612</v>
      </c>
      <c r="M269" t="str">
        <f t="shared" si="9"/>
        <v>No!</v>
      </c>
      <c r="O269" s="8">
        <f t="shared" si="8"/>
        <v>249762</v>
      </c>
    </row>
    <row r="270" spans="1:15">
      <c r="A270" t="s">
        <v>493</v>
      </c>
      <c r="B270">
        <v>5</v>
      </c>
      <c r="C270" t="s">
        <v>494</v>
      </c>
      <c r="D270" t="s">
        <v>493</v>
      </c>
      <c r="E270" s="8">
        <v>34999</v>
      </c>
      <c r="F270" s="8">
        <v>192066</v>
      </c>
      <c r="G270" s="8">
        <v>34988</v>
      </c>
      <c r="H270" s="8">
        <v>192058</v>
      </c>
      <c r="I270" s="15">
        <f>G270/E270</f>
        <v>0.99968570530586587</v>
      </c>
      <c r="J270" s="15">
        <f>H270/F270</f>
        <v>0.99995834765132818</v>
      </c>
      <c r="K270" t="s">
        <v>612</v>
      </c>
      <c r="M270" t="str">
        <f t="shared" si="9"/>
        <v>No!</v>
      </c>
      <c r="O270" s="8">
        <f t="shared" si="8"/>
        <v>8</v>
      </c>
    </row>
    <row r="271" spans="1:15">
      <c r="B271" s="10"/>
      <c r="C271" s="10"/>
    </row>
    <row r="272" spans="1:15">
      <c r="A272" s="10" t="s">
        <v>710</v>
      </c>
      <c r="D272" s="10"/>
      <c r="E272" s="11">
        <f>SUM(E1:E270)</f>
        <v>50115784</v>
      </c>
      <c r="F272" s="11">
        <f>SUM(F1:F270)</f>
        <v>3401522262</v>
      </c>
      <c r="G272" s="11">
        <f>SUM(G1:G270)</f>
        <v>46596061</v>
      </c>
      <c r="H272" s="11">
        <f>SUM(H1:H270)</f>
        <v>3027996858</v>
      </c>
      <c r="I272" s="17">
        <f>G272/E272</f>
        <v>0.92976817443382709</v>
      </c>
      <c r="J272" s="17">
        <f>H272/F272</f>
        <v>0.89018875220285121</v>
      </c>
    </row>
    <row r="274" spans="1:13">
      <c r="A274" s="10" t="s">
        <v>711</v>
      </c>
      <c r="D274" s="10"/>
      <c r="E274" s="11"/>
      <c r="F274" s="11"/>
      <c r="G274" s="11">
        <f>+E272-G272</f>
        <v>3519723</v>
      </c>
      <c r="H274" s="11">
        <f>+F272-H272</f>
        <v>373525404</v>
      </c>
      <c r="M274" t="str">
        <f>IF(D275=N270,"","No!")</f>
        <v/>
      </c>
    </row>
    <row r="275" spans="1:13">
      <c r="M275" t="str">
        <f>IF(D276=N271,"","No!")</f>
        <v/>
      </c>
    </row>
    <row r="276" spans="1:13">
      <c r="D276" s="12"/>
      <c r="E276" s="12"/>
      <c r="F276" s="12"/>
      <c r="M276" t="str">
        <f>IF(D277=N272,"","No!")</f>
        <v/>
      </c>
    </row>
    <row r="277" spans="1:13">
      <c r="M277" t="str">
        <f>IF(D278=N273,"","No!")</f>
        <v/>
      </c>
    </row>
    <row r="278" spans="1:13">
      <c r="M278" t="str">
        <f>IF(D279=N274,"","No!")</f>
        <v/>
      </c>
    </row>
    <row r="279" spans="1:13">
      <c r="M279" t="str">
        <f>IF(D280=N275,"","No!")</f>
        <v/>
      </c>
    </row>
    <row r="280" spans="1:13">
      <c r="M280" t="str">
        <f>IF(D281=N276,"","No!")</f>
        <v/>
      </c>
    </row>
    <row r="281" spans="1:13">
      <c r="M281" t="str">
        <f>IF(D282=N277,"","No!")</f>
        <v/>
      </c>
    </row>
    <row r="282" spans="1:13">
      <c r="M282" t="str">
        <f>IF(D283=N278,"","No!")</f>
        <v/>
      </c>
    </row>
    <row r="283" spans="1:13">
      <c r="M283" t="str">
        <f>IF(D284=N279,"","No!")</f>
        <v/>
      </c>
    </row>
    <row r="284" spans="1:13">
      <c r="M284" t="str">
        <f>IF(D285=N280,"","No!")</f>
        <v/>
      </c>
    </row>
    <row r="285" spans="1:13">
      <c r="M285" t="str">
        <f>IF(D286=N281,"","No!")</f>
        <v/>
      </c>
    </row>
    <row r="286" spans="1:13">
      <c r="M286" t="str">
        <f>IF(D287=N282,"","No!")</f>
        <v/>
      </c>
    </row>
    <row r="287" spans="1:13">
      <c r="M287" t="str">
        <f>IF(D288=N283,"","No!")</f>
        <v/>
      </c>
    </row>
    <row r="288" spans="1:13">
      <c r="M288" t="str">
        <f>IF(D289=N284,"","No!")</f>
        <v/>
      </c>
    </row>
    <row r="503" spans="14:14">
      <c r="N503" s="2"/>
    </row>
    <row r="527" spans="17:19">
      <c r="Q527" s="2"/>
      <c r="R527" s="2"/>
      <c r="S527" s="2"/>
    </row>
  </sheetData>
  <sortState xmlns:xlrd2="http://schemas.microsoft.com/office/spreadsheetml/2017/richdata2" ref="A2:L270">
    <sortCondition ref="K2:K270"/>
    <sortCondition ref="D2:D27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42EF-10C7-4ADD-A789-330F62205EF4}">
  <dimension ref="A1:V71"/>
  <sheetViews>
    <sheetView zoomScale="212" workbookViewId="0">
      <pane ySplit="1" topLeftCell="F56" activePane="bottomLeft" state="frozen"/>
      <selection pane="bottomLeft" activeCell="N66" sqref="N66"/>
    </sheetView>
  </sheetViews>
  <sheetFormatPr defaultColWidth="9.140625" defaultRowHeight="15"/>
  <cols>
    <col min="1" max="1" width="14" bestFit="1" customWidth="1"/>
    <col min="2" max="2" width="18.28515625" bestFit="1" customWidth="1"/>
    <col min="3" max="3" width="41.42578125" bestFit="1" customWidth="1"/>
    <col min="4" max="4" width="42.85546875" bestFit="1" customWidth="1"/>
    <col min="5" max="5" width="17.140625" style="8" bestFit="1" customWidth="1"/>
    <col min="6" max="6" width="23" style="8" bestFit="1" customWidth="1"/>
    <col min="7" max="7" width="18.7109375" style="8" bestFit="1" customWidth="1"/>
    <col min="8" max="8" width="21.42578125" style="8" bestFit="1" customWidth="1"/>
    <col min="9" max="9" width="12.42578125" style="15" bestFit="1" customWidth="1"/>
    <col min="10" max="10" width="13.42578125" style="15" bestFit="1" customWidth="1"/>
    <col min="11" max="11" width="8.28515625" bestFit="1" customWidth="1"/>
    <col min="12" max="12" width="54.140625" bestFit="1" customWidth="1"/>
    <col min="13" max="13" width="12.42578125" bestFit="1" customWidth="1"/>
    <col min="14" max="14" width="31.5703125" bestFit="1" customWidth="1"/>
    <col min="15" max="15" width="10.85546875" bestFit="1" customWidth="1"/>
    <col min="16" max="16" width="12" bestFit="1" customWidth="1"/>
    <col min="17" max="17" width="10.7109375" bestFit="1" customWidth="1"/>
    <col min="18" max="18" width="12" bestFit="1" customWidth="1"/>
  </cols>
  <sheetData>
    <row r="1" spans="1:20" s="6" customFormat="1">
      <c r="A1" s="57" t="s">
        <v>712</v>
      </c>
      <c r="B1" s="58" t="s">
        <v>12</v>
      </c>
      <c r="C1" s="58" t="s">
        <v>713</v>
      </c>
      <c r="D1" s="58" t="s">
        <v>714</v>
      </c>
      <c r="E1" s="9" t="s">
        <v>595</v>
      </c>
      <c r="F1" s="9" t="s">
        <v>596</v>
      </c>
      <c r="G1" s="9" t="s">
        <v>597</v>
      </c>
      <c r="H1" s="9" t="s">
        <v>598</v>
      </c>
      <c r="I1" s="14" t="s">
        <v>599</v>
      </c>
      <c r="J1" s="14" t="s">
        <v>600</v>
      </c>
      <c r="K1" s="16" t="s">
        <v>594</v>
      </c>
      <c r="L1" s="16" t="s">
        <v>601</v>
      </c>
    </row>
    <row r="2" spans="1:20">
      <c r="A2" t="s">
        <v>715</v>
      </c>
      <c r="B2" s="20" t="s">
        <v>31</v>
      </c>
      <c r="C2" s="56" t="s">
        <v>32</v>
      </c>
      <c r="D2" t="s">
        <v>716</v>
      </c>
      <c r="E2" s="8">
        <v>1</v>
      </c>
      <c r="F2" s="8">
        <v>116</v>
      </c>
      <c r="G2" s="8">
        <v>1</v>
      </c>
      <c r="H2" s="8">
        <v>104</v>
      </c>
      <c r="I2" s="15">
        <f>G2/E2</f>
        <v>1</v>
      </c>
      <c r="J2" s="15">
        <f>+H2/F2</f>
        <v>0.89655172413793105</v>
      </c>
      <c r="K2" t="s">
        <v>603</v>
      </c>
      <c r="M2" t="str">
        <f>IF(N2=B2,"","No!")</f>
        <v>No!</v>
      </c>
      <c r="O2" s="8"/>
      <c r="P2" s="8"/>
      <c r="Q2" s="8"/>
      <c r="R2" s="8"/>
      <c r="S2" s="15"/>
      <c r="T2" s="15"/>
    </row>
    <row r="3" spans="1:20">
      <c r="A3" t="s">
        <v>715</v>
      </c>
      <c r="B3" s="20" t="s">
        <v>33</v>
      </c>
      <c r="C3" s="56" t="s">
        <v>34</v>
      </c>
      <c r="D3" t="s">
        <v>717</v>
      </c>
      <c r="E3" s="8">
        <v>1</v>
      </c>
      <c r="F3" s="8">
        <v>38</v>
      </c>
      <c r="G3" s="8">
        <v>1</v>
      </c>
      <c r="H3" s="8">
        <v>26</v>
      </c>
      <c r="I3" s="15">
        <f t="shared" ref="I3:I57" si="0">G3/E3</f>
        <v>1</v>
      </c>
      <c r="J3" s="15">
        <f t="shared" ref="J3:J57" si="1">+H3/F3</f>
        <v>0.68421052631578949</v>
      </c>
      <c r="K3" t="s">
        <v>603</v>
      </c>
      <c r="M3" t="str">
        <f t="shared" ref="M3:M57" si="2">IF(N3=B3,"","No!")</f>
        <v>No!</v>
      </c>
      <c r="O3" s="8"/>
      <c r="P3" s="8"/>
      <c r="Q3" s="8"/>
      <c r="R3" s="8"/>
      <c r="S3" s="15"/>
      <c r="T3" s="15"/>
    </row>
    <row r="4" spans="1:20">
      <c r="A4" t="s">
        <v>715</v>
      </c>
      <c r="B4" s="20" t="s">
        <v>37</v>
      </c>
      <c r="C4" t="s">
        <v>38</v>
      </c>
      <c r="D4" t="s">
        <v>718</v>
      </c>
      <c r="E4" s="8">
        <v>1</v>
      </c>
      <c r="F4" s="8">
        <v>19</v>
      </c>
      <c r="G4" s="8">
        <v>1</v>
      </c>
      <c r="H4" s="8">
        <v>4</v>
      </c>
      <c r="I4" s="15">
        <f t="shared" si="0"/>
        <v>1</v>
      </c>
      <c r="J4" s="15">
        <f t="shared" si="1"/>
        <v>0.21052631578947367</v>
      </c>
      <c r="K4" t="s">
        <v>603</v>
      </c>
      <c r="M4" t="str">
        <f t="shared" si="2"/>
        <v>No!</v>
      </c>
      <c r="O4" s="8"/>
      <c r="P4" s="8"/>
      <c r="Q4" s="8"/>
      <c r="R4" s="8"/>
      <c r="S4" s="15"/>
      <c r="T4" s="15"/>
    </row>
    <row r="5" spans="1:20">
      <c r="A5" t="s">
        <v>715</v>
      </c>
      <c r="B5" s="20" t="s">
        <v>43</v>
      </c>
      <c r="C5" t="s">
        <v>44</v>
      </c>
      <c r="D5" t="s">
        <v>719</v>
      </c>
      <c r="E5" s="8">
        <v>12936</v>
      </c>
      <c r="F5" s="8">
        <v>8190</v>
      </c>
      <c r="G5" s="8">
        <v>12923</v>
      </c>
      <c r="H5" s="8">
        <v>7743</v>
      </c>
      <c r="I5" s="15">
        <f t="shared" si="0"/>
        <v>0.99899505256648113</v>
      </c>
      <c r="J5" s="15">
        <f t="shared" si="1"/>
        <v>0.94542124542124539</v>
      </c>
      <c r="K5" t="s">
        <v>603</v>
      </c>
      <c r="M5" t="str">
        <f t="shared" si="2"/>
        <v>No!</v>
      </c>
      <c r="O5" s="8"/>
      <c r="P5" s="8"/>
      <c r="Q5" s="8"/>
      <c r="R5" s="8"/>
      <c r="S5" s="15"/>
      <c r="T5" s="15"/>
    </row>
    <row r="6" spans="1:20">
      <c r="A6" t="s">
        <v>715</v>
      </c>
      <c r="B6" s="20" t="s">
        <v>55</v>
      </c>
      <c r="C6" t="s">
        <v>56</v>
      </c>
      <c r="D6" t="s">
        <v>720</v>
      </c>
      <c r="E6" s="8">
        <v>1</v>
      </c>
      <c r="F6" s="8">
        <v>17</v>
      </c>
      <c r="G6" s="8">
        <v>1</v>
      </c>
      <c r="H6" s="8">
        <v>2</v>
      </c>
      <c r="I6" s="15">
        <f t="shared" si="0"/>
        <v>1</v>
      </c>
      <c r="J6" s="15">
        <f t="shared" si="1"/>
        <v>0.11764705882352941</v>
      </c>
      <c r="K6" t="s">
        <v>603</v>
      </c>
      <c r="M6" t="str">
        <f t="shared" si="2"/>
        <v>No!</v>
      </c>
      <c r="O6" s="8"/>
      <c r="P6" s="8"/>
      <c r="Q6" s="8"/>
      <c r="R6" s="8"/>
      <c r="S6" s="15"/>
      <c r="T6" s="15"/>
    </row>
    <row r="7" spans="1:20">
      <c r="A7" t="s">
        <v>715</v>
      </c>
      <c r="B7" s="20" t="s">
        <v>640</v>
      </c>
      <c r="C7" s="38" t="s">
        <v>641</v>
      </c>
      <c r="D7" t="s">
        <v>721</v>
      </c>
      <c r="E7" s="8">
        <v>46</v>
      </c>
      <c r="F7" s="8">
        <v>35802</v>
      </c>
      <c r="G7" s="8">
        <v>44</v>
      </c>
      <c r="H7" s="8">
        <v>35878</v>
      </c>
      <c r="I7" s="15">
        <f t="shared" si="0"/>
        <v>0.95652173913043481</v>
      </c>
      <c r="J7" s="15">
        <f t="shared" ref="J7:J8" si="3">H7/F7</f>
        <v>1.0021227864365119</v>
      </c>
      <c r="K7" t="s">
        <v>603</v>
      </c>
      <c r="M7" t="str">
        <f t="shared" si="2"/>
        <v>No!</v>
      </c>
      <c r="O7" s="8"/>
      <c r="P7" s="8"/>
      <c r="Q7" s="8"/>
      <c r="R7" s="8"/>
      <c r="S7" s="15"/>
      <c r="T7" s="15"/>
    </row>
    <row r="8" spans="1:20">
      <c r="A8" t="s">
        <v>715</v>
      </c>
      <c r="B8" s="20" t="s">
        <v>642</v>
      </c>
      <c r="C8" s="38" t="s">
        <v>643</v>
      </c>
      <c r="D8" t="s">
        <v>722</v>
      </c>
      <c r="E8" s="8">
        <v>1</v>
      </c>
      <c r="F8" s="8">
        <v>43</v>
      </c>
      <c r="G8" s="8">
        <v>1</v>
      </c>
      <c r="H8" s="8">
        <v>28</v>
      </c>
      <c r="I8" s="15">
        <f t="shared" si="0"/>
        <v>1</v>
      </c>
      <c r="J8" s="15">
        <f t="shared" si="3"/>
        <v>0.65116279069767447</v>
      </c>
      <c r="K8" t="s">
        <v>603</v>
      </c>
      <c r="M8" t="str">
        <f t="shared" si="2"/>
        <v>No!</v>
      </c>
      <c r="O8" s="8"/>
      <c r="P8" s="8"/>
      <c r="Q8" s="8"/>
      <c r="R8" s="8"/>
      <c r="S8" s="15"/>
      <c r="T8" s="15"/>
    </row>
    <row r="9" spans="1:20">
      <c r="A9" t="s">
        <v>715</v>
      </c>
      <c r="B9" s="20" t="s">
        <v>65</v>
      </c>
      <c r="C9" t="s">
        <v>66</v>
      </c>
      <c r="D9" t="s">
        <v>723</v>
      </c>
      <c r="E9" s="8">
        <v>1</v>
      </c>
      <c r="F9" s="8">
        <v>18</v>
      </c>
      <c r="G9" s="8">
        <v>1</v>
      </c>
      <c r="H9" s="8">
        <v>6</v>
      </c>
      <c r="I9" s="15">
        <f t="shared" si="0"/>
        <v>1</v>
      </c>
      <c r="J9" s="15">
        <f t="shared" si="1"/>
        <v>0.33333333333333331</v>
      </c>
      <c r="K9" t="s">
        <v>603</v>
      </c>
      <c r="M9" t="str">
        <f t="shared" si="2"/>
        <v>No!</v>
      </c>
      <c r="O9" s="8"/>
      <c r="P9" s="8"/>
      <c r="Q9" s="8"/>
      <c r="R9" s="8"/>
      <c r="S9" s="15"/>
      <c r="T9" s="15"/>
    </row>
    <row r="10" spans="1:20">
      <c r="A10" t="s">
        <v>715</v>
      </c>
      <c r="B10" s="20" t="s">
        <v>71</v>
      </c>
      <c r="C10" t="s">
        <v>72</v>
      </c>
      <c r="D10" t="s">
        <v>724</v>
      </c>
      <c r="E10" s="8">
        <v>1</v>
      </c>
      <c r="F10" s="8">
        <v>974</v>
      </c>
      <c r="G10" s="8">
        <v>1</v>
      </c>
      <c r="H10" s="8">
        <v>19</v>
      </c>
      <c r="I10" s="15">
        <f t="shared" si="0"/>
        <v>1</v>
      </c>
      <c r="J10" s="15">
        <f t="shared" si="1"/>
        <v>1.9507186858316223E-2</v>
      </c>
      <c r="K10" t="s">
        <v>603</v>
      </c>
      <c r="M10" t="str">
        <f t="shared" si="2"/>
        <v>No!</v>
      </c>
      <c r="O10" s="8"/>
      <c r="P10" s="8"/>
      <c r="Q10" s="8"/>
      <c r="R10" s="8"/>
      <c r="S10" s="15"/>
      <c r="T10" s="15"/>
    </row>
    <row r="11" spans="1:20">
      <c r="A11" t="s">
        <v>715</v>
      </c>
      <c r="B11" s="20" t="s">
        <v>75</v>
      </c>
      <c r="C11" t="s">
        <v>76</v>
      </c>
      <c r="D11" t="s">
        <v>725</v>
      </c>
      <c r="E11" s="8">
        <v>1</v>
      </c>
      <c r="F11" s="8">
        <v>21</v>
      </c>
      <c r="G11" s="8">
        <v>1</v>
      </c>
      <c r="H11" s="8">
        <v>6</v>
      </c>
      <c r="I11" s="15">
        <f t="shared" si="0"/>
        <v>1</v>
      </c>
      <c r="J11" s="15">
        <f t="shared" si="1"/>
        <v>0.2857142857142857</v>
      </c>
      <c r="K11" t="s">
        <v>603</v>
      </c>
      <c r="M11" t="str">
        <f t="shared" si="2"/>
        <v>No!</v>
      </c>
      <c r="O11" s="8"/>
      <c r="P11" s="8"/>
      <c r="Q11" s="8"/>
      <c r="R11" s="8"/>
      <c r="S11" s="15"/>
      <c r="T11" s="15"/>
    </row>
    <row r="12" spans="1:20">
      <c r="A12" t="s">
        <v>715</v>
      </c>
      <c r="B12" s="20" t="s">
        <v>95</v>
      </c>
      <c r="C12" t="s">
        <v>96</v>
      </c>
      <c r="D12" t="s">
        <v>726</v>
      </c>
      <c r="E12" s="8">
        <v>2575467</v>
      </c>
      <c r="F12" s="8">
        <v>277061404</v>
      </c>
      <c r="G12" s="8">
        <v>2144220</v>
      </c>
      <c r="H12" s="8">
        <v>238086745</v>
      </c>
      <c r="I12" s="15">
        <f>G12/E12</f>
        <v>0.83255580444245647</v>
      </c>
      <c r="J12" s="15">
        <f>H12/F12</f>
        <v>0.85932844330782354</v>
      </c>
      <c r="K12" t="s">
        <v>603</v>
      </c>
      <c r="M12" t="str">
        <f t="shared" si="2"/>
        <v>No!</v>
      </c>
      <c r="O12" s="8"/>
      <c r="P12" s="8"/>
      <c r="Q12" s="8"/>
      <c r="R12" s="8"/>
      <c r="S12" s="15"/>
    </row>
    <row r="13" spans="1:20">
      <c r="A13" t="s">
        <v>715</v>
      </c>
      <c r="B13" s="20" t="s">
        <v>644</v>
      </c>
      <c r="C13" t="s">
        <v>727</v>
      </c>
      <c r="D13" t="s">
        <v>728</v>
      </c>
      <c r="E13" s="8">
        <v>11782</v>
      </c>
      <c r="F13" s="8">
        <v>13431</v>
      </c>
      <c r="G13" s="8">
        <v>8773</v>
      </c>
      <c r="H13" s="8">
        <v>11912</v>
      </c>
      <c r="I13" s="15">
        <f>G13/E13</f>
        <v>0.7446104226786624</v>
      </c>
      <c r="J13" s="15">
        <f>H13/F13</f>
        <v>0.88690343235797786</v>
      </c>
      <c r="K13" t="s">
        <v>603</v>
      </c>
      <c r="M13" t="str">
        <f t="shared" si="2"/>
        <v>No!</v>
      </c>
      <c r="O13" s="8"/>
      <c r="P13" s="8"/>
      <c r="Q13" s="8"/>
      <c r="R13" s="8"/>
      <c r="S13" s="15"/>
      <c r="T13" s="15"/>
    </row>
    <row r="14" spans="1:20">
      <c r="A14" t="s">
        <v>715</v>
      </c>
      <c r="B14" s="20" t="s">
        <v>103</v>
      </c>
      <c r="C14" t="s">
        <v>104</v>
      </c>
      <c r="D14" t="s">
        <v>729</v>
      </c>
      <c r="E14" s="8">
        <v>1</v>
      </c>
      <c r="F14" s="8">
        <v>23</v>
      </c>
      <c r="G14" s="8">
        <v>1</v>
      </c>
      <c r="H14" s="8">
        <v>8</v>
      </c>
      <c r="I14" s="15">
        <f t="shared" si="0"/>
        <v>1</v>
      </c>
      <c r="J14" s="15">
        <f t="shared" si="1"/>
        <v>0.34782608695652173</v>
      </c>
      <c r="K14" t="s">
        <v>603</v>
      </c>
      <c r="M14" t="str">
        <f t="shared" si="2"/>
        <v>No!</v>
      </c>
      <c r="O14" s="8"/>
      <c r="P14" s="8"/>
      <c r="Q14" s="8"/>
      <c r="R14" s="8"/>
      <c r="S14" s="15"/>
      <c r="T14" s="15"/>
    </row>
    <row r="15" spans="1:20">
      <c r="A15" t="s">
        <v>715</v>
      </c>
      <c r="B15" s="20" t="s">
        <v>143</v>
      </c>
      <c r="C15" t="s">
        <v>144</v>
      </c>
      <c r="D15" t="s">
        <v>730</v>
      </c>
      <c r="E15" s="8">
        <v>1</v>
      </c>
      <c r="F15" s="8">
        <v>18</v>
      </c>
      <c r="G15" s="8">
        <v>1</v>
      </c>
      <c r="H15" s="8">
        <v>3</v>
      </c>
      <c r="I15" s="15">
        <f t="shared" si="0"/>
        <v>1</v>
      </c>
      <c r="J15" s="15">
        <f t="shared" si="1"/>
        <v>0.16666666666666666</v>
      </c>
      <c r="K15" t="s">
        <v>603</v>
      </c>
      <c r="M15" t="str">
        <f t="shared" si="2"/>
        <v>No!</v>
      </c>
      <c r="O15" s="8"/>
      <c r="P15" s="8"/>
      <c r="Q15" s="8"/>
      <c r="R15" s="8"/>
      <c r="S15" s="15"/>
      <c r="T15" s="15"/>
    </row>
    <row r="16" spans="1:20">
      <c r="A16" t="s">
        <v>715</v>
      </c>
      <c r="B16" s="20" t="s">
        <v>159</v>
      </c>
      <c r="C16" t="s">
        <v>160</v>
      </c>
      <c r="D16" t="s">
        <v>731</v>
      </c>
      <c r="E16" s="8">
        <v>1</v>
      </c>
      <c r="F16" s="8">
        <v>59</v>
      </c>
      <c r="G16" s="8">
        <v>1</v>
      </c>
      <c r="H16" s="8">
        <v>44</v>
      </c>
      <c r="I16" s="15">
        <f t="shared" si="0"/>
        <v>1</v>
      </c>
      <c r="J16" s="15">
        <f t="shared" si="1"/>
        <v>0.74576271186440679</v>
      </c>
      <c r="K16" t="s">
        <v>603</v>
      </c>
      <c r="M16" t="str">
        <f t="shared" si="2"/>
        <v>No!</v>
      </c>
      <c r="O16" s="8"/>
      <c r="P16" s="8"/>
      <c r="Q16" s="8"/>
      <c r="R16" s="8"/>
      <c r="S16" s="15"/>
      <c r="T16" s="15"/>
    </row>
    <row r="17" spans="1:20">
      <c r="A17" t="s">
        <v>715</v>
      </c>
      <c r="B17" s="20" t="s">
        <v>163</v>
      </c>
      <c r="C17" t="s">
        <v>164</v>
      </c>
      <c r="D17" t="s">
        <v>732</v>
      </c>
      <c r="E17" s="8">
        <v>1</v>
      </c>
      <c r="F17" s="8">
        <v>21</v>
      </c>
      <c r="G17" s="8">
        <v>1</v>
      </c>
      <c r="H17" s="8">
        <v>6</v>
      </c>
      <c r="I17" s="15">
        <f t="shared" si="0"/>
        <v>1</v>
      </c>
      <c r="J17" s="15">
        <f t="shared" si="1"/>
        <v>0.2857142857142857</v>
      </c>
      <c r="K17" t="s">
        <v>603</v>
      </c>
      <c r="M17" t="str">
        <f t="shared" si="2"/>
        <v>No!</v>
      </c>
      <c r="O17" s="8"/>
      <c r="P17" s="8"/>
      <c r="Q17" s="8"/>
      <c r="R17" s="8"/>
      <c r="S17" s="15"/>
      <c r="T17" s="15"/>
    </row>
    <row r="18" spans="1:20">
      <c r="A18" t="s">
        <v>715</v>
      </c>
      <c r="B18" s="20" t="s">
        <v>645</v>
      </c>
      <c r="C18" t="s">
        <v>733</v>
      </c>
      <c r="D18" t="s">
        <v>734</v>
      </c>
      <c r="E18" s="8">
        <v>10698</v>
      </c>
      <c r="F18" s="8">
        <v>546472</v>
      </c>
      <c r="G18" s="8">
        <v>8435</v>
      </c>
      <c r="H18" s="8">
        <v>545023</v>
      </c>
      <c r="I18" s="15">
        <f>G18/E18</f>
        <v>0.78846513366984483</v>
      </c>
      <c r="J18" s="15">
        <f>H18/F18</f>
        <v>0.99734844603200168</v>
      </c>
      <c r="K18" t="s">
        <v>603</v>
      </c>
      <c r="M18" t="str">
        <f t="shared" si="2"/>
        <v>No!</v>
      </c>
      <c r="O18" s="8"/>
      <c r="P18" s="8"/>
      <c r="Q18" s="8"/>
      <c r="R18" s="8"/>
      <c r="S18" s="15"/>
      <c r="T18" s="15"/>
    </row>
    <row r="19" spans="1:20">
      <c r="A19" t="s">
        <v>715</v>
      </c>
      <c r="B19" s="20" t="s">
        <v>187</v>
      </c>
      <c r="C19" t="s">
        <v>188</v>
      </c>
      <c r="D19" t="s">
        <v>735</v>
      </c>
      <c r="E19" s="8">
        <v>1</v>
      </c>
      <c r="F19" s="8">
        <v>68</v>
      </c>
      <c r="G19" s="8">
        <v>1</v>
      </c>
      <c r="H19" s="8">
        <v>53</v>
      </c>
      <c r="I19" s="15">
        <f t="shared" si="0"/>
        <v>1</v>
      </c>
      <c r="J19" s="15">
        <f t="shared" si="1"/>
        <v>0.77941176470588236</v>
      </c>
      <c r="K19" t="s">
        <v>603</v>
      </c>
      <c r="M19" t="str">
        <f t="shared" si="2"/>
        <v>No!</v>
      </c>
      <c r="O19" s="8"/>
      <c r="P19" s="8"/>
      <c r="Q19" s="8"/>
      <c r="R19" s="8"/>
      <c r="S19" s="15"/>
      <c r="T19" s="15"/>
    </row>
    <row r="20" spans="1:20">
      <c r="A20" t="s">
        <v>715</v>
      </c>
      <c r="B20" s="20" t="s">
        <v>199</v>
      </c>
      <c r="C20" t="s">
        <v>200</v>
      </c>
      <c r="D20" t="s">
        <v>736</v>
      </c>
      <c r="E20" s="8">
        <v>1</v>
      </c>
      <c r="F20" s="8">
        <v>37</v>
      </c>
      <c r="G20" s="8">
        <v>1</v>
      </c>
      <c r="H20" s="8">
        <v>17</v>
      </c>
      <c r="I20" s="15">
        <f t="shared" si="0"/>
        <v>1</v>
      </c>
      <c r="J20" s="15">
        <f t="shared" si="1"/>
        <v>0.45945945945945948</v>
      </c>
      <c r="K20" t="s">
        <v>603</v>
      </c>
      <c r="M20" t="str">
        <f t="shared" si="2"/>
        <v>No!</v>
      </c>
      <c r="O20" s="8"/>
      <c r="P20" s="8"/>
      <c r="Q20" s="8"/>
      <c r="R20" s="8"/>
      <c r="S20" s="15"/>
      <c r="T20" s="15"/>
    </row>
    <row r="21" spans="1:20">
      <c r="A21" t="s">
        <v>715</v>
      </c>
      <c r="B21" s="20" t="s">
        <v>647</v>
      </c>
      <c r="C21" t="s">
        <v>648</v>
      </c>
      <c r="D21" t="s">
        <v>737</v>
      </c>
      <c r="E21" s="8">
        <v>44</v>
      </c>
      <c r="F21" s="8">
        <v>1366</v>
      </c>
      <c r="G21" s="8">
        <v>35</v>
      </c>
      <c r="H21" s="8">
        <v>1319</v>
      </c>
      <c r="I21" s="15">
        <f t="shared" si="0"/>
        <v>0.79545454545454541</v>
      </c>
      <c r="J21" s="15">
        <f t="shared" si="1"/>
        <v>0.96559297218155193</v>
      </c>
      <c r="K21" t="s">
        <v>603</v>
      </c>
      <c r="M21" t="str">
        <f t="shared" si="2"/>
        <v>No!</v>
      </c>
      <c r="O21" s="8"/>
      <c r="P21" s="8"/>
      <c r="Q21" s="8"/>
      <c r="R21" s="8"/>
      <c r="S21" s="15"/>
      <c r="T21" s="15"/>
    </row>
    <row r="22" spans="1:20">
      <c r="A22" t="s">
        <v>715</v>
      </c>
      <c r="B22" s="20" t="s">
        <v>211</v>
      </c>
      <c r="C22" t="s">
        <v>212</v>
      </c>
      <c r="D22" t="s">
        <v>738</v>
      </c>
      <c r="E22" s="8">
        <v>1</v>
      </c>
      <c r="F22" s="8">
        <v>22</v>
      </c>
      <c r="G22" s="8">
        <v>1</v>
      </c>
      <c r="H22" s="8">
        <v>7</v>
      </c>
      <c r="I22" s="15">
        <f t="shared" si="0"/>
        <v>1</v>
      </c>
      <c r="J22" s="15">
        <f t="shared" si="1"/>
        <v>0.31818181818181818</v>
      </c>
      <c r="K22" t="s">
        <v>603</v>
      </c>
      <c r="M22" t="str">
        <f t="shared" si="2"/>
        <v>No!</v>
      </c>
      <c r="O22" s="8"/>
      <c r="P22" s="8"/>
      <c r="Q22" s="8"/>
      <c r="R22" s="8"/>
      <c r="S22" s="15"/>
      <c r="T22" s="15"/>
    </row>
    <row r="23" spans="1:20">
      <c r="A23" t="s">
        <v>715</v>
      </c>
      <c r="B23" s="20" t="s">
        <v>213</v>
      </c>
      <c r="C23" t="s">
        <v>214</v>
      </c>
      <c r="D23" t="s">
        <v>739</v>
      </c>
      <c r="E23" s="8">
        <v>94</v>
      </c>
      <c r="F23" s="8">
        <v>153</v>
      </c>
      <c r="G23" s="8">
        <v>5</v>
      </c>
      <c r="H23" s="8">
        <v>35</v>
      </c>
      <c r="I23" s="15">
        <f t="shared" si="0"/>
        <v>5.3191489361702128E-2</v>
      </c>
      <c r="J23" s="15">
        <f t="shared" si="1"/>
        <v>0.22875816993464052</v>
      </c>
      <c r="K23" t="s">
        <v>603</v>
      </c>
      <c r="M23" t="str">
        <f t="shared" si="2"/>
        <v>No!</v>
      </c>
      <c r="O23" s="8"/>
      <c r="P23" s="8"/>
      <c r="Q23" s="8"/>
      <c r="R23" s="8"/>
      <c r="S23" s="15"/>
      <c r="T23" s="15"/>
    </row>
    <row r="24" spans="1:20">
      <c r="A24" t="s">
        <v>715</v>
      </c>
      <c r="B24" s="20" t="s">
        <v>217</v>
      </c>
      <c r="C24" t="s">
        <v>218</v>
      </c>
      <c r="D24" t="s">
        <v>740</v>
      </c>
      <c r="E24" s="8">
        <v>1</v>
      </c>
      <c r="F24" s="8">
        <v>22</v>
      </c>
      <c r="G24" s="8">
        <v>1</v>
      </c>
      <c r="H24" s="8">
        <v>7</v>
      </c>
      <c r="I24" s="15">
        <f t="shared" si="0"/>
        <v>1</v>
      </c>
      <c r="J24" s="15">
        <f t="shared" si="1"/>
        <v>0.31818181818181818</v>
      </c>
      <c r="K24" t="s">
        <v>603</v>
      </c>
      <c r="M24" t="str">
        <f t="shared" si="2"/>
        <v>No!</v>
      </c>
      <c r="O24" s="8"/>
      <c r="P24" s="8"/>
      <c r="Q24" s="8"/>
      <c r="R24" s="8"/>
      <c r="S24" s="15"/>
      <c r="T24" s="15"/>
    </row>
    <row r="25" spans="1:20">
      <c r="A25" t="s">
        <v>715</v>
      </c>
      <c r="B25" s="20" t="s">
        <v>229</v>
      </c>
      <c r="C25" t="s">
        <v>230</v>
      </c>
      <c r="D25" t="s">
        <v>741</v>
      </c>
      <c r="E25" s="8">
        <v>4396</v>
      </c>
      <c r="F25" s="8">
        <v>3563</v>
      </c>
      <c r="G25" s="8">
        <v>1881</v>
      </c>
      <c r="H25" s="8">
        <v>2583</v>
      </c>
      <c r="I25" s="15">
        <f t="shared" si="0"/>
        <v>0.4278889899909008</v>
      </c>
      <c r="J25" s="15">
        <f t="shared" si="1"/>
        <v>0.72495088408644404</v>
      </c>
      <c r="K25" t="s">
        <v>603</v>
      </c>
      <c r="M25" t="str">
        <f t="shared" si="2"/>
        <v>No!</v>
      </c>
      <c r="O25" s="8"/>
      <c r="P25" s="8"/>
      <c r="Q25" s="8"/>
      <c r="R25" s="8"/>
      <c r="S25" s="15"/>
      <c r="T25" s="15"/>
    </row>
    <row r="26" spans="1:20">
      <c r="A26" t="s">
        <v>715</v>
      </c>
      <c r="B26" s="20" t="s">
        <v>251</v>
      </c>
      <c r="C26" s="56" t="s">
        <v>252</v>
      </c>
      <c r="D26" t="s">
        <v>742</v>
      </c>
      <c r="E26" s="8">
        <v>1093934</v>
      </c>
      <c r="F26" s="8">
        <v>93763195</v>
      </c>
      <c r="G26" s="8">
        <v>1046379</v>
      </c>
      <c r="H26" s="8">
        <v>91531066</v>
      </c>
      <c r="I26" s="15">
        <f t="shared" si="0"/>
        <v>0.95652845601288561</v>
      </c>
      <c r="J26" s="15">
        <f t="shared" si="1"/>
        <v>0.97619397461871904</v>
      </c>
      <c r="K26" t="s">
        <v>603</v>
      </c>
      <c r="M26" t="str">
        <f t="shared" si="2"/>
        <v>No!</v>
      </c>
      <c r="O26" s="8"/>
      <c r="P26" s="8"/>
      <c r="Q26" s="8"/>
      <c r="R26" s="8"/>
      <c r="S26" s="15"/>
      <c r="T26" s="15"/>
    </row>
    <row r="27" spans="1:20">
      <c r="A27" t="s">
        <v>715</v>
      </c>
      <c r="B27" s="20" t="s">
        <v>649</v>
      </c>
      <c r="C27" t="s">
        <v>650</v>
      </c>
      <c r="D27" t="s">
        <v>743</v>
      </c>
      <c r="E27" s="8">
        <v>1</v>
      </c>
      <c r="F27" s="8">
        <v>52</v>
      </c>
      <c r="G27" s="8">
        <v>1</v>
      </c>
      <c r="H27" s="8">
        <v>37</v>
      </c>
      <c r="I27" s="15">
        <f>G27/E27</f>
        <v>1</v>
      </c>
      <c r="J27" s="15">
        <f>H27/F27</f>
        <v>0.71153846153846156</v>
      </c>
      <c r="K27" t="s">
        <v>603</v>
      </c>
      <c r="M27" t="str">
        <f t="shared" si="2"/>
        <v>No!</v>
      </c>
      <c r="O27" s="8"/>
      <c r="P27" s="8"/>
      <c r="Q27" s="8"/>
      <c r="R27" s="8"/>
      <c r="S27" s="15"/>
      <c r="T27" s="15"/>
    </row>
    <row r="28" spans="1:20">
      <c r="A28" t="s">
        <v>715</v>
      </c>
      <c r="B28" s="20" t="s">
        <v>291</v>
      </c>
      <c r="C28" t="s">
        <v>292</v>
      </c>
      <c r="D28" t="s">
        <v>744</v>
      </c>
      <c r="E28" s="8">
        <v>1</v>
      </c>
      <c r="F28" s="8">
        <v>20</v>
      </c>
      <c r="G28" s="8">
        <v>1</v>
      </c>
      <c r="H28" s="8">
        <v>5</v>
      </c>
      <c r="I28" s="15">
        <f t="shared" si="0"/>
        <v>1</v>
      </c>
      <c r="J28" s="15">
        <f t="shared" si="1"/>
        <v>0.25</v>
      </c>
      <c r="K28" t="s">
        <v>603</v>
      </c>
      <c r="M28" t="str">
        <f t="shared" si="2"/>
        <v>No!</v>
      </c>
      <c r="O28" s="8"/>
      <c r="P28" s="8"/>
      <c r="Q28" s="8"/>
      <c r="R28" s="8"/>
      <c r="S28" s="15"/>
      <c r="T28" s="15"/>
    </row>
    <row r="29" spans="1:20">
      <c r="A29" t="s">
        <v>715</v>
      </c>
      <c r="B29" s="20" t="s">
        <v>297</v>
      </c>
      <c r="C29" t="s">
        <v>298</v>
      </c>
      <c r="D29" t="s">
        <v>745</v>
      </c>
      <c r="E29" s="8">
        <v>1</v>
      </c>
      <c r="F29" s="8">
        <v>41</v>
      </c>
      <c r="G29" s="8">
        <v>1</v>
      </c>
      <c r="H29" s="8">
        <v>21</v>
      </c>
      <c r="I29" s="15">
        <f t="shared" si="0"/>
        <v>1</v>
      </c>
      <c r="J29" s="15">
        <f t="shared" si="1"/>
        <v>0.51219512195121952</v>
      </c>
      <c r="K29" t="s">
        <v>603</v>
      </c>
      <c r="M29" t="str">
        <f t="shared" si="2"/>
        <v>No!</v>
      </c>
      <c r="O29" s="8"/>
      <c r="P29" s="8"/>
      <c r="Q29" s="8"/>
      <c r="R29" s="8"/>
      <c r="S29" s="15"/>
      <c r="T29" s="15"/>
    </row>
    <row r="30" spans="1:20">
      <c r="A30" t="s">
        <v>715</v>
      </c>
      <c r="B30" s="20" t="s">
        <v>301</v>
      </c>
      <c r="C30" t="s">
        <v>302</v>
      </c>
      <c r="D30" t="s">
        <v>746</v>
      </c>
      <c r="E30" s="8">
        <v>1</v>
      </c>
      <c r="F30" s="8">
        <v>104</v>
      </c>
      <c r="G30" s="8">
        <v>1</v>
      </c>
      <c r="H30" s="8">
        <v>89</v>
      </c>
      <c r="I30" s="15">
        <f t="shared" si="0"/>
        <v>1</v>
      </c>
      <c r="J30" s="15">
        <f t="shared" si="1"/>
        <v>0.85576923076923073</v>
      </c>
      <c r="K30" t="s">
        <v>603</v>
      </c>
      <c r="M30" t="str">
        <f t="shared" si="2"/>
        <v>No!</v>
      </c>
      <c r="O30" s="8"/>
      <c r="P30" s="8"/>
      <c r="Q30" s="8"/>
      <c r="R30" s="8"/>
      <c r="S30" s="15"/>
      <c r="T30" s="15"/>
    </row>
    <row r="31" spans="1:20">
      <c r="A31" t="s">
        <v>715</v>
      </c>
      <c r="B31" s="20" t="s">
        <v>651</v>
      </c>
      <c r="C31" t="s">
        <v>652</v>
      </c>
      <c r="D31" t="s">
        <v>747</v>
      </c>
      <c r="E31" s="8">
        <v>1</v>
      </c>
      <c r="F31" s="8">
        <v>50</v>
      </c>
      <c r="G31" s="8">
        <v>1</v>
      </c>
      <c r="H31" s="8">
        <v>35</v>
      </c>
      <c r="I31" s="15">
        <f>G31/E31</f>
        <v>1</v>
      </c>
      <c r="J31" s="15">
        <f>H31/F31</f>
        <v>0.7</v>
      </c>
      <c r="K31" t="s">
        <v>603</v>
      </c>
      <c r="M31" t="str">
        <f t="shared" si="2"/>
        <v>No!</v>
      </c>
      <c r="O31" s="8"/>
      <c r="P31" s="8"/>
      <c r="Q31" s="8"/>
      <c r="R31" s="8"/>
      <c r="S31" s="15"/>
      <c r="T31" s="15"/>
    </row>
    <row r="32" spans="1:20">
      <c r="A32" t="s">
        <v>715</v>
      </c>
      <c r="B32" s="20" t="s">
        <v>315</v>
      </c>
      <c r="C32" t="s">
        <v>316</v>
      </c>
      <c r="D32" t="s">
        <v>748</v>
      </c>
      <c r="E32" s="8">
        <v>1</v>
      </c>
      <c r="F32" s="8">
        <v>18</v>
      </c>
      <c r="G32" s="8">
        <v>1</v>
      </c>
      <c r="H32" s="8">
        <v>3</v>
      </c>
      <c r="I32" s="15">
        <f t="shared" si="0"/>
        <v>1</v>
      </c>
      <c r="J32" s="15">
        <f t="shared" si="1"/>
        <v>0.16666666666666666</v>
      </c>
      <c r="K32" t="s">
        <v>603</v>
      </c>
      <c r="M32" t="str">
        <f t="shared" si="2"/>
        <v>No!</v>
      </c>
      <c r="O32" s="8"/>
      <c r="P32" s="8"/>
      <c r="Q32" s="8"/>
      <c r="R32" s="8"/>
      <c r="S32" s="15"/>
      <c r="T32" s="15"/>
    </row>
    <row r="33" spans="1:20">
      <c r="A33" t="s">
        <v>715</v>
      </c>
      <c r="B33" s="20" t="s">
        <v>321</v>
      </c>
      <c r="C33" t="s">
        <v>322</v>
      </c>
      <c r="D33" t="s">
        <v>749</v>
      </c>
      <c r="E33" s="8">
        <v>1</v>
      </c>
      <c r="F33" s="8">
        <v>22</v>
      </c>
      <c r="G33" s="8">
        <v>1</v>
      </c>
      <c r="H33" s="8">
        <v>7</v>
      </c>
      <c r="I33" s="15">
        <f t="shared" si="0"/>
        <v>1</v>
      </c>
      <c r="J33" s="15">
        <f t="shared" si="1"/>
        <v>0.31818181818181818</v>
      </c>
      <c r="K33" t="s">
        <v>603</v>
      </c>
      <c r="M33" t="str">
        <f t="shared" si="2"/>
        <v>No!</v>
      </c>
      <c r="O33" s="8"/>
      <c r="P33" s="8"/>
      <c r="Q33" s="8"/>
      <c r="R33" s="8"/>
      <c r="S33" s="15"/>
      <c r="T33" s="15"/>
    </row>
    <row r="34" spans="1:20">
      <c r="A34" t="s">
        <v>715</v>
      </c>
      <c r="B34" s="20" t="s">
        <v>323</v>
      </c>
      <c r="C34" t="s">
        <v>324</v>
      </c>
      <c r="D34" t="s">
        <v>750</v>
      </c>
      <c r="E34" s="8">
        <v>1</v>
      </c>
      <c r="F34" s="8">
        <v>15</v>
      </c>
      <c r="G34" s="8">
        <v>1</v>
      </c>
      <c r="H34" s="8">
        <v>1</v>
      </c>
      <c r="I34" s="15">
        <f t="shared" si="0"/>
        <v>1</v>
      </c>
      <c r="J34" s="15">
        <f t="shared" si="1"/>
        <v>6.6666666666666666E-2</v>
      </c>
      <c r="K34" t="s">
        <v>603</v>
      </c>
      <c r="M34" t="str">
        <f t="shared" si="2"/>
        <v>No!</v>
      </c>
      <c r="O34" s="8"/>
      <c r="P34" s="8"/>
      <c r="Q34" s="8"/>
      <c r="R34" s="8"/>
      <c r="S34" s="15"/>
      <c r="T34" s="15"/>
    </row>
    <row r="35" spans="1:20">
      <c r="A35" t="s">
        <v>715</v>
      </c>
      <c r="B35" s="20" t="s">
        <v>331</v>
      </c>
      <c r="C35" t="s">
        <v>332</v>
      </c>
      <c r="D35" t="s">
        <v>751</v>
      </c>
      <c r="E35" s="8">
        <v>1</v>
      </c>
      <c r="F35" s="8">
        <v>22</v>
      </c>
      <c r="G35" s="8">
        <v>1</v>
      </c>
      <c r="H35" s="8">
        <v>7</v>
      </c>
      <c r="I35" s="15">
        <f t="shared" si="0"/>
        <v>1</v>
      </c>
      <c r="J35" s="15">
        <f t="shared" si="1"/>
        <v>0.31818181818181818</v>
      </c>
      <c r="K35" t="s">
        <v>603</v>
      </c>
      <c r="M35" t="str">
        <f t="shared" si="2"/>
        <v>No!</v>
      </c>
      <c r="O35" s="8"/>
      <c r="P35" s="8"/>
      <c r="Q35" s="8"/>
      <c r="R35" s="8"/>
      <c r="S35" s="15"/>
      <c r="T35" s="15"/>
    </row>
    <row r="36" spans="1:20">
      <c r="A36" t="s">
        <v>715</v>
      </c>
      <c r="B36" s="20" t="s">
        <v>337</v>
      </c>
      <c r="C36" t="s">
        <v>338</v>
      </c>
      <c r="D36" t="s">
        <v>752</v>
      </c>
      <c r="E36" s="8">
        <v>1</v>
      </c>
      <c r="F36" s="8">
        <v>18</v>
      </c>
      <c r="G36" s="8">
        <v>1</v>
      </c>
      <c r="H36" s="8">
        <v>3</v>
      </c>
      <c r="I36" s="15">
        <f t="shared" si="0"/>
        <v>1</v>
      </c>
      <c r="J36" s="15">
        <f t="shared" si="1"/>
        <v>0.16666666666666666</v>
      </c>
      <c r="K36" t="s">
        <v>603</v>
      </c>
      <c r="M36" t="str">
        <f t="shared" si="2"/>
        <v>No!</v>
      </c>
      <c r="O36" s="8"/>
      <c r="P36" s="8"/>
      <c r="Q36" s="8"/>
      <c r="R36" s="8"/>
      <c r="S36" s="15"/>
      <c r="T36" s="15"/>
    </row>
    <row r="37" spans="1:20">
      <c r="A37" t="s">
        <v>715</v>
      </c>
      <c r="B37" s="20" t="s">
        <v>339</v>
      </c>
      <c r="C37" t="s">
        <v>340</v>
      </c>
      <c r="D37" t="s">
        <v>753</v>
      </c>
      <c r="E37" s="8">
        <v>1</v>
      </c>
      <c r="F37" s="8">
        <v>35</v>
      </c>
      <c r="G37" s="8">
        <v>1</v>
      </c>
      <c r="H37" s="8">
        <v>20</v>
      </c>
      <c r="I37" s="15">
        <f t="shared" si="0"/>
        <v>1</v>
      </c>
      <c r="J37" s="15">
        <f t="shared" si="1"/>
        <v>0.5714285714285714</v>
      </c>
      <c r="K37" t="s">
        <v>603</v>
      </c>
      <c r="M37" t="str">
        <f t="shared" si="2"/>
        <v>No!</v>
      </c>
      <c r="O37" s="8"/>
      <c r="P37" s="8"/>
      <c r="Q37" s="8"/>
      <c r="R37" s="8"/>
      <c r="S37" s="15"/>
      <c r="T37" s="15"/>
    </row>
    <row r="38" spans="1:20">
      <c r="A38" t="s">
        <v>715</v>
      </c>
      <c r="B38" s="20" t="s">
        <v>353</v>
      </c>
      <c r="C38" t="s">
        <v>354</v>
      </c>
      <c r="D38" t="s">
        <v>754</v>
      </c>
      <c r="E38" s="8">
        <v>1</v>
      </c>
      <c r="F38" s="8">
        <v>93</v>
      </c>
      <c r="G38" s="8">
        <v>1</v>
      </c>
      <c r="H38" s="8">
        <v>78</v>
      </c>
      <c r="I38" s="15">
        <f t="shared" si="0"/>
        <v>1</v>
      </c>
      <c r="J38" s="15">
        <f t="shared" si="1"/>
        <v>0.83870967741935487</v>
      </c>
      <c r="K38" t="s">
        <v>603</v>
      </c>
      <c r="M38" t="str">
        <f t="shared" si="2"/>
        <v>No!</v>
      </c>
      <c r="O38" s="8"/>
      <c r="P38" s="8"/>
      <c r="Q38" s="8"/>
      <c r="R38" s="8"/>
      <c r="S38" s="15"/>
      <c r="T38" s="15"/>
    </row>
    <row r="39" spans="1:20">
      <c r="A39" t="s">
        <v>715</v>
      </c>
      <c r="B39" s="20" t="s">
        <v>359</v>
      </c>
      <c r="C39" t="s">
        <v>360</v>
      </c>
      <c r="D39" t="s">
        <v>755</v>
      </c>
      <c r="E39" s="8">
        <v>1</v>
      </c>
      <c r="F39" s="8">
        <v>51</v>
      </c>
      <c r="G39" s="8">
        <v>1</v>
      </c>
      <c r="H39" s="8">
        <v>36</v>
      </c>
      <c r="I39" s="15">
        <f t="shared" si="0"/>
        <v>1</v>
      </c>
      <c r="J39" s="15">
        <f t="shared" si="1"/>
        <v>0.70588235294117652</v>
      </c>
      <c r="K39" t="s">
        <v>603</v>
      </c>
      <c r="M39" t="str">
        <f t="shared" si="2"/>
        <v>No!</v>
      </c>
      <c r="O39" s="8"/>
      <c r="P39" s="8"/>
      <c r="Q39" s="8"/>
      <c r="R39" s="8"/>
      <c r="S39" s="15"/>
      <c r="T39" s="15"/>
    </row>
    <row r="40" spans="1:20">
      <c r="A40" t="s">
        <v>715</v>
      </c>
      <c r="B40" s="20" t="s">
        <v>653</v>
      </c>
      <c r="C40" t="s">
        <v>654</v>
      </c>
      <c r="D40" t="s">
        <v>756</v>
      </c>
      <c r="E40" s="8">
        <v>1</v>
      </c>
      <c r="F40" s="8">
        <v>20</v>
      </c>
      <c r="G40" s="8">
        <v>1</v>
      </c>
      <c r="H40" s="8">
        <v>5</v>
      </c>
      <c r="I40" s="15">
        <f>G40/E40</f>
        <v>1</v>
      </c>
      <c r="J40" s="15">
        <f>H40/F40</f>
        <v>0.25</v>
      </c>
      <c r="K40" t="s">
        <v>603</v>
      </c>
      <c r="M40" t="str">
        <f t="shared" si="2"/>
        <v>No!</v>
      </c>
      <c r="O40" s="8"/>
      <c r="P40" s="8"/>
      <c r="Q40" s="8"/>
      <c r="R40" s="8"/>
      <c r="S40" s="15"/>
      <c r="T40" s="15"/>
    </row>
    <row r="41" spans="1:20">
      <c r="A41" t="s">
        <v>715</v>
      </c>
      <c r="B41" s="20" t="s">
        <v>361</v>
      </c>
      <c r="C41" s="56" t="s">
        <v>362</v>
      </c>
      <c r="D41" t="s">
        <v>757</v>
      </c>
      <c r="E41" s="8">
        <v>8830</v>
      </c>
      <c r="F41" s="8">
        <v>658047</v>
      </c>
      <c r="G41" s="8">
        <v>8800</v>
      </c>
      <c r="H41" s="8">
        <v>658032</v>
      </c>
      <c r="I41" s="15">
        <f t="shared" si="0"/>
        <v>0.99660249150622882</v>
      </c>
      <c r="J41" s="15">
        <f t="shared" si="1"/>
        <v>0.99997720527561096</v>
      </c>
      <c r="K41" t="s">
        <v>603</v>
      </c>
      <c r="M41" t="str">
        <f t="shared" si="2"/>
        <v>No!</v>
      </c>
      <c r="O41" s="8"/>
      <c r="P41" s="8"/>
      <c r="Q41" s="8"/>
      <c r="R41" s="8"/>
      <c r="S41" s="15"/>
      <c r="T41" s="15"/>
    </row>
    <row r="42" spans="1:20">
      <c r="A42" t="s">
        <v>715</v>
      </c>
      <c r="B42" s="20" t="s">
        <v>363</v>
      </c>
      <c r="C42" t="s">
        <v>364</v>
      </c>
      <c r="D42" t="s">
        <v>758</v>
      </c>
      <c r="E42" s="8">
        <v>1</v>
      </c>
      <c r="F42" s="8">
        <v>294</v>
      </c>
      <c r="G42" s="8">
        <v>1</v>
      </c>
      <c r="H42" s="8">
        <v>279</v>
      </c>
      <c r="I42" s="15">
        <f t="shared" si="0"/>
        <v>1</v>
      </c>
      <c r="J42" s="15">
        <f t="shared" si="1"/>
        <v>0.94897959183673475</v>
      </c>
      <c r="K42" t="s">
        <v>603</v>
      </c>
      <c r="M42" t="str">
        <f t="shared" si="2"/>
        <v>No!</v>
      </c>
      <c r="O42" s="8"/>
      <c r="P42" s="8"/>
      <c r="Q42" s="8"/>
      <c r="R42" s="8"/>
      <c r="S42" s="15"/>
      <c r="T42" s="15"/>
    </row>
    <row r="43" spans="1:20">
      <c r="A43" t="s">
        <v>715</v>
      </c>
      <c r="B43" s="20" t="s">
        <v>365</v>
      </c>
      <c r="C43" t="s">
        <v>366</v>
      </c>
      <c r="D43" t="s">
        <v>759</v>
      </c>
      <c r="E43" s="8">
        <v>1</v>
      </c>
      <c r="F43" s="8">
        <v>26</v>
      </c>
      <c r="G43" s="8">
        <v>1</v>
      </c>
      <c r="H43" s="8">
        <v>11</v>
      </c>
      <c r="I43" s="15">
        <f t="shared" si="0"/>
        <v>1</v>
      </c>
      <c r="J43" s="15">
        <f t="shared" si="1"/>
        <v>0.42307692307692307</v>
      </c>
      <c r="K43" t="s">
        <v>603</v>
      </c>
      <c r="M43" t="str">
        <f t="shared" si="2"/>
        <v>No!</v>
      </c>
      <c r="O43" s="8"/>
      <c r="P43" s="8"/>
      <c r="Q43" s="8"/>
      <c r="R43" s="8"/>
      <c r="S43" s="15"/>
      <c r="T43" s="15"/>
    </row>
    <row r="44" spans="1:20">
      <c r="A44" t="s">
        <v>715</v>
      </c>
      <c r="B44" s="20" t="s">
        <v>397</v>
      </c>
      <c r="C44" t="s">
        <v>398</v>
      </c>
      <c r="D44" t="s">
        <v>760</v>
      </c>
      <c r="E44" s="8">
        <v>1</v>
      </c>
      <c r="F44" s="8">
        <v>37</v>
      </c>
      <c r="G44" s="8">
        <v>1</v>
      </c>
      <c r="H44" s="8">
        <v>17</v>
      </c>
      <c r="I44" s="15">
        <f t="shared" si="0"/>
        <v>1</v>
      </c>
      <c r="J44" s="15">
        <f t="shared" si="1"/>
        <v>0.45945945945945948</v>
      </c>
      <c r="K44" t="s">
        <v>603</v>
      </c>
      <c r="M44" t="str">
        <f t="shared" si="2"/>
        <v>No!</v>
      </c>
      <c r="O44" s="8"/>
      <c r="P44" s="8"/>
      <c r="Q44" s="8"/>
      <c r="R44" s="8"/>
      <c r="S44" s="15"/>
      <c r="T44" s="15"/>
    </row>
    <row r="45" spans="1:20">
      <c r="A45" t="s">
        <v>715</v>
      </c>
      <c r="B45" s="20" t="s">
        <v>405</v>
      </c>
      <c r="C45" t="s">
        <v>406</v>
      </c>
      <c r="D45" t="s">
        <v>761</v>
      </c>
      <c r="E45" s="8">
        <v>1</v>
      </c>
      <c r="F45" s="8">
        <v>22</v>
      </c>
      <c r="G45" s="8">
        <v>1</v>
      </c>
      <c r="H45" s="8">
        <v>7</v>
      </c>
      <c r="I45" s="15">
        <f t="shared" si="0"/>
        <v>1</v>
      </c>
      <c r="J45" s="15">
        <f t="shared" si="1"/>
        <v>0.31818181818181818</v>
      </c>
      <c r="K45" t="s">
        <v>603</v>
      </c>
      <c r="M45" t="str">
        <f t="shared" si="2"/>
        <v>No!</v>
      </c>
      <c r="O45" s="8"/>
      <c r="P45" s="8"/>
      <c r="Q45" s="8"/>
      <c r="R45" s="8"/>
      <c r="S45" s="15"/>
      <c r="T45" s="15"/>
    </row>
    <row r="46" spans="1:20">
      <c r="A46" t="s">
        <v>715</v>
      </c>
      <c r="B46" s="20" t="s">
        <v>411</v>
      </c>
      <c r="C46" t="s">
        <v>412</v>
      </c>
      <c r="D46" t="s">
        <v>762</v>
      </c>
      <c r="E46" s="8">
        <v>1</v>
      </c>
      <c r="F46" s="8">
        <v>18</v>
      </c>
      <c r="G46" s="8">
        <v>1</v>
      </c>
      <c r="H46" s="8">
        <v>3</v>
      </c>
      <c r="I46" s="15">
        <f t="shared" si="0"/>
        <v>1</v>
      </c>
      <c r="J46" s="15">
        <f t="shared" si="1"/>
        <v>0.16666666666666666</v>
      </c>
      <c r="K46" t="s">
        <v>603</v>
      </c>
      <c r="M46" t="str">
        <f t="shared" si="2"/>
        <v>No!</v>
      </c>
      <c r="O46" s="8"/>
      <c r="P46" s="8"/>
      <c r="Q46" s="8"/>
      <c r="R46" s="8"/>
      <c r="S46" s="15"/>
      <c r="T46" s="15"/>
    </row>
    <row r="47" spans="1:20">
      <c r="A47" t="s">
        <v>715</v>
      </c>
      <c r="B47" s="20" t="s">
        <v>413</v>
      </c>
      <c r="C47" t="s">
        <v>414</v>
      </c>
      <c r="D47" t="s">
        <v>763</v>
      </c>
      <c r="E47" s="8">
        <v>1</v>
      </c>
      <c r="F47" s="8">
        <v>56</v>
      </c>
      <c r="G47" s="8">
        <v>1</v>
      </c>
      <c r="H47" s="8">
        <v>37</v>
      </c>
      <c r="I47" s="15">
        <f t="shared" si="0"/>
        <v>1</v>
      </c>
      <c r="J47" s="15">
        <f t="shared" si="1"/>
        <v>0.6607142857142857</v>
      </c>
      <c r="K47" t="s">
        <v>603</v>
      </c>
      <c r="M47" t="str">
        <f t="shared" si="2"/>
        <v>No!</v>
      </c>
      <c r="O47" s="8"/>
      <c r="P47" s="8"/>
      <c r="Q47" s="8"/>
      <c r="R47" s="8"/>
      <c r="S47" s="15"/>
      <c r="T47" s="15"/>
    </row>
    <row r="48" spans="1:20">
      <c r="A48" t="s">
        <v>715</v>
      </c>
      <c r="B48" s="20" t="s">
        <v>415</v>
      </c>
      <c r="C48" t="s">
        <v>416</v>
      </c>
      <c r="D48" t="s">
        <v>764</v>
      </c>
      <c r="E48" s="8">
        <v>1</v>
      </c>
      <c r="F48" s="8">
        <v>18</v>
      </c>
      <c r="G48" s="8">
        <v>1</v>
      </c>
      <c r="H48" s="8">
        <v>3</v>
      </c>
      <c r="I48" s="15">
        <f t="shared" si="0"/>
        <v>1</v>
      </c>
      <c r="J48" s="15">
        <f t="shared" si="1"/>
        <v>0.16666666666666666</v>
      </c>
      <c r="K48" t="s">
        <v>603</v>
      </c>
      <c r="M48" t="str">
        <f t="shared" si="2"/>
        <v>No!</v>
      </c>
      <c r="O48" s="8"/>
      <c r="P48" s="8"/>
      <c r="Q48" s="8"/>
      <c r="R48" s="8"/>
      <c r="S48" s="15"/>
      <c r="T48" s="15"/>
    </row>
    <row r="49" spans="1:22">
      <c r="A49" t="s">
        <v>715</v>
      </c>
      <c r="B49" s="20" t="s">
        <v>419</v>
      </c>
      <c r="C49" t="s">
        <v>420</v>
      </c>
      <c r="D49" t="s">
        <v>765</v>
      </c>
      <c r="E49" s="8">
        <v>355</v>
      </c>
      <c r="F49" s="8">
        <v>246</v>
      </c>
      <c r="G49" s="8">
        <v>355</v>
      </c>
      <c r="H49" s="8">
        <v>231</v>
      </c>
      <c r="I49" s="15">
        <f t="shared" si="0"/>
        <v>1</v>
      </c>
      <c r="J49" s="15">
        <f t="shared" si="1"/>
        <v>0.93902439024390238</v>
      </c>
      <c r="K49" t="s">
        <v>603</v>
      </c>
      <c r="M49" t="str">
        <f t="shared" si="2"/>
        <v>No!</v>
      </c>
      <c r="O49" s="8"/>
      <c r="P49" s="8"/>
      <c r="Q49" s="8"/>
      <c r="R49" s="8"/>
      <c r="S49" s="15"/>
      <c r="T49" s="15"/>
    </row>
    <row r="50" spans="1:22" s="19" customFormat="1">
      <c r="A50" t="s">
        <v>715</v>
      </c>
      <c r="B50" s="20" t="s">
        <v>423</v>
      </c>
      <c r="C50" s="56" t="s">
        <v>424</v>
      </c>
      <c r="D50" t="s">
        <v>766</v>
      </c>
      <c r="E50" s="8">
        <v>237675</v>
      </c>
      <c r="F50" s="8">
        <v>21885176</v>
      </c>
      <c r="G50" s="8">
        <v>182234</v>
      </c>
      <c r="H50" s="8">
        <v>21686632</v>
      </c>
      <c r="I50" s="15">
        <f t="shared" si="0"/>
        <v>0.76673608919743352</v>
      </c>
      <c r="J50" s="15">
        <f t="shared" si="1"/>
        <v>0.99092792308364341</v>
      </c>
      <c r="K50" t="s">
        <v>603</v>
      </c>
      <c r="L50"/>
      <c r="M50" t="str">
        <f t="shared" si="2"/>
        <v>No!</v>
      </c>
      <c r="N50"/>
      <c r="O50" s="8"/>
      <c r="P50" s="8"/>
      <c r="Q50" s="8"/>
      <c r="R50" s="8"/>
      <c r="S50" s="15"/>
      <c r="T50" s="15"/>
      <c r="U50"/>
      <c r="V50"/>
    </row>
    <row r="51" spans="1:22" s="36" customFormat="1">
      <c r="A51" t="s">
        <v>715</v>
      </c>
      <c r="B51" s="20" t="s">
        <v>431</v>
      </c>
      <c r="C51" t="s">
        <v>432</v>
      </c>
      <c r="D51" t="s">
        <v>767</v>
      </c>
      <c r="E51" s="8">
        <v>2850</v>
      </c>
      <c r="F51" s="8">
        <v>373783</v>
      </c>
      <c r="G51" s="8">
        <v>2282</v>
      </c>
      <c r="H51" s="8">
        <v>370314</v>
      </c>
      <c r="I51" s="15">
        <f t="shared" si="0"/>
        <v>0.80070175438596491</v>
      </c>
      <c r="J51" s="15">
        <f t="shared" si="1"/>
        <v>0.99071921408945829</v>
      </c>
      <c r="K51" t="s">
        <v>603</v>
      </c>
      <c r="L51"/>
      <c r="M51" t="str">
        <f t="shared" si="2"/>
        <v>No!</v>
      </c>
      <c r="N51"/>
      <c r="O51" s="8"/>
      <c r="P51" s="8"/>
      <c r="Q51" s="8"/>
      <c r="R51" s="8"/>
      <c r="S51" s="15"/>
      <c r="T51" s="15"/>
      <c r="U51"/>
      <c r="V51"/>
    </row>
    <row r="52" spans="1:22">
      <c r="A52" t="s">
        <v>715</v>
      </c>
      <c r="B52" s="20" t="s">
        <v>439</v>
      </c>
      <c r="C52" t="s">
        <v>440</v>
      </c>
      <c r="D52" t="s">
        <v>768</v>
      </c>
      <c r="E52" s="8">
        <v>1</v>
      </c>
      <c r="F52" s="8">
        <v>33</v>
      </c>
      <c r="G52" s="8">
        <v>1</v>
      </c>
      <c r="H52" s="8">
        <v>18</v>
      </c>
      <c r="I52" s="15">
        <f t="shared" si="0"/>
        <v>1</v>
      </c>
      <c r="J52" s="15">
        <f t="shared" si="1"/>
        <v>0.54545454545454541</v>
      </c>
      <c r="K52" t="s">
        <v>603</v>
      </c>
      <c r="M52" t="str">
        <f t="shared" si="2"/>
        <v>No!</v>
      </c>
      <c r="O52" s="8"/>
      <c r="P52" s="8"/>
      <c r="Q52" s="8"/>
      <c r="R52" s="8"/>
      <c r="S52" s="15"/>
      <c r="T52" s="15"/>
    </row>
    <row r="53" spans="1:22">
      <c r="A53" t="s">
        <v>715</v>
      </c>
      <c r="B53" s="20" t="s">
        <v>655</v>
      </c>
      <c r="C53" t="s">
        <v>656</v>
      </c>
      <c r="D53" t="s">
        <v>769</v>
      </c>
      <c r="E53" s="8">
        <v>690</v>
      </c>
      <c r="F53" s="8">
        <v>170805</v>
      </c>
      <c r="G53" s="8">
        <v>675</v>
      </c>
      <c r="H53" s="8">
        <v>170787</v>
      </c>
      <c r="I53" s="15">
        <f>G53/E53</f>
        <v>0.97826086956521741</v>
      </c>
      <c r="J53" s="15">
        <f>H53/F53</f>
        <v>0.99989461666813029</v>
      </c>
      <c r="K53" t="s">
        <v>603</v>
      </c>
      <c r="M53" t="str">
        <f t="shared" si="2"/>
        <v>No!</v>
      </c>
      <c r="O53" s="8"/>
      <c r="P53" s="8"/>
      <c r="Q53" s="8"/>
      <c r="R53" s="8"/>
      <c r="S53" s="15"/>
      <c r="T53" s="15"/>
    </row>
    <row r="54" spans="1:22">
      <c r="A54" t="s">
        <v>715</v>
      </c>
      <c r="B54" s="20" t="s">
        <v>445</v>
      </c>
      <c r="C54" t="s">
        <v>446</v>
      </c>
      <c r="D54" t="s">
        <v>770</v>
      </c>
      <c r="E54" s="8">
        <v>1</v>
      </c>
      <c r="F54" s="8">
        <v>18</v>
      </c>
      <c r="G54" s="8">
        <v>1</v>
      </c>
      <c r="H54" s="8">
        <v>3</v>
      </c>
      <c r="I54" s="15">
        <f t="shared" si="0"/>
        <v>1</v>
      </c>
      <c r="J54" s="15">
        <f t="shared" si="1"/>
        <v>0.16666666666666666</v>
      </c>
      <c r="K54" t="s">
        <v>603</v>
      </c>
      <c r="M54" t="str">
        <f t="shared" si="2"/>
        <v>No!</v>
      </c>
      <c r="O54" s="8"/>
      <c r="P54" s="8"/>
      <c r="Q54" s="8"/>
      <c r="R54" s="8"/>
      <c r="S54" s="15"/>
      <c r="T54" s="15"/>
    </row>
    <row r="55" spans="1:22">
      <c r="A55" t="s">
        <v>715</v>
      </c>
      <c r="B55" s="20" t="s">
        <v>657</v>
      </c>
      <c r="C55" t="s">
        <v>658</v>
      </c>
      <c r="D55" t="s">
        <v>771</v>
      </c>
      <c r="E55" s="8">
        <v>1672</v>
      </c>
      <c r="F55" s="8">
        <v>25235</v>
      </c>
      <c r="G55" s="8">
        <v>1679</v>
      </c>
      <c r="H55" s="8">
        <v>25526</v>
      </c>
      <c r="I55" s="15">
        <f>G55/E55</f>
        <v>1.0041866028708133</v>
      </c>
      <c r="J55" s="15">
        <f>H55/F55</f>
        <v>1.011531602932435</v>
      </c>
      <c r="K55" t="s">
        <v>603</v>
      </c>
      <c r="M55" t="str">
        <f t="shared" si="2"/>
        <v>No!</v>
      </c>
      <c r="O55" s="8"/>
      <c r="P55" s="8"/>
      <c r="Q55" s="8"/>
      <c r="R55" s="8"/>
      <c r="S55" s="15"/>
      <c r="T55" s="15"/>
    </row>
    <row r="56" spans="1:22">
      <c r="A56" t="s">
        <v>715</v>
      </c>
      <c r="B56" s="20" t="s">
        <v>659</v>
      </c>
      <c r="C56" t="s">
        <v>660</v>
      </c>
      <c r="D56" t="s">
        <v>772</v>
      </c>
      <c r="E56" s="8">
        <v>1</v>
      </c>
      <c r="F56" s="8">
        <v>51</v>
      </c>
      <c r="G56" s="8">
        <v>1</v>
      </c>
      <c r="H56" s="8">
        <v>33</v>
      </c>
      <c r="I56" s="15">
        <f>G56/E56</f>
        <v>1</v>
      </c>
      <c r="J56" s="15">
        <f>H56/F56</f>
        <v>0.6470588235294118</v>
      </c>
      <c r="K56" t="s">
        <v>603</v>
      </c>
      <c r="M56" t="str">
        <f t="shared" si="2"/>
        <v>No!</v>
      </c>
      <c r="O56" s="8"/>
      <c r="P56" s="8"/>
      <c r="Q56" s="8"/>
      <c r="R56" s="8"/>
      <c r="S56" s="15"/>
      <c r="T56" s="15"/>
    </row>
    <row r="57" spans="1:22">
      <c r="A57" t="s">
        <v>715</v>
      </c>
      <c r="B57" s="20" t="s">
        <v>489</v>
      </c>
      <c r="C57" t="s">
        <v>490</v>
      </c>
      <c r="D57" t="s">
        <v>773</v>
      </c>
      <c r="E57" s="8">
        <v>1</v>
      </c>
      <c r="F57" s="8">
        <v>18</v>
      </c>
      <c r="G57" s="8">
        <v>1</v>
      </c>
      <c r="H57" s="8">
        <v>3</v>
      </c>
      <c r="I57" s="15">
        <f t="shared" si="0"/>
        <v>1</v>
      </c>
      <c r="J57" s="15">
        <f t="shared" si="1"/>
        <v>0.16666666666666666</v>
      </c>
      <c r="K57" t="s">
        <v>603</v>
      </c>
      <c r="M57" t="str">
        <f t="shared" si="2"/>
        <v>No!</v>
      </c>
      <c r="O57" s="8"/>
      <c r="P57" s="8"/>
      <c r="Q57" s="8"/>
      <c r="R57" s="8"/>
    </row>
    <row r="59" spans="1:22">
      <c r="B59" t="s">
        <v>774</v>
      </c>
      <c r="E59" s="8">
        <f>SUM(E2:E57)</f>
        <v>3961510</v>
      </c>
      <c r="F59" s="8">
        <f>SUM(F2:F57)</f>
        <v>394549536</v>
      </c>
      <c r="G59" s="8">
        <f>SUM(G2:G57)</f>
        <v>3418761</v>
      </c>
      <c r="H59" s="8">
        <f>SUM(H2:H57)</f>
        <v>353134927</v>
      </c>
      <c r="I59" s="15">
        <f t="shared" ref="I59" si="4">G59/E59</f>
        <v>0.8629944137462735</v>
      </c>
      <c r="J59" s="15">
        <f t="shared" ref="J59" si="5">+H59/F59</f>
        <v>0.89503318285488997</v>
      </c>
    </row>
    <row r="62" spans="1:22">
      <c r="A62" s="19" t="s">
        <v>5</v>
      </c>
      <c r="B62" s="19" t="s">
        <v>23</v>
      </c>
      <c r="C62" s="20" t="s">
        <v>24</v>
      </c>
      <c r="D62" s="20" t="s">
        <v>775</v>
      </c>
      <c r="E62" s="8">
        <v>4625031.5</v>
      </c>
      <c r="F62" s="8">
        <v>1636128507</v>
      </c>
      <c r="G62" s="63">
        <v>4878543</v>
      </c>
      <c r="H62" s="63">
        <v>1382406484</v>
      </c>
      <c r="I62" s="62">
        <f t="shared" ref="I62:J65" si="6">G62/E62</f>
        <v>1.054812923976842</v>
      </c>
      <c r="J62" s="62">
        <f t="shared" ref="J62" si="7">+H62/F62</f>
        <v>0.844925369911668</v>
      </c>
      <c r="K62" s="56" t="s">
        <v>603</v>
      </c>
    </row>
    <row r="63" spans="1:22">
      <c r="A63" s="36" t="s">
        <v>5</v>
      </c>
      <c r="B63" s="19" t="s">
        <v>501</v>
      </c>
      <c r="C63" s="20" t="s">
        <v>502</v>
      </c>
      <c r="D63" s="20" t="s">
        <v>776</v>
      </c>
      <c r="E63" s="8">
        <v>3174454.5</v>
      </c>
      <c r="F63" s="8">
        <v>7674772</v>
      </c>
      <c r="G63" s="63">
        <v>3000816</v>
      </c>
      <c r="H63" s="63">
        <v>7130601</v>
      </c>
      <c r="I63" s="62">
        <f>G63/E63</f>
        <v>0.94530131082363911</v>
      </c>
      <c r="J63" s="62">
        <f t="shared" si="6"/>
        <v>0.92909613471253605</v>
      </c>
      <c r="K63" s="56" t="s">
        <v>603</v>
      </c>
    </row>
    <row r="64" spans="1:22">
      <c r="G64" s="59"/>
      <c r="H64" s="59"/>
    </row>
    <row r="65" spans="1:14">
      <c r="B65" t="s">
        <v>777</v>
      </c>
      <c r="E65" s="8">
        <f>SUM(E62:E63)</f>
        <v>7799486</v>
      </c>
      <c r="F65" s="8">
        <f>SUM(F62:F63)</f>
        <v>1643803279</v>
      </c>
      <c r="G65" s="8">
        <f>SUM(G62:G63)</f>
        <v>7879359</v>
      </c>
      <c r="H65" s="8">
        <f>SUM(H62:H63)</f>
        <v>1389537085</v>
      </c>
      <c r="I65" s="37">
        <f t="shared" si="6"/>
        <v>1.0102408030477905</v>
      </c>
      <c r="J65" s="37">
        <f t="shared" si="6"/>
        <v>0.84531835576171765</v>
      </c>
    </row>
    <row r="67" spans="1:14">
      <c r="A67" t="s">
        <v>6</v>
      </c>
      <c r="B67" t="s">
        <v>778</v>
      </c>
      <c r="C67" t="s">
        <v>779</v>
      </c>
      <c r="D67" t="s">
        <v>780</v>
      </c>
      <c r="E67" s="8">
        <v>218</v>
      </c>
      <c r="F67" s="8">
        <v>1095</v>
      </c>
      <c r="G67" s="8">
        <v>218</v>
      </c>
      <c r="H67" s="8">
        <v>1079</v>
      </c>
      <c r="I67" s="62">
        <f>G67/E67</f>
        <v>1</v>
      </c>
      <c r="J67" s="62">
        <f t="shared" ref="J67:J69" si="8">H67/F67</f>
        <v>0.9853881278538813</v>
      </c>
      <c r="K67" s="56" t="s">
        <v>603</v>
      </c>
      <c r="N67" s="10"/>
    </row>
    <row r="68" spans="1:14">
      <c r="B68" t="s">
        <v>781</v>
      </c>
      <c r="C68" t="s">
        <v>782</v>
      </c>
      <c r="D68" t="s">
        <v>783</v>
      </c>
      <c r="E68" s="8">
        <v>5468</v>
      </c>
      <c r="F68" s="8">
        <v>279808</v>
      </c>
      <c r="G68" s="8">
        <v>5409</v>
      </c>
      <c r="H68" s="8">
        <v>278332</v>
      </c>
      <c r="I68" s="62">
        <f>G68/E68</f>
        <v>0.9892099487929773</v>
      </c>
      <c r="J68" s="62">
        <f t="shared" si="8"/>
        <v>0.99472495425434582</v>
      </c>
      <c r="K68" s="56" t="s">
        <v>603</v>
      </c>
    </row>
    <row r="69" spans="1:14">
      <c r="B69" t="s">
        <v>625</v>
      </c>
      <c r="C69" t="s">
        <v>784</v>
      </c>
      <c r="D69" t="s">
        <v>785</v>
      </c>
      <c r="E69" s="8">
        <v>336002</v>
      </c>
      <c r="F69" s="8">
        <v>18268071</v>
      </c>
      <c r="G69" s="8">
        <v>317519</v>
      </c>
      <c r="H69" s="8">
        <v>15000576</v>
      </c>
      <c r="I69" s="62">
        <f>G69/E69</f>
        <v>0.94499139886072103</v>
      </c>
      <c r="J69" s="62">
        <f t="shared" si="8"/>
        <v>0.82113628746023593</v>
      </c>
      <c r="K69" s="56" t="s">
        <v>603</v>
      </c>
    </row>
    <row r="71" spans="1:14">
      <c r="B71" t="s">
        <v>786</v>
      </c>
      <c r="E71" s="8">
        <f>SUM(E67:E69)</f>
        <v>341688</v>
      </c>
      <c r="F71" s="8">
        <f>SUM(F67:F69)</f>
        <v>18548974</v>
      </c>
      <c r="G71" s="8">
        <f>SUM(G67:G69)</f>
        <v>323146</v>
      </c>
      <c r="H71" s="8">
        <f>SUM(H67:H69)</f>
        <v>15279987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0565-220C-44A1-A512-1A563F18556D}">
  <dimension ref="A1:T95"/>
  <sheetViews>
    <sheetView zoomScale="241" workbookViewId="0">
      <pane ySplit="1" topLeftCell="C57" activePane="bottomLeft" state="frozen"/>
      <selection pane="bottomLeft" activeCell="E64" sqref="E64:H64"/>
    </sheetView>
  </sheetViews>
  <sheetFormatPr defaultColWidth="8.85546875" defaultRowHeight="15"/>
  <cols>
    <col min="1" max="1" width="14.28515625" bestFit="1" customWidth="1"/>
    <col min="2" max="2" width="20" style="56" bestFit="1" customWidth="1"/>
    <col min="3" max="3" width="42.7109375" bestFit="1" customWidth="1"/>
    <col min="4" max="4" width="33.42578125" bestFit="1" customWidth="1"/>
    <col min="5" max="5" width="19.7109375" style="8" bestFit="1" customWidth="1"/>
    <col min="6" max="6" width="23" style="8" bestFit="1" customWidth="1"/>
    <col min="7" max="7" width="18.7109375" style="8" bestFit="1" customWidth="1"/>
    <col min="8" max="8" width="20.85546875" style="8" bestFit="1" customWidth="1"/>
    <col min="9" max="9" width="15.85546875" bestFit="1" customWidth="1"/>
    <col min="10" max="10" width="12.42578125" bestFit="1" customWidth="1"/>
    <col min="11" max="11" width="8.28515625" bestFit="1" customWidth="1"/>
    <col min="12" max="12" width="43.140625" customWidth="1"/>
    <col min="14" max="14" width="35.42578125" bestFit="1" customWidth="1"/>
    <col min="15" max="15" width="33.140625" bestFit="1" customWidth="1"/>
    <col min="16" max="16" width="34.42578125" bestFit="1" customWidth="1"/>
    <col min="17" max="17" width="13" bestFit="1" customWidth="1"/>
  </cols>
  <sheetData>
    <row r="1" spans="1:20" s="2" customFormat="1">
      <c r="A1" s="13" t="s">
        <v>712</v>
      </c>
      <c r="B1" s="66" t="s">
        <v>787</v>
      </c>
      <c r="C1" s="4" t="s">
        <v>713</v>
      </c>
      <c r="D1" s="4" t="s">
        <v>714</v>
      </c>
      <c r="E1" s="9" t="s">
        <v>595</v>
      </c>
      <c r="F1" s="9" t="s">
        <v>596</v>
      </c>
      <c r="G1" s="9" t="s">
        <v>597</v>
      </c>
      <c r="H1" s="9" t="s">
        <v>598</v>
      </c>
      <c r="I1" s="33" t="s">
        <v>599</v>
      </c>
      <c r="J1" s="33" t="s">
        <v>600</v>
      </c>
      <c r="K1" s="13" t="s">
        <v>594</v>
      </c>
      <c r="L1" s="13" t="s">
        <v>601</v>
      </c>
    </row>
    <row r="2" spans="1:20">
      <c r="A2" t="s">
        <v>715</v>
      </c>
      <c r="B2" s="56" t="s">
        <v>35</v>
      </c>
      <c r="C2" t="s">
        <v>36</v>
      </c>
      <c r="D2" t="s">
        <v>788</v>
      </c>
      <c r="E2" s="8">
        <v>232</v>
      </c>
      <c r="F2" s="8">
        <v>131109</v>
      </c>
      <c r="G2" s="8">
        <v>224</v>
      </c>
      <c r="H2" s="8">
        <v>131083</v>
      </c>
      <c r="I2" s="34">
        <f>+G2/E2</f>
        <v>0.96551724137931039</v>
      </c>
      <c r="J2" s="34">
        <f>+H2/F2</f>
        <v>0.99980169172215483</v>
      </c>
      <c r="K2" t="s">
        <v>605</v>
      </c>
      <c r="M2" t="str">
        <f>IF(N2=B2,"","No!")</f>
        <v>No!</v>
      </c>
      <c r="O2" s="8"/>
      <c r="P2" s="8"/>
      <c r="Q2" s="8"/>
      <c r="R2" s="8">
        <v>131083</v>
      </c>
      <c r="S2" s="8"/>
      <c r="T2" s="8"/>
    </row>
    <row r="3" spans="1:20">
      <c r="A3" t="s">
        <v>715</v>
      </c>
      <c r="B3" t="s">
        <v>661</v>
      </c>
      <c r="C3" t="s">
        <v>662</v>
      </c>
      <c r="D3" t="s">
        <v>789</v>
      </c>
      <c r="E3" s="8">
        <v>3448</v>
      </c>
      <c r="F3" s="8">
        <v>77385</v>
      </c>
      <c r="G3" s="8">
        <v>1</v>
      </c>
      <c r="H3" s="8">
        <v>1</v>
      </c>
      <c r="I3" s="34">
        <f t="shared" ref="I3:I5" si="0">+G3/E3</f>
        <v>2.9002320185614848E-4</v>
      </c>
      <c r="J3" s="34">
        <f t="shared" ref="J3:J6" si="1">+H3/F3</f>
        <v>1.2922400982102475E-5</v>
      </c>
      <c r="K3" t="s">
        <v>605</v>
      </c>
      <c r="M3" t="str">
        <f t="shared" ref="M3:M4" si="2">IF(N3=B3,"","No!")</f>
        <v>No!</v>
      </c>
      <c r="O3" s="8"/>
      <c r="P3" s="8"/>
      <c r="Q3" s="8"/>
      <c r="R3" s="8">
        <v>1</v>
      </c>
      <c r="S3" s="8"/>
      <c r="T3" s="8"/>
    </row>
    <row r="4" spans="1:20">
      <c r="A4" t="s">
        <v>715</v>
      </c>
      <c r="B4" s="56" t="s">
        <v>663</v>
      </c>
      <c r="C4" t="s">
        <v>664</v>
      </c>
      <c r="D4" t="s">
        <v>790</v>
      </c>
      <c r="E4" s="8">
        <v>1</v>
      </c>
      <c r="F4" s="8">
        <v>160</v>
      </c>
      <c r="G4" s="8">
        <v>1</v>
      </c>
      <c r="H4" s="8">
        <v>117</v>
      </c>
      <c r="I4" s="34">
        <f t="shared" si="0"/>
        <v>1</v>
      </c>
      <c r="J4" s="34">
        <f t="shared" si="1"/>
        <v>0.73124999999999996</v>
      </c>
      <c r="K4" t="s">
        <v>605</v>
      </c>
      <c r="M4" t="str">
        <f t="shared" si="2"/>
        <v>No!</v>
      </c>
      <c r="N4" s="12"/>
      <c r="O4" s="8"/>
      <c r="P4" s="8"/>
      <c r="Q4" s="8"/>
      <c r="R4" s="8">
        <v>117</v>
      </c>
      <c r="S4" s="8"/>
      <c r="T4" s="8"/>
    </row>
    <row r="5" spans="1:20">
      <c r="A5" t="s">
        <v>715</v>
      </c>
      <c r="B5" t="s">
        <v>665</v>
      </c>
      <c r="C5" t="s">
        <v>666</v>
      </c>
      <c r="D5" t="s">
        <v>791</v>
      </c>
      <c r="E5" s="8">
        <v>1</v>
      </c>
      <c r="F5" s="8">
        <v>36</v>
      </c>
      <c r="G5" s="8">
        <v>1</v>
      </c>
      <c r="H5" s="8">
        <v>1</v>
      </c>
      <c r="I5" s="34">
        <f t="shared" si="0"/>
        <v>1</v>
      </c>
      <c r="J5" s="34">
        <f t="shared" si="1"/>
        <v>2.7777777777777776E-2</v>
      </c>
      <c r="K5" t="s">
        <v>605</v>
      </c>
      <c r="O5" s="8"/>
      <c r="P5" s="8"/>
      <c r="R5">
        <v>1</v>
      </c>
      <c r="S5" s="8"/>
      <c r="T5" s="8"/>
    </row>
    <row r="6" spans="1:20">
      <c r="A6" t="s">
        <v>715</v>
      </c>
      <c r="B6" s="56" t="s">
        <v>667</v>
      </c>
      <c r="C6" t="s">
        <v>668</v>
      </c>
      <c r="D6" t="s">
        <v>792</v>
      </c>
      <c r="E6" s="8">
        <v>160</v>
      </c>
      <c r="F6" s="8">
        <v>556</v>
      </c>
      <c r="G6" s="8">
        <v>141</v>
      </c>
      <c r="H6" s="8">
        <v>198</v>
      </c>
      <c r="I6" s="34">
        <f t="shared" ref="I4:J59" si="3">+G6/E6</f>
        <v>0.88124999999999998</v>
      </c>
      <c r="J6" s="34">
        <f t="shared" si="1"/>
        <v>0.35611510791366907</v>
      </c>
      <c r="K6" t="s">
        <v>605</v>
      </c>
      <c r="N6" s="12"/>
      <c r="O6" s="8"/>
      <c r="P6" s="8"/>
      <c r="Q6" s="8"/>
      <c r="R6" s="8">
        <v>198</v>
      </c>
      <c r="S6" s="8"/>
      <c r="T6" s="8"/>
    </row>
    <row r="7" spans="1:20">
      <c r="A7" t="s">
        <v>715</v>
      </c>
      <c r="B7" s="56" t="s">
        <v>79</v>
      </c>
      <c r="C7" t="s">
        <v>80</v>
      </c>
      <c r="D7" t="s">
        <v>793</v>
      </c>
      <c r="E7" s="8">
        <v>48035</v>
      </c>
      <c r="F7" s="8">
        <v>9970832</v>
      </c>
      <c r="G7" s="8">
        <v>46121</v>
      </c>
      <c r="H7" s="8">
        <v>8761186</v>
      </c>
      <c r="I7" s="34">
        <f t="shared" si="3"/>
        <v>0.96015405433538048</v>
      </c>
      <c r="J7" s="34">
        <f t="shared" ref="J4:J57" si="4">+H7/F7</f>
        <v>0.87868153831094542</v>
      </c>
      <c r="K7" t="s">
        <v>605</v>
      </c>
      <c r="O7" s="8"/>
      <c r="P7" s="8"/>
      <c r="Q7" s="8"/>
      <c r="R7" s="8">
        <v>8761186</v>
      </c>
      <c r="S7" s="8"/>
      <c r="T7" s="8"/>
    </row>
    <row r="8" spans="1:20">
      <c r="A8" t="s">
        <v>715</v>
      </c>
      <c r="B8" s="56" t="s">
        <v>83</v>
      </c>
      <c r="C8" t="s">
        <v>84</v>
      </c>
      <c r="D8" t="s">
        <v>794</v>
      </c>
      <c r="E8" s="8">
        <v>81851</v>
      </c>
      <c r="F8" s="8">
        <v>11330139</v>
      </c>
      <c r="G8" s="8">
        <v>74205</v>
      </c>
      <c r="H8" s="8">
        <v>8562002</v>
      </c>
      <c r="I8" s="34">
        <f t="shared" si="3"/>
        <v>0.90658635813856892</v>
      </c>
      <c r="J8" s="34">
        <f t="shared" si="4"/>
        <v>0.75568375639522167</v>
      </c>
      <c r="K8" t="s">
        <v>605</v>
      </c>
      <c r="O8" s="8"/>
      <c r="P8" s="8"/>
      <c r="Q8" s="8"/>
      <c r="R8" s="8">
        <v>8562002</v>
      </c>
      <c r="S8" s="8"/>
      <c r="T8" s="8"/>
    </row>
    <row r="9" spans="1:20">
      <c r="A9" t="s">
        <v>715</v>
      </c>
      <c r="B9" s="56" t="s">
        <v>85</v>
      </c>
      <c r="C9" t="s">
        <v>86</v>
      </c>
      <c r="D9" t="s">
        <v>795</v>
      </c>
      <c r="E9" s="8">
        <v>1062480</v>
      </c>
      <c r="F9" s="8">
        <v>59583285</v>
      </c>
      <c r="G9" s="8">
        <v>1038062</v>
      </c>
      <c r="H9" s="8">
        <v>59499281</v>
      </c>
      <c r="I9" s="34">
        <f t="shared" si="3"/>
        <v>0.97701792033732404</v>
      </c>
      <c r="J9" s="34">
        <f t="shared" si="4"/>
        <v>0.9985901415136812</v>
      </c>
      <c r="K9" t="s">
        <v>605</v>
      </c>
      <c r="O9" s="8"/>
      <c r="P9" s="8"/>
      <c r="Q9" s="8"/>
      <c r="R9" s="8">
        <v>59499281</v>
      </c>
      <c r="S9" s="8"/>
      <c r="T9" s="8"/>
    </row>
    <row r="10" spans="1:20">
      <c r="A10" t="s">
        <v>715</v>
      </c>
      <c r="B10" s="56" t="s">
        <v>87</v>
      </c>
      <c r="C10" t="s">
        <v>88</v>
      </c>
      <c r="D10" t="s">
        <v>796</v>
      </c>
      <c r="E10" s="8">
        <v>30208</v>
      </c>
      <c r="F10" s="8">
        <v>15505208</v>
      </c>
      <c r="G10" s="8">
        <v>28698</v>
      </c>
      <c r="H10" s="8">
        <v>15462990</v>
      </c>
      <c r="I10" s="34">
        <f t="shared" si="3"/>
        <v>0.95001324152542377</v>
      </c>
      <c r="J10" s="34">
        <f t="shared" si="4"/>
        <v>0.99727717293441021</v>
      </c>
      <c r="K10" t="s">
        <v>605</v>
      </c>
      <c r="O10" s="8"/>
      <c r="P10" s="8"/>
      <c r="Q10" s="8"/>
      <c r="R10" s="8">
        <v>15462990</v>
      </c>
      <c r="S10" s="8"/>
      <c r="T10" s="8"/>
    </row>
    <row r="11" spans="1:20">
      <c r="A11" t="s">
        <v>715</v>
      </c>
      <c r="B11" s="56" t="s">
        <v>113</v>
      </c>
      <c r="C11" t="s">
        <v>114</v>
      </c>
      <c r="D11" t="s">
        <v>797</v>
      </c>
      <c r="E11" s="8">
        <v>50385</v>
      </c>
      <c r="F11" s="8">
        <v>10610613</v>
      </c>
      <c r="G11" s="8">
        <v>50109</v>
      </c>
      <c r="H11" s="8">
        <v>10607847</v>
      </c>
      <c r="I11" s="34">
        <f t="shared" si="3"/>
        <v>0.99452217922000596</v>
      </c>
      <c r="J11" s="34">
        <f t="shared" si="4"/>
        <v>0.99973931760587254</v>
      </c>
      <c r="K11" t="s">
        <v>605</v>
      </c>
      <c r="O11" s="8"/>
      <c r="P11" s="8"/>
      <c r="Q11" s="8"/>
      <c r="R11" s="8">
        <v>10607847</v>
      </c>
      <c r="S11" s="8"/>
      <c r="T11" s="8"/>
    </row>
    <row r="12" spans="1:20">
      <c r="A12" t="s">
        <v>715</v>
      </c>
      <c r="B12" s="56" t="s">
        <v>117</v>
      </c>
      <c r="C12" t="s">
        <v>118</v>
      </c>
      <c r="D12" t="s">
        <v>798</v>
      </c>
      <c r="E12" s="8">
        <v>3869</v>
      </c>
      <c r="F12" s="8">
        <v>79922</v>
      </c>
      <c r="G12" s="8">
        <v>2807</v>
      </c>
      <c r="H12" s="8">
        <v>58012</v>
      </c>
      <c r="I12" s="34">
        <f t="shared" si="3"/>
        <v>0.72551046782114237</v>
      </c>
      <c r="J12" s="34">
        <f t="shared" si="4"/>
        <v>0.72585771126848675</v>
      </c>
      <c r="K12" t="s">
        <v>605</v>
      </c>
      <c r="O12" s="8"/>
      <c r="P12" s="8"/>
      <c r="Q12" s="8"/>
      <c r="R12" s="8">
        <v>58012</v>
      </c>
      <c r="S12" s="8"/>
      <c r="T12" s="8"/>
    </row>
    <row r="13" spans="1:20">
      <c r="A13" t="s">
        <v>715</v>
      </c>
      <c r="B13" s="56" t="s">
        <v>669</v>
      </c>
      <c r="C13" t="s">
        <v>670</v>
      </c>
      <c r="D13" t="s">
        <v>799</v>
      </c>
      <c r="E13" s="8">
        <v>385</v>
      </c>
      <c r="F13" s="8">
        <v>434</v>
      </c>
      <c r="G13" s="8">
        <v>385</v>
      </c>
      <c r="H13" s="8">
        <v>416</v>
      </c>
      <c r="I13" s="34">
        <f t="shared" si="3"/>
        <v>1</v>
      </c>
      <c r="J13" s="34">
        <f t="shared" si="4"/>
        <v>0.95852534562211977</v>
      </c>
      <c r="K13" t="s">
        <v>605</v>
      </c>
      <c r="N13" s="12"/>
      <c r="O13" s="8"/>
      <c r="P13" s="8"/>
      <c r="Q13" s="8"/>
      <c r="R13" s="8">
        <v>416</v>
      </c>
      <c r="S13" s="8"/>
      <c r="T13" s="8"/>
    </row>
    <row r="14" spans="1:20">
      <c r="A14" t="s">
        <v>715</v>
      </c>
      <c r="B14" s="56" t="s">
        <v>671</v>
      </c>
      <c r="C14" t="s">
        <v>672</v>
      </c>
      <c r="D14" t="s">
        <v>800</v>
      </c>
      <c r="E14" s="8">
        <v>2062</v>
      </c>
      <c r="F14" s="8">
        <v>746</v>
      </c>
      <c r="G14" s="8">
        <v>2062</v>
      </c>
      <c r="H14" s="8">
        <v>731</v>
      </c>
      <c r="I14" s="34">
        <f t="shared" si="3"/>
        <v>1</v>
      </c>
      <c r="J14" s="34">
        <f t="shared" si="4"/>
        <v>0.97989276139410186</v>
      </c>
      <c r="K14" t="s">
        <v>605</v>
      </c>
      <c r="N14" s="12"/>
      <c r="O14" s="8"/>
      <c r="P14" s="8"/>
      <c r="Q14" s="8"/>
      <c r="R14" s="8">
        <v>731</v>
      </c>
      <c r="S14" s="8"/>
      <c r="T14" s="8"/>
    </row>
    <row r="15" spans="1:20">
      <c r="A15" t="s">
        <v>715</v>
      </c>
      <c r="B15" s="56" t="s">
        <v>125</v>
      </c>
      <c r="C15" t="s">
        <v>126</v>
      </c>
      <c r="D15" t="s">
        <v>801</v>
      </c>
      <c r="E15" s="8">
        <v>207546</v>
      </c>
      <c r="F15" s="8">
        <v>3336326</v>
      </c>
      <c r="G15" s="8">
        <v>272453</v>
      </c>
      <c r="H15" s="8">
        <v>1588084</v>
      </c>
      <c r="I15" s="34">
        <f t="shared" si="3"/>
        <v>1.3127354899636707</v>
      </c>
      <c r="J15" s="34">
        <f t="shared" si="4"/>
        <v>0.47599784913105014</v>
      </c>
      <c r="K15" t="s">
        <v>605</v>
      </c>
      <c r="O15" s="8"/>
      <c r="P15" s="8"/>
      <c r="Q15" s="8"/>
      <c r="R15" s="8">
        <v>1588084</v>
      </c>
      <c r="S15" s="8"/>
      <c r="T15" s="8"/>
    </row>
    <row r="16" spans="1:20">
      <c r="A16" t="s">
        <v>715</v>
      </c>
      <c r="B16" s="56" t="s">
        <v>129</v>
      </c>
      <c r="C16" t="s">
        <v>130</v>
      </c>
      <c r="D16" t="s">
        <v>802</v>
      </c>
      <c r="E16" s="8">
        <v>34926</v>
      </c>
      <c r="F16" s="8">
        <v>683929</v>
      </c>
      <c r="G16" s="8">
        <v>34026</v>
      </c>
      <c r="H16" s="8">
        <v>681227</v>
      </c>
      <c r="I16" s="34">
        <f t="shared" si="3"/>
        <v>0.97423123174712245</v>
      </c>
      <c r="J16" s="34">
        <f t="shared" si="4"/>
        <v>0.99604929751480054</v>
      </c>
      <c r="K16" t="s">
        <v>605</v>
      </c>
      <c r="O16" s="8"/>
      <c r="P16" s="8"/>
      <c r="Q16" s="8"/>
      <c r="R16" s="8">
        <v>681227</v>
      </c>
      <c r="S16" s="8"/>
      <c r="T16" s="8"/>
    </row>
    <row r="17" spans="1:20">
      <c r="A17" t="s">
        <v>715</v>
      </c>
      <c r="B17" s="56" t="s">
        <v>131</v>
      </c>
      <c r="C17" t="s">
        <v>132</v>
      </c>
      <c r="D17" t="s">
        <v>803</v>
      </c>
      <c r="E17" s="8">
        <v>66084</v>
      </c>
      <c r="F17" s="8">
        <v>14514363</v>
      </c>
      <c r="G17" s="8">
        <v>65920</v>
      </c>
      <c r="H17" s="8">
        <v>14514214</v>
      </c>
      <c r="I17" s="34">
        <f t="shared" si="3"/>
        <v>0.99751831002965918</v>
      </c>
      <c r="J17" s="34">
        <f t="shared" si="4"/>
        <v>0.99998973430663129</v>
      </c>
      <c r="K17" t="s">
        <v>605</v>
      </c>
      <c r="O17" s="8"/>
      <c r="P17" s="8"/>
      <c r="Q17" s="8"/>
      <c r="R17" s="8">
        <v>14514214</v>
      </c>
      <c r="S17" s="8"/>
      <c r="T17" s="8"/>
    </row>
    <row r="18" spans="1:20">
      <c r="A18" t="s">
        <v>715</v>
      </c>
      <c r="B18" s="56" t="s">
        <v>169</v>
      </c>
      <c r="C18" t="s">
        <v>170</v>
      </c>
      <c r="D18" t="s">
        <v>804</v>
      </c>
      <c r="E18" s="8">
        <v>2627</v>
      </c>
      <c r="F18" s="8">
        <v>141184</v>
      </c>
      <c r="G18" s="8">
        <v>2618</v>
      </c>
      <c r="H18" s="8">
        <v>141169</v>
      </c>
      <c r="I18" s="34">
        <f t="shared" si="3"/>
        <v>0.9965740388275599</v>
      </c>
      <c r="J18" s="34">
        <f t="shared" si="4"/>
        <v>0.99989375566636451</v>
      </c>
      <c r="K18" t="s">
        <v>605</v>
      </c>
      <c r="O18" s="8"/>
      <c r="P18" s="8"/>
      <c r="Q18" s="8"/>
      <c r="R18" s="8">
        <v>141169</v>
      </c>
      <c r="S18" s="8"/>
      <c r="T18" s="8"/>
    </row>
    <row r="19" spans="1:20">
      <c r="A19" t="s">
        <v>715</v>
      </c>
      <c r="B19" s="56" t="s">
        <v>673</v>
      </c>
      <c r="C19" t="s">
        <v>674</v>
      </c>
      <c r="D19" t="s">
        <v>805</v>
      </c>
      <c r="E19" s="8">
        <v>17</v>
      </c>
      <c r="F19" s="8">
        <v>2597</v>
      </c>
      <c r="G19" s="8">
        <v>17</v>
      </c>
      <c r="H19" s="8">
        <v>2579</v>
      </c>
      <c r="I19" s="34">
        <f t="shared" si="3"/>
        <v>1</v>
      </c>
      <c r="J19" s="34">
        <f t="shared" si="4"/>
        <v>0.99306892568348093</v>
      </c>
      <c r="K19" t="s">
        <v>605</v>
      </c>
      <c r="N19" s="12"/>
      <c r="O19" s="8"/>
      <c r="P19" s="8"/>
      <c r="Q19" s="8"/>
      <c r="R19" s="8">
        <v>2579</v>
      </c>
      <c r="S19" s="8"/>
      <c r="T19" s="8"/>
    </row>
    <row r="20" spans="1:20">
      <c r="A20" t="s">
        <v>715</v>
      </c>
      <c r="B20" s="56" t="s">
        <v>675</v>
      </c>
      <c r="C20" t="s">
        <v>676</v>
      </c>
      <c r="D20" t="s">
        <v>806</v>
      </c>
      <c r="E20" s="8">
        <v>1</v>
      </c>
      <c r="F20" s="8">
        <v>56</v>
      </c>
      <c r="G20" s="8">
        <v>1</v>
      </c>
      <c r="H20" s="8">
        <v>36</v>
      </c>
      <c r="I20" s="34">
        <f t="shared" si="3"/>
        <v>1</v>
      </c>
      <c r="J20" s="34">
        <f t="shared" si="4"/>
        <v>0.6428571428571429</v>
      </c>
      <c r="K20" t="s">
        <v>605</v>
      </c>
      <c r="N20" s="12"/>
      <c r="O20" s="8"/>
      <c r="P20" s="8"/>
      <c r="Q20" s="8"/>
      <c r="R20" s="8">
        <v>36</v>
      </c>
      <c r="S20" s="8"/>
      <c r="T20" s="8"/>
    </row>
    <row r="21" spans="1:20">
      <c r="A21" t="s">
        <v>715</v>
      </c>
      <c r="B21" s="56" t="s">
        <v>179</v>
      </c>
      <c r="C21" t="s">
        <v>180</v>
      </c>
      <c r="D21" t="s">
        <v>807</v>
      </c>
      <c r="E21" s="8">
        <v>17014</v>
      </c>
      <c r="F21" s="8">
        <v>1530284</v>
      </c>
      <c r="G21" s="8">
        <v>16936</v>
      </c>
      <c r="H21" s="8">
        <v>1530269</v>
      </c>
      <c r="I21" s="34">
        <f t="shared" si="3"/>
        <v>0.99541554014341127</v>
      </c>
      <c r="J21" s="34">
        <f t="shared" si="4"/>
        <v>0.99999019789790655</v>
      </c>
      <c r="K21" t="s">
        <v>605</v>
      </c>
      <c r="O21" s="8"/>
      <c r="P21" s="8"/>
      <c r="Q21" s="8"/>
      <c r="R21" s="8">
        <v>1530269</v>
      </c>
      <c r="S21" s="8"/>
      <c r="T21" s="8"/>
    </row>
    <row r="22" spans="1:20">
      <c r="A22" t="s">
        <v>715</v>
      </c>
      <c r="B22" s="56" t="s">
        <v>185</v>
      </c>
      <c r="C22" t="s">
        <v>186</v>
      </c>
      <c r="D22" t="s">
        <v>808</v>
      </c>
      <c r="E22" s="8">
        <v>42289</v>
      </c>
      <c r="F22" s="8">
        <v>23046046</v>
      </c>
      <c r="G22" s="8">
        <v>39016</v>
      </c>
      <c r="H22" s="8">
        <v>13352742</v>
      </c>
      <c r="I22" s="34">
        <f t="shared" si="3"/>
        <v>0.92260398685237299</v>
      </c>
      <c r="J22" s="34">
        <f t="shared" si="4"/>
        <v>0.57939405310568237</v>
      </c>
      <c r="K22" t="s">
        <v>605</v>
      </c>
      <c r="O22" s="8"/>
      <c r="P22" s="8"/>
      <c r="Q22" s="8"/>
      <c r="R22" s="8">
        <v>13352742</v>
      </c>
      <c r="S22" s="8"/>
      <c r="T22" s="8"/>
    </row>
    <row r="23" spans="1:20">
      <c r="A23" t="s">
        <v>715</v>
      </c>
      <c r="B23" s="56" t="s">
        <v>193</v>
      </c>
      <c r="C23" t="s">
        <v>194</v>
      </c>
      <c r="D23" t="s">
        <v>809</v>
      </c>
      <c r="E23" s="8">
        <v>29066</v>
      </c>
      <c r="F23" s="8">
        <v>37604266</v>
      </c>
      <c r="G23" s="8">
        <v>26861</v>
      </c>
      <c r="H23" s="8">
        <v>37604239</v>
      </c>
      <c r="I23" s="34">
        <f t="shared" si="3"/>
        <v>0.92413816830661255</v>
      </c>
      <c r="J23" s="34">
        <f t="shared" si="4"/>
        <v>0.99999928199635646</v>
      </c>
      <c r="K23" t="s">
        <v>605</v>
      </c>
      <c r="O23" s="8"/>
      <c r="P23" s="8"/>
      <c r="Q23" s="8"/>
      <c r="R23" s="8">
        <v>37604239</v>
      </c>
      <c r="S23" s="8"/>
      <c r="T23" s="8"/>
    </row>
    <row r="24" spans="1:20">
      <c r="A24" t="s">
        <v>715</v>
      </c>
      <c r="B24" s="56" t="s">
        <v>677</v>
      </c>
      <c r="C24" t="s">
        <v>678</v>
      </c>
      <c r="D24" t="s">
        <v>810</v>
      </c>
      <c r="E24" s="8">
        <v>145845</v>
      </c>
      <c r="F24" s="8">
        <v>14155754</v>
      </c>
      <c r="G24" s="8">
        <v>11613</v>
      </c>
      <c r="H24" s="8">
        <v>1000448</v>
      </c>
      <c r="I24" s="34">
        <f t="shared" si="3"/>
        <v>7.9625629949604038E-2</v>
      </c>
      <c r="J24" s="34">
        <f t="shared" si="4"/>
        <v>7.0674299652282738E-2</v>
      </c>
      <c r="K24" t="s">
        <v>605</v>
      </c>
      <c r="N24" s="12"/>
      <c r="O24" s="8"/>
      <c r="P24" s="8"/>
      <c r="Q24" s="8"/>
      <c r="R24" s="8">
        <v>1000448</v>
      </c>
      <c r="S24" s="8"/>
      <c r="T24" s="8"/>
    </row>
    <row r="25" spans="1:20">
      <c r="A25" t="s">
        <v>715</v>
      </c>
      <c r="B25" s="56" t="s">
        <v>679</v>
      </c>
      <c r="C25" t="s">
        <v>680</v>
      </c>
      <c r="D25" t="s">
        <v>811</v>
      </c>
      <c r="E25" s="8">
        <v>1651</v>
      </c>
      <c r="F25" s="8">
        <v>5031</v>
      </c>
      <c r="G25" s="8">
        <v>1650</v>
      </c>
      <c r="H25" s="8">
        <v>5013</v>
      </c>
      <c r="I25" s="34">
        <f t="shared" si="3"/>
        <v>0.99939430648092065</v>
      </c>
      <c r="J25" s="34">
        <f t="shared" si="4"/>
        <v>0.99642218246869407</v>
      </c>
      <c r="K25" t="s">
        <v>605</v>
      </c>
      <c r="N25" s="12"/>
      <c r="O25" s="8"/>
      <c r="P25" s="8"/>
      <c r="Q25" s="8"/>
      <c r="R25" s="8">
        <v>5013</v>
      </c>
      <c r="S25" s="8"/>
      <c r="T25" s="8"/>
    </row>
    <row r="26" spans="1:20">
      <c r="A26" t="s">
        <v>715</v>
      </c>
      <c r="B26" s="56" t="s">
        <v>219</v>
      </c>
      <c r="C26" t="s">
        <v>220</v>
      </c>
      <c r="D26" t="s">
        <v>812</v>
      </c>
      <c r="E26" s="8">
        <v>5458</v>
      </c>
      <c r="F26" s="8">
        <v>375174</v>
      </c>
      <c r="G26" s="8">
        <v>5345</v>
      </c>
      <c r="H26" s="8">
        <v>375010</v>
      </c>
      <c r="I26" s="34">
        <f t="shared" si="3"/>
        <v>0.97929644558446316</v>
      </c>
      <c r="J26" s="34">
        <f t="shared" si="4"/>
        <v>0.99956286949522088</v>
      </c>
      <c r="K26" t="s">
        <v>605</v>
      </c>
      <c r="O26" s="8"/>
      <c r="P26" s="8"/>
      <c r="Q26" s="8"/>
      <c r="R26" s="8">
        <v>375010</v>
      </c>
      <c r="S26" s="8"/>
      <c r="T26" s="8"/>
    </row>
    <row r="27" spans="1:20">
      <c r="A27" t="s">
        <v>715</v>
      </c>
      <c r="B27" s="56" t="s">
        <v>225</v>
      </c>
      <c r="C27" t="s">
        <v>226</v>
      </c>
      <c r="D27" t="s">
        <v>813</v>
      </c>
      <c r="E27" s="8">
        <v>122438</v>
      </c>
      <c r="F27" s="8">
        <v>142592092</v>
      </c>
      <c r="G27" s="8">
        <v>111611</v>
      </c>
      <c r="H27" s="8">
        <v>142737768</v>
      </c>
      <c r="I27" s="34">
        <f t="shared" si="3"/>
        <v>0.91157157091752561</v>
      </c>
      <c r="J27" s="34">
        <f t="shared" si="4"/>
        <v>1.0010216274826798</v>
      </c>
      <c r="K27" t="s">
        <v>605</v>
      </c>
      <c r="O27" s="8"/>
      <c r="P27" s="8"/>
      <c r="Q27" s="8"/>
      <c r="R27" s="8">
        <v>142737768</v>
      </c>
      <c r="S27" s="8"/>
      <c r="T27" s="8"/>
    </row>
    <row r="28" spans="1:20">
      <c r="A28" t="s">
        <v>715</v>
      </c>
      <c r="B28" t="s">
        <v>681</v>
      </c>
      <c r="C28" t="s">
        <v>682</v>
      </c>
      <c r="D28" t="s">
        <v>814</v>
      </c>
      <c r="E28" s="8">
        <v>6836</v>
      </c>
      <c r="F28" s="8">
        <v>194138</v>
      </c>
      <c r="G28" s="8">
        <v>1</v>
      </c>
      <c r="H28" s="8">
        <v>1</v>
      </c>
      <c r="I28" s="34">
        <f t="shared" ref="I28" si="5">+G28/E28</f>
        <v>1.4628437682855471E-4</v>
      </c>
      <c r="J28" s="34">
        <f t="shared" ref="J28" si="6">+H28/F28</f>
        <v>5.1509750795825649E-6</v>
      </c>
      <c r="K28" t="s">
        <v>605</v>
      </c>
      <c r="O28" s="8"/>
      <c r="P28" s="8"/>
      <c r="Q28" s="8"/>
      <c r="R28" s="8">
        <v>1</v>
      </c>
      <c r="S28" s="8"/>
      <c r="T28" s="8"/>
    </row>
    <row r="29" spans="1:20">
      <c r="A29" t="s">
        <v>715</v>
      </c>
      <c r="B29" s="56" t="s">
        <v>243</v>
      </c>
      <c r="C29" t="s">
        <v>244</v>
      </c>
      <c r="D29" t="s">
        <v>815</v>
      </c>
      <c r="E29" s="8">
        <v>29108</v>
      </c>
      <c r="F29" s="8">
        <v>3265920</v>
      </c>
      <c r="G29" s="8">
        <v>28236</v>
      </c>
      <c r="H29" s="8">
        <v>3262025</v>
      </c>
      <c r="I29" s="34">
        <f t="shared" si="3"/>
        <v>0.97004259997251618</v>
      </c>
      <c r="J29" s="34">
        <f t="shared" si="4"/>
        <v>0.99880738046247308</v>
      </c>
      <c r="K29" t="s">
        <v>605</v>
      </c>
      <c r="O29" s="8"/>
      <c r="P29" s="8"/>
      <c r="Q29" s="8"/>
      <c r="R29" s="8">
        <v>3262025</v>
      </c>
      <c r="S29" s="8"/>
      <c r="T29" s="8"/>
    </row>
    <row r="30" spans="1:20">
      <c r="A30" t="s">
        <v>715</v>
      </c>
      <c r="B30" s="56" t="s">
        <v>245</v>
      </c>
      <c r="C30" t="s">
        <v>246</v>
      </c>
      <c r="D30" t="s">
        <v>816</v>
      </c>
      <c r="E30" s="8">
        <v>27039</v>
      </c>
      <c r="F30" s="8">
        <v>5599994</v>
      </c>
      <c r="G30" s="8">
        <v>26819</v>
      </c>
      <c r="H30" s="8">
        <v>5599968</v>
      </c>
      <c r="I30" s="34">
        <f t="shared" si="3"/>
        <v>0.99186360442324051</v>
      </c>
      <c r="J30" s="34">
        <f t="shared" si="4"/>
        <v>0.99999535713788268</v>
      </c>
      <c r="K30" t="s">
        <v>605</v>
      </c>
      <c r="O30" s="8"/>
      <c r="P30" s="8"/>
      <c r="Q30" s="8"/>
      <c r="R30" s="8">
        <v>5599968</v>
      </c>
      <c r="S30" s="8"/>
      <c r="T30" s="8"/>
    </row>
    <row r="31" spans="1:20">
      <c r="A31" t="s">
        <v>715</v>
      </c>
      <c r="B31" s="56" t="s">
        <v>253</v>
      </c>
      <c r="C31" t="s">
        <v>254</v>
      </c>
      <c r="D31" t="s">
        <v>817</v>
      </c>
      <c r="E31" s="8">
        <v>17086</v>
      </c>
      <c r="F31" s="8">
        <v>3340444</v>
      </c>
      <c r="G31" s="8">
        <v>16926</v>
      </c>
      <c r="H31" s="8">
        <v>3340426</v>
      </c>
      <c r="I31" s="34">
        <f t="shared" si="3"/>
        <v>0.99063560810019902</v>
      </c>
      <c r="J31" s="34">
        <f t="shared" si="4"/>
        <v>0.99999461149475943</v>
      </c>
      <c r="K31" t="s">
        <v>605</v>
      </c>
      <c r="O31" s="8"/>
      <c r="P31" s="8"/>
      <c r="Q31" s="8"/>
      <c r="R31" s="8">
        <v>3340426</v>
      </c>
      <c r="S31" s="8"/>
      <c r="T31" s="8"/>
    </row>
    <row r="32" spans="1:20">
      <c r="A32" t="s">
        <v>715</v>
      </c>
      <c r="B32" s="56" t="s">
        <v>683</v>
      </c>
      <c r="C32" t="s">
        <v>684</v>
      </c>
      <c r="D32" t="s">
        <v>818</v>
      </c>
      <c r="E32" s="8">
        <v>12732</v>
      </c>
      <c r="F32" s="8">
        <v>454577</v>
      </c>
      <c r="G32" s="8">
        <v>3561</v>
      </c>
      <c r="H32" s="8">
        <v>406223</v>
      </c>
      <c r="I32" s="34">
        <f t="shared" si="3"/>
        <v>0.27968897266729498</v>
      </c>
      <c r="J32" s="34">
        <f t="shared" si="4"/>
        <v>0.89362858217639696</v>
      </c>
      <c r="K32" t="s">
        <v>605</v>
      </c>
      <c r="O32" s="8"/>
      <c r="P32" s="8"/>
      <c r="Q32" s="8"/>
      <c r="R32" s="8">
        <v>406223</v>
      </c>
      <c r="S32" s="8"/>
      <c r="T32" s="8"/>
    </row>
    <row r="33" spans="1:20">
      <c r="A33" t="s">
        <v>715</v>
      </c>
      <c r="B33" s="56" t="s">
        <v>295</v>
      </c>
      <c r="C33" t="s">
        <v>296</v>
      </c>
      <c r="D33" t="s">
        <v>819</v>
      </c>
      <c r="E33" s="8">
        <v>6581</v>
      </c>
      <c r="F33" s="8">
        <v>11844</v>
      </c>
      <c r="G33" s="8">
        <v>6294</v>
      </c>
      <c r="H33" s="8">
        <v>11478</v>
      </c>
      <c r="I33" s="34">
        <f t="shared" si="3"/>
        <v>0.95638960644278981</v>
      </c>
      <c r="J33" s="34">
        <f t="shared" si="4"/>
        <v>0.96909827760891587</v>
      </c>
      <c r="K33" t="s">
        <v>605</v>
      </c>
      <c r="O33" s="8"/>
      <c r="P33" s="8"/>
      <c r="Q33" s="8"/>
      <c r="R33" s="8">
        <v>11478</v>
      </c>
      <c r="S33" s="8"/>
      <c r="T33" s="8"/>
    </row>
    <row r="34" spans="1:20">
      <c r="A34" t="s">
        <v>715</v>
      </c>
      <c r="B34" s="56" t="s">
        <v>311</v>
      </c>
      <c r="C34" t="s">
        <v>312</v>
      </c>
      <c r="D34" t="s">
        <v>820</v>
      </c>
      <c r="E34" s="8">
        <v>720636</v>
      </c>
      <c r="F34" s="8">
        <v>23050119</v>
      </c>
      <c r="G34" s="8">
        <v>687869</v>
      </c>
      <c r="H34" s="8">
        <v>23046773</v>
      </c>
      <c r="I34" s="34">
        <f t="shared" si="3"/>
        <v>0.95453044255352215</v>
      </c>
      <c r="J34" s="34">
        <f t="shared" si="4"/>
        <v>0.99985483805962128</v>
      </c>
      <c r="K34" t="s">
        <v>605</v>
      </c>
      <c r="O34" s="8"/>
      <c r="P34" s="8"/>
      <c r="Q34" s="8"/>
      <c r="R34" s="8">
        <v>23046773</v>
      </c>
      <c r="S34" s="8"/>
      <c r="T34" s="8"/>
    </row>
    <row r="35" spans="1:20">
      <c r="A35" t="s">
        <v>715</v>
      </c>
      <c r="B35" s="56" t="s">
        <v>685</v>
      </c>
      <c r="C35" t="s">
        <v>686</v>
      </c>
      <c r="D35" t="s">
        <v>821</v>
      </c>
      <c r="E35" s="8">
        <v>48</v>
      </c>
      <c r="F35" s="8">
        <v>84051</v>
      </c>
      <c r="G35" s="8">
        <v>45</v>
      </c>
      <c r="H35" s="8">
        <v>72848</v>
      </c>
      <c r="I35" s="34">
        <f t="shared" si="3"/>
        <v>0.9375</v>
      </c>
      <c r="J35" s="34">
        <f t="shared" si="4"/>
        <v>0.86671187731258403</v>
      </c>
      <c r="K35" t="s">
        <v>605</v>
      </c>
      <c r="N35" s="12"/>
      <c r="O35" s="8"/>
      <c r="P35" s="8"/>
      <c r="Q35" s="8"/>
      <c r="R35" s="8">
        <v>72848</v>
      </c>
      <c r="S35" s="8"/>
      <c r="T35" s="8"/>
    </row>
    <row r="36" spans="1:20">
      <c r="A36" t="s">
        <v>715</v>
      </c>
      <c r="B36" t="s">
        <v>687</v>
      </c>
      <c r="C36" t="s">
        <v>688</v>
      </c>
      <c r="D36" t="s">
        <v>822</v>
      </c>
      <c r="E36" s="8">
        <v>410</v>
      </c>
      <c r="F36" s="8">
        <v>357251</v>
      </c>
      <c r="G36" s="8">
        <v>1</v>
      </c>
      <c r="H36" s="8">
        <v>1</v>
      </c>
      <c r="I36" s="34">
        <f t="shared" ref="I36" si="7">+G36/E36</f>
        <v>2.4390243902439024E-3</v>
      </c>
      <c r="J36" s="34">
        <f t="shared" ref="J36" si="8">+H36/F36</f>
        <v>2.799152416648239E-6</v>
      </c>
      <c r="K36" t="s">
        <v>605</v>
      </c>
      <c r="O36" s="8"/>
      <c r="P36" s="8"/>
      <c r="Q36" s="8"/>
      <c r="R36" s="8">
        <v>1</v>
      </c>
      <c r="S36" s="8"/>
      <c r="T36" s="8"/>
    </row>
    <row r="37" spans="1:20">
      <c r="A37" t="s">
        <v>715</v>
      </c>
      <c r="B37" s="56" t="s">
        <v>357</v>
      </c>
      <c r="C37" t="s">
        <v>358</v>
      </c>
      <c r="D37" t="s">
        <v>823</v>
      </c>
      <c r="E37" s="8">
        <v>259</v>
      </c>
      <c r="F37" s="8">
        <v>25167</v>
      </c>
      <c r="G37" s="8">
        <v>257</v>
      </c>
      <c r="H37" s="8">
        <v>25147</v>
      </c>
      <c r="I37" s="34">
        <f t="shared" si="3"/>
        <v>0.99227799227799229</v>
      </c>
      <c r="J37" s="34">
        <f t="shared" si="4"/>
        <v>0.99920530853895972</v>
      </c>
      <c r="K37" t="s">
        <v>605</v>
      </c>
      <c r="O37" s="8"/>
      <c r="P37" s="8"/>
      <c r="Q37" s="8"/>
      <c r="R37" s="8">
        <v>25147</v>
      </c>
      <c r="S37" s="8"/>
      <c r="T37" s="8"/>
    </row>
    <row r="38" spans="1:20">
      <c r="A38" t="s">
        <v>715</v>
      </c>
      <c r="B38" s="56" t="s">
        <v>371</v>
      </c>
      <c r="C38" t="s">
        <v>372</v>
      </c>
      <c r="D38" t="s">
        <v>824</v>
      </c>
      <c r="E38" s="8">
        <v>56268</v>
      </c>
      <c r="F38" s="8">
        <v>427648</v>
      </c>
      <c r="G38" s="8">
        <v>56244</v>
      </c>
      <c r="H38" s="8">
        <v>427585</v>
      </c>
      <c r="I38" s="34">
        <f t="shared" si="3"/>
        <v>0.99957346982299</v>
      </c>
      <c r="J38" s="34">
        <f t="shared" si="4"/>
        <v>0.99985268258006588</v>
      </c>
      <c r="K38" t="s">
        <v>605</v>
      </c>
      <c r="O38" s="8"/>
      <c r="P38" s="8"/>
      <c r="Q38" s="8"/>
      <c r="R38" s="8">
        <v>427585</v>
      </c>
      <c r="S38" s="8"/>
      <c r="T38" s="8"/>
    </row>
    <row r="39" spans="1:20">
      <c r="A39" t="s">
        <v>715</v>
      </c>
      <c r="B39" s="56" t="s">
        <v>373</v>
      </c>
      <c r="C39" t="s">
        <v>374</v>
      </c>
      <c r="D39" t="s">
        <v>825</v>
      </c>
      <c r="E39" s="8">
        <v>7864</v>
      </c>
      <c r="F39" s="8">
        <v>1207771</v>
      </c>
      <c r="G39" s="8">
        <v>7657</v>
      </c>
      <c r="H39" s="8">
        <v>1194700</v>
      </c>
      <c r="I39" s="34">
        <f t="shared" si="3"/>
        <v>0.973677517802645</v>
      </c>
      <c r="J39" s="34">
        <f t="shared" si="4"/>
        <v>0.98917758416123591</v>
      </c>
      <c r="K39" t="s">
        <v>605</v>
      </c>
      <c r="O39" s="8"/>
      <c r="P39" s="8"/>
      <c r="Q39" s="8"/>
      <c r="R39" s="8">
        <v>1194700</v>
      </c>
      <c r="S39" s="8"/>
      <c r="T39" s="8"/>
    </row>
    <row r="40" spans="1:20">
      <c r="A40" t="s">
        <v>715</v>
      </c>
      <c r="B40" s="56" t="s">
        <v>375</v>
      </c>
      <c r="C40" t="s">
        <v>376</v>
      </c>
      <c r="D40" t="s">
        <v>826</v>
      </c>
      <c r="E40" s="8">
        <v>46125</v>
      </c>
      <c r="F40" s="8">
        <v>324617</v>
      </c>
      <c r="G40" s="8">
        <v>46136</v>
      </c>
      <c r="H40" s="8">
        <v>323397</v>
      </c>
      <c r="I40" s="34">
        <f t="shared" si="3"/>
        <v>1.0002384823848238</v>
      </c>
      <c r="J40" s="34">
        <f t="shared" si="4"/>
        <v>0.99624172486345453</v>
      </c>
      <c r="K40" t="s">
        <v>605</v>
      </c>
      <c r="O40" s="8"/>
      <c r="P40" s="8"/>
      <c r="Q40" s="8"/>
      <c r="R40" s="8">
        <v>323397</v>
      </c>
      <c r="S40" s="8"/>
      <c r="T40" s="8"/>
    </row>
    <row r="41" spans="1:20">
      <c r="A41" t="s">
        <v>715</v>
      </c>
      <c r="B41" t="s">
        <v>689</v>
      </c>
      <c r="C41" t="s">
        <v>690</v>
      </c>
      <c r="D41" t="s">
        <v>827</v>
      </c>
      <c r="E41" s="8">
        <v>1</v>
      </c>
      <c r="F41" s="8">
        <v>7</v>
      </c>
      <c r="G41" s="8">
        <v>1</v>
      </c>
      <c r="H41" s="8">
        <v>1</v>
      </c>
      <c r="I41" s="34">
        <f t="shared" ref="I41" si="9">+G41/E41</f>
        <v>1</v>
      </c>
      <c r="J41" s="34">
        <f t="shared" ref="J41" si="10">+H41/F41</f>
        <v>0.14285714285714285</v>
      </c>
      <c r="K41" t="s">
        <v>605</v>
      </c>
      <c r="O41" s="8"/>
      <c r="P41" s="8"/>
      <c r="Q41" s="8"/>
      <c r="R41" s="8">
        <v>1</v>
      </c>
      <c r="S41" s="8"/>
      <c r="T41" s="8"/>
    </row>
    <row r="42" spans="1:20">
      <c r="A42" t="s">
        <v>715</v>
      </c>
      <c r="B42" s="56" t="s">
        <v>389</v>
      </c>
      <c r="C42" t="s">
        <v>390</v>
      </c>
      <c r="D42" t="s">
        <v>828</v>
      </c>
      <c r="E42" s="8">
        <v>387700</v>
      </c>
      <c r="F42" s="8">
        <v>10138862</v>
      </c>
      <c r="G42" s="8">
        <v>315897</v>
      </c>
      <c r="H42" s="8">
        <v>9000960</v>
      </c>
      <c r="I42" s="34">
        <f t="shared" si="3"/>
        <v>0.81479752385865356</v>
      </c>
      <c r="J42" s="34">
        <f t="shared" si="4"/>
        <v>0.88776827221832189</v>
      </c>
      <c r="K42" t="s">
        <v>605</v>
      </c>
      <c r="O42" s="8"/>
      <c r="P42" s="8"/>
      <c r="Q42" s="8"/>
      <c r="R42" s="8">
        <v>9000960</v>
      </c>
      <c r="S42" s="8"/>
      <c r="T42" s="8"/>
    </row>
    <row r="43" spans="1:20">
      <c r="A43" t="s">
        <v>715</v>
      </c>
      <c r="B43" s="56" t="s">
        <v>391</v>
      </c>
      <c r="C43" t="s">
        <v>392</v>
      </c>
      <c r="D43" t="s">
        <v>829</v>
      </c>
      <c r="E43" s="8">
        <v>9081</v>
      </c>
      <c r="F43" s="8">
        <v>430618</v>
      </c>
      <c r="G43" s="8">
        <v>9059</v>
      </c>
      <c r="H43" s="8">
        <v>460375</v>
      </c>
      <c r="I43" s="34">
        <f t="shared" si="3"/>
        <v>0.99757735932166058</v>
      </c>
      <c r="J43" s="34">
        <f t="shared" si="4"/>
        <v>1.0691030100924717</v>
      </c>
      <c r="K43" t="s">
        <v>605</v>
      </c>
      <c r="O43" s="8"/>
      <c r="P43" s="8"/>
      <c r="Q43" s="8"/>
      <c r="R43" s="8">
        <v>460375</v>
      </c>
      <c r="S43" s="8"/>
      <c r="T43" s="8"/>
    </row>
    <row r="44" spans="1:20">
      <c r="A44" t="s">
        <v>715</v>
      </c>
      <c r="B44" s="56" t="s">
        <v>395</v>
      </c>
      <c r="C44" t="s">
        <v>396</v>
      </c>
      <c r="D44" t="s">
        <v>830</v>
      </c>
      <c r="E44" s="8">
        <v>31371</v>
      </c>
      <c r="F44" s="8">
        <v>1537083</v>
      </c>
      <c r="G44" s="8">
        <v>31203</v>
      </c>
      <c r="H44" s="8">
        <v>1523746</v>
      </c>
      <c r="I44" s="34">
        <f t="shared" si="3"/>
        <v>0.99464473558381949</v>
      </c>
      <c r="J44" s="34">
        <f t="shared" si="4"/>
        <v>0.99132317513107615</v>
      </c>
      <c r="K44" t="s">
        <v>605</v>
      </c>
      <c r="O44" s="8"/>
      <c r="P44" s="8"/>
      <c r="Q44" s="8"/>
      <c r="R44" s="8">
        <v>1523746</v>
      </c>
      <c r="S44" s="8"/>
      <c r="T44" s="8"/>
    </row>
    <row r="45" spans="1:20">
      <c r="A45" t="s">
        <v>715</v>
      </c>
      <c r="B45" t="s">
        <v>691</v>
      </c>
      <c r="C45" t="s">
        <v>831</v>
      </c>
      <c r="D45" t="s">
        <v>832</v>
      </c>
      <c r="E45" s="8">
        <v>3947</v>
      </c>
      <c r="F45" s="8">
        <v>536834</v>
      </c>
      <c r="G45" s="8">
        <v>1</v>
      </c>
      <c r="H45" s="8">
        <v>1</v>
      </c>
      <c r="I45" s="34">
        <f t="shared" ref="I45" si="11">+G45/E45</f>
        <v>2.533569799847986E-4</v>
      </c>
      <c r="J45" s="34">
        <f t="shared" ref="J45" si="12">+H45/F45</f>
        <v>1.8627732222623753E-6</v>
      </c>
      <c r="K45" t="s">
        <v>605</v>
      </c>
      <c r="O45" s="8"/>
      <c r="P45" s="8"/>
      <c r="Q45" s="8"/>
      <c r="R45" s="8">
        <v>1</v>
      </c>
      <c r="S45" s="8"/>
      <c r="T45" s="8"/>
    </row>
    <row r="46" spans="1:20">
      <c r="A46" t="s">
        <v>715</v>
      </c>
      <c r="B46" s="56" t="s">
        <v>693</v>
      </c>
      <c r="C46" t="s">
        <v>694</v>
      </c>
      <c r="D46" t="s">
        <v>833</v>
      </c>
      <c r="E46" s="8">
        <v>152214</v>
      </c>
      <c r="F46" s="8">
        <v>6597114</v>
      </c>
      <c r="G46">
        <v>148897</v>
      </c>
      <c r="H46">
        <v>6510831</v>
      </c>
      <c r="I46" s="34">
        <f t="shared" si="3"/>
        <v>0.97820831198181513</v>
      </c>
      <c r="J46" s="34">
        <f t="shared" si="4"/>
        <v>0.98692109913516723</v>
      </c>
      <c r="K46" t="s">
        <v>605</v>
      </c>
      <c r="N46" s="12"/>
      <c r="O46" s="8"/>
      <c r="P46" s="8"/>
      <c r="Q46" s="8"/>
      <c r="R46" s="8">
        <v>6510831</v>
      </c>
      <c r="S46" s="8"/>
      <c r="T46" s="8"/>
    </row>
    <row r="47" spans="1:20">
      <c r="A47" t="s">
        <v>715</v>
      </c>
      <c r="B47" s="56" t="s">
        <v>695</v>
      </c>
      <c r="C47" t="s">
        <v>696</v>
      </c>
      <c r="D47" t="s">
        <v>834</v>
      </c>
      <c r="E47" s="8">
        <v>1</v>
      </c>
      <c r="F47" s="8">
        <v>61</v>
      </c>
      <c r="G47">
        <v>1</v>
      </c>
      <c r="H47">
        <v>46</v>
      </c>
      <c r="I47" s="34">
        <f t="shared" si="3"/>
        <v>1</v>
      </c>
      <c r="J47" s="34">
        <f t="shared" si="4"/>
        <v>0.75409836065573765</v>
      </c>
      <c r="K47" t="s">
        <v>605</v>
      </c>
      <c r="O47" s="8"/>
      <c r="P47" s="8"/>
      <c r="Q47" s="8"/>
      <c r="R47" s="8">
        <v>46</v>
      </c>
      <c r="S47" s="8"/>
      <c r="T47" s="8"/>
    </row>
    <row r="48" spans="1:20">
      <c r="A48" t="s">
        <v>715</v>
      </c>
      <c r="B48" s="56" t="s">
        <v>425</v>
      </c>
      <c r="C48" t="s">
        <v>426</v>
      </c>
      <c r="D48" t="s">
        <v>835</v>
      </c>
      <c r="E48" s="8">
        <v>377430</v>
      </c>
      <c r="F48" s="8">
        <v>20348562</v>
      </c>
      <c r="G48" s="8">
        <v>356494</v>
      </c>
      <c r="H48" s="8">
        <v>16000000</v>
      </c>
      <c r="I48" s="34">
        <f t="shared" si="3"/>
        <v>0.94453011154386246</v>
      </c>
      <c r="J48" s="34">
        <f t="shared" si="4"/>
        <v>0.78629634860684505</v>
      </c>
      <c r="K48" t="s">
        <v>605</v>
      </c>
      <c r="O48" s="8"/>
      <c r="P48" s="8"/>
      <c r="Q48" s="8"/>
      <c r="R48" s="8">
        <v>16000000</v>
      </c>
      <c r="S48" s="8"/>
      <c r="T48" s="8"/>
    </row>
    <row r="49" spans="1:20">
      <c r="A49" t="s">
        <v>715</v>
      </c>
      <c r="B49" t="s">
        <v>697</v>
      </c>
      <c r="C49" t="s">
        <v>698</v>
      </c>
      <c r="D49" t="s">
        <v>836</v>
      </c>
      <c r="E49" s="8">
        <v>1</v>
      </c>
      <c r="F49" s="8">
        <v>31</v>
      </c>
      <c r="G49" s="8">
        <v>1</v>
      </c>
      <c r="H49" s="8">
        <v>1</v>
      </c>
      <c r="I49" s="34">
        <f t="shared" ref="I49" si="13">+G49/E49</f>
        <v>1</v>
      </c>
      <c r="J49" s="34">
        <f t="shared" ref="J49" si="14">+H49/F49</f>
        <v>3.2258064516129031E-2</v>
      </c>
      <c r="K49" t="s">
        <v>605</v>
      </c>
      <c r="O49" s="8"/>
      <c r="P49" s="8"/>
      <c r="Q49" s="8"/>
      <c r="R49" s="8">
        <v>1</v>
      </c>
      <c r="S49" s="8"/>
      <c r="T49" s="8"/>
    </row>
    <row r="50" spans="1:20">
      <c r="A50" t="s">
        <v>715</v>
      </c>
      <c r="B50" s="56" t="s">
        <v>453</v>
      </c>
      <c r="C50" t="s">
        <v>454</v>
      </c>
      <c r="D50" t="s">
        <v>837</v>
      </c>
      <c r="E50" s="8">
        <v>78</v>
      </c>
      <c r="F50" s="8">
        <v>22934</v>
      </c>
      <c r="G50" s="8">
        <v>77</v>
      </c>
      <c r="H50" s="8">
        <v>22552</v>
      </c>
      <c r="I50" s="34">
        <f t="shared" si="3"/>
        <v>0.98717948717948723</v>
      </c>
      <c r="J50" s="34">
        <f t="shared" si="4"/>
        <v>0.9833435074561786</v>
      </c>
      <c r="K50" t="s">
        <v>605</v>
      </c>
      <c r="O50" s="8"/>
      <c r="P50" s="8"/>
      <c r="Q50" s="8"/>
      <c r="R50" s="8">
        <v>22552</v>
      </c>
      <c r="S50" s="8"/>
      <c r="T50" s="8"/>
    </row>
    <row r="51" spans="1:20">
      <c r="A51" t="s">
        <v>715</v>
      </c>
      <c r="B51" s="56" t="s">
        <v>699</v>
      </c>
      <c r="C51" t="s">
        <v>700</v>
      </c>
      <c r="D51" t="s">
        <v>838</v>
      </c>
      <c r="E51" s="8">
        <v>3097</v>
      </c>
      <c r="F51" s="8">
        <v>288261</v>
      </c>
      <c r="G51" s="8">
        <v>3073</v>
      </c>
      <c r="H51" s="8">
        <v>288246</v>
      </c>
      <c r="I51" s="34">
        <f t="shared" si="3"/>
        <v>0.99225056506296416</v>
      </c>
      <c r="J51" s="34">
        <f t="shared" si="4"/>
        <v>0.99994796382445073</v>
      </c>
      <c r="K51" t="s">
        <v>605</v>
      </c>
      <c r="N51" s="12"/>
      <c r="O51" s="8"/>
      <c r="P51" s="8"/>
      <c r="Q51" s="8"/>
      <c r="R51" s="8">
        <v>288246</v>
      </c>
    </row>
    <row r="52" spans="1:20">
      <c r="A52" t="s">
        <v>715</v>
      </c>
      <c r="B52" s="56" t="s">
        <v>465</v>
      </c>
      <c r="C52" t="s">
        <v>466</v>
      </c>
      <c r="D52" t="s">
        <v>839</v>
      </c>
      <c r="E52" s="8">
        <v>1156704</v>
      </c>
      <c r="F52" s="8">
        <v>95361538</v>
      </c>
      <c r="G52" s="8">
        <v>1064719</v>
      </c>
      <c r="H52" s="8">
        <v>102395113</v>
      </c>
      <c r="I52" s="34">
        <f t="shared" si="3"/>
        <v>0.9204766301491133</v>
      </c>
      <c r="J52" s="34">
        <f t="shared" si="4"/>
        <v>1.0737569375191915</v>
      </c>
      <c r="K52" t="s">
        <v>605</v>
      </c>
      <c r="O52" s="8"/>
      <c r="P52" s="8"/>
      <c r="Q52" s="8"/>
      <c r="R52" s="8">
        <v>102395113</v>
      </c>
    </row>
    <row r="53" spans="1:20">
      <c r="A53" t="s">
        <v>715</v>
      </c>
      <c r="B53" s="56" t="s">
        <v>467</v>
      </c>
      <c r="C53" t="s">
        <v>468</v>
      </c>
      <c r="D53" t="s">
        <v>840</v>
      </c>
      <c r="E53" s="8">
        <v>31691</v>
      </c>
      <c r="F53" s="8">
        <v>1885387</v>
      </c>
      <c r="G53" s="8">
        <v>31537</v>
      </c>
      <c r="H53" s="8">
        <v>1884329</v>
      </c>
      <c r="I53" s="34">
        <f t="shared" si="3"/>
        <v>0.99514057618882334</v>
      </c>
      <c r="J53" s="34">
        <f t="shared" si="4"/>
        <v>0.99943884199901667</v>
      </c>
      <c r="K53" t="s">
        <v>605</v>
      </c>
      <c r="O53" s="8"/>
      <c r="P53" s="8"/>
      <c r="Q53" s="8"/>
      <c r="R53" s="8">
        <v>1884329</v>
      </c>
    </row>
    <row r="54" spans="1:20">
      <c r="A54" t="s">
        <v>715</v>
      </c>
      <c r="B54" s="56" t="s">
        <v>483</v>
      </c>
      <c r="C54" t="s">
        <v>484</v>
      </c>
      <c r="D54" t="s">
        <v>841</v>
      </c>
      <c r="E54" s="8">
        <v>4311</v>
      </c>
      <c r="F54" s="8">
        <v>243190</v>
      </c>
      <c r="G54" s="8">
        <v>3634</v>
      </c>
      <c r="H54" s="8">
        <v>241713</v>
      </c>
      <c r="I54" s="34">
        <f t="shared" si="3"/>
        <v>0.84295987009974482</v>
      </c>
      <c r="J54" s="34">
        <f t="shared" si="4"/>
        <v>0.99392655948024178</v>
      </c>
      <c r="K54" t="s">
        <v>605</v>
      </c>
      <c r="O54" s="8"/>
      <c r="P54" s="8"/>
      <c r="Q54" s="8"/>
      <c r="R54" s="8">
        <v>241713</v>
      </c>
    </row>
    <row r="55" spans="1:20">
      <c r="A55" t="s">
        <v>715</v>
      </c>
      <c r="B55" s="56" t="s">
        <v>701</v>
      </c>
      <c r="C55" t="s">
        <v>702</v>
      </c>
      <c r="D55" t="s">
        <v>842</v>
      </c>
      <c r="E55" s="8">
        <v>1</v>
      </c>
      <c r="F55" s="8">
        <v>49</v>
      </c>
      <c r="G55" s="8">
        <v>1</v>
      </c>
      <c r="H55" s="8">
        <v>34</v>
      </c>
      <c r="I55" s="34">
        <f t="shared" si="3"/>
        <v>1</v>
      </c>
      <c r="J55" s="34">
        <f t="shared" si="4"/>
        <v>0.69387755102040816</v>
      </c>
      <c r="K55" t="s">
        <v>605</v>
      </c>
      <c r="N55" s="12"/>
      <c r="O55" s="8"/>
      <c r="P55" s="8"/>
      <c r="Q55" s="8"/>
      <c r="R55" s="8">
        <v>34</v>
      </c>
    </row>
    <row r="56" spans="1:20">
      <c r="A56" t="s">
        <v>715</v>
      </c>
      <c r="B56" t="s">
        <v>703</v>
      </c>
      <c r="C56" t="s">
        <v>704</v>
      </c>
      <c r="D56" t="s">
        <v>843</v>
      </c>
      <c r="E56" s="8">
        <v>16814</v>
      </c>
      <c r="F56" s="8">
        <v>70851</v>
      </c>
      <c r="G56" s="8">
        <v>1</v>
      </c>
      <c r="H56" s="8">
        <v>1</v>
      </c>
      <c r="I56" s="34">
        <f t="shared" ref="I56" si="15">+G56/E56</f>
        <v>5.9474247650767217E-5</v>
      </c>
      <c r="J56" s="34">
        <f t="shared" ref="J56" si="16">+H56/F56</f>
        <v>1.4114126829543691E-5</v>
      </c>
      <c r="K56" t="s">
        <v>605</v>
      </c>
      <c r="O56" s="8"/>
      <c r="P56" s="8"/>
      <c r="Q56" s="8"/>
      <c r="R56" s="8">
        <v>1</v>
      </c>
    </row>
    <row r="57" spans="1:20">
      <c r="A57" t="s">
        <v>715</v>
      </c>
      <c r="B57" s="56" t="s">
        <v>491</v>
      </c>
      <c r="C57" t="s">
        <v>492</v>
      </c>
      <c r="D57" t="s">
        <v>844</v>
      </c>
      <c r="E57" s="8">
        <v>889</v>
      </c>
      <c r="F57" s="8">
        <v>23616</v>
      </c>
      <c r="G57" s="8">
        <v>887</v>
      </c>
      <c r="H57" s="8">
        <v>23592</v>
      </c>
      <c r="I57" s="34">
        <f t="shared" si="3"/>
        <v>0.9977502812148481</v>
      </c>
      <c r="J57" s="34">
        <f t="shared" si="4"/>
        <v>0.99898373983739841</v>
      </c>
      <c r="K57" t="s">
        <v>605</v>
      </c>
      <c r="O57" s="8"/>
      <c r="P57" s="8"/>
      <c r="Q57" s="8"/>
      <c r="R57" s="8">
        <v>23592</v>
      </c>
    </row>
    <row r="58" spans="1:20">
      <c r="I58" s="34"/>
      <c r="J58" s="34"/>
    </row>
    <row r="59" spans="1:20">
      <c r="A59" t="s">
        <v>845</v>
      </c>
      <c r="E59" s="8">
        <f>SUM(E2:E57)</f>
        <v>5064402</v>
      </c>
      <c r="F59" s="8">
        <f>SUM(F2:F57)</f>
        <v>521106066</v>
      </c>
      <c r="G59" s="8">
        <f>SUM(G2:G57)</f>
        <v>4676413</v>
      </c>
      <c r="H59" s="8">
        <f>SUM(H2:H57)</f>
        <v>492678776</v>
      </c>
      <c r="I59" s="34">
        <f t="shared" si="3"/>
        <v>0.92338898057460683</v>
      </c>
      <c r="J59" s="34">
        <f t="shared" si="3"/>
        <v>0.94544816908732743</v>
      </c>
    </row>
    <row r="60" spans="1:20">
      <c r="I60" s="34"/>
      <c r="J60" s="34"/>
      <c r="M60" t="str">
        <f>IF(N59=B63,"","No!")</f>
        <v/>
      </c>
    </row>
    <row r="61" spans="1:20">
      <c r="A61" t="s">
        <v>715</v>
      </c>
      <c r="B61" s="56" t="s">
        <v>846</v>
      </c>
      <c r="C61" t="s">
        <v>847</v>
      </c>
      <c r="D61" t="s">
        <v>848</v>
      </c>
      <c r="E61" s="8">
        <v>50</v>
      </c>
      <c r="F61" s="8">
        <v>163572</v>
      </c>
      <c r="G61" s="8">
        <v>42</v>
      </c>
      <c r="H61" s="8">
        <v>163557</v>
      </c>
      <c r="I61" s="34">
        <f t="shared" ref="I61:I62" si="17">+G61/E61</f>
        <v>0.84</v>
      </c>
      <c r="J61" s="34">
        <f t="shared" ref="J61:J62" si="18">+H61/F61</f>
        <v>0.99990829726359032</v>
      </c>
      <c r="K61" t="s">
        <v>605</v>
      </c>
      <c r="M61" t="str">
        <f>IF(N60=B64,"","No!")</f>
        <v/>
      </c>
      <c r="N61" t="s">
        <v>846</v>
      </c>
      <c r="O61">
        <v>42</v>
      </c>
      <c r="P61">
        <v>163557</v>
      </c>
    </row>
    <row r="62" spans="1:20">
      <c r="A62" t="s">
        <v>715</v>
      </c>
      <c r="B62" s="56" t="s">
        <v>849</v>
      </c>
      <c r="C62" t="s">
        <v>850</v>
      </c>
      <c r="D62" t="s">
        <v>851</v>
      </c>
      <c r="E62" s="8">
        <v>593805</v>
      </c>
      <c r="F62" s="8">
        <v>18062760</v>
      </c>
      <c r="G62" s="8">
        <v>577979</v>
      </c>
      <c r="H62" s="8">
        <v>17987849</v>
      </c>
      <c r="I62" s="34">
        <f t="shared" si="17"/>
        <v>0.97334815301319455</v>
      </c>
      <c r="J62" s="34">
        <f t="shared" si="18"/>
        <v>0.99585273789830564</v>
      </c>
      <c r="K62" t="s">
        <v>605</v>
      </c>
      <c r="M62" t="str">
        <f>IF(N61=B65,"","No!")</f>
        <v>No!</v>
      </c>
      <c r="N62" t="s">
        <v>849</v>
      </c>
      <c r="O62">
        <v>577979</v>
      </c>
      <c r="P62">
        <v>17987849</v>
      </c>
    </row>
    <row r="63" spans="1:20">
      <c r="I63" s="34"/>
      <c r="J63" s="34"/>
    </row>
    <row r="64" spans="1:20">
      <c r="A64" t="s">
        <v>852</v>
      </c>
      <c r="E64" s="8">
        <f>SUM(E61:E62)</f>
        <v>593855</v>
      </c>
      <c r="F64" s="8">
        <f>SUM(F61:F62)</f>
        <v>18226332</v>
      </c>
      <c r="G64" s="8">
        <f>SUM(G61:G62)</f>
        <v>578021</v>
      </c>
      <c r="H64" s="8">
        <f>SUM(H61:H62)</f>
        <v>18151406</v>
      </c>
      <c r="I64" s="34">
        <f t="shared" ref="I64" si="19">+G64/E64</f>
        <v>0.97333692568051122</v>
      </c>
      <c r="J64" s="34">
        <f t="shared" ref="J64" si="20">+H64/F64</f>
        <v>0.99588913446764826</v>
      </c>
      <c r="K64" t="s">
        <v>605</v>
      </c>
    </row>
    <row r="65" spans="1:16">
      <c r="I65" s="34"/>
      <c r="J65" s="34"/>
      <c r="L65" s="13" t="s">
        <v>601</v>
      </c>
    </row>
    <row r="66" spans="1:16">
      <c r="A66" s="13" t="s">
        <v>712</v>
      </c>
      <c r="B66" s="66" t="s">
        <v>787</v>
      </c>
      <c r="C66" s="4" t="s">
        <v>713</v>
      </c>
      <c r="D66" s="4" t="s">
        <v>714</v>
      </c>
      <c r="E66" s="9" t="s">
        <v>853</v>
      </c>
      <c r="F66" s="9" t="s">
        <v>854</v>
      </c>
      <c r="G66" s="9" t="s">
        <v>855</v>
      </c>
      <c r="H66" s="9" t="s">
        <v>856</v>
      </c>
      <c r="I66" s="33" t="s">
        <v>599</v>
      </c>
      <c r="J66" s="33" t="s">
        <v>600</v>
      </c>
      <c r="K66" s="13" t="s">
        <v>594</v>
      </c>
    </row>
    <row r="67" spans="1:16">
      <c r="A67" t="s">
        <v>6</v>
      </c>
      <c r="B67" s="56" t="s">
        <v>857</v>
      </c>
      <c r="C67" t="s">
        <v>858</v>
      </c>
      <c r="D67" t="s">
        <v>859</v>
      </c>
      <c r="E67" s="8">
        <v>211804</v>
      </c>
      <c r="F67" s="35">
        <v>30227706</v>
      </c>
      <c r="G67" s="8">
        <v>211764</v>
      </c>
      <c r="H67" s="8">
        <v>29939371</v>
      </c>
      <c r="I67" s="34">
        <f t="shared" ref="I67:I73" si="21">+G67/E67</f>
        <v>0.99981114615399147</v>
      </c>
      <c r="J67" s="34">
        <f t="shared" ref="J67:J75" si="22">+H67/F67</f>
        <v>0.99046123447144818</v>
      </c>
      <c r="K67" t="s">
        <v>605</v>
      </c>
      <c r="M67" t="str">
        <f>IF(N61=B74,"","No!")</f>
        <v>No!</v>
      </c>
      <c r="N67" t="s">
        <v>857</v>
      </c>
      <c r="O67">
        <v>211764</v>
      </c>
      <c r="P67">
        <v>29939371</v>
      </c>
    </row>
    <row r="68" spans="1:16">
      <c r="A68" t="s">
        <v>6</v>
      </c>
      <c r="B68" s="56" t="s">
        <v>860</v>
      </c>
      <c r="C68" t="s">
        <v>861</v>
      </c>
      <c r="D68" t="s">
        <v>862</v>
      </c>
      <c r="E68" s="8">
        <v>278093</v>
      </c>
      <c r="F68" s="35">
        <v>6158335</v>
      </c>
      <c r="G68" s="8">
        <v>278042</v>
      </c>
      <c r="H68" s="8">
        <v>6158335</v>
      </c>
      <c r="I68" s="34">
        <f t="shared" si="21"/>
        <v>0.99981660811311324</v>
      </c>
      <c r="J68" s="34">
        <f t="shared" si="22"/>
        <v>1</v>
      </c>
      <c r="K68" t="s">
        <v>605</v>
      </c>
      <c r="N68" t="s">
        <v>860</v>
      </c>
      <c r="O68">
        <v>278042</v>
      </c>
      <c r="P68">
        <v>6158335</v>
      </c>
    </row>
    <row r="69" spans="1:16">
      <c r="A69" t="s">
        <v>6</v>
      </c>
      <c r="B69" s="56" t="s">
        <v>863</v>
      </c>
      <c r="C69" t="s">
        <v>864</v>
      </c>
      <c r="D69" t="s">
        <v>865</v>
      </c>
      <c r="E69" s="8">
        <v>4793325</v>
      </c>
      <c r="F69" s="35">
        <v>374290085</v>
      </c>
      <c r="G69" s="8">
        <v>4303768</v>
      </c>
      <c r="H69" s="8">
        <v>311161061</v>
      </c>
      <c r="I69" s="34">
        <f t="shared" si="21"/>
        <v>0.89786692953221403</v>
      </c>
      <c r="J69" s="34">
        <f t="shared" si="22"/>
        <v>0.83133663826547799</v>
      </c>
      <c r="K69" t="s">
        <v>605</v>
      </c>
      <c r="N69" t="s">
        <v>863</v>
      </c>
      <c r="O69">
        <v>4303768</v>
      </c>
      <c r="P69">
        <v>311161061</v>
      </c>
    </row>
    <row r="70" spans="1:16">
      <c r="A70" t="s">
        <v>6</v>
      </c>
      <c r="B70" s="56" t="s">
        <v>866</v>
      </c>
      <c r="C70" t="s">
        <v>867</v>
      </c>
      <c r="D70" t="s">
        <v>868</v>
      </c>
      <c r="E70" s="8">
        <v>1018776</v>
      </c>
      <c r="F70" s="35">
        <v>365841</v>
      </c>
      <c r="G70" s="8">
        <v>1013953</v>
      </c>
      <c r="H70" s="8">
        <v>358190</v>
      </c>
      <c r="I70" s="34">
        <f t="shared" si="21"/>
        <v>0.99526588769268221</v>
      </c>
      <c r="J70" s="34">
        <f t="shared" si="22"/>
        <v>0.97908654306105658</v>
      </c>
      <c r="K70" t="s">
        <v>605</v>
      </c>
      <c r="N70" t="s">
        <v>866</v>
      </c>
      <c r="O70">
        <v>1013953</v>
      </c>
      <c r="P70">
        <v>358190</v>
      </c>
    </row>
    <row r="71" spans="1:16">
      <c r="A71" t="s">
        <v>6</v>
      </c>
      <c r="B71" s="56" t="s">
        <v>869</v>
      </c>
      <c r="C71" t="s">
        <v>870</v>
      </c>
      <c r="D71" t="s">
        <v>871</v>
      </c>
      <c r="E71" s="8">
        <v>1495</v>
      </c>
      <c r="F71" s="35">
        <v>80933</v>
      </c>
      <c r="G71" s="8">
        <v>1496</v>
      </c>
      <c r="H71" s="8">
        <v>80831</v>
      </c>
      <c r="I71" s="34">
        <f t="shared" si="21"/>
        <v>1.0006688963210701</v>
      </c>
      <c r="J71" s="34">
        <f t="shared" si="22"/>
        <v>0.99873969826893849</v>
      </c>
      <c r="K71" t="s">
        <v>605</v>
      </c>
      <c r="N71" t="s">
        <v>869</v>
      </c>
      <c r="O71">
        <v>1496</v>
      </c>
      <c r="P71">
        <v>80831</v>
      </c>
    </row>
    <row r="72" spans="1:16">
      <c r="A72" t="s">
        <v>6</v>
      </c>
      <c r="B72" s="56" t="s">
        <v>872</v>
      </c>
      <c r="C72" t="s">
        <v>873</v>
      </c>
      <c r="D72" t="s">
        <v>874</v>
      </c>
      <c r="E72" s="8">
        <v>1</v>
      </c>
      <c r="F72" s="35">
        <v>47</v>
      </c>
      <c r="G72" s="8">
        <v>1</v>
      </c>
      <c r="H72" s="8">
        <v>32</v>
      </c>
      <c r="I72" s="34">
        <f t="shared" si="21"/>
        <v>1</v>
      </c>
      <c r="J72" s="34">
        <f t="shared" si="22"/>
        <v>0.68085106382978722</v>
      </c>
      <c r="K72" t="s">
        <v>605</v>
      </c>
      <c r="N72" t="s">
        <v>872</v>
      </c>
      <c r="O72">
        <v>1</v>
      </c>
      <c r="P72">
        <v>32</v>
      </c>
    </row>
    <row r="73" spans="1:16">
      <c r="A73" t="s">
        <v>6</v>
      </c>
      <c r="B73" s="56" t="s">
        <v>875</v>
      </c>
      <c r="C73" t="s">
        <v>876</v>
      </c>
      <c r="D73" t="s">
        <v>877</v>
      </c>
      <c r="E73" s="8">
        <v>63194</v>
      </c>
      <c r="F73" s="35">
        <v>1907794</v>
      </c>
      <c r="G73" s="8">
        <v>62288</v>
      </c>
      <c r="H73" s="8">
        <v>1873577</v>
      </c>
      <c r="I73" s="34">
        <f t="shared" si="21"/>
        <v>0.98566319587302587</v>
      </c>
      <c r="J73" s="34">
        <f t="shared" si="22"/>
        <v>0.98206462542601558</v>
      </c>
      <c r="K73" t="s">
        <v>605</v>
      </c>
      <c r="N73" t="s">
        <v>875</v>
      </c>
      <c r="O73">
        <v>62288</v>
      </c>
      <c r="P73">
        <v>1873577</v>
      </c>
    </row>
    <row r="74" spans="1:16">
      <c r="I74" s="34"/>
      <c r="J74" s="34"/>
    </row>
    <row r="75" spans="1:16">
      <c r="B75" s="56" t="s">
        <v>878</v>
      </c>
      <c r="E75" s="8">
        <f>SUM(E67:E73)</f>
        <v>6366688</v>
      </c>
      <c r="F75" s="8">
        <f>SUM(F67:F73)</f>
        <v>413030741</v>
      </c>
      <c r="G75" s="8">
        <f>SUM(G67:G73)</f>
        <v>5871312</v>
      </c>
      <c r="H75" s="8">
        <f>SUM(H67:H73)</f>
        <v>349571397</v>
      </c>
      <c r="I75" s="34">
        <f>+G75/E75</f>
        <v>0.92219251202509056</v>
      </c>
      <c r="J75" s="34">
        <f t="shared" si="22"/>
        <v>0.84635685022776552</v>
      </c>
      <c r="K75" t="s">
        <v>605</v>
      </c>
    </row>
    <row r="76" spans="1:16">
      <c r="I76" s="34"/>
      <c r="J76" s="34"/>
    </row>
    <row r="77" spans="1:16">
      <c r="I77" s="34"/>
      <c r="J77" s="34"/>
    </row>
    <row r="78" spans="1:16">
      <c r="I78" s="34"/>
      <c r="J78" s="34"/>
    </row>
    <row r="79" spans="1:16">
      <c r="I79" s="34"/>
      <c r="J79" s="34"/>
    </row>
    <row r="80" spans="1:16">
      <c r="I80" s="34"/>
      <c r="J80" s="34"/>
    </row>
    <row r="81" spans="2:10">
      <c r="I81" s="34"/>
      <c r="J81" s="34"/>
    </row>
    <row r="82" spans="2:10">
      <c r="I82" s="34"/>
      <c r="J82" s="34"/>
    </row>
    <row r="83" spans="2:10">
      <c r="I83" s="34"/>
      <c r="J83" s="34"/>
    </row>
    <row r="84" spans="2:10">
      <c r="I84" s="34"/>
      <c r="J84" s="34"/>
    </row>
    <row r="85" spans="2:10">
      <c r="I85" s="34"/>
      <c r="J85" s="34"/>
    </row>
    <row r="86" spans="2:10">
      <c r="I86" s="34"/>
      <c r="J86" s="34"/>
    </row>
    <row r="87" spans="2:10">
      <c r="I87" s="34"/>
      <c r="J87" s="34"/>
    </row>
    <row r="88" spans="2:10">
      <c r="I88" s="34"/>
      <c r="J88" s="34"/>
    </row>
    <row r="89" spans="2:10">
      <c r="I89" s="34"/>
      <c r="J89" s="34"/>
    </row>
    <row r="90" spans="2:10">
      <c r="I90" s="34"/>
      <c r="J90" s="34"/>
    </row>
    <row r="91" spans="2:10">
      <c r="I91" s="34"/>
      <c r="J91" s="34"/>
    </row>
    <row r="92" spans="2:10">
      <c r="I92" s="34"/>
      <c r="J92" s="34"/>
    </row>
    <row r="93" spans="2:10">
      <c r="I93" s="34"/>
      <c r="J93" s="34"/>
    </row>
    <row r="95" spans="2:10">
      <c r="B95" s="56" t="s">
        <v>614</v>
      </c>
      <c r="E95" s="8">
        <f>SUM(E2:E40)</f>
        <v>2889071</v>
      </c>
      <c r="F95" s="8">
        <f>SUM(F2:F40)</f>
        <v>383621068</v>
      </c>
      <c r="G95" s="8">
        <f>SUM(G2:G40)</f>
        <v>2710930</v>
      </c>
      <c r="H95" s="8">
        <f>SUM(H2:H40)</f>
        <v>354327235</v>
      </c>
      <c r="I95" s="34">
        <f t="shared" ref="I95" si="23">+G95/E95</f>
        <v>0.93833969466309408</v>
      </c>
      <c r="J95" s="34">
        <f t="shared" ref="J95" si="24">+H95/F95</f>
        <v>0.92363862299658683</v>
      </c>
    </row>
  </sheetData>
  <sortState xmlns:xlrd2="http://schemas.microsoft.com/office/spreadsheetml/2017/richdata2" ref="B67:D73">
    <sortCondition ref="B67:B7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1B766298C13843A3081EA109FF3642" ma:contentTypeVersion="9" ma:contentTypeDescription="Create a new document." ma:contentTypeScope="" ma:versionID="86bf600e2425cd6e2c0c02bb405a90ad">
  <xsd:schema xmlns:xsd="http://www.w3.org/2001/XMLSchema" xmlns:xs="http://www.w3.org/2001/XMLSchema" xmlns:p="http://schemas.microsoft.com/office/2006/metadata/properties" xmlns:ns2="44391926-7837-4814-a0bd-f2485474a618" targetNamespace="http://schemas.microsoft.com/office/2006/metadata/properties" ma:root="true" ma:fieldsID="09d9fd260a13d7b7a0245a2458c079de" ns2:_="">
    <xsd:import namespace="44391926-7837-4814-a0bd-f2485474a6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ot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391926-7837-4814-a0bd-f2485474a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44391926-7837-4814-a0bd-f2485474a618" xsi:nil="true"/>
  </documentManagement>
</p:properties>
</file>

<file path=customXml/itemProps1.xml><?xml version="1.0" encoding="utf-8"?>
<ds:datastoreItem xmlns:ds="http://schemas.openxmlformats.org/officeDocument/2006/customXml" ds:itemID="{884B0E16-E4F3-49AE-A4DA-D9E11DBBCFCB}"/>
</file>

<file path=customXml/itemProps2.xml><?xml version="1.0" encoding="utf-8"?>
<ds:datastoreItem xmlns:ds="http://schemas.openxmlformats.org/officeDocument/2006/customXml" ds:itemID="{EF6F6B37-F6A0-4A24-9259-7F0F0BF3A797}"/>
</file>

<file path=customXml/itemProps3.xml><?xml version="1.0" encoding="utf-8"?>
<ds:datastoreItem xmlns:ds="http://schemas.openxmlformats.org/officeDocument/2006/customXml" ds:itemID="{3715EDBB-2836-41BD-B046-422C93E2ED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Clifford, Joe</dc:creator>
  <cp:keywords/>
  <dc:description/>
  <cp:lastModifiedBy/>
  <cp:revision/>
  <dcterms:created xsi:type="dcterms:W3CDTF">2024-05-09T21:58:10Z</dcterms:created>
  <dcterms:modified xsi:type="dcterms:W3CDTF">2025-04-17T18:29:30Z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0x010100C21B766298C13843A3081EA109FF3642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