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l58kumbZd+KLHkKV63ArWcKzHBsVHo/pXG3NPLwE9k="/>
    </ext>
  </extLst>
</workbook>
</file>

<file path=xl/sharedStrings.xml><?xml version="1.0" encoding="utf-8"?>
<sst xmlns="http://schemas.openxmlformats.org/spreadsheetml/2006/main" count="151" uniqueCount="82">
  <si>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</si>
  <si>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</si>
  <si>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</si>
  <si>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</si>
  <si>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</si>
  <si>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</si>
  <si>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</si>
  <si>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</si>
  <si>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</si>
  <si>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</si>
  <si>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</si>
  <si>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</si>
  <si>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</si>
  <si>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</si>
  <si>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</si>
  <si>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</si>
  <si>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</si>
  <si>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</si>
  <si>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</si>
  <si>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</si>
  <si>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</si>
  <si>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</si>
  <si>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</si>
  <si>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</si>
  <si>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</si>
  <si>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</si>
  <si>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</si>
  <si>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</si>
  <si>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</si>
  <si>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</si>
  <si>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</si>
  <si>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</si>
  <si>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</si>
  <si>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</si>
  <si>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</si>
  <si>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</si>
  <si>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</si>
  <si>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Pause game</t>
  </si>
  <si>
    <t>pause</t>
  </si>
  <si>
    <t>TS2</t>
  </si>
  <si>
    <t>Reset variable key order</t>
  </si>
  <si>
    <t>setVariableFile</t>
  </si>
  <si>
    <t>order,1</t>
  </si>
  <si>
    <t>TS3</t>
  </si>
  <si>
    <t>Reset variable Index</t>
  </si>
  <si>
    <t>index,0</t>
  </si>
  <si>
    <t>TS4</t>
  </si>
  <si>
    <t>Resume game</t>
  </si>
  <si>
    <t>resume</t>
  </si>
  <si>
    <t>getAudiosSourceByTime</t>
  </si>
  <si>
    <t>Managers/SoundManager/FxSource,15</t>
  </si>
  <si>
    <t>$.act[?(@.game_name=="BE.PD01Dialogue(Clone)")].turn[?(@.order==$.order)].word[?(@.type=='question')].audio[*].file_path</t>
  </si>
  <si>
    <t>getTextNoColor</t>
  </si>
  <si>
    <t>ReviewBuble_Max_$.index/BoxChatMaxReview/Text (TMP),TextMeshProUGUI</t>
  </si>
  <si>
    <t>$.act[?(@.game_name=="BE.PD01Dialogue(Clone)")].turn[?(@.order==$.order)].word[?(@.type=='question')].text</t>
  </si>
  <si>
    <t>$.act[?(@.game_name=="BE.PD01Dialogue(Clone)")].turn[?(@.order==$.order)].word[?(@.type=='answer')].audio[*].file_path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</si>
  <si>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</si>
  <si>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</si>
  <si>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$.act[?(@.game_name=="BE.PD01Dialogue(Clone)")].turn[?(@.order==$.order)].word[?(@.type=='answer')].text</t>
  </si>
  <si>
    <t>DĐỢi ghi âm xuất hiện</t>
  </si>
  <si>
    <t>waitForObject</t>
  </si>
  <si>
    <t>Enable micro,30</t>
  </si>
  <si>
    <t>N</t>
  </si>
  <si>
    <t>Click ghi âm</t>
  </si>
  <si>
    <t>click</t>
  </si>
  <si>
    <t>Enable micro,Button,onClick()</t>
  </si>
  <si>
    <t>Next turn</t>
  </si>
  <si>
    <t>addVariableFile</t>
  </si>
  <si>
    <t>index,1</t>
  </si>
  <si>
    <t>TS5</t>
  </si>
  <si>
    <t>Next order</t>
  </si>
  <si>
    <t>Đợi next game xuất hiện</t>
  </si>
  <si>
    <t>BEPD01ButtonNextGame,30</t>
  </si>
  <si>
    <t>Click next game</t>
  </si>
  <si>
    <t>BEPD01ButtonNextGame,Button,onClick()</t>
  </si>
  <si>
    <t xml:space="preserve">Đợi kết thúc game </t>
  </si>
  <si>
    <t>waitForObjectNotPresent</t>
  </si>
  <si>
    <t>*PD01Dialogue*,60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</si>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</sst>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color theme="1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6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5" numFmtId="49" xfId="0" applyAlignment="1" applyFont="1" applyNumberFormat="1">
      <alignment horizontal="left" readingOrder="0"/>
    </xf>
    <xf borderId="0" fillId="6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readingOrder="0"/>
    </xf>
    <xf borderId="0" fillId="6" fontId="6" numFmtId="0" xfId="0" applyFont="1"/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6" numFmtId="49" xfId="0" applyFont="1" applyNumberFormat="1"/>
    <xf borderId="0" fillId="2" fontId="1" numFmtId="0" xfId="0" applyFont="1"/>
    <xf borderId="0" fillId="6" fontId="8" numFmtId="0" xfId="0" applyAlignment="1" applyFont="1">
      <alignment vertical="bottom"/>
    </xf>
    <xf borderId="0" fillId="6" fontId="8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9" numFmtId="0" xfId="0" applyAlignment="1" applyBorder="1" applyFill="1" applyFont="1">
      <alignment shrinkToFit="0" wrapText="1"/>
    </xf>
    <xf borderId="1" fillId="7" fontId="9" numFmtId="49" xfId="0" applyAlignment="1" applyBorder="1" applyFont="1" applyNumberFormat="1">
      <alignment horizontal="left" shrinkToFit="0" wrapText="1"/>
    </xf>
    <xf borderId="1" fillId="7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3" t="s">
        <v>38</v>
      </c>
      <c r="E2" s="14"/>
      <c r="F2" s="15"/>
      <c r="G2" s="16" t="s">
        <v>12</v>
      </c>
      <c r="H2" s="17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39</v>
      </c>
      <c r="C3" s="13" t="s">
        <v>40</v>
      </c>
      <c r="D3" s="13" t="s">
        <v>41</v>
      </c>
      <c r="E3" s="14" t="s">
        <v>42</v>
      </c>
      <c r="F3" s="15"/>
      <c r="G3" s="16" t="s">
        <v>12</v>
      </c>
      <c r="H3" s="17"/>
      <c r="I3" s="18"/>
      <c r="J3" s="19"/>
      <c r="K3" s="20"/>
      <c r="L3" s="19"/>
      <c r="M3" s="21"/>
      <c r="N3" s="19"/>
    </row>
    <row r="4" ht="15.75" customHeight="1">
      <c r="A4" s="12" t="s">
        <v>10</v>
      </c>
      <c r="B4" s="12" t="s">
        <v>43</v>
      </c>
      <c r="C4" s="13" t="s">
        <v>44</v>
      </c>
      <c r="D4" s="13" t="s">
        <v>41</v>
      </c>
      <c r="E4" s="14" t="s">
        <v>45</v>
      </c>
      <c r="F4" s="15"/>
      <c r="G4" s="16" t="s">
        <v>12</v>
      </c>
      <c r="H4" s="17"/>
      <c r="I4" s="18"/>
      <c r="J4" s="19"/>
      <c r="K4" s="20"/>
      <c r="L4" s="19"/>
      <c r="M4" s="21"/>
      <c r="N4" s="19"/>
    </row>
    <row r="5" ht="15.75" customHeight="1">
      <c r="A5" s="12" t="s">
        <v>10</v>
      </c>
      <c r="B5" s="12" t="s">
        <v>46</v>
      </c>
      <c r="C5" s="13" t="s">
        <v>47</v>
      </c>
      <c r="D5" s="13" t="s">
        <v>48</v>
      </c>
      <c r="E5" s="14"/>
      <c r="F5" s="15"/>
      <c r="G5" s="16" t="s">
        <v>12</v>
      </c>
      <c r="H5" s="17"/>
      <c r="I5" s="18"/>
      <c r="J5" s="19"/>
      <c r="K5" s="20"/>
      <c r="L5" s="19"/>
      <c r="M5" s="21"/>
      <c r="N5" s="19"/>
    </row>
    <row r="6" ht="37.5" customHeight="1">
      <c r="A6" s="22" t="s">
        <v>13</v>
      </c>
      <c r="B6" s="12" t="s">
        <v>43</v>
      </c>
      <c r="C6" s="23" t="s">
        <v>14</v>
      </c>
      <c r="D6" s="24"/>
      <c r="E6" s="25"/>
      <c r="F6" s="17"/>
      <c r="G6" s="26" t="s">
        <v>12</v>
      </c>
      <c r="H6" s="27" t="s">
        <v>49</v>
      </c>
      <c r="I6" s="28" t="s">
        <v>50</v>
      </c>
      <c r="J6" s="29" t="s">
        <v>51</v>
      </c>
      <c r="K6" s="29" t="s">
        <v>51</v>
      </c>
      <c r="L6" s="19"/>
      <c r="M6" s="21"/>
      <c r="N6" s="19"/>
    </row>
    <row r="7" ht="37.5" customHeight="1">
      <c r="A7" s="12" t="s">
        <v>16</v>
      </c>
      <c r="B7" s="12" t="s">
        <v>36</v>
      </c>
      <c r="C7" s="30" t="s">
        <v>21</v>
      </c>
      <c r="D7" s="31"/>
      <c r="E7" s="32"/>
      <c r="F7" s="17"/>
      <c r="G7" s="33" t="s">
        <v>12</v>
      </c>
      <c r="H7" s="24" t="s">
        <v>52</v>
      </c>
      <c r="I7" s="28" t="s">
        <v>53</v>
      </c>
      <c r="J7" s="19"/>
      <c r="K7" s="29" t="s">
        <v>54</v>
      </c>
      <c r="L7" s="19"/>
      <c r="M7" s="21"/>
      <c r="N7" s="19"/>
    </row>
    <row r="8" ht="27.0" customHeight="1">
      <c r="A8" s="12" t="s">
        <v>18</v>
      </c>
      <c r="B8" s="12" t="s">
        <v>39</v>
      </c>
      <c r="C8" s="30" t="s">
        <v>19</v>
      </c>
      <c r="D8" s="24"/>
      <c r="E8" s="34"/>
      <c r="F8" s="17"/>
      <c r="G8" s="33" t="s">
        <v>12</v>
      </c>
      <c r="H8" s="27" t="s">
        <v>49</v>
      </c>
      <c r="I8" s="28" t="s">
        <v>50</v>
      </c>
      <c r="J8" s="29" t="s">
        <v>55</v>
      </c>
      <c r="K8" s="29" t="s">
        <v>55</v>
      </c>
      <c r="L8" s="17"/>
      <c r="M8" s="17"/>
      <c r="N8" s="17"/>
    </row>
    <row r="9" ht="27.0" customHeight="1">
      <c r="A9" s="22" t="s">
        <v>20</v>
      </c>
      <c r="B9" s="22" t="s">
        <v>36</v>
      </c>
      <c r="C9" s="30" t="s">
        <v>56</v>
      </c>
      <c r="D9" s="17"/>
      <c r="E9" s="18"/>
      <c r="F9" s="17"/>
      <c r="G9" s="33" t="s">
        <v>12</v>
      </c>
      <c r="H9" s="24" t="s">
        <v>52</v>
      </c>
      <c r="I9" s="28" t="s">
        <v>57</v>
      </c>
      <c r="J9" s="17"/>
      <c r="K9" s="35" t="s">
        <v>58</v>
      </c>
      <c r="L9" s="17"/>
      <c r="M9" s="17"/>
      <c r="N9" s="17"/>
    </row>
    <row r="10" ht="27.0" customHeight="1">
      <c r="A10" s="22" t="s">
        <v>22</v>
      </c>
      <c r="B10" s="36" t="s">
        <v>36</v>
      </c>
      <c r="C10" s="36" t="s">
        <v>59</v>
      </c>
      <c r="D10" s="24" t="s">
        <v>60</v>
      </c>
      <c r="E10" s="34" t="s">
        <v>61</v>
      </c>
      <c r="F10" s="17"/>
      <c r="G10" s="37" t="s">
        <v>62</v>
      </c>
      <c r="H10" s="24"/>
      <c r="I10" s="38"/>
      <c r="J10" s="17"/>
      <c r="K10" s="39"/>
      <c r="L10" s="17"/>
      <c r="M10" s="17"/>
      <c r="N10" s="17"/>
    </row>
    <row r="11" ht="27.0" customHeight="1">
      <c r="A11" s="22" t="s">
        <v>22</v>
      </c>
      <c r="B11" s="36" t="s">
        <v>43</v>
      </c>
      <c r="C11" s="36" t="s">
        <v>63</v>
      </c>
      <c r="D11" s="36" t="s">
        <v>64</v>
      </c>
      <c r="E11" s="34" t="s">
        <v>65</v>
      </c>
      <c r="F11" s="17"/>
      <c r="G11" s="37" t="s">
        <v>62</v>
      </c>
      <c r="H11" s="24"/>
      <c r="I11" s="38"/>
      <c r="J11" s="17"/>
      <c r="K11" s="39"/>
      <c r="L11" s="17"/>
      <c r="M11" s="17"/>
      <c r="N11" s="17"/>
    </row>
    <row r="12" ht="27.0" customHeight="1">
      <c r="A12" s="22" t="s">
        <v>22</v>
      </c>
      <c r="B12" s="36" t="s">
        <v>46</v>
      </c>
      <c r="C12" s="40" t="s">
        <v>66</v>
      </c>
      <c r="D12" s="36" t="s">
        <v>67</v>
      </c>
      <c r="E12" s="41" t="s">
        <v>68</v>
      </c>
      <c r="F12" s="17"/>
      <c r="G12" s="42" t="s">
        <v>12</v>
      </c>
      <c r="H12" s="43"/>
      <c r="I12" s="44"/>
      <c r="J12" s="17"/>
      <c r="K12" s="39"/>
      <c r="L12" s="17"/>
      <c r="M12" s="17"/>
      <c r="N12" s="17"/>
    </row>
    <row r="13" ht="27.0" customHeight="1">
      <c r="A13" s="22" t="s">
        <v>22</v>
      </c>
      <c r="B13" s="36" t="s">
        <v>69</v>
      </c>
      <c r="C13" s="36" t="s">
        <v>70</v>
      </c>
      <c r="D13" s="36" t="s">
        <v>67</v>
      </c>
      <c r="E13" s="41" t="s">
        <v>42</v>
      </c>
      <c r="F13" s="17"/>
      <c r="G13" s="37" t="s">
        <v>12</v>
      </c>
      <c r="H13" s="43"/>
      <c r="I13" s="44"/>
      <c r="J13" s="17"/>
      <c r="K13" s="39"/>
      <c r="L13" s="17"/>
      <c r="M13" s="17"/>
      <c r="N13" s="17"/>
    </row>
    <row r="14" ht="15.75" customHeight="1">
      <c r="A14" s="12" t="s">
        <v>24</v>
      </c>
      <c r="B14" s="12" t="s">
        <v>36</v>
      </c>
      <c r="C14" s="30" t="s">
        <v>71</v>
      </c>
      <c r="D14" s="24" t="s">
        <v>60</v>
      </c>
      <c r="E14" s="28" t="s">
        <v>72</v>
      </c>
      <c r="F14" s="17"/>
      <c r="G14" s="33" t="s">
        <v>12</v>
      </c>
      <c r="H14" s="17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39</v>
      </c>
      <c r="C15" s="30" t="s">
        <v>73</v>
      </c>
      <c r="D15" s="24" t="s">
        <v>64</v>
      </c>
      <c r="E15" s="28" t="s">
        <v>74</v>
      </c>
      <c r="F15" s="17"/>
      <c r="G15" s="33" t="s">
        <v>12</v>
      </c>
      <c r="H15" s="17"/>
      <c r="I15" s="18"/>
      <c r="J15" s="19"/>
      <c r="K15" s="20"/>
      <c r="L15" s="19"/>
      <c r="M15" s="21"/>
      <c r="N15" s="19"/>
    </row>
    <row r="16" ht="15.75" customHeight="1">
      <c r="A16" s="12" t="s">
        <v>24</v>
      </c>
      <c r="B16" s="12" t="s">
        <v>43</v>
      </c>
      <c r="C16" s="30" t="s">
        <v>75</v>
      </c>
      <c r="D16" s="24" t="s">
        <v>76</v>
      </c>
      <c r="E16" s="28" t="s">
        <v>77</v>
      </c>
      <c r="F16" s="17"/>
      <c r="G16" s="33" t="s">
        <v>12</v>
      </c>
      <c r="H16" s="17"/>
      <c r="I16" s="18"/>
      <c r="J16" s="19"/>
      <c r="K16" s="20"/>
      <c r="L16" s="19"/>
      <c r="M16" s="21"/>
      <c r="N16" s="19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4:H16">
      <formula1>Keywords!$A$2:$A169</formula1>
    </dataValidation>
    <dataValidation type="list" allowBlank="1" showErrorMessage="1" sqref="H2:H5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D6 D8">
      <formula1>Keywords!$A$2:$A35</formula1>
    </dataValidation>
    <dataValidation type="list" allowBlank="1" showErrorMessage="1" sqref="D7">
      <formula1>Keywords!$A$2:$A35</formula1>
    </dataValidation>
    <dataValidation type="list" allowBlank="1" showErrorMessage="1" sqref="D9">
      <formula1>Keywords!$A$2:$A39</formula1>
    </dataValidation>
    <dataValidation type="list" allowBlank="1" showErrorMessage="1" sqref="A1:A16">
      <formula1>TestCase!$A:$A</formula1>
    </dataValidation>
    <dataValidation type="list" allowBlank="1" showErrorMessage="1" sqref="H12:H13">
      <formula1>Keywords!$A$2:$A173</formula1>
    </dataValidation>
    <dataValidation type="list" allowBlank="1" showErrorMessage="1" sqref="D2:D5 H6 H8 D10:D16">
      <formula1>Keywords!$A$2:$A16</formula1>
    </dataValidation>
    <dataValidation type="list" allowBlank="1" showErrorMessage="1" sqref="H7">
      <formula1>Keywords!$A$2:$A167</formula1>
    </dataValidation>
    <dataValidation type="list" allowBlank="1" showErrorMessage="1" sqref="H9">
      <formula1>Keywords!$A$2:$A167</formula1>
    </dataValidation>
    <dataValidation type="list" allowBlank="1" showErrorMessage="1" sqref="H10:H11">
      <formula1>Keywords!$A$2:$A173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5" t="s">
        <v>78</v>
      </c>
      <c r="C1" s="45" t="s">
        <v>79</v>
      </c>
      <c r="D1" s="1" t="s">
        <v>1</v>
      </c>
    </row>
    <row r="2">
      <c r="A2" s="46" t="s">
        <v>15</v>
      </c>
      <c r="B2" s="46" t="s">
        <v>80</v>
      </c>
      <c r="C2" s="47">
        <v>1.0</v>
      </c>
      <c r="D2" s="46" t="s">
        <v>81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4" t="str">
        <f>IFERROR(__xludf.DUMMYFUNCTION("""COMPUTED_VALUE"""),"Kiểm tra gameobject(element) có xuất hiện trên màn hình k")</f>
        <v>Kiểm tra gameobject(element) có xuất hiện trên màn hình k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4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IFERROR(__xludf.DUMMYFUNCTION("""COMPUTED_VALUE"""),"getTextChildElement")</f>
        <v>getTextChildElement</v>
      </c>
      <c r="B32" s="52" t="str">
        <f>IFERROR(__xludf.DUMMYFUNCTION("""COMPUTED_VALUE"""),"element_parent,element_fill,component(child,fill)")</f>
        <v>element_parent,element_fill,component(child,fill)</v>
      </c>
      <c r="C32" s="52" t="str">
        <f>IFERROR(__xludf.DUMMYFUNCTION("""COMPUTED_VALUE"""),"String")</f>
        <v>String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IFERROR(__xludf.DUMMYFUNCTION("""COMPUTED_VALUE"""),"getTexts")</f>
        <v>getTexts</v>
      </c>
      <c r="B33" s="52" t="str">
        <f>IFERROR(__xludf.DUMMYFUNCTION("""COMPUTED_VALUE"""),"element,component,expect")</f>
        <v>element,component,expect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IFERROR(__xludf.DUMMYFUNCTION("""COMPUTED_VALUE"""),"getTextsByTime")</f>
        <v>getTextsByTime</v>
      </c>
      <c r="B34" s="52" t="str">
        <f>IFERROR(__xludf.DUMMYFUNCTION("""COMPUTED_VALUE"""),"element,component,second,expect")</f>
        <v>element,component,second,expect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time = second")</f>
        <v>Stop khi actual contain expect or time = second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IFERROR(__xludf.DUMMYFUNCTION("""COMPUTED_VALUE"""),"getTextsByLocator")</f>
        <v>getTextsByLocator</v>
      </c>
      <c r="B35" s="52" t="str">
        <f>IFERROR(__xludf.DUMMYFUNCTION("""COMPUTED_VALUE"""),"element1,component1,element2,expect")</f>
        <v>element1,component1,element2,expect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IFERROR(__xludf.DUMMYFUNCTION("""COMPUTED_VALUE"""),"Stop khi actual contain expect or element 2 display")</f>
        <v>Stop khi actual contain expect or element 2 display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IFERROR(__xludf.DUMMYFUNCTION("""COMPUTED_VALUE"""),"getTextNoColor")</f>
        <v>getTextNoColor</v>
      </c>
      <c r="B36" s="52" t="str">
        <f>IFERROR(__xludf.DUMMYFUNCTION("""COMPUTED_VALUE"""),"element,component,...string split")</f>
        <v>element,component,...string split</v>
      </c>
      <c r="C36" s="52" t="str">
        <f>IFERROR(__xludf.DUMMYFUNCTION("""COMPUTED_VALUE"""),"String")</f>
        <v>String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IFERROR(__xludf.DUMMYFUNCTION("""COMPUTED_VALUE"""),"getTextAlphabet")</f>
        <v>getTextAlphabet</v>
      </c>
      <c r="B37" s="52" t="str">
        <f>IFERROR(__xludf.DUMMYFUNCTION("""COMPUTED_VALUE"""),"element,component")</f>
        <v>element,component</v>
      </c>
      <c r="C37" s="52" t="str">
        <f>IFERROR(__xludf.DUMMYFUNCTION("""COMPUTED_VALUE"""),"void")</f>
        <v>void</v>
      </c>
      <c r="D37" s="52"/>
      <c r="E37" s="52"/>
      <c r="F37" s="52" t="str">
        <f>IFERROR(__xludf.DUMMYFUNCTION("""COMPUTED_VALUE"""),"return string only alphabet and space")</f>
        <v>return string only alphabet and space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IFERROR(__xludf.DUMMYFUNCTION("""COMPUTED_VALUE"""),"getTextLocatorChild")</f>
        <v>getTextLocatorChild</v>
      </c>
      <c r="B38" s="52" t="str">
        <f>IFERROR(__xludf.DUMMYFUNCTION("""COMPUTED_VALUE"""),"element,component,key,...string split")</f>
        <v>element,component,key,...string split</v>
      </c>
      <c r="C38" s="52" t="str">
        <f>IFERROR(__xludf.DUMMYFUNCTION("""COMPUTED_VALUE"""),"String")</f>
        <v>String</v>
      </c>
      <c r="D38" s="52"/>
      <c r="E38" s="52"/>
      <c r="F38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IFERROR(__xludf.DUMMYFUNCTION("""COMPUTED_VALUE"""),"waitForObject")</f>
        <v>waitForObject</v>
      </c>
      <c r="B39" s="52" t="str">
        <f>IFERROR(__xludf.DUMMYFUNCTION("""COMPUTED_VALUE"""),"element, second")</f>
        <v>element, second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IFERROR(__xludf.DUMMYFUNCTION("""COMPUTED_VALUE"""),"swipeToDown")</f>
        <v>swipeToDown</v>
      </c>
      <c r="B40" s="52" t="str">
        <f>IFERROR(__xludf.DUMMYFUNCTION("""COMPUTED_VALUE"""),"number")</f>
        <v>number</v>
      </c>
      <c r="C40" s="52" t="str">
        <f>IFERROR(__xludf.DUMMYFUNCTION("""COMPUTED_VALUE"""),"void")</f>
        <v>void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IFERROR(__xludf.DUMMYFUNCTION("""COMPUTED_VALUE"""),"getElements")</f>
        <v>getElements</v>
      </c>
      <c r="B41" s="52" t="str">
        <f>IFERROR(__xludf.DUMMYFUNCTION("""COMPUTED_VALUE"""),"element")</f>
        <v>element</v>
      </c>
      <c r="C41" s="52" t="str">
        <f>IFERROR(__xludf.DUMMYFUNCTION("""COMPUTED_VALUE"""),"String")</f>
        <v>String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IFERROR(__xludf.DUMMYFUNCTION("""COMPUTED_VALUE"""),"sleep")</f>
        <v>sleep</v>
      </c>
      <c r="B42" s="52" t="str">
        <f>IFERROR(__xludf.DUMMYFUNCTION("""COMPUTED_VALUE"""),"second")</f>
        <v>second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IFERROR(__xludf.DUMMYFUNCTION("""COMPUTED_VALUE"""),"getSpineState")</f>
        <v>getSpineState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IFERROR(__xludf.DUMMYFUNCTION("""COMPUTED_VALUE"""),"getSpineStates")</f>
        <v>getSpineStates</v>
      </c>
      <c r="B44" s="52" t="str">
        <f>IFERROR(__xludf.DUMMYFUNCTION("""COMPUTED_VALUE"""),"element,second,count")</f>
        <v>element,second,count</v>
      </c>
      <c r="C44" s="52" t="str">
        <f>IFERROR(__xludf.DUMMYFUNCTION("""COMPUTED_VALUE"""),"String")</f>
        <v>String</v>
      </c>
      <c r="D44" s="52"/>
      <c r="E44" s="52" t="str">
        <f>IFERROR(__xludf.DUMMYFUNCTION("""COMPUTED_VALUE"""),"state1,state2")</f>
        <v>state1,state2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IFERROR(__xludf.DUMMYFUNCTION("""COMPUTED_VALUE"""),"getAudioSource")</f>
        <v>getAudioSource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IFERROR(__xludf.DUMMYFUNCTION("""COMPUTED_VALUE"""),"getPointScreen")</f>
        <v>getPointScreen</v>
      </c>
      <c r="B46" s="52" t="str">
        <f>IFERROR(__xludf.DUMMYFUNCTION("""COMPUTED_VALUE"""),"element,""x/y""")</f>
        <v>element,"x/y"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coordinates of element of X or Y")</f>
        <v>get coordinates of element of X or Y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IFERROR(__xludf.DUMMYFUNCTION("""COMPUTED_VALUE"""),"getSizeScreen")</f>
        <v>getSizeScreen</v>
      </c>
      <c r="B47" s="52" t="str">
        <f>IFERROR(__xludf.DUMMYFUNCTION("""COMPUTED_VALUE"""),"""w/h""")</f>
        <v>"w/h"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IFERROR(__xludf.DUMMYFUNCTION("""COMPUTED_VALUE"""),"get size of device of  with (w) or height (h)")</f>
        <v>get size of device of  with (w) or height (h)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IFERROR(__xludf.DUMMYFUNCTION("""COMPUTED_VALUE"""),"isBoolean")</f>
        <v>isBoolean</v>
      </c>
      <c r="B48" s="52" t="str">
        <f>IFERROR(__xludf.DUMMYFUNCTION("""COMPUTED_VALUE"""),"value1, vaule 2, operator")</f>
        <v>value1, vaule 2, operator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IFERROR(__xludf.DUMMYFUNCTION("""COMPUTED_VALUE"""),"Hiện tại:[&lt;],[&gt;]")</f>
        <v>Hiện tại:[&lt;],[&gt;]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IFERROR(__xludf.DUMMYFUNCTION("""COMPUTED_VALUE"""),"isPointInScreen")</f>
        <v>isPointInScreen</v>
      </c>
      <c r="B49" s="52" t="str">
        <f>IFERROR(__xludf.DUMMYFUNCTION("""COMPUTED_VALUE"""),"element")</f>
        <v>element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IFERROR(__xludf.DUMMYFUNCTION("""COMPUTED_VALUE"""),"isMoveLeft")</f>
        <v>isMoveLeft</v>
      </c>
      <c r="B50" s="52" t="str">
        <f>IFERROR(__xludf.DUMMYFUNCTION("""COMPUTED_VALUE"""),"element[,second]")</f>
        <v>element[,second]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IFERROR(__xludf.DUMMYFUNCTION("""COMPUTED_VALUE"""),"isMoveDown")</f>
        <v>isMoveDown</v>
      </c>
      <c r="B51" s="52" t="str">
        <f>IFERROR(__xludf.DUMMYFUNCTION("""COMPUTED_VALUE"""),"element,second")</f>
        <v>element,second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IFERROR(__xludf.DUMMYFUNCTION("""COMPUTED_VALUE"""),"isLocationCompare")</f>
        <v>isLocationCompare</v>
      </c>
      <c r="B52" s="52" t="str">
        <f>IFERROR(__xludf.DUMMYFUNCTION("""COMPUTED_VALUE"""),"element1,element2,coordinate")</f>
        <v>element1,element2,coordinate</v>
      </c>
      <c r="C52" s="52" t="str">
        <f>IFERROR(__xludf.DUMMYFUNCTION("""COMPUTED_VALUE"""),"String")</f>
        <v>String</v>
      </c>
      <c r="D52" s="52"/>
      <c r="E52" s="52"/>
      <c r="F52" s="52" t="str">
        <f>IFERROR(__xludf.DUMMYFUNCTION("""COMPUTED_VALUE"""),"coordinate = x/y")</f>
        <v>coordinate = x/y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IFERROR(__xludf.DUMMYFUNCTION("""COMPUTED_VALUE"""),"move")</f>
        <v>move</v>
      </c>
      <c r="B53" s="52" t="str">
        <f>IFERROR(__xludf.DUMMYFUNCTION("""COMPUTED_VALUE"""),"element1,element2")</f>
        <v>element1,element2</v>
      </c>
      <c r="C53" s="52" t="str">
        <f>IFERROR(__xludf.DUMMYFUNCTION("""COMPUTED_VALUE"""),"void")</f>
        <v>void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IFERROR(__xludf.DUMMYFUNCTION("""COMPUTED_VALUE"""),"moveAndUp")</f>
        <v>moveAndUp</v>
      </c>
      <c r="B54" s="52" t="str">
        <f>IFERROR(__xludf.DUMMYFUNCTION("""COMPUTED_VALUE"""),"element1,element2")</f>
        <v>element1,element2</v>
      </c>
      <c r="C54" s="52" t="str">
        <f>IFERROR(__xludf.DUMMYFUNCTION("""COMPUTED_VALUE"""),"void")</f>
        <v>void</v>
      </c>
      <c r="D54" s="52"/>
      <c r="E54" s="52"/>
      <c r="F54" s="52" t="str">
        <f>IFERROR(__xludf.DUMMYFUNCTION("""COMPUTED_VALUE"""),"sử dụng khi move có hành động up")</f>
        <v>sử dụng khi move có hành động up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IFERROR(__xludf.DUMMYFUNCTION("""COMPUTED_VALUE"""),"elementNotDisplay")</f>
        <v>elementNotDisplay</v>
      </c>
      <c r="B55" s="52" t="str">
        <f>IFERROR(__xludf.DUMMYFUNCTION("""COMPUTED_VALUE"""),"element")</f>
        <v>element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IFERROR(__xludf.DUMMYFUNCTION("""COMPUTED_VALUE"""),"waitForObjectNotPresent")</f>
        <v>waitForObjectNotPresent</v>
      </c>
      <c r="B56" s="52" t="str">
        <f>IFERROR(__xludf.DUMMYFUNCTION("""COMPUTED_VALUE"""),"element")</f>
        <v>element</v>
      </c>
      <c r="C56" s="52" t="str">
        <f>IFERROR(__xludf.DUMMYFUNCTION("""COMPUTED_VALUE"""),"String")</f>
        <v>String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IFERROR(__xludf.DUMMYFUNCTION("""COMPUTED_VALUE"""),"waitForObjectNotPresent")</f>
        <v>waitForObjectNotPresent</v>
      </c>
      <c r="B57" s="52" t="str">
        <f>IFERROR(__xludf.DUMMYFUNCTION("""COMPUTED_VALUE"""),"element,second")</f>
        <v>element,second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IFERROR(__xludf.DUMMYFUNCTION("""COMPUTED_VALUE"""),"moveByCoordinates")</f>
        <v>moveByCoordinates</v>
      </c>
      <c r="B58" s="52" t="str">
        <f>IFERROR(__xludf.DUMMYFUNCTION("""COMPUTED_VALUE"""),"element,number")</f>
        <v>element,number</v>
      </c>
      <c r="C58" s="52" t="str">
        <f>IFERROR(__xludf.DUMMYFUNCTION("""COMPUTED_VALUE"""),"void")</f>
        <v>void</v>
      </c>
      <c r="D58" s="52"/>
      <c r="E58" s="52"/>
      <c r="F58" s="52" t="str">
        <f>IFERROR(__xludf.DUMMYFUNCTION("""COMPUTED_VALUE"""),"number là dịch chuyển khoảng bn (thường để 1)")</f>
        <v>number là dịch chuyển khoảng bn (thường để 1)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IFERROR(__xludf.DUMMYFUNCTION("""COMPUTED_VALUE"""),"waitForObjectNotInScreen")</f>
        <v>waitForObjectNotInScreen</v>
      </c>
      <c r="B59" s="52" t="str">
        <f>IFERROR(__xludf.DUMMYFUNCTION("""COMPUTED_VALUE"""),"element,second,size,coordinate")</f>
        <v>element,second,size,coordinate</v>
      </c>
      <c r="C59" s="52" t="str">
        <f>IFERROR(__xludf.DUMMYFUNCTION("""COMPUTED_VALUE"""),"void")</f>
        <v>void</v>
      </c>
      <c r="D59" s="52" t="str">
        <f>IFERROR(__xludf.DUMMYFUNCTION("""COMPUTED_VALUE"""),"size: w/h
coordinate = x/y")</f>
        <v>size: w/h
coordinate = x/y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IFERROR(__xludf.DUMMYFUNCTION("""COMPUTED_VALUE"""),"waitForObjectContainNotAble")</f>
        <v>waitForObjectContainNotAble</v>
      </c>
      <c r="B60" s="52" t="str">
        <f>IFERROR(__xludf.DUMMYFUNCTION("""COMPUTED_VALUE"""),"element,component,property,content")</f>
        <v>element,component,property,content</v>
      </c>
      <c r="C60" s="52" t="str">
        <f>IFERROR(__xludf.DUMMYFUNCTION("""COMPUTED_VALUE"""),"void")</f>
        <v>void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IFERROR(__xludf.DUMMYFUNCTION("""COMPUTED_VALUE"""),"isRotation")</f>
        <v>isRotation</v>
      </c>
      <c r="B61" s="52" t="str">
        <f>IFERROR(__xludf.DUMMYFUNCTION("""COMPUTED_VALUE"""),"element,coordinate")</f>
        <v>element,coordinate</v>
      </c>
      <c r="C61" s="52" t="str">
        <f>IFERROR(__xludf.DUMMYFUNCTION("""COMPUTED_VALUE"""),"String")</f>
        <v>String</v>
      </c>
      <c r="D61" s="52" t="str">
        <f>IFERROR(__xludf.DUMMYFUNCTION("""COMPUTED_VALUE"""),"coordinate = x/y/z/w")</f>
        <v>coordinate = x/y/z/w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IFERROR(__xludf.DUMMYFUNCTION("""COMPUTED_VALUE"""),"getListAudioSource")</f>
        <v>getListAudioSource</v>
      </c>
      <c r="B62" s="52" t="str">
        <f>IFERROR(__xludf.DUMMYFUNCTION("""COMPUTED_VALUE"""),"element,count")</f>
        <v>element,count</v>
      </c>
      <c r="C62" s="52" t="str">
        <f>IFERROR(__xludf.DUMMYFUNCTION("""COMPUTED_VALUE"""),"String")</f>
        <v>String</v>
      </c>
      <c r="D62" s="52"/>
      <c r="E62" s="52"/>
      <c r="F62" s="52" t="str">
        <f>IFERROR(__xludf.DUMMYFUNCTION("""COMPUTED_VALUE"""),"1 element phát bao nhiêu audio trong khoảng 25 giay")</f>
        <v>1 element phát bao nhiêu audio trong khoảng 25 giay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IFERROR(__xludf.DUMMYFUNCTION("""COMPUTED_VALUE"""),"getListAudioSource")</f>
        <v>getListAudioSource</v>
      </c>
      <c r="B63" s="52" t="str">
        <f>IFERROR(__xludf.DUMMYFUNCTION("""COMPUTED_VALUE"""),"element,count,expects")</f>
        <v>element,count,expects</v>
      </c>
      <c r="C63" s="52" t="str">
        <f>IFERROR(__xludf.DUMMYFUNCTION("""COMPUTED_VALUE"""),"String")</f>
        <v>String</v>
      </c>
      <c r="D63" s="52" t="str">
        <f>IFERROR(__xludf.DUMMYFUNCTION("""COMPUTED_VALUE"""),"expects = [value1;value2;..]")</f>
        <v>expects = [value1;value2;..]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IFERROR(__xludf.DUMMYFUNCTION("""COMPUTED_VALUE"""),"getImageNameAndColor")</f>
        <v>getImageNameAndColor</v>
      </c>
      <c r="B64" s="52" t="str">
        <f>IFERROR(__xludf.DUMMYFUNCTION("""COMPUTED_VALUE"""),"element")</f>
        <v>element</v>
      </c>
      <c r="C64" s="52" t="str">
        <f>IFERROR(__xludf.DUMMYFUNCTION("""COMPUTED_VALUE"""),"String")</f>
        <v>String</v>
      </c>
      <c r="D64" s="52"/>
      <c r="E64" s="52" t="str">
        <f>IFERROR(__xludf.DUMMYFUNCTION("""COMPUTED_VALUE"""),"image + "",""+ color")</f>
        <v>image + ","+ color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IFERROR(__xludf.DUMMYFUNCTION("""COMPUTED_VALUE"""),"getTextContain")</f>
        <v>getTextContain</v>
      </c>
      <c r="B65" s="52" t="str">
        <f>IFERROR(__xludf.DUMMYFUNCTION("""COMPUTED_VALUE"""),"element,component,containt")</f>
        <v>element,component,containt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IFERROR(__xludf.DUMMYFUNCTION("""COMPUTED_VALUE"""),"isScale")</f>
        <v>isScale</v>
      </c>
      <c r="B66" s="52" t="str">
        <f>IFERROR(__xludf.DUMMYFUNCTION("""COMPUTED_VALUE"""),"element,second,expect")</f>
        <v>element,second,expect</v>
      </c>
      <c r="C66" s="52" t="str">
        <f>IFERROR(__xludf.DUMMYFUNCTION("""COMPUTED_VALUE"""),"String")</f>
        <v>String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IFERROR(__xludf.DUMMYFUNCTION("""COMPUTED_VALUE"""),"isScale")</f>
        <v>isScale</v>
      </c>
      <c r="B67" s="52" t="str">
        <f>IFERROR(__xludf.DUMMYFUNCTION("""COMPUTED_VALUE"""),"element,component,property,second,expect")</f>
        <v>element,component,property,second,expect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IFERROR(__xludf.DUMMYFUNCTION("""COMPUTED_VALUE"""),"swipeRightToLeftEx")</f>
        <v>swipeRightToLeftEx</v>
      </c>
      <c r="B68" s="52" t="str">
        <f>IFERROR(__xludf.DUMMYFUNCTION("""COMPUTED_VALUE"""),"number")</f>
        <v>number</v>
      </c>
      <c r="C68" s="52" t="str">
        <f>IFERROR(__xludf.DUMMYFUNCTION("""COMPUTED_VALUE"""),"void")</f>
        <v>void</v>
      </c>
      <c r="D68" s="52" t="str">
        <f>IFERROR(__xludf.DUMMYFUNCTION("""COMPUTED_VALUE"""),"bài bao nhiêu")</f>
        <v>bài bao nhiêu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IFERROR(__xludf.DUMMYFUNCTION("""COMPUTED_VALUE"""),"getVideoName")</f>
        <v>getVideoName</v>
      </c>
      <c r="B69" s="52" t="str">
        <f>IFERROR(__xludf.DUMMYFUNCTION("""COMPUTED_VALUE"""),"element[,strSplit,indexSplit]")</f>
        <v>element[,strSplit,indexSplit]</v>
      </c>
      <c r="C69" s="52" t="str">
        <f>IFERROR(__xludf.DUMMYFUNCTION("""COMPUTED_VALUE"""),"String")</f>
        <v>String</v>
      </c>
      <c r="D69" s="52"/>
      <c r="E69" s="52"/>
      <c r="F69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IFERROR(__xludf.DUMMYFUNCTION("""COMPUTED_VALUE"""),"getVideoUrl")</f>
        <v>getVideoUrl</v>
      </c>
      <c r="B70" s="52" t="str">
        <f>IFERROR(__xludf.DUMMYFUNCTION("""COMPUTED_VALUE"""),"element[,strSplit,indexSplit]")</f>
        <v>element[,strSplit,indexSplit]</v>
      </c>
      <c r="C70" s="52" t="str">
        <f>IFERROR(__xludf.DUMMYFUNCTION("""COMPUTED_VALUE"""),"String")</f>
        <v>String</v>
      </c>
      <c r="D70" s="52"/>
      <c r="E70" s="52"/>
      <c r="F70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IFERROR(__xludf.DUMMYFUNCTION("""COMPUTED_VALUE"""),"getVideoUrl")</f>
        <v>getVideoUrl</v>
      </c>
      <c r="B71" s="52" t="str">
        <f>IFERROR(__xludf.DUMMYFUNCTION("""COMPUTED_VALUE"""),"element,component,key,expected")</f>
        <v>element,component,key,expected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IFERROR(__xludf.DUMMYFUNCTION("""COMPUTED_VALUE"""),"sendKey")</f>
        <v>sendKey</v>
      </c>
      <c r="B72" s="52" t="str">
        <f>IFERROR(__xludf.DUMMYFUNCTION("""COMPUTED_VALUE"""),"element,component[,property],expect")</f>
        <v>element,component[,property],expect</v>
      </c>
      <c r="C72" s="52" t="str">
        <f>IFERROR(__xludf.DUMMYFUNCTION("""COMPUTED_VALUE"""),"void")</f>
        <v>void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IFERROR(__xludf.DUMMYFUNCTION("""COMPUTED_VALUE"""),"getResultByKey")</f>
        <v>getResultByKey</v>
      </c>
      <c r="B73" s="52" t="str">
        <f>IFERROR(__xludf.DUMMYFUNCTION("""COMPUTED_VALUE"""),"element,component,key")</f>
        <v>element,component,key</v>
      </c>
      <c r="C73" s="52" t="str">
        <f>IFERROR(__xludf.DUMMYFUNCTION("""COMPUTED_VALUE"""),"String")</f>
        <v>String</v>
      </c>
      <c r="D73" s="52" t="str">
        <f>IFERROR(__xludf.DUMMYFUNCTION("""COMPUTED_VALUE"""),"key = //$.Page[0].Id")</f>
        <v>key = //$.Page[0].Id</v>
      </c>
      <c r="E73" s="52"/>
      <c r="F73" s="52" t="str">
        <f>IFERROR(__xludf.DUMMYFUNCTION("""COMPUTED_VALUE"""),"return value by key in json array object")</f>
        <v>return value by key in json array object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IFERROR(__xludf.DUMMYFUNCTION("""COMPUTED_VALUE"""),"returnPath")</f>
        <v>returnPath</v>
      </c>
      <c r="B74" s="52" t="str">
        <f>IFERROR(__xludf.DUMMYFUNCTION("""COMPUTED_VALUE"""),"element,component,key,expect")</f>
        <v>element,component,key,expect</v>
      </c>
      <c r="C74" s="52" t="str">
        <f>IFERROR(__xludf.DUMMYFUNCTION("""COMPUTED_VALUE"""),"void")</f>
        <v>void</v>
      </c>
      <c r="D74" s="52"/>
      <c r="E74" s="52"/>
      <c r="F74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IFERROR(__xludf.DUMMYFUNCTION("""COMPUTED_VALUE"""),"returnPathReplaceVariable")</f>
        <v>returnPathReplaceVariable</v>
      </c>
      <c r="B75" s="52" t="str">
        <f>IFERROR(__xludf.DUMMYFUNCTION("""COMPUTED_VALUE"""),"string, replaceStr")</f>
        <v>string, replaceStr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IFERROR(__xludf.DUMMYFUNCTION("""COMPUTED_VALUE"""),"returnPathFullName")</f>
        <v>returnPathFullName</v>
      </c>
      <c r="B76" s="52" t="str">
        <f>IFERROR(__xludf.DUMMYFUNCTION("""COMPUTED_VALUE"""),"element")</f>
        <v>element</v>
      </c>
      <c r="C76" s="52" t="str">
        <f>IFERROR(__xludf.DUMMYFUNCTION("""COMPUTED_VALUE"""),"void")</f>
        <v>void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IFERROR(__xludf.DUMMYFUNCTION("""COMPUTED_VALUE"""),"returnPathFullPath")</f>
        <v>returnPathFullPath</v>
      </c>
      <c r="B77" s="52" t="str">
        <f>IFERROR(__xludf.DUMMYFUNCTION("""COMPUTED_VALUE"""),"element")</f>
        <v>element</v>
      </c>
      <c r="C77" s="52" t="str">
        <f>IFERROR(__xludf.DUMMYFUNCTION("""COMPUTED_VALUE"""),"void")</f>
        <v>void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IFERROR(__xludf.DUMMYFUNCTION("""COMPUTED_VALUE"""),"returnPathContain")</f>
        <v>returnPathContain</v>
      </c>
      <c r="B78" s="52" t="str">
        <f>IFERROR(__xludf.DUMMYFUNCTION("""COMPUTED_VALUE"""),"element,component,key,expect")</f>
        <v>element,component,key,expect</v>
      </c>
      <c r="C78" s="52" t="str">
        <f>IFERROR(__xludf.DUMMYFUNCTION("""COMPUTED_VALUE"""),"void")</f>
        <v>void</v>
      </c>
      <c r="D78" s="52"/>
      <c r="E78" s="52"/>
      <c r="F78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IFERROR(__xludf.DUMMYFUNCTION("""COMPUTED_VALUE"""),"returnIndex")</f>
        <v>returnIndex</v>
      </c>
      <c r="B79" s="52" t="str">
        <f>IFERROR(__xludf.DUMMYFUNCTION("""COMPUTED_VALUE"""),"element,component,key,expect")</f>
        <v>element,component,key,expect</v>
      </c>
      <c r="C79" s="52" t="str">
        <f>IFERROR(__xludf.DUMMYFUNCTION("""COMPUTED_VALUE"""),"void")</f>
        <v>void</v>
      </c>
      <c r="D79" s="52"/>
      <c r="E79" s="52"/>
      <c r="F79" s="52" t="str">
        <f>IFERROR(__xludf.DUMMYFUNCTION("""COMPUTED_VALUE"""),"""index"" in variable file")</f>
        <v>"index" in variable file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IFERROR(__xludf.DUMMYFUNCTION("""COMPUTED_VALUE"""),"getSentenceByText")</f>
        <v>getSentenceByText</v>
      </c>
      <c r="B80" s="52" t="str">
        <f>IFERROR(__xludf.DUMMYFUNCTION("""COMPUTED_VALUE"""),"element,component[,split string]")</f>
        <v>element,component[,split string]</v>
      </c>
      <c r="C80" s="52" t="str">
        <f>IFERROR(__xludf.DUMMYFUNCTION("""COMPUTED_VALUE"""),"String")</f>
        <v>String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IFERROR(__xludf.DUMMYFUNCTION("""COMPUTED_VALUE"""),"setTagGameObject")</f>
        <v>setTagGameObject</v>
      </c>
      <c r="B81" s="52" t="str">
        <f>IFERROR(__xludf.DUMMYFUNCTION("""COMPUTED_VALUE"""),"element,tagName")</f>
        <v>element,tagName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IFERROR(__xludf.DUMMYFUNCTION("""COMPUTED_VALUE"""),"drag")</f>
        <v>drag</v>
      </c>
      <c r="B82" s="52" t="str">
        <f>IFERROR(__xludf.DUMMYFUNCTION("""COMPUTED_VALUE"""),"element1,element2")</f>
        <v>element1,element2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IFERROR(__xludf.DUMMYFUNCTION("""COMPUTED_VALUE"""),"dragUp")</f>
        <v>dragUp</v>
      </c>
      <c r="B83" s="52" t="str">
        <f>IFERROR(__xludf.DUMMYFUNCTION("""COMPUTED_VALUE"""),"element1,element2")</f>
        <v>element1,element2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IFERROR(__xludf.DUMMYFUNCTION("""COMPUTED_VALUE"""),"returnChooseTopic")</f>
        <v>returnChooseTopic</v>
      </c>
      <c r="B84" s="52" t="str">
        <f>IFERROR(__xludf.DUMMYFUNCTION("""COMPUTED_VALUE"""),"from,to,exception,part")</f>
        <v>from,to,exception,part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IFERROR(__xludf.DUMMYFUNCTION("""COMPUTED_VALUE"""),"returnChooseTopic")</f>
        <v>returnChooseTopic</v>
      </c>
      <c r="B85" s="52" t="str">
        <f>IFERROR(__xludf.DUMMYFUNCTION("""COMPUTED_VALUE"""),"part")</f>
        <v>part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IFERROR(__xludf.DUMMYFUNCTION("""COMPUTED_VALUE"""),"deFindModeRunTestCase")</f>
        <v>deFindModeRunTestCase</v>
      </c>
      <c r="B86" s="52" t="str">
        <f>IFERROR(__xludf.DUMMYFUNCTION("""COMPUTED_VALUE"""),"key,sheetName,from,to")</f>
        <v>key,sheetName,from,to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IFERROR(__xludf.DUMMYFUNCTION("""COMPUTED_VALUE"""),"returnModeTC")</f>
        <v>returnModeTC</v>
      </c>
      <c r="B87" s="52" t="str">
        <f>IFERROR(__xludf.DUMMYFUNCTION("""COMPUTED_VALUE"""),"sheetName,to,expected,contain")</f>
        <v>sheetName,to,expected,contain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IFERROR(__xludf.DUMMYFUNCTION("""COMPUTED_VALUE"""),"ignoreScript")</f>
        <v>ignoreScript</v>
      </c>
      <c r="B88" s="52" t="str">
        <f>IFERROR(__xludf.DUMMYFUNCTION("""COMPUTED_VALUE"""),"number,to,sheetName,text")</f>
        <v>number,to,sheetName,text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IFERROR(__xludf.DUMMYFUNCTION("""COMPUTED_VALUE"""),"setRunModeTC")</f>
        <v>setRunModeTC</v>
      </c>
      <c r="B89" s="52" t="str">
        <f>IFERROR(__xludf.DUMMYFUNCTION("""COMPUTED_VALUE"""),"from,to,exception")</f>
        <v>from,to,exception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IFERROR(__xludf.DUMMYFUNCTION("""COMPUTED_VALUE"""),"setVariableFile")</f>
        <v>setVariableFile</v>
      </c>
      <c r="B90" s="52" t="str">
        <f>IFERROR(__xludf.DUMMYFUNCTION("""COMPUTED_VALUE"""),"key(exist),value")</f>
        <v>key(exist),value</v>
      </c>
      <c r="C90" s="52" t="str">
        <f>IFERROR(__xludf.DUMMYFUNCTION("""COMPUTED_VALUE"""),"void")</f>
        <v>void</v>
      </c>
      <c r="D90" s="52"/>
      <c r="E90" s="52"/>
      <c r="F90" s="52" t="str">
        <f>IFERROR(__xludf.DUMMYFUNCTION("""COMPUTED_VALUE"""),"gán giá trị cho biến index trong variable file ")</f>
        <v>gán giá trị cho biến index trong variable file </v>
      </c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IFERROR(__xludf.DUMMYFUNCTION("""COMPUTED_VALUE"""),"addVariableFile")</f>
        <v>addVariableFile</v>
      </c>
      <c r="B91" s="52" t="str">
        <f>IFERROR(__xludf.DUMMYFUNCTION("""COMPUTED_VALUE"""),"key,add")</f>
        <v>key,add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IFERROR(__xludf.DUMMYFUNCTION("""COMPUTED_VALUE"""),"changeModeTC")</f>
        <v>changeModeTC</v>
      </c>
      <c r="B92" s="52" t="str">
        <f>IFERROR(__xludf.DUMMYFUNCTION("""COMPUTED_VALUE"""),"keyWord,locator,component,tcRow,expected")</f>
        <v>keyWord,locator,component,tcRow,expected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IFERROR(__xludf.DUMMYFUNCTION("""COMPUTED_VALUE"""),"changeModeTC")</f>
        <v>changeModeTC</v>
      </c>
      <c r="B93" s="52" t="str">
        <f>IFERROR(__xludf.DUMMYFUNCTION("""COMPUTED_VALUE"""),"variableKey,runYes,runNo,expect")</f>
        <v>variableKey,runYes,runNo,expect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IFERROR(__xludf.DUMMYFUNCTION("""COMPUTED_VALUE"""),"runYes: row tc modeyes")</f>
        <v>runYes: row tc modeyes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IFERROR(__xludf.DUMMYFUNCTION("""COMPUTED_VALUE"""),"changeModeTCSetTrue")</f>
        <v>changeModeTCSetTrue</v>
      </c>
      <c r="B94" s="52" t="str">
        <f>IFERROR(__xludf.DUMMYFUNCTION("""COMPUTED_VALUE"""),"(String actual,String tcRow,String expect)")</f>
        <v>(String actual,String tcRow,String expect)</v>
      </c>
      <c r="C94" s="52" t="str">
        <f>IFERROR(__xludf.DUMMYFUNCTION("""COMPUTED_VALUE"""),"void")</f>
        <v>void</v>
      </c>
      <c r="D94" s="52"/>
      <c r="E94" s="52"/>
      <c r="F94" s="52" t="str">
        <f>IFERROR(__xludf.DUMMYFUNCTION("""COMPUTED_VALUE"""),"actual check equal expect if true tcRow set mode run YES")</f>
        <v>actual check equal expect if true tcRow set mode run YES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IFERROR(__xludf.DUMMYFUNCTION("""COMPUTED_VALUE"""),"changeModeTCSetFail")</f>
        <v>changeModeTCSetFail</v>
      </c>
      <c r="B95" s="52" t="str">
        <f>IFERROR(__xludf.DUMMYFUNCTION("""COMPUTED_VALUE"""),"(String actual,String tcRow,String expect)")</f>
        <v>(String actual,String tcRow,String expect)</v>
      </c>
      <c r="C95" s="52" t="str">
        <f>IFERROR(__xludf.DUMMYFUNCTION("""COMPUTED_VALUE"""),"void")</f>
        <v>void</v>
      </c>
      <c r="D95" s="52"/>
      <c r="E95" s="52"/>
      <c r="F95" s="52" t="str">
        <f>IFERROR(__xludf.DUMMYFUNCTION("""COMPUTED_VALUE"""),"actual check equal expect if true tcRow set mode run NO")</f>
        <v>actual check equal expect if true tcRow set mode run NO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IFERROR(__xludf.DUMMYFUNCTION("""COMPUTED_VALUE"""),"isElementDisplay")</f>
        <v>isElementDisplay</v>
      </c>
      <c r="B96" s="52" t="str">
        <f>IFERROR(__xludf.DUMMYFUNCTION("""COMPUTED_VALUE"""),"element[,strSplit]")</f>
        <v>element[,strSplit]</v>
      </c>
      <c r="C96" s="52" t="str">
        <f>IFERROR(__xludf.DUMMYFUNCTION("""COMPUTED_VALUE"""),"void")</f>
        <v>void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IFERROR(__xludf.DUMMYFUNCTION("""COMPUTED_VALUE"""),"addTagForObject")</f>
        <v>addTagForObject</v>
      </c>
      <c r="B97" s="52" t="str">
        <f>IFERROR(__xludf.DUMMYFUNCTION("""COMPUTED_VALUE"""),"element,newTag")</f>
        <v>element,newTag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IFERROR(__xludf.DUMMYFUNCTION("""COMPUTED_VALUE"""),"pause")</f>
        <v>pause</v>
      </c>
      <c r="B98" s="52"/>
      <c r="C98" s="52" t="str">
        <f>IFERROR(__xludf.DUMMYFUNCTION("""COMPUTED_VALUE"""),"void")</f>
        <v>void</v>
      </c>
      <c r="D98" s="52"/>
      <c r="E98" s="52"/>
      <c r="F98" s="52" t="str">
        <f>IFERROR(__xludf.DUMMYFUNCTION("""COMPUTED_VALUE"""),"pause program")</f>
        <v>pause program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IFERROR(__xludf.DUMMYFUNCTION("""COMPUTED_VALUE"""),"resume")</f>
        <v>resume</v>
      </c>
      <c r="B99" s="52"/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IFERROR(__xludf.DUMMYFUNCTION("""COMPUTED_VALUE"""),"unpause program")</f>
        <v>unpause program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IFERROR(__xludf.DUMMYFUNCTION("""COMPUTED_VALUE"""),"getAudiosSource")</f>
        <v>getAudiosSource</v>
      </c>
      <c r="B100" s="52" t="str">
        <f>IFERROR(__xludf.DUMMYFUNCTION("""COMPUTED_VALUE"""),"element,expect")</f>
        <v>element,expect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IFERROR(__xludf.DUMMYFUNCTION("""COMPUTED_VALUE"""),"getAudiosSourceByTime")</f>
        <v>getAudiosSourceByTime</v>
      </c>
      <c r="B101" s="52" t="str">
        <f>IFERROR(__xludf.DUMMYFUNCTION("""COMPUTED_VALUE"""),"element,second,expect")</f>
        <v>element,second,expect</v>
      </c>
      <c r="C101" s="52" t="str">
        <f>IFERROR(__xludf.DUMMYFUNCTION("""COMPUTED_VALUE"""),"String")</f>
        <v>String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IFERROR(__xludf.DUMMYFUNCTION("""COMPUTED_VALUE"""),"getAudiosSourceByLocator")</f>
        <v>getAudiosSourceByLocator</v>
      </c>
      <c r="B102" s="52" t="str">
        <f>IFERROR(__xludf.DUMMYFUNCTION("""COMPUTED_VALUE"""),"element1,element2,expect")</f>
        <v>element1,element2,expect</v>
      </c>
      <c r="C102" s="52" t="str">
        <f>IFERROR(__xludf.DUMMYFUNCTION("""COMPUTED_VALUE"""),"String")</f>
        <v>String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IFERROR(__xludf.DUMMYFUNCTION("""COMPUTED_VALUE"""),"deFindAnswerDienThe")</f>
        <v>deFindAnswerDienThe</v>
      </c>
      <c r="B103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03" s="52" t="str">
        <f>IFERROR(__xludf.DUMMYFUNCTION("""COMPUTED_VALUE"""),"void")</f>
        <v>void</v>
      </c>
      <c r="D103" s="52"/>
      <c r="E103" s="52"/>
      <c r="F103" s="52" t="str">
        <f>IFERROR(__xludf.DUMMYFUNCTION("""COMPUTED_VALUE"""),"return value locator1 in $.path in variable file")</f>
        <v>return value locator1 in $.path in variable file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IFERROR(__xludf.DUMMYFUNCTION("""COMPUTED_VALUE"""),"getElementDisplayInScene")</f>
        <v>getElementDisplayInScene</v>
      </c>
      <c r="B104" s="52" t="str">
        <f>IFERROR(__xludf.DUMMYFUNCTION("""COMPUTED_VALUE"""),"strAdd,expect")</f>
        <v>strAdd,expect</v>
      </c>
      <c r="C104" s="52" t="str">
        <f>IFERROR(__xludf.DUMMYFUNCTION("""COMPUTED_VALUE"""),"void")</f>
        <v>void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IFERROR(__xludf.DUMMYFUNCTION("""COMPUTED_VALUE"""),"isElementsDisplay")</f>
        <v>isElementsDisplay</v>
      </c>
      <c r="B105" s="52" t="str">
        <f>IFERROR(__xludf.DUMMYFUNCTION("""COMPUTED_VALUE"""),"strSplit,locator")</f>
        <v>strSplit,locator</v>
      </c>
      <c r="C105" s="52" t="str">
        <f>IFERROR(__xludf.DUMMYFUNCTION("""COMPUTED_VALUE"""),"String")</f>
        <v>String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IFERROR(__xludf.DUMMYFUNCTION("""COMPUTED_VALUE"""),"swipeMap")</f>
        <v>swipeMap</v>
      </c>
      <c r="B106" s="52" t="str">
        <f>IFERROR(__xludf.DUMMYFUNCTION("""COMPUTED_VALUE"""),"element,component,property,key,expect")</f>
        <v>element,component,property,key,expect</v>
      </c>
      <c r="C106" s="52" t="str">
        <f>IFERROR(__xludf.DUMMYFUNCTION("""COMPUTED_VALUE"""),"void")</f>
        <v>void</v>
      </c>
      <c r="D106" s="52"/>
      <c r="E106" s="52"/>
      <c r="F106" s="52" t="str">
        <f>IFERROR(__xludf.DUMMYFUNCTION("""COMPUTED_VALUE"""),"key file data to get list leson")</f>
        <v>key file data to get list leson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IFERROR(__xludf.DUMMYFUNCTION("""COMPUTED_VALUE"""),"comPairImage")</f>
        <v>comPairImage</v>
      </c>
      <c r="B107" s="52" t="str">
        <f>IFERROR(__xludf.DUMMYFUNCTION("""COMPUTED_VALUE"""),"element,expect")</f>
        <v>element,expect</v>
      </c>
      <c r="C107" s="52" t="str">
        <f>IFERROR(__xludf.DUMMYFUNCTION("""COMPUTED_VALUE"""),"String")</f>
        <v>String</v>
      </c>
      <c r="D107" s="52"/>
      <c r="E107" s="52"/>
      <c r="F107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IFERROR(__xludf.DUMMYFUNCTION("""COMPUTED_VALUE"""),"comPairWordHasImage")</f>
        <v>comPairWordHasImage</v>
      </c>
      <c r="B108" s="52" t="str">
        <f>IFERROR(__xludf.DUMMYFUNCTION("""COMPUTED_VALUE"""),"element,expect")</f>
        <v>element,expect</v>
      </c>
      <c r="C108" s="52" t="str">
        <f>IFERROR(__xludf.DUMMYFUNCTION("""COMPUTED_VALUE"""),"String")</f>
        <v>String</v>
      </c>
      <c r="D108" s="52"/>
      <c r="E108" s="52"/>
      <c r="F108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IFERROR(__xludf.DUMMYFUNCTION("""COMPUTED_VALUE"""),"skipLesson")</f>
        <v>skipLesson</v>
      </c>
      <c r="B109" s="52" t="str">
        <f>IFERROR(__xludf.DUMMYFUNCTION("""COMPUTED_VALUE"""),"element")</f>
        <v>element</v>
      </c>
      <c r="C109" s="52" t="str">
        <f>IFERROR(__xludf.DUMMYFUNCTION("""COMPUTED_VALUE"""),"void")</f>
        <v>void</v>
      </c>
      <c r="D109" s="52"/>
      <c r="E109" s="52"/>
      <c r="F109" s="52" t="str">
        <f>IFERROR(__xludf.DUMMYFUNCTION("""COMPUTED_VALUE"""),"sử dụng với những nút có thể onclick()")</f>
        <v>sử dụng với những nút có thể onclick()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IFERROR(__xludf.DUMMYFUNCTION("""COMPUTED_VALUE"""),"setIndexVariableFile")</f>
        <v>setIndexVariableFile</v>
      </c>
      <c r="B110" s="52"/>
      <c r="C110" s="52" t="str">
        <f>IFERROR(__xludf.DUMMYFUNCTION("""COMPUTED_VALUE"""),"void")</f>
        <v>void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IFERROR(__xludf.DUMMYFUNCTION("""COMPUTED_VALUE"""),"setVariableTypeOfStringFile")</f>
        <v>setVariableTypeOfStringFile</v>
      </c>
      <c r="B111" s="52" t="str">
        <f>IFERROR(__xludf.DUMMYFUNCTION("""COMPUTED_VALUE"""),"key,value")</f>
        <v>key,value</v>
      </c>
      <c r="C111" s="52" t="str">
        <f>IFERROR(__xludf.DUMMYFUNCTION("""COMPUTED_VALUE"""),"void")</f>
        <v>void</v>
      </c>
      <c r="D111" s="52"/>
      <c r="E111" s="52"/>
      <c r="F111" s="52" t="str">
        <f>IFERROR(__xludf.DUMMYFUNCTION("""COMPUTED_VALUE"""),"set value cho bieens vowis type string")</f>
        <v>set value cho bieens vowis type string</v>
      </c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IFERROR(__xludf.DUMMYFUNCTION("""COMPUTED_VALUE"""),"getValueOfVariable")</f>
        <v>getValueOfVariable</v>
      </c>
      <c r="B112" s="52"/>
      <c r="C112" s="52" t="str">
        <f>IFERROR(__xludf.DUMMYFUNCTION("""COMPUTED_VALUE"""),"String")</f>
        <v>String</v>
      </c>
      <c r="D112" s="52"/>
      <c r="E112" s="52"/>
      <c r="F112" s="52" t="str">
        <f>IFERROR(__xludf.DUMMYFUNCTION("""COMPUTED_VALUE"""),"return value in variable file")</f>
        <v>return value in variable file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IFERROR(__xludf.DUMMYFUNCTION("""COMPUTED_VALUE"""),"getPathStartWith")</f>
        <v>getPathStartWith</v>
      </c>
      <c r="B113" s="52" t="str">
        <f>IFERROR(__xludf.DUMMYFUNCTION("""COMPUTED_VALUE"""),"start with,element,component,key,index,expect")</f>
        <v>start with,element,component,key,index,expect</v>
      </c>
      <c r="C113" s="52" t="str">
        <f>IFERROR(__xludf.DUMMYFUNCTION("""COMPUTED_VALUE"""),"void")</f>
        <v>void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