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5218E2AC-1CCD-4F1E-BB13-8106D6927F9C}" xr6:coauthVersionLast="45" xr6:coauthVersionMax="45" xr10:uidLastSave="{00000000-0000-0000-0000-000000000000}"/>
  <bookViews>
    <workbookView xWindow="-110" yWindow="-110" windowWidth="19420" windowHeight="11020"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项目日程安排!$G1</definedName>
    <definedName name="task_progress" localSheetId="0">项目日程安排!$D1</definedName>
    <definedName name="task_start" localSheetId="0">项目日程安排!$E1</definedName>
    <definedName name="今天"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11" l="1"/>
  <c r="G28" i="11" l="1"/>
  <c r="E29" i="11" s="1"/>
  <c r="G29" i="11" s="1"/>
  <c r="G30" i="11" s="1"/>
  <c r="E31" i="11" s="1"/>
  <c r="G31" i="11" s="1"/>
  <c r="E32" i="11" s="1"/>
  <c r="G32" i="11" s="1"/>
  <c r="E33" i="11" s="1"/>
  <c r="G33" i="11" s="1"/>
  <c r="E34" i="11" s="1"/>
  <c r="G34" i="11" s="1"/>
  <c r="E35" i="11" s="1"/>
  <c r="G35" i="11" s="1"/>
  <c r="E36" i="11" s="1"/>
  <c r="G36" i="11" s="1"/>
  <c r="G19" i="11"/>
  <c r="E20" i="11" s="1"/>
  <c r="G20" i="11" s="1"/>
  <c r="E21" i="11" s="1"/>
  <c r="G21" i="11" s="1"/>
  <c r="E22" i="11" s="1"/>
  <c r="G22" i="11" s="1"/>
  <c r="E23" i="11" s="1"/>
  <c r="G23" i="11" s="1"/>
  <c r="E24" i="11" s="1"/>
  <c r="G24" i="11" s="1"/>
  <c r="E25" i="11" s="1"/>
  <c r="G25" i="11" s="1"/>
  <c r="E26" i="11" s="1"/>
  <c r="G26" i="11" s="1"/>
  <c r="G16" i="11"/>
  <c r="G10" i="11"/>
  <c r="E11" i="11" s="1"/>
  <c r="E9" i="11"/>
  <c r="G9" i="11" s="1"/>
  <c r="G17" i="11" l="1"/>
  <c r="I7" i="11"/>
  <c r="I20" i="11" l="1"/>
  <c r="J5" i="11"/>
  <c r="I38" i="11"/>
  <c r="I37" i="11"/>
  <c r="I32" i="11"/>
  <c r="I31" i="11"/>
  <c r="I30" i="11"/>
  <c r="I29" i="11"/>
  <c r="I27" i="11"/>
  <c r="I18" i="11"/>
  <c r="I15" i="11"/>
  <c r="I8" i="11"/>
  <c r="J6" i="11" l="1"/>
  <c r="J4" i="11"/>
  <c r="I19" i="11"/>
  <c r="I9" i="11" l="1"/>
  <c r="I24" i="11"/>
  <c r="I28" i="11"/>
  <c r="I21" i="11"/>
  <c r="K5" i="11"/>
  <c r="G14" i="11" l="1"/>
  <c r="I14" i="11" s="1"/>
  <c r="I10" i="11"/>
  <c r="I16" i="11"/>
  <c r="L5" i="11"/>
  <c r="K6" i="11"/>
  <c r="I23" i="11"/>
  <c r="I17" i="11"/>
  <c r="G11" i="11" l="1"/>
  <c r="I11" i="11" s="1"/>
  <c r="M5" i="11"/>
  <c r="L6" i="11"/>
  <c r="E13" i="11" l="1"/>
  <c r="N5" i="11"/>
  <c r="M6" i="11"/>
  <c r="G13" i="11" l="1"/>
  <c r="I13" i="11" s="1"/>
  <c r="O5" i="11"/>
  <c r="N6" i="11"/>
  <c r="P5" i="11" l="1"/>
  <c r="O6" i="11"/>
  <c r="Q5" i="11" l="1"/>
  <c r="P6" i="11"/>
  <c r="Q6" i="11" l="1"/>
  <c r="R5" i="11"/>
  <c r="Q4" i="11"/>
  <c r="S5" i="11" l="1"/>
  <c r="R6" i="11"/>
  <c r="T5" i="11" l="1"/>
  <c r="S6" i="11"/>
  <c r="U5" i="11" l="1"/>
  <c r="T6" i="11"/>
  <c r="V5" i="11" l="1"/>
  <c r="U6" i="11"/>
  <c r="W5" i="11" l="1"/>
  <c r="V6" i="11"/>
  <c r="X5" i="11" l="1"/>
  <c r="W6" i="11"/>
  <c r="X6" i="11" l="1"/>
  <c r="Y5" i="11"/>
  <c r="X4"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<sst xmlns="http://schemas.openxmlformats.org/spreadsheetml/2006/main" count="84" uniqueCount="72">
  <si>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</si>
  <si>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</si>
  <si>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</si>
  <si>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</si>
  <si>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</si>
  <si>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</si>
  <si>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</si>
  <si>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</si>
  <si>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</si>
  <si>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</si>
  <si>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</si>
  <si>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</si>
  <si>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</si>
  <si>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</si>
  <si>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</si>
  <si>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</si>
  <si>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</si>
  <si>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</si>
  <si>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</si>
  <si>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</si>
  <si>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</si>
  <si>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</si>
  <si>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</si>
  <si>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</si>
  <si>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</si>
  <si>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</si>
  <si>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</si>
  <si>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</si>
  <si>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</si>
  <si>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</si>
  <si>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</si>
  <si>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</si>
  <si>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</si>
  <si>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</si>
  <si>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</si>
  <si>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</si>
  <si>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</si>
  <si>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鲁云浩</t>
  </si>
  <si>
    <t>鲁云浩</t>
    <phoneticPr fontId="23" type="noConversion"/>
  </si>
  <si>
    <t>数据结构设计</t>
  </si>
  <si>
    <t>登陆界面</t>
  </si>
  <si>
    <t>联系人界面</t>
  </si>
  <si>
    <t>PC端移植</t>
    <phoneticPr fontId="23" type="noConversion"/>
  </si>
  <si>
    <t>WTR APP开发进度表</t>
    <phoneticPr fontId="23" type="noConversion"/>
  </si>
  <si>
    <t>WTR</t>
    <phoneticPr fontId="23" type="noConversion"/>
  </si>
  <si>
    <t>承儿</t>
    <phoneticPr fontId="23" type="noConversion"/>
  </si>
  <si>
    <t>预计天数</t>
    <phoneticPr fontId="23" type="noConversion"/>
  </si>
  <si>
    <t>资料卡片</t>
    <phoneticPr fontId="23" type="noConversion"/>
  </si>
  <si>
    <t>注册及服务架构</t>
    <phoneticPr fontId="23" type="noConversion"/>
  </si>
  <si>
    <t>开发文档设计</t>
    <phoneticPr fontId="23" type="noConversion"/>
  </si>
  <si>
    <t>底层设计</t>
    <phoneticPr fontId="23" type="noConversion"/>
  </si>
  <si>
    <t>布局设计</t>
    <phoneticPr fontId="23" type="noConversion"/>
  </si>
  <si>
    <t>密码找回</t>
    <phoneticPr fontId="23" type="noConversion"/>
  </si>
  <si>
    <t>修改个人资料</t>
    <phoneticPr fontId="23" type="noConversion"/>
  </si>
  <si>
    <t>管理控制台/修改数据</t>
    <phoneticPr fontId="23" type="noConversion"/>
  </si>
  <si>
    <t>删除数据/注销账号</t>
    <phoneticPr fontId="23" type="noConversion"/>
  </si>
  <si>
    <t>新建推送/邀请码</t>
    <phoneticPr fontId="23" type="noConversion"/>
  </si>
  <si>
    <t>消息页面/接收推送</t>
    <phoneticPr fontId="23" type="noConversion"/>
  </si>
  <si>
    <t>个人中心/查改资料</t>
    <phoneticPr fontId="23" type="noConversion"/>
  </si>
  <si>
    <t>算法设计</t>
    <phoneticPr fontId="23" type="noConversion"/>
  </si>
  <si>
    <t>本地端数据架构</t>
    <phoneticPr fontId="23" type="noConversion"/>
  </si>
  <si>
    <t>方正教务API</t>
    <phoneticPr fontId="23" type="noConversion"/>
  </si>
  <si>
    <t>查看课表/空课表</t>
    <phoneticPr fontId="23" type="noConversion"/>
  </si>
  <si>
    <t>分标签联系人</t>
    <phoneticPr fontId="23" type="noConversion"/>
  </si>
  <si>
    <t>分导航页面</t>
    <phoneticPr fontId="23" type="noConversion"/>
  </si>
  <si>
    <t>头像图片算法</t>
    <phoneticPr fontId="23" type="noConversion"/>
  </si>
  <si>
    <t>后台接收消息与推送</t>
    <phoneticPr fontId="23" type="noConversion"/>
  </si>
  <si>
    <t>分配到</t>
    <phoneticPr fontId="23" type="noConversion"/>
  </si>
  <si>
    <t>条件搜索联系人</t>
    <phoneticPr fontId="23" type="noConversion"/>
  </si>
  <si>
    <t>完成上线</t>
    <phoneticPr fontId="23" type="noConversion"/>
  </si>
  <si>
    <t>测试Debug</t>
    <phoneticPr fontId="23" type="noConversion"/>
  </si>
  <si>
    <t>忘记密码</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</si>
</sst>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2" applyFill="1">
      <alignment horizontal="left" vertical="center" indent="2"/>
    </xf>
    <xf numFmtId="0" fontId="1" fillId="3" borderId="2" xfId="11" applyFill="1">
      <alignment horizontal="center" vertical="center"/>
    </xf>
    <xf numFmtId="0" fontId="1" fillId="0" borderId="9" xfId="0" applyFont="1" applyBorder="1" applyAlignment="1">
      <alignment horizontal="right" vertical="center"/>
    </xf>
    <xf numFmtId="0" fontId="1" fillId="9" borderId="2" xfId="11" applyFill="1">
      <alignment horizontal="center" vertical="center"/>
    </xf>
    <xf numFmtId="0" fontId="1" fillId="4" borderId="2" xfId="12" applyFill="1">
      <alignment horizontal="left" vertical="center" indent="2"/>
    </xf>
    <xf numFmtId="0" fontId="1" fillId="4" borderId="2" xfId="11" applyFill="1">
      <alignment horizontal="center" vertical="center"/>
    </xf>
    <xf numFmtId="0" fontId="1" fillId="6" borderId="2" xfId="11" applyFill="1">
      <alignment horizontal="center" vertical="center"/>
    </xf>
    <xf numFmtId="0" fontId="1" fillId="11" borderId="2" xfId="12" applyFill="1">
      <alignment horizontal="left" vertical="center" indent="2"/>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6"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7"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0" borderId="0" xfId="0" applyFont="1" applyBorder="1" applyAlignment="1">
      <alignment horizontal="center" vertical="center"/>
    </xf>
    <xf numFmtId="0" fontId="1" fillId="3" borderId="2" xfId="10" applyNumberFormat="1" applyFill="1">
      <alignment horizontal="center" vertical="center"/>
    </xf>
    <xf numFmtId="0" fontId="1" fillId="11" borderId="2" xfId="10" applyNumberFormat="1" applyFill="1">
      <alignment horizontal="center" vertical="center"/>
    </xf>
    <xf numFmtId="0" fontId="1" fillId="4" borderId="2" xfId="10" applyNumberFormat="1" applyFill="1">
      <alignment horizontal="center" vertical="center"/>
    </xf>
    <xf numFmtId="0" fontId="1" fillId="10" borderId="2" xfId="10" applyNumberFormat="1" applyFill="1">
      <alignment horizontal="center" vertical="center"/>
    </xf>
    <xf numFmtId="9" fontId="1" fillId="10" borderId="2" xfId="11" applyNumberFormat="1" applyFill="1">
      <alignment horizontal="center" vertical="center"/>
    </xf>
    <xf numFmtId="31" fontId="1" fillId="7" borderId="4" xfId="0" applyNumberFormat="1" applyFont="1" applyFill="1" applyBorder="1" applyAlignment="1">
      <alignment horizontal="left" vertical="center" wrapText="1" indent="1"/>
    </xf>
    <xf numFmtId="31" fontId="1" fillId="7" borderId="1" xfId="0" applyNumberFormat="1" applyFont="1" applyFill="1" applyBorder="1" applyAlignment="1">
      <alignment horizontal="left" vertical="center" wrapText="1" indent="1"/>
    </xf>
    <xf numFmtId="31" fontId="1" fillId="7" borderId="5" xfId="0" applyNumberFormat="1" applyFont="1" applyFill="1" applyBorder="1" applyAlignment="1">
      <alignment horizontal="left" vertical="center" wrapText="1" indent="1"/>
    </xf>
    <xf numFmtId="181" fontId="1" fillId="0" borderId="3" xfId="9">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33" zoomScaleNormal="33" zoomScalePageLayoutView="70" workbookViewId="0">
      <pane ySplit="6" topLeftCell="A7" activePane="bottomLeft" state="frozen"/>
      <selection pane="bottomLeft" activeCell="E3" sqref="E3:G3"/>
    </sheetView>
  </sheetViews>
  <sheetFormatPr defaultColWidth="8.84375" defaultRowHeight="30" customHeight="1" x14ac:dyDescent="0.45"/>
  <cols>
    <col min="1" max="1" width="2.765625" style="45" customWidth="1"/>
    <col min="2" max="2" width="19.84375" style="44" customWidth="1"/>
    <col min="3" max="3" width="14.15234375" style="44" customWidth="1"/>
    <col min="4" max="4" width="10.765625" style="44" customWidth="1"/>
    <col min="5" max="6" width="10.53515625" style="47" customWidth="1"/>
    <col min="7" max="7" width="10.53515625" style="44" customWidth="1"/>
    <col min="8" max="8" width="2.765625" style="44" customWidth="1"/>
    <col min="9" max="9" width="10.4609375" style="44" hidden="1" customWidth="1"/>
    <col min="10" max="65" width="2.69140625" style="44" customWidth="1"/>
    <col min="66" max="66" width="8.84375" style="44"/>
    <col min="67" max="69" width="7.3046875" style="44"/>
    <col min="70" max="71" width="8.69140625" style="44"/>
    <col min="72" max="16384" width="8.84375" style="44"/>
  </cols>
  <sheetData>
    <row r="1" spans="1:65" ht="30" customHeight="1" x14ac:dyDescent="0.75">
      <c r="A1" s="42" t="s">
        <v>0</v>
      </c>
      <c r="B1" s="43" t="s">
        <v>43</v>
      </c>
      <c r="C1" s="5"/>
      <c r="D1" s="6"/>
      <c r="E1" s="7"/>
      <c r="F1" s="7"/>
      <c r="G1" s="8"/>
      <c r="I1" s="6"/>
      <c r="J1" s="9"/>
    </row>
    <row r="2" spans="1:65" ht="30" customHeight="1" x14ac:dyDescent="0.45">
      <c r="A2" s="45" t="s">
        <v>1</v>
      </c>
      <c r="B2" s="46" t="s">
        <v>44</v>
      </c>
      <c r="J2" s="10"/>
    </row>
    <row r="3" spans="1:65" ht="30" customHeight="1" x14ac:dyDescent="0.45">
      <c r="A3" s="45" t="s">
        <v>2</v>
      </c>
      <c r="B3" s="48" t="s">
        <v>45</v>
      </c>
      <c r="C3" s="96" t="s">
        <v>16</v>
      </c>
      <c r="D3" s="97"/>
      <c r="E3" s="95">
        <v>43894</v>
      </c>
      <c r="F3" s="95"/>
      <c r="G3" s="95"/>
    </row>
    <row r="4" spans="1:65" ht="30" customHeight="1" x14ac:dyDescent="0.45">
      <c r="A4" s="42" t="s">
        <v>3</v>
      </c>
      <c r="C4" s="96" t="s">
        <v>17</v>
      </c>
      <c r="D4" s="97"/>
      <c r="E4" s="49">
        <v>1</v>
      </c>
      <c r="F4" s="86"/>
      <c r="J4" s="92">
        <f>J5</f>
        <v>43891</v>
      </c>
      <c r="K4" s="93"/>
      <c r="L4" s="93"/>
      <c r="M4" s="93"/>
      <c r="N4" s="93"/>
      <c r="O4" s="93"/>
      <c r="P4" s="94"/>
      <c r="Q4" s="92">
        <f>Q5</f>
        <v>43898</v>
      </c>
      <c r="R4" s="93"/>
      <c r="S4" s="93"/>
      <c r="T4" s="93"/>
      <c r="U4" s="93"/>
      <c r="V4" s="93"/>
      <c r="W4" s="94"/>
      <c r="X4" s="92">
        <f>X5</f>
        <v>43905</v>
      </c>
      <c r="Y4" s="93"/>
      <c r="Z4" s="93"/>
      <c r="AA4" s="93"/>
      <c r="AB4" s="93"/>
      <c r="AC4" s="93"/>
      <c r="AD4" s="94"/>
      <c r="AE4" s="92">
        <f>AE5</f>
        <v>43912</v>
      </c>
      <c r="AF4" s="93"/>
      <c r="AG4" s="93"/>
      <c r="AH4" s="93"/>
      <c r="AI4" s="93"/>
      <c r="AJ4" s="93"/>
      <c r="AK4" s="94"/>
      <c r="AL4" s="92">
        <f>AL5</f>
        <v>43919</v>
      </c>
      <c r="AM4" s="93"/>
      <c r="AN4" s="93"/>
      <c r="AO4" s="93"/>
      <c r="AP4" s="93"/>
      <c r="AQ4" s="93"/>
      <c r="AR4" s="94"/>
      <c r="AS4" s="92">
        <f>AS5</f>
        <v>43926</v>
      </c>
      <c r="AT4" s="93"/>
      <c r="AU4" s="93"/>
      <c r="AV4" s="93"/>
      <c r="AW4" s="93"/>
      <c r="AX4" s="93"/>
      <c r="AY4" s="94"/>
      <c r="AZ4" s="92">
        <f>AZ5</f>
        <v>43933</v>
      </c>
      <c r="BA4" s="93"/>
      <c r="BB4" s="93"/>
      <c r="BC4" s="93"/>
      <c r="BD4" s="93"/>
      <c r="BE4" s="93"/>
      <c r="BF4" s="94"/>
      <c r="BG4" s="92">
        <f>BG5</f>
        <v>43940</v>
      </c>
      <c r="BH4" s="93"/>
      <c r="BI4" s="93"/>
      <c r="BJ4" s="93"/>
      <c r="BK4" s="93"/>
      <c r="BL4" s="93"/>
      <c r="BM4" s="94"/>
    </row>
    <row r="5" spans="1:65" ht="15" customHeight="1" x14ac:dyDescent="0.45">
      <c r="A5" s="42" t="s">
        <v>4</v>
      </c>
      <c r="B5" s="98"/>
      <c r="C5" s="98"/>
      <c r="D5" s="98"/>
      <c r="E5" s="98"/>
      <c r="F5" s="98"/>
      <c r="G5" s="98"/>
      <c r="H5" s="98"/>
      <c r="J5" s="75">
        <f>Project_Start-WEEKDAY(Project_Start,1)+1+7*(Display_Week-1)</f>
        <v>43891</v>
      </c>
      <c r="K5" s="76">
        <f>J5+1</f>
        <v>43892</v>
      </c>
      <c r="L5" s="76">
        <f t="shared" ref="L5:AY5" si="0">K5+1</f>
        <v>43893</v>
      </c>
      <c r="M5" s="76">
        <f t="shared" si="0"/>
        <v>43894</v>
      </c>
      <c r="N5" s="76">
        <f t="shared" si="0"/>
        <v>43895</v>
      </c>
      <c r="O5" s="76">
        <f t="shared" si="0"/>
        <v>43896</v>
      </c>
      <c r="P5" s="77">
        <f t="shared" si="0"/>
        <v>43897</v>
      </c>
      <c r="Q5" s="75">
        <f>P5+1</f>
        <v>43898</v>
      </c>
      <c r="R5" s="76">
        <f>Q5+1</f>
        <v>43899</v>
      </c>
      <c r="S5" s="76">
        <f t="shared" si="0"/>
        <v>43900</v>
      </c>
      <c r="T5" s="76">
        <f t="shared" si="0"/>
        <v>43901</v>
      </c>
      <c r="U5" s="76">
        <f t="shared" si="0"/>
        <v>43902</v>
      </c>
      <c r="V5" s="76">
        <f t="shared" si="0"/>
        <v>43903</v>
      </c>
      <c r="W5" s="77">
        <f t="shared" si="0"/>
        <v>43904</v>
      </c>
      <c r="X5" s="75">
        <f>W5+1</f>
        <v>43905</v>
      </c>
      <c r="Y5" s="76">
        <f>X5+1</f>
        <v>43906</v>
      </c>
      <c r="Z5" s="76">
        <f t="shared" si="0"/>
        <v>43907</v>
      </c>
      <c r="AA5" s="76">
        <f t="shared" si="0"/>
        <v>43908</v>
      </c>
      <c r="AB5" s="76">
        <f t="shared" si="0"/>
        <v>43909</v>
      </c>
      <c r="AC5" s="76">
        <f t="shared" si="0"/>
        <v>43910</v>
      </c>
      <c r="AD5" s="77">
        <f t="shared" si="0"/>
        <v>43911</v>
      </c>
      <c r="AE5" s="75">
        <f>AD5+1</f>
        <v>43912</v>
      </c>
      <c r="AF5" s="76">
        <f>AE5+1</f>
        <v>43913</v>
      </c>
      <c r="AG5" s="76">
        <f t="shared" si="0"/>
        <v>43914</v>
      </c>
      <c r="AH5" s="76">
        <f t="shared" si="0"/>
        <v>43915</v>
      </c>
      <c r="AI5" s="76">
        <f t="shared" si="0"/>
        <v>43916</v>
      </c>
      <c r="AJ5" s="76">
        <f t="shared" si="0"/>
        <v>43917</v>
      </c>
      <c r="AK5" s="77">
        <f t="shared" si="0"/>
        <v>43918</v>
      </c>
      <c r="AL5" s="75">
        <f>AK5+1</f>
        <v>43919</v>
      </c>
      <c r="AM5" s="76">
        <f>AL5+1</f>
        <v>43920</v>
      </c>
      <c r="AN5" s="76">
        <f t="shared" si="0"/>
        <v>43921</v>
      </c>
      <c r="AO5" s="76">
        <f t="shared" si="0"/>
        <v>43922</v>
      </c>
      <c r="AP5" s="76">
        <f t="shared" si="0"/>
        <v>43923</v>
      </c>
      <c r="AQ5" s="76">
        <f t="shared" si="0"/>
        <v>43924</v>
      </c>
      <c r="AR5" s="77">
        <f t="shared" si="0"/>
        <v>43925</v>
      </c>
      <c r="AS5" s="75">
        <f>AR5+1</f>
        <v>43926</v>
      </c>
      <c r="AT5" s="76">
        <f>AS5+1</f>
        <v>43927</v>
      </c>
      <c r="AU5" s="76">
        <f t="shared" si="0"/>
        <v>43928</v>
      </c>
      <c r="AV5" s="76">
        <f t="shared" si="0"/>
        <v>43929</v>
      </c>
      <c r="AW5" s="76">
        <f t="shared" si="0"/>
        <v>43930</v>
      </c>
      <c r="AX5" s="76">
        <f t="shared" si="0"/>
        <v>43931</v>
      </c>
      <c r="AY5" s="77">
        <f t="shared" si="0"/>
        <v>43932</v>
      </c>
      <c r="AZ5" s="75">
        <f>AY5+1</f>
        <v>43933</v>
      </c>
      <c r="BA5" s="76">
        <f>AZ5+1</f>
        <v>43934</v>
      </c>
      <c r="BB5" s="76">
        <f t="shared" ref="BB5:BF5" si="1">BA5+1</f>
        <v>43935</v>
      </c>
      <c r="BC5" s="76">
        <f t="shared" si="1"/>
        <v>43936</v>
      </c>
      <c r="BD5" s="76">
        <f t="shared" si="1"/>
        <v>43937</v>
      </c>
      <c r="BE5" s="76">
        <f t="shared" si="1"/>
        <v>43938</v>
      </c>
      <c r="BF5" s="77">
        <f t="shared" si="1"/>
        <v>43939</v>
      </c>
      <c r="BG5" s="75">
        <f>BF5+1</f>
        <v>43940</v>
      </c>
      <c r="BH5" s="76">
        <f>BG5+1</f>
        <v>43941</v>
      </c>
      <c r="BI5" s="76">
        <f t="shared" ref="BI5:BM5" si="2">BH5+1</f>
        <v>43942</v>
      </c>
      <c r="BJ5" s="76">
        <f t="shared" si="2"/>
        <v>43943</v>
      </c>
      <c r="BK5" s="76">
        <f t="shared" si="2"/>
        <v>43944</v>
      </c>
      <c r="BL5" s="76">
        <f t="shared" si="2"/>
        <v>43945</v>
      </c>
      <c r="BM5" s="77">
        <f t="shared" si="2"/>
        <v>43946</v>
      </c>
    </row>
    <row r="6" spans="1:65" ht="30" customHeight="1" thickBot="1" x14ac:dyDescent="0.5">
      <c r="A6" s="42" t="s">
        <v>5</v>
      </c>
      <c r="B6" s="11" t="s">
        <v>14</v>
      </c>
      <c r="C6" s="12" t="s">
        <v>67</v>
      </c>
      <c r="D6" s="12" t="s">
        <v>18</v>
      </c>
      <c r="E6" s="12" t="s">
        <v>19</v>
      </c>
      <c r="F6" s="12" t="s">
        <v>46</v>
      </c>
      <c r="G6" s="12" t="s">
        <v>20</v>
      </c>
      <c r="H6" s="12"/>
      <c r="I6" s="12" t="s">
        <v>21</v>
      </c>
      <c r="J6" s="13" t="str">
        <f t="shared" ref="J6:AO6" si="3">LEFT(TEXT(J5,"aaa"),1)</f>
        <v>日</v>
      </c>
      <c r="K6" s="13" t="str">
        <f t="shared" si="3"/>
        <v>一</v>
      </c>
      <c r="L6" s="13" t="str">
        <f t="shared" si="3"/>
        <v>二</v>
      </c>
      <c r="M6" s="13" t="str">
        <f t="shared" si="3"/>
        <v>三</v>
      </c>
      <c r="N6" s="13" t="str">
        <f t="shared" si="3"/>
        <v>四</v>
      </c>
      <c r="O6" s="13" t="str">
        <f t="shared" si="3"/>
        <v>五</v>
      </c>
      <c r="P6" s="13" t="str">
        <f t="shared" si="3"/>
        <v>六</v>
      </c>
      <c r="Q6" s="13" t="str">
        <f t="shared" si="3"/>
        <v>日</v>
      </c>
      <c r="R6" s="13" t="str">
        <f t="shared" si="3"/>
        <v>一</v>
      </c>
      <c r="S6" s="13" t="str">
        <f t="shared" si="3"/>
        <v>二</v>
      </c>
      <c r="T6" s="13" t="str">
        <f t="shared" si="3"/>
        <v>三</v>
      </c>
      <c r="U6" s="13" t="str">
        <f t="shared" si="3"/>
        <v>四</v>
      </c>
      <c r="V6" s="13" t="str">
        <f t="shared" si="3"/>
        <v>五</v>
      </c>
      <c r="W6" s="13" t="str">
        <f t="shared" si="3"/>
        <v>六</v>
      </c>
      <c r="X6" s="13" t="str">
        <f t="shared" si="3"/>
        <v>日</v>
      </c>
      <c r="Y6" s="13" t="str">
        <f t="shared" si="3"/>
        <v>一</v>
      </c>
      <c r="Z6" s="13" t="str">
        <f t="shared" si="3"/>
        <v>二</v>
      </c>
      <c r="AA6" s="13" t="str">
        <f t="shared" si="3"/>
        <v>三</v>
      </c>
      <c r="AB6" s="13" t="str">
        <f t="shared" si="3"/>
        <v>四</v>
      </c>
      <c r="AC6" s="13" t="str">
        <f t="shared" si="3"/>
        <v>五</v>
      </c>
      <c r="AD6" s="13" t="str">
        <f t="shared" si="3"/>
        <v>六</v>
      </c>
      <c r="AE6" s="13" t="str">
        <f t="shared" si="3"/>
        <v>日</v>
      </c>
      <c r="AF6" s="13" t="str">
        <f t="shared" si="3"/>
        <v>一</v>
      </c>
      <c r="AG6" s="13" t="str">
        <f t="shared" si="3"/>
        <v>二</v>
      </c>
      <c r="AH6" s="13" t="str">
        <f t="shared" si="3"/>
        <v>三</v>
      </c>
      <c r="AI6" s="13" t="str">
        <f t="shared" si="3"/>
        <v>四</v>
      </c>
      <c r="AJ6" s="13" t="str">
        <f t="shared" si="3"/>
        <v>五</v>
      </c>
      <c r="AK6" s="13" t="str">
        <f t="shared" si="3"/>
        <v>六</v>
      </c>
      <c r="AL6" s="13" t="str">
        <f t="shared" si="3"/>
        <v>日</v>
      </c>
      <c r="AM6" s="13" t="str">
        <f t="shared" si="3"/>
        <v>一</v>
      </c>
      <c r="AN6" s="13" t="str">
        <f t="shared" si="3"/>
        <v>二</v>
      </c>
      <c r="AO6" s="13" t="str">
        <f t="shared" si="3"/>
        <v>三</v>
      </c>
      <c r="AP6" s="13" t="str">
        <f t="shared" ref="AP6:BM6" si="4">LEFT(TEXT(AP5,"aaa"),1)</f>
        <v>四</v>
      </c>
      <c r="AQ6" s="13" t="str">
        <f t="shared" si="4"/>
        <v>五</v>
      </c>
      <c r="AR6" s="13" t="str">
        <f t="shared" si="4"/>
        <v>六</v>
      </c>
      <c r="AS6" s="13" t="str">
        <f t="shared" si="4"/>
        <v>日</v>
      </c>
      <c r="AT6" s="13" t="str">
        <f t="shared" si="4"/>
        <v>一</v>
      </c>
      <c r="AU6" s="13" t="str">
        <f t="shared" si="4"/>
        <v>二</v>
      </c>
      <c r="AV6" s="13" t="str">
        <f t="shared" si="4"/>
        <v>三</v>
      </c>
      <c r="AW6" s="13" t="str">
        <f t="shared" si="4"/>
        <v>四</v>
      </c>
      <c r="AX6" s="13" t="str">
        <f t="shared" si="4"/>
        <v>五</v>
      </c>
      <c r="AY6" s="13" t="str">
        <f t="shared" si="4"/>
        <v>六</v>
      </c>
      <c r="AZ6" s="13" t="str">
        <f t="shared" si="4"/>
        <v>日</v>
      </c>
      <c r="BA6" s="13" t="str">
        <f t="shared" si="4"/>
        <v>一</v>
      </c>
      <c r="BB6" s="13" t="str">
        <f t="shared" si="4"/>
        <v>二</v>
      </c>
      <c r="BC6" s="13" t="str">
        <f t="shared" si="4"/>
        <v>三</v>
      </c>
      <c r="BD6" s="13" t="str">
        <f t="shared" si="4"/>
        <v>四</v>
      </c>
      <c r="BE6" s="13" t="str">
        <f t="shared" si="4"/>
        <v>五</v>
      </c>
      <c r="BF6" s="13" t="str">
        <f t="shared" si="4"/>
        <v>六</v>
      </c>
      <c r="BG6" s="13" t="str">
        <f t="shared" si="4"/>
        <v>日</v>
      </c>
      <c r="BH6" s="13" t="str">
        <f t="shared" si="4"/>
        <v>一</v>
      </c>
      <c r="BI6" s="13" t="str">
        <f t="shared" si="4"/>
        <v>二</v>
      </c>
      <c r="BJ6" s="13" t="str">
        <f t="shared" si="4"/>
        <v>三</v>
      </c>
      <c r="BK6" s="13" t="str">
        <f t="shared" si="4"/>
        <v>四</v>
      </c>
      <c r="BL6" s="13" t="str">
        <f t="shared" si="4"/>
        <v>五</v>
      </c>
      <c r="BM6" s="13" t="str">
        <f t="shared" si="4"/>
        <v>六</v>
      </c>
    </row>
    <row r="7" spans="1:65" ht="30" hidden="1" customHeight="1" thickBot="1" x14ac:dyDescent="0.5">
      <c r="A7" s="45" t="s">
        <v>6</v>
      </c>
      <c r="C7" s="50"/>
      <c r="E7" s="44"/>
      <c r="F7" s="44"/>
      <c r="I7" s="44" t="str">
        <f>IF(OR(ISBLANK(task_start),ISBLANK(task_end)),"",task_end-task_start+1)</f>
        <v/>
      </c>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row>
    <row r="8" spans="1:65" s="53" customFormat="1" ht="30" customHeight="1" thickBot="1" x14ac:dyDescent="0.5">
      <c r="A8" s="42" t="s">
        <v>7</v>
      </c>
      <c r="B8" s="14" t="s">
        <v>42</v>
      </c>
      <c r="C8" s="52"/>
      <c r="D8" s="15"/>
      <c r="E8" s="78"/>
      <c r="F8" s="78"/>
      <c r="G8" s="79"/>
      <c r="H8" s="16"/>
      <c r="I8" s="16" t="str">
        <f t="shared" ref="I8:I38" si="5">IF(OR(ISBLANK(task_start),ISBLANK(task_end)),"",task_end-task_start+1)</f>
        <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row>
    <row r="9" spans="1:65" s="53" customFormat="1" ht="30" customHeight="1" thickBot="1" x14ac:dyDescent="0.5">
      <c r="A9" s="42" t="s">
        <v>8</v>
      </c>
      <c r="B9" s="54" t="s">
        <v>40</v>
      </c>
      <c r="C9" s="55" t="s">
        <v>38</v>
      </c>
      <c r="D9" s="17">
        <v>1</v>
      </c>
      <c r="E9" s="1">
        <f>Project_Start</f>
        <v>43894</v>
      </c>
      <c r="F9" s="87">
        <v>3</v>
      </c>
      <c r="G9" s="1">
        <f>E9+F9</f>
        <v>43897</v>
      </c>
      <c r="H9" s="16"/>
      <c r="I9" s="16">
        <f t="shared" si="5"/>
        <v>4</v>
      </c>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row>
    <row r="10" spans="1:65" s="53" customFormat="1" ht="30" customHeight="1" thickBot="1" x14ac:dyDescent="0.5">
      <c r="A10" s="42" t="s">
        <v>9</v>
      </c>
      <c r="B10" s="54" t="s">
        <v>47</v>
      </c>
      <c r="C10" s="55" t="s">
        <v>38</v>
      </c>
      <c r="D10" s="17">
        <v>1</v>
      </c>
      <c r="E10" s="1">
        <v>43898</v>
      </c>
      <c r="F10" s="87">
        <v>4</v>
      </c>
      <c r="G10" s="1">
        <f t="shared" ref="G10:G17" si="6">E10+F10</f>
        <v>43902</v>
      </c>
      <c r="H10" s="16"/>
      <c r="I10" s="16">
        <f t="shared" si="5"/>
        <v>5</v>
      </c>
      <c r="J10" s="51"/>
      <c r="K10" s="51"/>
      <c r="L10" s="51"/>
      <c r="M10" s="51"/>
      <c r="N10" s="51"/>
      <c r="O10" s="51"/>
      <c r="P10" s="51"/>
      <c r="Q10" s="51"/>
      <c r="R10" s="51"/>
      <c r="S10" s="51"/>
      <c r="T10" s="51"/>
      <c r="U10" s="51"/>
      <c r="V10" s="56"/>
      <c r="W10" s="56"/>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row>
    <row r="11" spans="1:65" s="53" customFormat="1" ht="30" customHeight="1" thickBot="1" x14ac:dyDescent="0.5">
      <c r="A11" s="45"/>
      <c r="B11" s="54" t="s">
        <v>41</v>
      </c>
      <c r="C11" s="55" t="s">
        <v>38</v>
      </c>
      <c r="D11" s="17">
        <v>1</v>
      </c>
      <c r="E11" s="1">
        <f>G10</f>
        <v>43902</v>
      </c>
      <c r="F11" s="87">
        <v>2</v>
      </c>
      <c r="G11" s="1">
        <f t="shared" si="6"/>
        <v>43904</v>
      </c>
      <c r="H11" s="16"/>
      <c r="I11" s="16">
        <f t="shared" si="5"/>
        <v>3</v>
      </c>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row>
    <row r="12" spans="1:65" s="53" customFormat="1" ht="30" customHeight="1" thickBot="1" x14ac:dyDescent="0.5">
      <c r="A12" s="45"/>
      <c r="B12" s="54" t="s">
        <v>71</v>
      </c>
      <c r="C12" s="55" t="s">
        <v>38</v>
      </c>
      <c r="D12" s="17">
        <v>1</v>
      </c>
      <c r="E12" s="1">
        <v>43902</v>
      </c>
      <c r="F12" s="87">
        <v>2</v>
      </c>
      <c r="G12" s="1">
        <f t="shared" si="6"/>
        <v>43904</v>
      </c>
      <c r="H12" s="16"/>
      <c r="I12" s="16"/>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row>
    <row r="13" spans="1:65" s="53" customFormat="1" ht="30" customHeight="1" thickBot="1" x14ac:dyDescent="0.5">
      <c r="A13" s="45"/>
      <c r="B13" s="54" t="s">
        <v>48</v>
      </c>
      <c r="C13" s="55" t="s">
        <v>38</v>
      </c>
      <c r="D13" s="17">
        <v>0.5</v>
      </c>
      <c r="E13" s="1">
        <f>G11</f>
        <v>43904</v>
      </c>
      <c r="F13" s="87">
        <v>4</v>
      </c>
      <c r="G13" s="1">
        <f t="shared" si="6"/>
        <v>43908</v>
      </c>
      <c r="H13" s="16"/>
      <c r="I13" s="16">
        <f t="shared" si="5"/>
        <v>5</v>
      </c>
      <c r="J13" s="51"/>
      <c r="K13" s="51"/>
      <c r="L13" s="51"/>
      <c r="M13" s="51"/>
      <c r="N13" s="51"/>
      <c r="O13" s="51"/>
      <c r="P13" s="51"/>
      <c r="Q13" s="51"/>
      <c r="R13" s="51"/>
      <c r="S13" s="51"/>
      <c r="T13" s="51"/>
      <c r="U13" s="51"/>
      <c r="V13" s="51"/>
      <c r="W13" s="51"/>
      <c r="X13" s="51"/>
      <c r="Y13" s="51"/>
      <c r="Z13" s="56"/>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row>
    <row r="14" spans="1:65" s="53" customFormat="1" ht="30" customHeight="1" thickBot="1" x14ac:dyDescent="0.5">
      <c r="A14" s="45"/>
      <c r="B14" s="54" t="s">
        <v>39</v>
      </c>
      <c r="C14" s="55" t="s">
        <v>38</v>
      </c>
      <c r="D14" s="17">
        <v>0.7</v>
      </c>
      <c r="E14" s="1">
        <v>43902</v>
      </c>
      <c r="F14" s="87">
        <v>4</v>
      </c>
      <c r="G14" s="1">
        <f t="shared" si="6"/>
        <v>43906</v>
      </c>
      <c r="H14" s="16"/>
      <c r="I14" s="16">
        <f t="shared" si="5"/>
        <v>5</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row>
    <row r="15" spans="1:65" s="53" customFormat="1" ht="30" customHeight="1" thickBot="1" x14ac:dyDescent="0.5">
      <c r="A15" s="42" t="s">
        <v>10</v>
      </c>
      <c r="B15" s="18" t="s">
        <v>50</v>
      </c>
      <c r="C15" s="57"/>
      <c r="D15" s="19"/>
      <c r="E15" s="80"/>
      <c r="F15" s="80"/>
      <c r="G15" s="81"/>
      <c r="H15" s="16"/>
      <c r="I15" s="16" t="str">
        <f t="shared" si="5"/>
        <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row>
    <row r="16" spans="1:65" s="53" customFormat="1" ht="30" customHeight="1" thickBot="1" x14ac:dyDescent="0.5">
      <c r="A16" s="42"/>
      <c r="B16" s="58" t="s">
        <v>49</v>
      </c>
      <c r="C16" s="59" t="s">
        <v>37</v>
      </c>
      <c r="D16" s="20">
        <v>0.4</v>
      </c>
      <c r="E16" s="2">
        <v>43902</v>
      </c>
      <c r="F16" s="89">
        <v>7</v>
      </c>
      <c r="G16" s="2">
        <f t="shared" si="6"/>
        <v>43909</v>
      </c>
      <c r="H16" s="16"/>
      <c r="I16" s="16">
        <f t="shared" si="5"/>
        <v>8</v>
      </c>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row>
    <row r="17" spans="1:65" s="53" customFormat="1" ht="30" customHeight="1" thickBot="1" x14ac:dyDescent="0.5">
      <c r="A17" s="45"/>
      <c r="B17" s="58" t="s">
        <v>59</v>
      </c>
      <c r="C17" s="59" t="s">
        <v>37</v>
      </c>
      <c r="D17" s="20">
        <v>0.15</v>
      </c>
      <c r="E17" s="2">
        <v>43905</v>
      </c>
      <c r="F17" s="89">
        <v>7</v>
      </c>
      <c r="G17" s="2">
        <f t="shared" si="6"/>
        <v>43912</v>
      </c>
      <c r="H17" s="16"/>
      <c r="I17" s="16">
        <f t="shared" si="5"/>
        <v>8</v>
      </c>
      <c r="J17" s="51"/>
      <c r="K17" s="51"/>
      <c r="L17" s="51"/>
      <c r="M17" s="51"/>
      <c r="N17" s="51"/>
      <c r="O17" s="51"/>
      <c r="P17" s="51"/>
      <c r="Q17" s="51"/>
      <c r="R17" s="51"/>
      <c r="S17" s="51"/>
      <c r="T17" s="51"/>
      <c r="U17" s="51"/>
      <c r="V17" s="56"/>
      <c r="W17" s="56"/>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row>
    <row r="18" spans="1:65" s="53" customFormat="1" ht="30" customHeight="1" thickBot="1" x14ac:dyDescent="0.5">
      <c r="A18" s="45" t="s">
        <v>11</v>
      </c>
      <c r="B18" s="21" t="s">
        <v>51</v>
      </c>
      <c r="C18" s="60"/>
      <c r="D18" s="22"/>
      <c r="E18" s="82"/>
      <c r="F18" s="82"/>
      <c r="G18" s="83"/>
      <c r="H18" s="16"/>
      <c r="I18" s="16" t="str">
        <f t="shared" si="5"/>
        <v/>
      </c>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row>
    <row r="19" spans="1:65" s="53" customFormat="1" ht="30" customHeight="1" thickBot="1" x14ac:dyDescent="0.5">
      <c r="A19" s="45"/>
      <c r="B19" s="61" t="s">
        <v>52</v>
      </c>
      <c r="C19" s="62" t="s">
        <v>37</v>
      </c>
      <c r="D19" s="23">
        <v>1</v>
      </c>
      <c r="E19" s="3">
        <v>43905</v>
      </c>
      <c r="F19" s="88">
        <v>1</v>
      </c>
      <c r="G19" s="3">
        <f t="shared" ref="G19" si="7">E19+F19</f>
        <v>43906</v>
      </c>
      <c r="H19" s="16"/>
      <c r="I19" s="16">
        <f t="shared" si="5"/>
        <v>2</v>
      </c>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row>
    <row r="20" spans="1:65" s="53" customFormat="1" ht="30" customHeight="1" thickBot="1" x14ac:dyDescent="0.5">
      <c r="A20" s="45"/>
      <c r="B20" s="61" t="s">
        <v>58</v>
      </c>
      <c r="C20" s="62" t="s">
        <v>37</v>
      </c>
      <c r="D20" s="23">
        <v>1</v>
      </c>
      <c r="E20" s="3">
        <f t="shared" ref="E20:E21" si="8">G19</f>
        <v>43906</v>
      </c>
      <c r="F20" s="88">
        <v>1</v>
      </c>
      <c r="G20" s="3">
        <f t="shared" ref="G20:G21" si="9">E20+F20</f>
        <v>43907</v>
      </c>
      <c r="H20" s="16"/>
      <c r="I20" s="16">
        <f t="shared" si="5"/>
        <v>2</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row>
    <row r="21" spans="1:65" s="53" customFormat="1" ht="30" customHeight="1" thickBot="1" x14ac:dyDescent="0.5">
      <c r="A21" s="45"/>
      <c r="B21" s="61" t="s">
        <v>53</v>
      </c>
      <c r="C21" s="62" t="s">
        <v>38</v>
      </c>
      <c r="D21" s="23">
        <v>0.15</v>
      </c>
      <c r="E21" s="3">
        <f t="shared" si="8"/>
        <v>43907</v>
      </c>
      <c r="F21" s="88">
        <v>1</v>
      </c>
      <c r="G21" s="3">
        <f t="shared" si="9"/>
        <v>43908</v>
      </c>
      <c r="H21" s="16"/>
      <c r="I21" s="16">
        <f t="shared" si="5"/>
        <v>2</v>
      </c>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row>
    <row r="22" spans="1:65" s="53" customFormat="1" ht="30" customHeight="1" thickBot="1" x14ac:dyDescent="0.5">
      <c r="A22" s="45"/>
      <c r="B22" s="61" t="s">
        <v>68</v>
      </c>
      <c r="C22" s="62"/>
      <c r="D22" s="23">
        <v>0</v>
      </c>
      <c r="E22" s="3">
        <f t="shared" ref="E22:E26" si="10">G21</f>
        <v>43908</v>
      </c>
      <c r="F22" s="88">
        <v>1</v>
      </c>
      <c r="G22" s="3">
        <f t="shared" ref="G22:G26" si="11">E22+F22</f>
        <v>43909</v>
      </c>
      <c r="H22" s="16"/>
      <c r="I22" s="16"/>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row>
    <row r="23" spans="1:65" s="53" customFormat="1" ht="30" customHeight="1" thickBot="1" x14ac:dyDescent="0.5">
      <c r="A23" s="45"/>
      <c r="B23" s="61" t="s">
        <v>54</v>
      </c>
      <c r="C23" s="62"/>
      <c r="D23" s="23">
        <v>0</v>
      </c>
      <c r="E23" s="3">
        <f t="shared" si="10"/>
        <v>43909</v>
      </c>
      <c r="F23" s="88">
        <v>1</v>
      </c>
      <c r="G23" s="3">
        <f t="shared" si="11"/>
        <v>43910</v>
      </c>
      <c r="H23" s="16"/>
      <c r="I23" s="16">
        <f t="shared" si="5"/>
        <v>2</v>
      </c>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row>
    <row r="24" spans="1:65" s="53" customFormat="1" ht="30" customHeight="1" thickBot="1" x14ac:dyDescent="0.5">
      <c r="A24" s="45"/>
      <c r="B24" s="61" t="s">
        <v>55</v>
      </c>
      <c r="C24" s="62"/>
      <c r="D24" s="23">
        <v>0</v>
      </c>
      <c r="E24" s="3">
        <f t="shared" si="10"/>
        <v>43910</v>
      </c>
      <c r="F24" s="88">
        <v>1</v>
      </c>
      <c r="G24" s="3">
        <f t="shared" si="11"/>
        <v>43911</v>
      </c>
      <c r="H24" s="16"/>
      <c r="I24" s="16">
        <f t="shared" si="5"/>
        <v>2</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row>
    <row r="25" spans="1:65" s="53" customFormat="1" ht="30" customHeight="1" thickBot="1" x14ac:dyDescent="0.5">
      <c r="A25" s="45"/>
      <c r="B25" s="61" t="s">
        <v>56</v>
      </c>
      <c r="C25" s="62"/>
      <c r="D25" s="23">
        <v>0</v>
      </c>
      <c r="E25" s="3">
        <f t="shared" si="10"/>
        <v>43911</v>
      </c>
      <c r="F25" s="88">
        <v>1</v>
      </c>
      <c r="G25" s="3">
        <f t="shared" si="11"/>
        <v>43912</v>
      </c>
      <c r="H25" s="16"/>
      <c r="I25" s="16"/>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row>
    <row r="26" spans="1:65" s="53" customFormat="1" ht="30" customHeight="1" thickBot="1" x14ac:dyDescent="0.5">
      <c r="A26" s="45"/>
      <c r="B26" s="61" t="s">
        <v>57</v>
      </c>
      <c r="C26" s="62"/>
      <c r="D26" s="23">
        <v>0</v>
      </c>
      <c r="E26" s="3">
        <f t="shared" si="10"/>
        <v>43912</v>
      </c>
      <c r="F26" s="88">
        <v>1</v>
      </c>
      <c r="G26" s="3">
        <f t="shared" si="11"/>
        <v>43913</v>
      </c>
      <c r="H26" s="16"/>
      <c r="I26" s="16"/>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row>
    <row r="27" spans="1:65" s="53" customFormat="1" ht="30" customHeight="1" thickBot="1" x14ac:dyDescent="0.5">
      <c r="A27" s="45" t="s">
        <v>11</v>
      </c>
      <c r="B27" s="24" t="s">
        <v>59</v>
      </c>
      <c r="C27" s="63"/>
      <c r="D27" s="25"/>
      <c r="E27" s="84"/>
      <c r="F27" s="84"/>
      <c r="G27" s="85"/>
      <c r="H27" s="16"/>
      <c r="I27" s="16" t="str">
        <f t="shared" si="5"/>
        <v/>
      </c>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row>
    <row r="28" spans="1:65" s="53" customFormat="1" ht="30" customHeight="1" thickBot="1" x14ac:dyDescent="0.5">
      <c r="A28" s="45"/>
      <c r="B28" s="64" t="s">
        <v>60</v>
      </c>
      <c r="C28" s="65"/>
      <c r="D28" s="26">
        <v>0</v>
      </c>
      <c r="E28" s="4">
        <v>43914</v>
      </c>
      <c r="F28" s="90">
        <v>2</v>
      </c>
      <c r="G28" s="4">
        <f t="shared" ref="G28" si="12">E28+F28</f>
        <v>43916</v>
      </c>
      <c r="H28" s="16"/>
      <c r="I28" s="16">
        <f t="shared" si="5"/>
        <v>3</v>
      </c>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row>
    <row r="29" spans="1:65" s="53" customFormat="1" ht="30" customHeight="1" thickBot="1" x14ac:dyDescent="0.5">
      <c r="A29" s="45"/>
      <c r="B29" s="64" t="s">
        <v>61</v>
      </c>
      <c r="C29" s="91" t="s">
        <v>38</v>
      </c>
      <c r="D29" s="26">
        <v>0.25</v>
      </c>
      <c r="E29" s="4">
        <f t="shared" ref="E29:E32" si="13">G28</f>
        <v>43916</v>
      </c>
      <c r="F29" s="90">
        <v>7</v>
      </c>
      <c r="G29" s="4">
        <f t="shared" ref="G29:G32" si="14">E29+F29</f>
        <v>43923</v>
      </c>
      <c r="H29" s="16"/>
      <c r="I29" s="16">
        <f t="shared" si="5"/>
        <v>8</v>
      </c>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row>
    <row r="30" spans="1:65" s="53" customFormat="1" ht="30" customHeight="1" thickBot="1" x14ac:dyDescent="0.5">
      <c r="A30" s="45"/>
      <c r="B30" s="64" t="s">
        <v>62</v>
      </c>
      <c r="C30" s="65"/>
      <c r="D30" s="26">
        <v>0</v>
      </c>
      <c r="E30" s="4">
        <v>43916</v>
      </c>
      <c r="F30" s="90">
        <v>2</v>
      </c>
      <c r="G30" s="4">
        <f t="shared" si="14"/>
        <v>43918</v>
      </c>
      <c r="H30" s="16"/>
      <c r="I30" s="16">
        <f t="shared" si="5"/>
        <v>3</v>
      </c>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row>
    <row r="31" spans="1:65" s="53" customFormat="1" ht="30" customHeight="1" thickBot="1" x14ac:dyDescent="0.5">
      <c r="A31" s="45"/>
      <c r="B31" s="64" t="s">
        <v>63</v>
      </c>
      <c r="C31" s="65"/>
      <c r="D31" s="26">
        <v>0</v>
      </c>
      <c r="E31" s="4">
        <f t="shared" si="13"/>
        <v>43918</v>
      </c>
      <c r="F31" s="90">
        <v>2</v>
      </c>
      <c r="G31" s="4">
        <f t="shared" si="14"/>
        <v>43920</v>
      </c>
      <c r="H31" s="16"/>
      <c r="I31" s="16">
        <f t="shared" si="5"/>
        <v>3</v>
      </c>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row>
    <row r="32" spans="1:65" s="53" customFormat="1" ht="30" customHeight="1" thickBot="1" x14ac:dyDescent="0.5">
      <c r="A32" s="45"/>
      <c r="B32" s="64" t="s">
        <v>64</v>
      </c>
      <c r="C32" s="65"/>
      <c r="D32" s="26">
        <v>0</v>
      </c>
      <c r="E32" s="4">
        <f t="shared" si="13"/>
        <v>43920</v>
      </c>
      <c r="F32" s="90">
        <v>2</v>
      </c>
      <c r="G32" s="4">
        <f t="shared" si="14"/>
        <v>43922</v>
      </c>
      <c r="H32" s="16"/>
      <c r="I32" s="16">
        <f t="shared" si="5"/>
        <v>3</v>
      </c>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row>
    <row r="33" spans="1:65" s="53" customFormat="1" ht="30" customHeight="1" thickBot="1" x14ac:dyDescent="0.5">
      <c r="A33" s="45"/>
      <c r="B33" s="64" t="s">
        <v>65</v>
      </c>
      <c r="C33" s="65"/>
      <c r="D33" s="26">
        <v>0</v>
      </c>
      <c r="E33" s="4">
        <f t="shared" ref="E33:E34" si="15">G32</f>
        <v>43922</v>
      </c>
      <c r="F33" s="90">
        <v>2</v>
      </c>
      <c r="G33" s="4">
        <f t="shared" ref="G33:G34" si="16">E33+F33</f>
        <v>43924</v>
      </c>
      <c r="H33" s="16"/>
      <c r="I33" s="16"/>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row>
    <row r="34" spans="1:65" s="53" customFormat="1" ht="30" customHeight="1" thickBot="1" x14ac:dyDescent="0.5">
      <c r="A34" s="45"/>
      <c r="B34" s="64" t="s">
        <v>66</v>
      </c>
      <c r="C34" s="65"/>
      <c r="D34" s="26">
        <v>0</v>
      </c>
      <c r="E34" s="4">
        <f t="shared" si="15"/>
        <v>43924</v>
      </c>
      <c r="F34" s="90">
        <v>2</v>
      </c>
      <c r="G34" s="4">
        <f t="shared" si="16"/>
        <v>43926</v>
      </c>
      <c r="H34" s="16"/>
      <c r="I34" s="16"/>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row>
    <row r="35" spans="1:65" s="53" customFormat="1" ht="30" customHeight="1" thickBot="1" x14ac:dyDescent="0.5">
      <c r="A35" s="45"/>
      <c r="B35" s="64" t="s">
        <v>70</v>
      </c>
      <c r="C35" s="65"/>
      <c r="D35" s="26">
        <v>0</v>
      </c>
      <c r="E35" s="4">
        <f t="shared" ref="E35" si="17">G34</f>
        <v>43926</v>
      </c>
      <c r="F35" s="90">
        <v>4</v>
      </c>
      <c r="G35" s="4">
        <f t="shared" ref="G35" si="18">E35+F35</f>
        <v>43930</v>
      </c>
      <c r="H35" s="16"/>
      <c r="I35" s="16"/>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row>
    <row r="36" spans="1:65" s="53" customFormat="1" ht="30" customHeight="1" thickBot="1" x14ac:dyDescent="0.5">
      <c r="A36" s="45"/>
      <c r="B36" s="64" t="s">
        <v>69</v>
      </c>
      <c r="C36" s="65"/>
      <c r="D36" s="26">
        <v>0</v>
      </c>
      <c r="E36" s="4">
        <f t="shared" ref="E36" si="19">G35</f>
        <v>43930</v>
      </c>
      <c r="F36" s="90">
        <v>1</v>
      </c>
      <c r="G36" s="4">
        <f t="shared" ref="G36" si="20">E36+F36</f>
        <v>43931</v>
      </c>
      <c r="H36" s="16"/>
      <c r="I36" s="16"/>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row>
    <row r="37" spans="1:65" s="53" customFormat="1" ht="30" customHeight="1" thickBot="1" x14ac:dyDescent="0.5">
      <c r="A37" s="45" t="s">
        <v>12</v>
      </c>
      <c r="B37" s="66"/>
      <c r="C37" s="67"/>
      <c r="D37" s="27"/>
      <c r="E37" s="68"/>
      <c r="F37" s="68"/>
      <c r="G37" s="68"/>
      <c r="H37" s="16"/>
      <c r="I37" s="16" t="str">
        <f t="shared" si="5"/>
        <v/>
      </c>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row>
    <row r="38" spans="1:65" s="53" customFormat="1" ht="30" customHeight="1" thickBot="1" x14ac:dyDescent="0.5">
      <c r="A38" s="42" t="s">
        <v>13</v>
      </c>
      <c r="B38" s="28" t="s">
        <v>15</v>
      </c>
      <c r="C38" s="29"/>
      <c r="D38" s="30"/>
      <c r="E38" s="31"/>
      <c r="F38" s="31"/>
      <c r="G38" s="32"/>
      <c r="H38" s="33"/>
      <c r="I38" s="33" t="str">
        <f t="shared" si="5"/>
        <v/>
      </c>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row>
    <row r="39" spans="1:65" ht="30" customHeight="1" x14ac:dyDescent="0.45">
      <c r="H39" s="70"/>
    </row>
    <row r="40" spans="1:65" ht="30" customHeight="1" x14ac:dyDescent="0.45">
      <c r="C40" s="9"/>
      <c r="G40" s="34"/>
    </row>
    <row r="41" spans="1:65" ht="30" customHeight="1" x14ac:dyDescent="0.45">
      <c r="C41" s="35"/>
    </row>
  </sheetData>
  <mergeCells count="12">
    <mergeCell ref="C3:D3"/>
    <mergeCell ref="C4:D4"/>
    <mergeCell ref="B5:H5"/>
    <mergeCell ref="AL4:AR4"/>
    <mergeCell ref="AS4:AY4"/>
    <mergeCell ref="AZ4:BF4"/>
    <mergeCell ref="BG4:BM4"/>
    <mergeCell ref="E3:G3"/>
    <mergeCell ref="J4:P4"/>
    <mergeCell ref="Q4:W4"/>
    <mergeCell ref="X4:AD4"/>
    <mergeCell ref="AE4:AK4"/>
  </mergeCells>
  <phoneticPr fontId="23" type="noConversion"/>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8">
    <cfRule type="expression" dxfId="2" priority="33">
      <formula>AND(TODAY()&gt;=J$5,TODAY()&lt;K$5)</formula>
    </cfRule>
  </conditionalFormatting>
  <conditionalFormatting sqref="J7:BM38">
    <cfRule type="expression" dxfId="1" priority="27">
      <formula>AND(task_start&lt;=J$5,ROUNDDOWN((task_end-task_start+1)*task_progress,0)+task_start-1&gt;=J$5)</formula>
    </cfRule>
    <cfRule type="expression" dxfId="0" priority="28" stopIfTrue="1">
      <formula>AND(task_end&gt;=J$5,task_start&lt;K$5)</formula>
    </cfRule>
  </conditionalFormatting>
  <dataValidations count="1">
    <dataValidation type="whole" operator="greaterThanOrEqual" allowBlank="1" showInputMessage="1" promptTitle="显示周数" prompt="更改此数字将滚动甘特图视图。" sqref="E4:F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3" sqref="A3"/>
    </sheetView>
  </sheetViews>
  <sheetFormatPr defaultColWidth="9.23046875" defaultRowHeight="14.5" x14ac:dyDescent="0.4"/>
  <cols>
    <col min="1" max="1" width="87.23046875" style="36" customWidth="1"/>
    <col min="2" max="16384" width="9.23046875" style="6"/>
  </cols>
  <sheetData>
    <row r="1" spans="1:2" ht="46.5" customHeight="1" x14ac:dyDescent="0.4"/>
    <row r="2" spans="1:2" s="71" customFormat="1" ht="16.5" x14ac:dyDescent="0.45">
      <c r="A2" s="37" t="s">
        <v>22</v>
      </c>
      <c r="B2" s="37"/>
    </row>
    <row r="3" spans="1:2" s="72" customFormat="1" ht="27" customHeight="1" x14ac:dyDescent="0.45">
      <c r="A3" s="38" t="s">
        <v>23</v>
      </c>
      <c r="B3" s="38"/>
    </row>
    <row r="4" spans="1:2" s="40" customFormat="1" ht="27.5" x14ac:dyDescent="0.65">
      <c r="A4" s="39" t="s">
        <v>24</v>
      </c>
    </row>
    <row r="5" spans="1:2" ht="74.150000000000006" customHeight="1" x14ac:dyDescent="0.4">
      <c r="A5" s="41" t="s">
        <v>25</v>
      </c>
    </row>
    <row r="6" spans="1:2" ht="26.25" customHeight="1" x14ac:dyDescent="0.4">
      <c r="A6" s="39" t="s">
        <v>26</v>
      </c>
    </row>
    <row r="7" spans="1:2" s="36" customFormat="1" ht="205" customHeight="1" x14ac:dyDescent="0.45">
      <c r="A7" s="73" t="s">
        <v>27</v>
      </c>
    </row>
    <row r="8" spans="1:2" s="40" customFormat="1" ht="27.5" x14ac:dyDescent="0.65">
      <c r="A8" s="39" t="s">
        <v>28</v>
      </c>
    </row>
    <row r="9" spans="1:2" ht="33" x14ac:dyDescent="0.4">
      <c r="A9" s="41" t="s">
        <v>29</v>
      </c>
    </row>
    <row r="10" spans="1:2" s="36" customFormat="1" ht="28" customHeight="1" x14ac:dyDescent="0.45">
      <c r="A10" s="74" t="s">
        <v>30</v>
      </c>
    </row>
    <row r="11" spans="1:2" s="40" customFormat="1" ht="27.5" x14ac:dyDescent="0.65">
      <c r="A11" s="39" t="s">
        <v>31</v>
      </c>
    </row>
    <row r="12" spans="1:2" ht="16.5" x14ac:dyDescent="0.4">
      <c r="A12" s="41" t="s">
        <v>32</v>
      </c>
    </row>
    <row r="13" spans="1:2" s="36" customFormat="1" ht="28" customHeight="1" x14ac:dyDescent="0.45">
      <c r="A13" s="74" t="s">
        <v>33</v>
      </c>
    </row>
    <row r="14" spans="1:2" s="40" customFormat="1" ht="27.5" x14ac:dyDescent="0.65">
      <c r="A14" s="39" t="s">
        <v>34</v>
      </c>
    </row>
    <row r="15" spans="1:2" ht="75" customHeight="1" x14ac:dyDescent="0.4">
      <c r="A15" s="41" t="s">
        <v>35</v>
      </c>
    </row>
    <row r="16" spans="1:2" ht="49.5" x14ac:dyDescent="0.4">
      <c r="A16" s="41"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2020-03-14T13:00:20Z</dcterms:modified>
</cp:coreProperties>
</file>