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ManVsWild/Data/"/>
    </mc:Choice>
  </mc:AlternateContent>
  <bookViews>
    <workbookView xWindow="1020" yWindow="460" windowWidth="33720" windowHeight="190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38" i="1"/>
  <c r="H152" i="1"/>
  <c r="H149" i="1"/>
  <c r="H146" i="1"/>
  <c r="H143" i="1"/>
  <c r="H140" i="1"/>
  <c r="F152" i="1"/>
  <c r="F149" i="1"/>
  <c r="F146" i="1"/>
  <c r="F143" i="1"/>
  <c r="F140" i="1"/>
  <c r="H150" i="1"/>
  <c r="H147" i="1"/>
  <c r="H144" i="1"/>
  <c r="H141" i="1"/>
  <c r="G150" i="1"/>
  <c r="G147" i="1"/>
  <c r="G144" i="1"/>
  <c r="G141" i="1"/>
  <c r="F150" i="1"/>
  <c r="F147" i="1"/>
  <c r="F144" i="1"/>
  <c r="F141" i="1"/>
  <c r="H138" i="1"/>
  <c r="G138" i="1"/>
  <c r="F138" i="1"/>
  <c r="D132" i="1"/>
  <c r="D133" i="1"/>
  <c r="D134" i="1"/>
  <c r="D135" i="1"/>
  <c r="D131" i="1"/>
  <c r="F151" i="1"/>
  <c r="F148" i="1"/>
  <c r="F145" i="1"/>
  <c r="F142" i="1"/>
  <c r="F139" i="1"/>
  <c r="E142" i="1"/>
  <c r="E143" i="1"/>
  <c r="E144" i="1"/>
  <c r="E145" i="1"/>
  <c r="E146" i="1"/>
  <c r="E147" i="1"/>
  <c r="E148" i="1"/>
  <c r="E149" i="1"/>
  <c r="E150" i="1"/>
  <c r="E151" i="1"/>
  <c r="E152" i="1"/>
  <c r="E141" i="1"/>
  <c r="D152" i="1"/>
  <c r="D142" i="1"/>
  <c r="D143" i="1"/>
  <c r="D144" i="1"/>
  <c r="D145" i="1"/>
  <c r="D146" i="1"/>
  <c r="D147" i="1"/>
  <c r="D148" i="1"/>
  <c r="D149" i="1"/>
  <c r="D150" i="1"/>
  <c r="D151" i="1"/>
  <c r="D141" i="1"/>
  <c r="AH97" i="1"/>
  <c r="AH80" i="1"/>
  <c r="AH61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28" i="1"/>
  <c r="AH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X27" i="1"/>
  <c r="W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27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27" i="1"/>
  <c r="F4" i="1"/>
  <c r="T28" i="1"/>
  <c r="F5" i="1"/>
  <c r="T29" i="1"/>
  <c r="F6" i="1"/>
  <c r="T30" i="1"/>
  <c r="F7" i="1"/>
  <c r="T31" i="1"/>
  <c r="F8" i="1"/>
  <c r="T32" i="1"/>
  <c r="F9" i="1"/>
  <c r="T33" i="1"/>
  <c r="F10" i="1"/>
  <c r="T34" i="1"/>
  <c r="T35" i="1"/>
  <c r="F12" i="1"/>
  <c r="T36" i="1"/>
  <c r="F13" i="1"/>
  <c r="T37" i="1"/>
  <c r="F14" i="1"/>
  <c r="T38" i="1"/>
  <c r="F15" i="1"/>
  <c r="T39" i="1"/>
  <c r="F16" i="1"/>
  <c r="T40" i="1"/>
  <c r="F17" i="1"/>
  <c r="T41" i="1"/>
  <c r="F18" i="1"/>
  <c r="T42" i="1"/>
  <c r="F19" i="1"/>
  <c r="T43" i="1"/>
  <c r="F20" i="1"/>
  <c r="T44" i="1"/>
  <c r="F21" i="1"/>
  <c r="T45" i="1"/>
  <c r="F22" i="1"/>
  <c r="T46" i="1"/>
  <c r="F23" i="1"/>
  <c r="T47" i="1"/>
  <c r="F24" i="1"/>
  <c r="T48" i="1"/>
  <c r="F25" i="1"/>
  <c r="T49" i="1"/>
  <c r="F26" i="1"/>
  <c r="T50" i="1"/>
  <c r="F27" i="1"/>
  <c r="T51" i="1"/>
  <c r="F28" i="1"/>
  <c r="T52" i="1"/>
  <c r="T53" i="1"/>
  <c r="F30" i="1"/>
  <c r="T54" i="1"/>
  <c r="F31" i="1"/>
  <c r="T55" i="1"/>
  <c r="F32" i="1"/>
  <c r="T56" i="1"/>
  <c r="F33" i="1"/>
  <c r="T57" i="1"/>
  <c r="F34" i="1"/>
  <c r="T58" i="1"/>
  <c r="F35" i="1"/>
  <c r="T59" i="1"/>
  <c r="F36" i="1"/>
  <c r="T60" i="1"/>
  <c r="F37" i="1"/>
  <c r="T61" i="1"/>
  <c r="F38" i="1"/>
  <c r="T62" i="1"/>
  <c r="F39" i="1"/>
  <c r="T63" i="1"/>
  <c r="F40" i="1"/>
  <c r="T64" i="1"/>
  <c r="F41" i="1"/>
  <c r="T65" i="1"/>
  <c r="F42" i="1"/>
  <c r="T66" i="1"/>
  <c r="F43" i="1"/>
  <c r="T67" i="1"/>
  <c r="F44" i="1"/>
  <c r="T68" i="1"/>
  <c r="T69" i="1"/>
  <c r="F46" i="1"/>
  <c r="T70" i="1"/>
  <c r="F47" i="1"/>
  <c r="T71" i="1"/>
  <c r="F48" i="1"/>
  <c r="T72" i="1"/>
  <c r="F49" i="1"/>
  <c r="T73" i="1"/>
  <c r="F50" i="1"/>
  <c r="T74" i="1"/>
  <c r="F51" i="1"/>
  <c r="T75" i="1"/>
  <c r="F52" i="1"/>
  <c r="T76" i="1"/>
  <c r="F53" i="1"/>
  <c r="T77" i="1"/>
  <c r="F54" i="1"/>
  <c r="T78" i="1"/>
  <c r="F55" i="1"/>
  <c r="T79" i="1"/>
  <c r="F56" i="1"/>
  <c r="T80" i="1"/>
  <c r="F57" i="1"/>
  <c r="T81" i="1"/>
  <c r="F58" i="1"/>
  <c r="T82" i="1"/>
  <c r="F59" i="1"/>
  <c r="T83" i="1"/>
  <c r="F60" i="1"/>
  <c r="T84" i="1"/>
  <c r="F61" i="1"/>
  <c r="T85" i="1"/>
  <c r="F62" i="1"/>
  <c r="T86" i="1"/>
  <c r="F63" i="1"/>
  <c r="T87" i="1"/>
  <c r="T88" i="1"/>
  <c r="F65" i="1"/>
  <c r="T89" i="1"/>
  <c r="F66" i="1"/>
  <c r="T90" i="1"/>
  <c r="F67" i="1"/>
  <c r="T91" i="1"/>
  <c r="F68" i="1"/>
  <c r="T92" i="1"/>
  <c r="F69" i="1"/>
  <c r="T93" i="1"/>
  <c r="F70" i="1"/>
  <c r="T94" i="1"/>
  <c r="F71" i="1"/>
  <c r="T95" i="1"/>
  <c r="F72" i="1"/>
  <c r="T96" i="1"/>
  <c r="F73" i="1"/>
  <c r="T97" i="1"/>
  <c r="F74" i="1"/>
  <c r="T98" i="1"/>
  <c r="F75" i="1"/>
  <c r="T99" i="1"/>
  <c r="F76" i="1"/>
  <c r="T100" i="1"/>
  <c r="F77" i="1"/>
  <c r="T101" i="1"/>
  <c r="F78" i="1"/>
  <c r="T102" i="1"/>
  <c r="F79" i="1"/>
  <c r="T103" i="1"/>
  <c r="F80" i="1"/>
  <c r="T104" i="1"/>
  <c r="T105" i="1"/>
  <c r="F82" i="1"/>
  <c r="T106" i="1"/>
  <c r="F83" i="1"/>
  <c r="T107" i="1"/>
  <c r="F84" i="1"/>
  <c r="T108" i="1"/>
  <c r="F85" i="1"/>
  <c r="T109" i="1"/>
  <c r="F86" i="1"/>
  <c r="T110" i="1"/>
  <c r="F87" i="1"/>
  <c r="T111" i="1"/>
  <c r="F88" i="1"/>
  <c r="T112" i="1"/>
  <c r="F89" i="1"/>
  <c r="T113" i="1"/>
  <c r="F90" i="1"/>
  <c r="T114" i="1"/>
  <c r="F3" i="1"/>
  <c r="T27" i="1"/>
  <c r="G4" i="1"/>
  <c r="S28" i="1"/>
  <c r="G5" i="1"/>
  <c r="S29" i="1"/>
  <c r="G6" i="1"/>
  <c r="S30" i="1"/>
  <c r="G7" i="1"/>
  <c r="S31" i="1"/>
  <c r="G8" i="1"/>
  <c r="S32" i="1"/>
  <c r="G9" i="1"/>
  <c r="S33" i="1"/>
  <c r="G10" i="1"/>
  <c r="S34" i="1"/>
  <c r="S35" i="1"/>
  <c r="G12" i="1"/>
  <c r="S36" i="1"/>
  <c r="G13" i="1"/>
  <c r="S37" i="1"/>
  <c r="G14" i="1"/>
  <c r="S38" i="1"/>
  <c r="G15" i="1"/>
  <c r="S39" i="1"/>
  <c r="G16" i="1"/>
  <c r="S40" i="1"/>
  <c r="G17" i="1"/>
  <c r="S41" i="1"/>
  <c r="G18" i="1"/>
  <c r="S42" i="1"/>
  <c r="G19" i="1"/>
  <c r="S43" i="1"/>
  <c r="G20" i="1"/>
  <c r="S44" i="1"/>
  <c r="G21" i="1"/>
  <c r="S45" i="1"/>
  <c r="G22" i="1"/>
  <c r="S46" i="1"/>
  <c r="G23" i="1"/>
  <c r="S47" i="1"/>
  <c r="G24" i="1"/>
  <c r="S48" i="1"/>
  <c r="G25" i="1"/>
  <c r="S49" i="1"/>
  <c r="G26" i="1"/>
  <c r="S50" i="1"/>
  <c r="G27" i="1"/>
  <c r="S51" i="1"/>
  <c r="G28" i="1"/>
  <c r="S52" i="1"/>
  <c r="S53" i="1"/>
  <c r="G30" i="1"/>
  <c r="S54" i="1"/>
  <c r="G31" i="1"/>
  <c r="S55" i="1"/>
  <c r="G32" i="1"/>
  <c r="S56" i="1"/>
  <c r="G33" i="1"/>
  <c r="S57" i="1"/>
  <c r="G34" i="1"/>
  <c r="S58" i="1"/>
  <c r="G35" i="1"/>
  <c r="S59" i="1"/>
  <c r="G36" i="1"/>
  <c r="S60" i="1"/>
  <c r="G37" i="1"/>
  <c r="S61" i="1"/>
  <c r="G38" i="1"/>
  <c r="S62" i="1"/>
  <c r="G39" i="1"/>
  <c r="S63" i="1"/>
  <c r="G40" i="1"/>
  <c r="S64" i="1"/>
  <c r="G41" i="1"/>
  <c r="S65" i="1"/>
  <c r="G42" i="1"/>
  <c r="S66" i="1"/>
  <c r="G43" i="1"/>
  <c r="S67" i="1"/>
  <c r="G44" i="1"/>
  <c r="S68" i="1"/>
  <c r="S69" i="1"/>
  <c r="G46" i="1"/>
  <c r="S70" i="1"/>
  <c r="G47" i="1"/>
  <c r="S71" i="1"/>
  <c r="G48" i="1"/>
  <c r="S72" i="1"/>
  <c r="G49" i="1"/>
  <c r="S73" i="1"/>
  <c r="G50" i="1"/>
  <c r="S74" i="1"/>
  <c r="G51" i="1"/>
  <c r="S75" i="1"/>
  <c r="G52" i="1"/>
  <c r="S76" i="1"/>
  <c r="G53" i="1"/>
  <c r="S77" i="1"/>
  <c r="G54" i="1"/>
  <c r="S78" i="1"/>
  <c r="G55" i="1"/>
  <c r="S79" i="1"/>
  <c r="G56" i="1"/>
  <c r="S80" i="1"/>
  <c r="G57" i="1"/>
  <c r="S81" i="1"/>
  <c r="G58" i="1"/>
  <c r="S82" i="1"/>
  <c r="G59" i="1"/>
  <c r="S83" i="1"/>
  <c r="G60" i="1"/>
  <c r="S84" i="1"/>
  <c r="G61" i="1"/>
  <c r="S85" i="1"/>
  <c r="G62" i="1"/>
  <c r="S86" i="1"/>
  <c r="G63" i="1"/>
  <c r="S87" i="1"/>
  <c r="S88" i="1"/>
  <c r="G65" i="1"/>
  <c r="S89" i="1"/>
  <c r="G66" i="1"/>
  <c r="S90" i="1"/>
  <c r="G67" i="1"/>
  <c r="S91" i="1"/>
  <c r="G68" i="1"/>
  <c r="S92" i="1"/>
  <c r="G69" i="1"/>
  <c r="S93" i="1"/>
  <c r="G70" i="1"/>
  <c r="S94" i="1"/>
  <c r="G71" i="1"/>
  <c r="S95" i="1"/>
  <c r="G72" i="1"/>
  <c r="S96" i="1"/>
  <c r="G73" i="1"/>
  <c r="S97" i="1"/>
  <c r="G74" i="1"/>
  <c r="S98" i="1"/>
  <c r="G75" i="1"/>
  <c r="S99" i="1"/>
  <c r="G76" i="1"/>
  <c r="S100" i="1"/>
  <c r="G77" i="1"/>
  <c r="S101" i="1"/>
  <c r="G78" i="1"/>
  <c r="S102" i="1"/>
  <c r="G79" i="1"/>
  <c r="S103" i="1"/>
  <c r="G80" i="1"/>
  <c r="S104" i="1"/>
  <c r="S105" i="1"/>
  <c r="G82" i="1"/>
  <c r="S106" i="1"/>
  <c r="G83" i="1"/>
  <c r="S107" i="1"/>
  <c r="G84" i="1"/>
  <c r="S108" i="1"/>
  <c r="G85" i="1"/>
  <c r="S109" i="1"/>
  <c r="G86" i="1"/>
  <c r="S110" i="1"/>
  <c r="G87" i="1"/>
  <c r="S111" i="1"/>
  <c r="G88" i="1"/>
  <c r="S112" i="1"/>
  <c r="G89" i="1"/>
  <c r="S113" i="1"/>
  <c r="G90" i="1"/>
  <c r="S114" i="1"/>
  <c r="G3" i="1"/>
  <c r="S27" i="1"/>
  <c r="R104" i="1"/>
  <c r="R105" i="1"/>
  <c r="R106" i="1"/>
  <c r="R107" i="1"/>
  <c r="R108" i="1"/>
  <c r="R109" i="1"/>
  <c r="R110" i="1"/>
  <c r="R111" i="1"/>
  <c r="R112" i="1"/>
  <c r="R113" i="1"/>
  <c r="R11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7" i="1"/>
  <c r="AH3" i="1"/>
  <c r="AI3" i="1"/>
  <c r="AR41" i="1"/>
  <c r="AT41" i="1"/>
  <c r="AR42" i="1"/>
  <c r="AT42" i="1"/>
  <c r="AR43" i="1"/>
  <c r="AT43" i="1"/>
  <c r="AR44" i="1"/>
  <c r="AT44" i="1"/>
  <c r="AR45" i="1"/>
  <c r="AT45" i="1"/>
  <c r="AR46" i="1"/>
  <c r="AT46" i="1"/>
  <c r="AR47" i="1"/>
  <c r="AT47" i="1"/>
  <c r="AR48" i="1"/>
  <c r="AT48" i="1"/>
  <c r="AR49" i="1"/>
  <c r="AT49" i="1"/>
  <c r="AR50" i="1"/>
  <c r="AT50" i="1"/>
  <c r="AR51" i="1"/>
  <c r="AT51" i="1"/>
  <c r="AR52" i="1"/>
  <c r="AT52" i="1"/>
  <c r="AR53" i="1"/>
  <c r="AT53" i="1"/>
  <c r="AR54" i="1"/>
  <c r="AT54" i="1"/>
  <c r="AR40" i="1"/>
  <c r="AT40" i="1"/>
  <c r="AS41" i="1"/>
  <c r="AU41" i="1"/>
  <c r="AQ41" i="1"/>
  <c r="AV41" i="1"/>
  <c r="AS42" i="1"/>
  <c r="AU42" i="1"/>
  <c r="AQ42" i="1"/>
  <c r="AV42" i="1"/>
  <c r="AS43" i="1"/>
  <c r="AU43" i="1"/>
  <c r="AQ43" i="1"/>
  <c r="AV43" i="1"/>
  <c r="AS44" i="1"/>
  <c r="AU44" i="1"/>
  <c r="AQ44" i="1"/>
  <c r="AV44" i="1"/>
  <c r="AS45" i="1"/>
  <c r="AU45" i="1"/>
  <c r="AQ45" i="1"/>
  <c r="AV45" i="1"/>
  <c r="AS46" i="1"/>
  <c r="AU46" i="1"/>
  <c r="AQ46" i="1"/>
  <c r="AV46" i="1"/>
  <c r="AS47" i="1"/>
  <c r="AU47" i="1"/>
  <c r="AQ47" i="1"/>
  <c r="AV47" i="1"/>
  <c r="AS48" i="1"/>
  <c r="AU48" i="1"/>
  <c r="AQ48" i="1"/>
  <c r="AV48" i="1"/>
  <c r="AS49" i="1"/>
  <c r="AU49" i="1"/>
  <c r="AQ49" i="1"/>
  <c r="AV49" i="1"/>
  <c r="AS50" i="1"/>
  <c r="AU50" i="1"/>
  <c r="AQ50" i="1"/>
  <c r="AV50" i="1"/>
  <c r="AS51" i="1"/>
  <c r="AU51" i="1"/>
  <c r="AQ51" i="1"/>
  <c r="AV51" i="1"/>
  <c r="AS52" i="1"/>
  <c r="AU52" i="1"/>
  <c r="AQ52" i="1"/>
  <c r="AV52" i="1"/>
  <c r="AS53" i="1"/>
  <c r="AU53" i="1"/>
  <c r="AQ53" i="1"/>
  <c r="AV53" i="1"/>
  <c r="AS54" i="1"/>
  <c r="AU54" i="1"/>
  <c r="AQ54" i="1"/>
  <c r="AV54" i="1"/>
  <c r="AS40" i="1"/>
  <c r="AU40" i="1"/>
  <c r="AQ40" i="1"/>
  <c r="AV40" i="1"/>
  <c r="AQ9" i="1"/>
  <c r="AS9" i="1"/>
  <c r="AU9" i="1"/>
  <c r="AV9" i="1"/>
  <c r="AQ10" i="1"/>
  <c r="AS10" i="1"/>
  <c r="AU10" i="1"/>
  <c r="AV10" i="1"/>
  <c r="AQ11" i="1"/>
  <c r="AS11" i="1"/>
  <c r="AU11" i="1"/>
  <c r="AV11" i="1"/>
  <c r="AQ12" i="1"/>
  <c r="AS12" i="1"/>
  <c r="AU12" i="1"/>
  <c r="AV12" i="1"/>
  <c r="AQ13" i="1"/>
  <c r="AS13" i="1"/>
  <c r="AU13" i="1"/>
  <c r="AV13" i="1"/>
  <c r="AQ14" i="1"/>
  <c r="AS14" i="1"/>
  <c r="AU14" i="1"/>
  <c r="AV14" i="1"/>
  <c r="AQ15" i="1"/>
  <c r="AS15" i="1"/>
  <c r="AU15" i="1"/>
  <c r="AV15" i="1"/>
  <c r="AQ16" i="1"/>
  <c r="AS16" i="1"/>
  <c r="AU16" i="1"/>
  <c r="AV16" i="1"/>
  <c r="AQ17" i="1"/>
  <c r="AS17" i="1"/>
  <c r="AU17" i="1"/>
  <c r="AV17" i="1"/>
  <c r="AQ18" i="1"/>
  <c r="AS18" i="1"/>
  <c r="AU18" i="1"/>
  <c r="AV18" i="1"/>
  <c r="AQ19" i="1"/>
  <c r="AS19" i="1"/>
  <c r="AU19" i="1"/>
  <c r="AV19" i="1"/>
  <c r="AQ20" i="1"/>
  <c r="AS20" i="1"/>
  <c r="AU20" i="1"/>
  <c r="AV20" i="1"/>
  <c r="AQ21" i="1"/>
  <c r="AS21" i="1"/>
  <c r="AU21" i="1"/>
  <c r="AV21" i="1"/>
  <c r="AQ22" i="1"/>
  <c r="AS22" i="1"/>
  <c r="AU22" i="1"/>
  <c r="AV22" i="1"/>
  <c r="AS23" i="1"/>
  <c r="AU23" i="1"/>
  <c r="AQ23" i="1"/>
  <c r="AV23" i="1"/>
  <c r="AS24" i="1"/>
  <c r="AU24" i="1"/>
  <c r="AQ24" i="1"/>
  <c r="AV24" i="1"/>
  <c r="AS25" i="1"/>
  <c r="AU25" i="1"/>
  <c r="AQ25" i="1"/>
  <c r="AV25" i="1"/>
  <c r="AS26" i="1"/>
  <c r="AU26" i="1"/>
  <c r="AQ26" i="1"/>
  <c r="AV26" i="1"/>
  <c r="AS27" i="1"/>
  <c r="AU27" i="1"/>
  <c r="AQ27" i="1"/>
  <c r="AV27" i="1"/>
  <c r="AS28" i="1"/>
  <c r="AU28" i="1"/>
  <c r="AQ28" i="1"/>
  <c r="AV28" i="1"/>
  <c r="AS29" i="1"/>
  <c r="AU29" i="1"/>
  <c r="AQ29" i="1"/>
  <c r="AV29" i="1"/>
  <c r="AS30" i="1"/>
  <c r="AU30" i="1"/>
  <c r="AQ30" i="1"/>
  <c r="AV30" i="1"/>
  <c r="AS31" i="1"/>
  <c r="AU31" i="1"/>
  <c r="AQ31" i="1"/>
  <c r="AV31" i="1"/>
  <c r="AS32" i="1"/>
  <c r="AU32" i="1"/>
  <c r="AQ32" i="1"/>
  <c r="AV32" i="1"/>
  <c r="AS33" i="1"/>
  <c r="AU33" i="1"/>
  <c r="AQ33" i="1"/>
  <c r="AV33" i="1"/>
  <c r="AS34" i="1"/>
  <c r="AU34" i="1"/>
  <c r="AQ34" i="1"/>
  <c r="AV34" i="1"/>
  <c r="AS35" i="1"/>
  <c r="AU35" i="1"/>
  <c r="AQ35" i="1"/>
  <c r="AV35" i="1"/>
  <c r="AS36" i="1"/>
  <c r="AU36" i="1"/>
  <c r="AQ36" i="1"/>
  <c r="AV36" i="1"/>
  <c r="AS37" i="1"/>
  <c r="AU37" i="1"/>
  <c r="AQ37" i="1"/>
  <c r="AV37" i="1"/>
  <c r="AQ8" i="1"/>
  <c r="AS8" i="1"/>
  <c r="AU8" i="1"/>
  <c r="AV8" i="1"/>
  <c r="AR9" i="1"/>
  <c r="AT9" i="1"/>
  <c r="AR10" i="1"/>
  <c r="AT10" i="1"/>
  <c r="AR11" i="1"/>
  <c r="AT11" i="1"/>
  <c r="AR12" i="1"/>
  <c r="AT12" i="1"/>
  <c r="AR13" i="1"/>
  <c r="AT13" i="1"/>
  <c r="AR14" i="1"/>
  <c r="AT14" i="1"/>
  <c r="AR15" i="1"/>
  <c r="AT15" i="1"/>
  <c r="AR16" i="1"/>
  <c r="AT16" i="1"/>
  <c r="AR17" i="1"/>
  <c r="AT17" i="1"/>
  <c r="AR18" i="1"/>
  <c r="AT18" i="1"/>
  <c r="AR19" i="1"/>
  <c r="AT19" i="1"/>
  <c r="AR20" i="1"/>
  <c r="AT20" i="1"/>
  <c r="AR21" i="1"/>
  <c r="AT21" i="1"/>
  <c r="AR22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R8" i="1"/>
  <c r="AT8" i="1"/>
  <c r="AR37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3" i="1"/>
  <c r="AJ3" i="1"/>
</calcChain>
</file>

<file path=xl/sharedStrings.xml><?xml version="1.0" encoding="utf-8"?>
<sst xmlns="http://schemas.openxmlformats.org/spreadsheetml/2006/main" count="695" uniqueCount="337">
  <si>
    <t>NPC</t>
    <phoneticPr fontId="1" type="noConversion"/>
  </si>
  <si>
    <t>寒冰射手</t>
    <rPh sb="0" eb="1">
      <t>han'bing'she'shou</t>
    </rPh>
    <phoneticPr fontId="1" type="noConversion"/>
  </si>
  <si>
    <t>光明阵营</t>
    <rPh sb="0" eb="1">
      <t>guagn'ming'zhen'ying</t>
    </rPh>
    <phoneticPr fontId="1" type="noConversion"/>
  </si>
  <si>
    <t>秩序执掌者·艾莫斯</t>
    <rPh sb="0" eb="1">
      <t>zhi'xu</t>
    </rPh>
    <rPh sb="2" eb="3">
      <t>zhi'zhang</t>
    </rPh>
    <rPh sb="4" eb="5">
      <t>zhe</t>
    </rPh>
    <rPh sb="6" eb="7">
      <t>ai'mo'si</t>
    </rPh>
    <phoneticPr fontId="1" type="noConversion"/>
  </si>
  <si>
    <t>生命阵营</t>
    <rPh sb="0" eb="1">
      <t>sheng'ming'zhen'ying</t>
    </rPh>
    <phoneticPr fontId="1" type="noConversion"/>
  </si>
  <si>
    <t>帝国卫兵</t>
    <rPh sb="0" eb="1">
      <t>di'guo</t>
    </rPh>
    <rPh sb="2" eb="3">
      <t>wei'bing</t>
    </rPh>
    <phoneticPr fontId="1" type="noConversion"/>
  </si>
  <si>
    <t>帝国弓箭手</t>
    <rPh sb="0" eb="1">
      <t>di'guo</t>
    </rPh>
    <rPh sb="2" eb="3">
      <t>gong'jian'shou</t>
    </rPh>
    <phoneticPr fontId="1" type="noConversion"/>
  </si>
  <si>
    <t>卫队长·阿尔丁</t>
    <rPh sb="0" eb="1">
      <t>wei'dui'zhang</t>
    </rPh>
    <phoneticPr fontId="1" type="noConversion"/>
  </si>
  <si>
    <t>元素使者·萨鲁曼</t>
    <rPh sb="0" eb="1">
      <t>yuan'su'shi'zhe</t>
    </rPh>
    <rPh sb="5" eb="6">
      <t>sa'lu'man</t>
    </rPh>
    <phoneticPr fontId="1" type="noConversion"/>
  </si>
  <si>
    <t>寒冰女王·萨拉</t>
    <rPh sb="0" eb="1">
      <t>han'bing</t>
    </rPh>
    <rPh sb="2" eb="3">
      <t>nv'wang</t>
    </rPh>
    <rPh sb="5" eb="6">
      <t>sa'la</t>
    </rPh>
    <phoneticPr fontId="1" type="noConversion"/>
  </si>
  <si>
    <t>冰霜之星·索尔</t>
    <rPh sb="0" eb="1">
      <t>bing'shuang</t>
    </rPh>
    <rPh sb="2" eb="3">
      <t>zhi'xing</t>
    </rPh>
    <rPh sb="5" eb="6">
      <t>suo'er</t>
    </rPh>
    <phoneticPr fontId="1" type="noConversion"/>
  </si>
  <si>
    <t>帝国骑士</t>
    <rPh sb="0" eb="1">
      <t>di'guo</t>
    </rPh>
    <rPh sb="2" eb="3">
      <t>qi'shi</t>
    </rPh>
    <phoneticPr fontId="1" type="noConversion"/>
  </si>
  <si>
    <t>帝国法师</t>
    <rPh sb="0" eb="1">
      <t>di'guo</t>
    </rPh>
    <rPh sb="2" eb="3">
      <t>fa'shi</t>
    </rPh>
    <phoneticPr fontId="1" type="noConversion"/>
  </si>
  <si>
    <t>光明法师</t>
    <rPh sb="0" eb="1">
      <t>guang'ming</t>
    </rPh>
    <rPh sb="2" eb="3">
      <t>fa'shi</t>
    </rPh>
    <phoneticPr fontId="1" type="noConversion"/>
  </si>
  <si>
    <t>光明射手</t>
    <rPh sb="0" eb="1">
      <t>guang'ming</t>
    </rPh>
    <rPh sb="2" eb="3">
      <t>she'shou</t>
    </rPh>
    <phoneticPr fontId="1" type="noConversion"/>
  </si>
  <si>
    <t>铁修士·安东尼</t>
    <rPh sb="0" eb="1">
      <t>tie'xiu'shi</t>
    </rPh>
    <rPh sb="4" eb="5">
      <t>an'dong'ni</t>
    </rPh>
    <phoneticPr fontId="1" type="noConversion"/>
  </si>
  <si>
    <t>教团骑士·萨尔瓦多</t>
    <rPh sb="0" eb="1">
      <t>jiao'tuan</t>
    </rPh>
    <rPh sb="2" eb="3">
      <t>qi'shi</t>
    </rPh>
    <phoneticPr fontId="1" type="noConversion"/>
  </si>
  <si>
    <t>军团长·帕里斯</t>
    <rPh sb="0" eb="1">
      <t>jun'tuan'zhang</t>
    </rPh>
    <rPh sb="4" eb="5">
      <t>pa'li'si</t>
    </rPh>
    <phoneticPr fontId="1" type="noConversion"/>
  </si>
  <si>
    <t>银弧指挥官·乌拉尔</t>
    <rPh sb="6" eb="7">
      <t>wu'la'er</t>
    </rPh>
    <phoneticPr fontId="1" type="noConversion"/>
  </si>
  <si>
    <t>骑士团执法者·奥拉夫</t>
    <rPh sb="0" eb="1">
      <t>qi'shi'tuan</t>
    </rPh>
    <rPh sb="3" eb="4">
      <t>zhi'fa'zhe</t>
    </rPh>
    <rPh sb="7" eb="8">
      <t>ao'la'fu</t>
    </rPh>
    <phoneticPr fontId="1" type="noConversion"/>
  </si>
  <si>
    <t>神射手·多纳</t>
    <rPh sb="0" eb="1">
      <t>shen'she'shou</t>
    </rPh>
    <rPh sb="4" eb="5">
      <t>duo'na</t>
    </rPh>
    <phoneticPr fontId="1" type="noConversion"/>
  </si>
  <si>
    <t>圣焰守护者·凯</t>
    <rPh sb="0" eb="1">
      <t>sheng'yan'shou'hu'zhe</t>
    </rPh>
    <rPh sb="6" eb="7">
      <t>kai</t>
    </rPh>
    <phoneticPr fontId="1" type="noConversion"/>
  </si>
  <si>
    <t>卫队战士</t>
    <rPh sb="0" eb="1">
      <t>wei'dui</t>
    </rPh>
    <rPh sb="2" eb="3">
      <t>zhan'shi</t>
    </rPh>
    <phoneticPr fontId="1" type="noConversion"/>
  </si>
  <si>
    <t>卫队弓箭手</t>
    <rPh sb="0" eb="1">
      <t>wei'dui</t>
    </rPh>
    <rPh sb="2" eb="3">
      <t>gong'jian'shou</t>
    </rPh>
    <phoneticPr fontId="1" type="noConversion"/>
  </si>
  <si>
    <t>教团法师</t>
    <rPh sb="0" eb="1">
      <t>jiao'tuan</t>
    </rPh>
    <rPh sb="2" eb="3">
      <t>fa'shi</t>
    </rPh>
    <phoneticPr fontId="1" type="noConversion"/>
  </si>
  <si>
    <t>女巫·瓦尔娜</t>
    <rPh sb="0" eb="1">
      <t>nv'w</t>
    </rPh>
    <rPh sb="3" eb="4">
      <t>wa'er</t>
    </rPh>
    <rPh sb="5" eb="6">
      <t>na'na</t>
    </rPh>
    <phoneticPr fontId="1" type="noConversion"/>
  </si>
  <si>
    <t>石巨人</t>
    <rPh sb="0" eb="1">
      <t>shi'ju'ren</t>
    </rPh>
    <phoneticPr fontId="1" type="noConversion"/>
  </si>
  <si>
    <t>傀儡战士</t>
    <rPh sb="0" eb="1">
      <t>kui'lei</t>
    </rPh>
    <rPh sb="2" eb="3">
      <t>zhan'shi</t>
    </rPh>
    <phoneticPr fontId="1" type="noConversion"/>
  </si>
  <si>
    <t>傀儡弓箭手</t>
    <rPh sb="0" eb="1">
      <t>kui'lei</t>
    </rPh>
    <rPh sb="2" eb="3">
      <t>gong'jian'shou</t>
    </rPh>
    <phoneticPr fontId="1" type="noConversion"/>
  </si>
  <si>
    <t>魔能卫兵</t>
    <rPh sb="0" eb="1">
      <t>mo'neng</t>
    </rPh>
    <rPh sb="2" eb="3">
      <t>wei'bing</t>
    </rPh>
    <phoneticPr fontId="1" type="noConversion"/>
  </si>
  <si>
    <t>时光长老·加百列</t>
    <rPh sb="0" eb="1">
      <t>shi'guang'zhang'lao</t>
    </rPh>
    <rPh sb="5" eb="6">
      <t>jia'bai'lei</t>
    </rPh>
    <phoneticPr fontId="1" type="noConversion"/>
  </si>
  <si>
    <t>空间长老·兰博</t>
    <rPh sb="0" eb="1">
      <t>kong'jian</t>
    </rPh>
    <rPh sb="2" eb="3">
      <t>zhang'lao</t>
    </rPh>
    <rPh sb="5" eb="6">
      <t>lan'bo</t>
    </rPh>
    <phoneticPr fontId="1" type="noConversion"/>
  </si>
  <si>
    <t>光明守卫·法论</t>
    <rPh sb="0" eb="1">
      <t>guang'ming</t>
    </rPh>
    <rPh sb="2" eb="3">
      <t>shou'wei</t>
    </rPh>
    <rPh sb="5" eb="6">
      <t>fa'lun</t>
    </rPh>
    <phoneticPr fontId="1" type="noConversion"/>
  </si>
  <si>
    <t>魔能大师·坎达尔</t>
    <rPh sb="0" eb="1">
      <t>mo'neng'da'shi</t>
    </rPh>
    <rPh sb="5" eb="6">
      <t>kan'da'er</t>
    </rPh>
    <phoneticPr fontId="1" type="noConversion"/>
  </si>
  <si>
    <t>战争巨树·巴雷特</t>
    <rPh sb="0" eb="1">
      <t>zhan'zheng</t>
    </rPh>
    <rPh sb="2" eb="3">
      <t>ju'shu</t>
    </rPh>
    <rPh sb="5" eb="6">
      <t>ba'lei'te</t>
    </rPh>
    <phoneticPr fontId="1" type="noConversion"/>
  </si>
  <si>
    <t>生命拥护者·班</t>
    <rPh sb="0" eb="1">
      <t>sheng'ming'yong'hu'zhe</t>
    </rPh>
    <rPh sb="6" eb="7">
      <t>ban</t>
    </rPh>
    <phoneticPr fontId="1" type="noConversion"/>
  </si>
  <si>
    <t>德鲁伊首领·布雷尔</t>
    <rPh sb="0" eb="1">
      <t>de'lu'yi</t>
    </rPh>
    <rPh sb="3" eb="4">
      <t>shou'ling</t>
    </rPh>
    <rPh sb="6" eb="7">
      <t>bu'lei'er</t>
    </rPh>
    <phoneticPr fontId="1" type="noConversion"/>
  </si>
  <si>
    <t>嗜血猎豹·亚瑟</t>
    <rPh sb="0" eb="1">
      <t>shi'xue</t>
    </rPh>
    <rPh sb="2" eb="3">
      <t>lie'bao</t>
    </rPh>
    <rPh sb="5" eb="6">
      <t>ya'se</t>
    </rPh>
    <phoneticPr fontId="1" type="noConversion"/>
  </si>
  <si>
    <t>巨角犀牛·凯撒</t>
    <rPh sb="2" eb="3">
      <t>xi'niu</t>
    </rPh>
    <rPh sb="5" eb="6">
      <t>kai'sa</t>
    </rPh>
    <phoneticPr fontId="1" type="noConversion"/>
  </si>
  <si>
    <t>铁甲猩猩·刚铎</t>
    <rPh sb="0" eb="1">
      <t>tie'jia</t>
    </rPh>
    <rPh sb="2" eb="3">
      <t>xing'xing</t>
    </rPh>
    <rPh sb="5" eb="6">
      <t>gang'duo</t>
    </rPh>
    <phoneticPr fontId="1" type="noConversion"/>
  </si>
  <si>
    <t>丛林守护·金鬃</t>
    <rPh sb="0" eb="1">
      <t>cong'lin</t>
    </rPh>
    <rPh sb="2" eb="3">
      <t>shou'hu'zhe</t>
    </rPh>
    <rPh sb="5" eb="6">
      <t>jin'zong'mao</t>
    </rPh>
    <phoneticPr fontId="1" type="noConversion"/>
  </si>
  <si>
    <t>树蔓公主·塞布丽娜</t>
    <rPh sb="2" eb="3">
      <t>gong'zhu</t>
    </rPh>
    <rPh sb="5" eb="6">
      <t>sai'bu'li'na</t>
    </rPh>
    <phoneticPr fontId="1" type="noConversion"/>
  </si>
  <si>
    <t>深渊阵营</t>
    <rPh sb="0" eb="1">
      <t>shen'yuan</t>
    </rPh>
    <rPh sb="2" eb="3">
      <t>zhen'ying</t>
    </rPh>
    <phoneticPr fontId="1" type="noConversion"/>
  </si>
  <si>
    <t>风蛇·烈火</t>
    <rPh sb="0" eb="1">
      <t>feng'she</t>
    </rPh>
    <rPh sb="3" eb="4">
      <t>lie'huo</t>
    </rPh>
    <phoneticPr fontId="1" type="noConversion"/>
  </si>
  <si>
    <t>灯神·阿拉丁</t>
    <rPh sb="0" eb="1">
      <t>deng'shen</t>
    </rPh>
    <rPh sb="3" eb="4">
      <t>a'la'ding</t>
    </rPh>
    <phoneticPr fontId="1" type="noConversion"/>
  </si>
  <si>
    <t>妖姬·猩红夜魔</t>
    <rPh sb="0" eb="1">
      <t>yao'ji</t>
    </rPh>
    <rPh sb="3" eb="4">
      <t>xing'hong</t>
    </rPh>
    <rPh sb="5" eb="6">
      <t>ye'mo</t>
    </rPh>
    <phoneticPr fontId="1" type="noConversion"/>
  </si>
  <si>
    <t>火焰守卫·克劳德</t>
    <rPh sb="0" eb="1">
      <t>huo'yan</t>
    </rPh>
    <rPh sb="2" eb="3">
      <t>shou'wei</t>
    </rPh>
    <rPh sb="5" eb="6">
      <t>ke'lao'de</t>
    </rPh>
    <phoneticPr fontId="1" type="noConversion"/>
  </si>
  <si>
    <t>虚空行者·霍尔</t>
    <rPh sb="0" eb="1">
      <t>xu'kong</t>
    </rPh>
    <rPh sb="2" eb="3">
      <t>xing'zhe</t>
    </rPh>
    <rPh sb="5" eb="6">
      <t>huo'er</t>
    </rPh>
    <phoneticPr fontId="1" type="noConversion"/>
  </si>
  <si>
    <t>恶魔术士·开尔文</t>
    <rPh sb="0" eb="1">
      <t>e'mo'shu'shi</t>
    </rPh>
    <rPh sb="5" eb="6">
      <t>kai'er'wen</t>
    </rPh>
    <phoneticPr fontId="1" type="noConversion"/>
  </si>
  <si>
    <t>地狱战士·摩西</t>
    <rPh sb="0" eb="1">
      <t>di'yu'zhan'shi</t>
    </rPh>
    <rPh sb="5" eb="6">
      <t>mo'xi</t>
    </rPh>
    <phoneticPr fontId="1" type="noConversion"/>
  </si>
  <si>
    <t>时空猎手·昆特</t>
    <rPh sb="0" eb="1">
      <t>shi'kong'ci'ke</t>
    </rPh>
    <rPh sb="2" eb="3">
      <t>lie'shou</t>
    </rPh>
    <rPh sb="5" eb="6">
      <t>kun'te</t>
    </rPh>
    <phoneticPr fontId="1" type="noConversion"/>
  </si>
  <si>
    <t>深渊执掌者·哈里森</t>
    <rPh sb="0" eb="1">
      <t>shen'yuan</t>
    </rPh>
    <rPh sb="2" eb="3">
      <t>zhi'zhang'zhe</t>
    </rPh>
    <rPh sb="6" eb="7">
      <t>ha'li'sen</t>
    </rPh>
    <phoneticPr fontId="1" type="noConversion"/>
  </si>
  <si>
    <t>死亡阵营</t>
    <rPh sb="0" eb="1">
      <t>si'wang</t>
    </rPh>
    <rPh sb="2" eb="3">
      <t>zhen'ying</t>
    </rPh>
    <phoneticPr fontId="1" type="noConversion"/>
  </si>
  <si>
    <t>灵魂女王·塞拉</t>
    <rPh sb="0" eb="1">
      <t>ling'hun</t>
    </rPh>
    <rPh sb="2" eb="3">
      <t>nv'wang</t>
    </rPh>
    <rPh sb="5" eb="6">
      <t>sai'la</t>
    </rPh>
    <phoneticPr fontId="1" type="noConversion"/>
  </si>
  <si>
    <t>正义之镰·肖恩</t>
    <rPh sb="0" eb="1">
      <t>zheng'yi'zhi'l</t>
    </rPh>
    <rPh sb="5" eb="6">
      <t>xiao'en</t>
    </rPh>
    <phoneticPr fontId="1" type="noConversion"/>
  </si>
  <si>
    <t>死亡阴影·摩多</t>
    <rPh sb="0" eb="1">
      <t>si'wang</t>
    </rPh>
    <rPh sb="2" eb="3">
      <t>yin'ying</t>
    </rPh>
    <rPh sb="5" eb="6">
      <t>mo'duo</t>
    </rPh>
    <phoneticPr fontId="1" type="noConversion"/>
  </si>
  <si>
    <t>瘟疫魔女·瑞贝卡</t>
    <rPh sb="0" eb="1">
      <t>wen'yi'shi'zhe</t>
    </rPh>
    <rPh sb="2" eb="3">
      <t>mo'nv</t>
    </rPh>
    <rPh sb="5" eb="6">
      <t>rui'bei'ka</t>
    </rPh>
    <phoneticPr fontId="1" type="noConversion"/>
  </si>
  <si>
    <t>幽魂</t>
    <rPh sb="0" eb="1">
      <t>you'hun</t>
    </rPh>
    <phoneticPr fontId="1" type="noConversion"/>
  </si>
  <si>
    <t>骷髅王·奥瑞克</t>
    <rPh sb="0" eb="1">
      <t>ku'lou'wang</t>
    </rPh>
    <rPh sb="4" eb="5">
      <t>ao'rui'ke</t>
    </rPh>
    <phoneticPr fontId="1" type="noConversion"/>
  </si>
  <si>
    <t>幽魂领袖·米勒</t>
    <rPh sb="0" eb="1">
      <t>you'hun</t>
    </rPh>
    <rPh sb="2" eb="3">
      <t>ling'xiu</t>
    </rPh>
    <rPh sb="5" eb="6">
      <t>mi'le</t>
    </rPh>
    <phoneticPr fontId="1" type="noConversion"/>
  </si>
  <si>
    <t>史莱姆</t>
    <rPh sb="0" eb="1">
      <t>shi'lai'mu</t>
    </rPh>
    <phoneticPr fontId="1" type="noConversion"/>
  </si>
  <si>
    <t>劣魔</t>
    <phoneticPr fontId="1" type="noConversion"/>
  </si>
  <si>
    <t>小劣魔</t>
    <phoneticPr fontId="1" type="noConversion"/>
  </si>
  <si>
    <t>火焰傀儡</t>
    <rPh sb="0" eb="1">
      <t>huo'yan</t>
    </rPh>
    <rPh sb="2" eb="3">
      <t>kui'lei</t>
    </rPh>
    <phoneticPr fontId="1" type="noConversion"/>
  </si>
  <si>
    <t>小恶魔</t>
    <rPh sb="0" eb="1">
      <t>xiao'e'mo</t>
    </rPh>
    <phoneticPr fontId="1" type="noConversion"/>
  </si>
  <si>
    <t>翅魔</t>
    <rPh sb="0" eb="1">
      <t>chi'bang</t>
    </rPh>
    <rPh sb="1" eb="2">
      <t>mo'gui</t>
    </rPh>
    <phoneticPr fontId="1" type="noConversion"/>
  </si>
  <si>
    <t>树人</t>
    <rPh sb="0" eb="1">
      <t>shu'ren</t>
    </rPh>
    <phoneticPr fontId="1" type="noConversion"/>
  </si>
  <si>
    <t>藤蔓精灵</t>
    <rPh sb="0" eb="1">
      <t>teng'wan</t>
    </rPh>
    <rPh sb="2" eb="3">
      <t>jing'ling</t>
    </rPh>
    <phoneticPr fontId="1" type="noConversion"/>
  </si>
  <si>
    <t>兽人战士</t>
    <rPh sb="0" eb="1">
      <t>shou'ren</t>
    </rPh>
    <rPh sb="2" eb="3">
      <t>zhan'shi</t>
    </rPh>
    <phoneticPr fontId="1" type="noConversion"/>
  </si>
  <si>
    <t>兽人弓箭手</t>
    <rPh sb="0" eb="1">
      <t>shou'ren</t>
    </rPh>
    <rPh sb="2" eb="3">
      <t>gong'jian'shou</t>
    </rPh>
    <phoneticPr fontId="1" type="noConversion"/>
  </si>
  <si>
    <t>兽人法师</t>
    <rPh sb="0" eb="1">
      <t>shou'ren</t>
    </rPh>
    <rPh sb="2" eb="3">
      <t>fa'shi</t>
    </rPh>
    <phoneticPr fontId="1" type="noConversion"/>
  </si>
  <si>
    <t>树精</t>
    <rPh sb="0" eb="1">
      <t>shu'jing</t>
    </rPh>
    <phoneticPr fontId="1" type="noConversion"/>
  </si>
  <si>
    <t>木精灵</t>
    <rPh sb="0" eb="1">
      <t>mu'jing'ling</t>
    </rPh>
    <phoneticPr fontId="1" type="noConversion"/>
  </si>
  <si>
    <t>精灵弓箭手</t>
    <rPh sb="0" eb="1">
      <t>jing'ling'gong'jian'shou</t>
    </rPh>
    <phoneticPr fontId="1" type="noConversion"/>
  </si>
  <si>
    <t>蚁兽</t>
    <rPh sb="1" eb="2">
      <t>shou</t>
    </rPh>
    <phoneticPr fontId="1" type="noConversion"/>
  </si>
  <si>
    <t>火元素</t>
    <rPh sb="0" eb="1">
      <t>huo'yuan'su</t>
    </rPh>
    <phoneticPr fontId="1" type="noConversion"/>
  </si>
  <si>
    <t>骷髅兵</t>
    <rPh sb="0" eb="1">
      <t>ku'lou</t>
    </rPh>
    <rPh sb="2" eb="3">
      <t>bing</t>
    </rPh>
    <phoneticPr fontId="1" type="noConversion"/>
  </si>
  <si>
    <t>骷髅战士</t>
    <rPh sb="0" eb="1">
      <t>ku'lou'zhan'shi</t>
    </rPh>
    <phoneticPr fontId="1" type="noConversion"/>
  </si>
  <si>
    <t>骷髅弓箭手</t>
    <rPh sb="0" eb="1">
      <t>ku'lou</t>
    </rPh>
    <rPh sb="2" eb="3">
      <t>gong'jian'shou</t>
    </rPh>
    <phoneticPr fontId="1" type="noConversion"/>
  </si>
  <si>
    <t>死亡执掌者·骨龙</t>
    <rPh sb="0" eb="1">
      <t>si'wang'zhi'zhang'zhe</t>
    </rPh>
    <rPh sb="6" eb="7">
      <t>gu'long</t>
    </rPh>
    <phoneticPr fontId="1" type="noConversion"/>
  </si>
  <si>
    <t>瘟疫法师</t>
    <rPh sb="0" eb="1">
      <t>wen'yi</t>
    </rPh>
    <rPh sb="2" eb="3">
      <t>fa'shi</t>
    </rPh>
    <phoneticPr fontId="1" type="noConversion"/>
  </si>
  <si>
    <t>投石手</t>
    <rPh sb="0" eb="1">
      <t>tou'shi'che</t>
    </rPh>
    <rPh sb="2" eb="3">
      <t>shou</t>
    </rPh>
    <phoneticPr fontId="1" type="noConversion"/>
  </si>
  <si>
    <t>守墓人</t>
    <rPh sb="0" eb="1">
      <t>shou'mu'ren</t>
    </rPh>
    <rPh sb="2" eb="3">
      <t>ren</t>
    </rPh>
    <phoneticPr fontId="1" type="noConversion"/>
  </si>
  <si>
    <t>幽魂暗杀者</t>
    <rPh sb="0" eb="1">
      <t>you'hun</t>
    </rPh>
    <rPh sb="2" eb="3">
      <t>an'sha'zhe</t>
    </rPh>
    <phoneticPr fontId="1" type="noConversion"/>
  </si>
  <si>
    <t>潜行刺客·乌冬</t>
    <rPh sb="0" eb="1">
      <t>qian'xing'zhe</t>
    </rPh>
    <rPh sb="2" eb="3">
      <t>ci'ke</t>
    </rPh>
    <rPh sb="5" eb="6">
      <t>wu'dong</t>
    </rPh>
    <phoneticPr fontId="1" type="noConversion"/>
  </si>
  <si>
    <t>沼泽猎手·鬼王</t>
    <rPh sb="0" eb="1">
      <t>zhao'ze</t>
    </rPh>
    <rPh sb="2" eb="3">
      <t>lie'shou</t>
    </rPh>
    <rPh sb="5" eb="6">
      <t>gui'wang</t>
    </rPh>
    <phoneticPr fontId="1" type="noConversion"/>
  </si>
  <si>
    <t>深渊领主</t>
    <rPh sb="0" eb="1">
      <t>shen'yuan'ling'zhu</t>
    </rPh>
    <phoneticPr fontId="1" type="noConversion"/>
  </si>
  <si>
    <t>沼泽领主</t>
    <rPh sb="0" eb="1">
      <t>zhao'ze</t>
    </rPh>
    <rPh sb="2" eb="3">
      <t>ling'zhu</t>
    </rPh>
    <phoneticPr fontId="1" type="noConversion"/>
  </si>
  <si>
    <t>骨兽</t>
    <rPh sb="0" eb="1">
      <t>gu'tou</t>
    </rPh>
    <rPh sb="1" eb="2">
      <t>shou</t>
    </rPh>
    <phoneticPr fontId="1" type="noConversion"/>
  </si>
  <si>
    <t>帝国阵营</t>
    <rPh sb="0" eb="1">
      <t>di'guo</t>
    </rPh>
    <rPh sb="2" eb="3">
      <t>zhen'ying</t>
    </rPh>
    <phoneticPr fontId="1" type="noConversion"/>
  </si>
  <si>
    <t>科多兽</t>
    <rPh sb="0" eb="1">
      <t>ke'duo'shou</t>
    </rPh>
    <phoneticPr fontId="1" type="noConversion"/>
  </si>
  <si>
    <t>狼骑士</t>
    <rPh sb="0" eb="1">
      <t>lang'qi'shi</t>
    </rPh>
    <phoneticPr fontId="1" type="noConversion"/>
  </si>
  <si>
    <t>光明执掌者·飓风</t>
    <rPh sb="0" eb="1">
      <t>guang'ming'zhi'shen</t>
    </rPh>
    <rPh sb="2" eb="3">
      <t>zhi'zhang</t>
    </rPh>
    <rPh sb="4" eb="5">
      <t>zhe</t>
    </rPh>
    <rPh sb="6" eb="7">
      <t>ju'feng</t>
    </rPh>
    <rPh sb="7" eb="8">
      <t>feng'shen</t>
    </rPh>
    <phoneticPr fontId="1" type="noConversion"/>
  </si>
  <si>
    <t>生命执掌者·亚玟</t>
    <phoneticPr fontId="1" type="noConversion"/>
  </si>
  <si>
    <t>掉落</t>
    <rPh sb="0" eb="1">
      <t>diao'luo</t>
    </rPh>
    <phoneticPr fontId="1" type="noConversion"/>
  </si>
  <si>
    <t>模型</t>
    <rPh sb="0" eb="1">
      <t>mo'xing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</si>
  <si>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</si>
  <si>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</si>
  <si>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闪避</t>
    <rPh sb="0" eb="1">
      <t>shan'bi</t>
    </rPh>
    <phoneticPr fontId="1" type="noConversion"/>
  </si>
  <si>
    <t>恢复540</t>
    <rPh sb="0" eb="1">
      <t>hui'fu</t>
    </rPh>
    <phoneticPr fontId="1" type="noConversion"/>
  </si>
  <si>
    <t>id</t>
  </si>
  <si>
    <t>Hp</t>
  </si>
  <si>
    <t>Hp_inc</t>
  </si>
  <si>
    <t>Att</t>
  </si>
  <si>
    <t>Att_inc</t>
  </si>
  <si>
    <t>Def</t>
  </si>
  <si>
    <t>Def_inc</t>
  </si>
  <si>
    <t>生命</t>
    <rPh sb="0" eb="1">
      <t>sheng'ming</t>
    </rPh>
    <phoneticPr fontId="1" type="noConversion"/>
  </si>
  <si>
    <t>等级1</t>
    <rPh sb="0" eb="1">
      <t>deng'ji</t>
    </rPh>
    <phoneticPr fontId="1" type="noConversion"/>
  </si>
  <si>
    <t>等级2</t>
    <rPh sb="0" eb="1">
      <t>deng'ji</t>
    </rPh>
    <phoneticPr fontId="1" type="noConversion"/>
  </si>
  <si>
    <t>造成伤害</t>
    <rPh sb="0" eb="1">
      <t>zao'cheng</t>
    </rPh>
    <rPh sb="2" eb="3">
      <t>shang'hai</t>
    </rPh>
    <phoneticPr fontId="1" type="noConversion"/>
  </si>
  <si>
    <t>死亡回合</t>
    <rPh sb="0" eb="1">
      <t>si'wang</t>
    </rPh>
    <rPh sb="2" eb="3">
      <t>hui'he</t>
    </rPh>
    <phoneticPr fontId="1" type="noConversion"/>
  </si>
  <si>
    <t>受到伤害</t>
    <rPh sb="0" eb="1">
      <t>shou'dao</t>
    </rPh>
    <rPh sb="2" eb="3">
      <t>shang'hai</t>
    </rPh>
    <phoneticPr fontId="1" type="noConversion"/>
  </si>
  <si>
    <t>等级</t>
    <rPh sb="0" eb="1">
      <t>deng'ji</t>
    </rPh>
    <phoneticPr fontId="1" type="noConversion"/>
  </si>
  <si>
    <t>坦克小怪</t>
    <rPh sb="0" eb="1">
      <t>tan'ke</t>
    </rPh>
    <rPh sb="2" eb="3">
      <t>xiao'guai</t>
    </rPh>
    <phoneticPr fontId="1" type="noConversion"/>
  </si>
  <si>
    <t>法师小怪</t>
    <rPh sb="0" eb="1">
      <t>fa'shi</t>
    </rPh>
    <rPh sb="2" eb="3">
      <t>xiao'guai</t>
    </rPh>
    <phoneticPr fontId="1" type="noConversion"/>
  </si>
  <si>
    <t>可捕捉</t>
    <rPh sb="0" eb="1">
      <t>ke</t>
    </rPh>
    <rPh sb="1" eb="2">
      <t>bo'zhuo</t>
    </rPh>
    <phoneticPr fontId="1" type="noConversion"/>
  </si>
  <si>
    <t>坦克Boss</t>
  </si>
  <si>
    <t>坦克Boss</t>
    <rPh sb="0" eb="1">
      <t>tan'ke</t>
    </rPh>
    <phoneticPr fontId="1" type="noConversion"/>
  </si>
  <si>
    <t>弱Boss</t>
    <rPh sb="0" eb="1">
      <t>ruo</t>
    </rPh>
    <phoneticPr fontId="1" type="noConversion"/>
  </si>
  <si>
    <t>法师Boss</t>
    <rPh sb="0" eb="1">
      <t>fa'shi</t>
    </rPh>
    <phoneticPr fontId="1" type="noConversion"/>
  </si>
  <si>
    <t>弱小怪</t>
    <rPh sb="0" eb="1">
      <t>ruo</t>
    </rPh>
    <rPh sb="1" eb="2">
      <t>xiao'guai</t>
    </rPh>
    <phoneticPr fontId="1" type="noConversion"/>
  </si>
  <si>
    <t>坦克Boss</t>
    <phoneticPr fontId="1" type="noConversion"/>
  </si>
  <si>
    <t>速度</t>
    <rPh sb="0" eb="1">
      <t>su'du</t>
    </rPh>
    <phoneticPr fontId="1" type="noConversion"/>
  </si>
  <si>
    <t>name</t>
  </si>
  <si>
    <t>level</t>
  </si>
  <si>
    <t>propType</t>
  </si>
  <si>
    <t>spirit</t>
  </si>
  <si>
    <t>speed</t>
  </si>
  <si>
    <t>range</t>
  </si>
  <si>
    <t>vitalSensibility</t>
  </si>
  <si>
    <t>skills</t>
  </si>
  <si>
    <t>bodyPart</t>
  </si>
  <si>
    <t>reward</t>
  </si>
  <si>
    <t>canCapture</t>
  </si>
  <si>
    <t>group</t>
  </si>
  <si>
    <t>openMap</t>
  </si>
  <si>
    <t>goodPoints</t>
  </si>
  <si>
    <t>liveplace</t>
  </si>
  <si>
    <t>野牛</t>
  </si>
  <si>
    <t>身体|头部|腿部</t>
  </si>
  <si>
    <t>4102|2;2102|2</t>
  </si>
  <si>
    <t>麋鹿</t>
  </si>
  <si>
    <t>野马</t>
  </si>
  <si>
    <t>猎豹</t>
  </si>
  <si>
    <t>1|21</t>
  </si>
  <si>
    <t>4102|2;2102|5</t>
  </si>
  <si>
    <t>蛇人</t>
  </si>
  <si>
    <t>1|34</t>
  </si>
  <si>
    <t>身体|头部|尾部</t>
  </si>
  <si>
    <t>4102|3;2105|2;3402|0.1</t>
  </si>
  <si>
    <t>鸟</t>
  </si>
  <si>
    <t>身体|头部|翅膀</t>
  </si>
  <si>
    <t>4102|2;2101|5</t>
  </si>
  <si>
    <t>毒藤</t>
  </si>
  <si>
    <t>身体||</t>
  </si>
  <si>
    <t>2104|5;2109|2</t>
  </si>
  <si>
    <t>野兔</t>
  </si>
  <si>
    <t>狼</t>
  </si>
  <si>
    <t>蜜蜂射手</t>
  </si>
  <si>
    <t>身体|眼睛|翅膀</t>
  </si>
  <si>
    <t>4111|0.14;2107|1;3304|0.02</t>
  </si>
  <si>
    <t>蜂后</t>
  </si>
  <si>
    <t>4111|2;2107|2;3402|0.1;3304|0.045</t>
  </si>
  <si>
    <t>豺狼</t>
  </si>
  <si>
    <t>田鼠</t>
  </si>
  <si>
    <t>4102|2</t>
  </si>
  <si>
    <t>乌鸦</t>
  </si>
  <si>
    <t>白狼</t>
  </si>
  <si>
    <t>野狗</t>
  </si>
  <si>
    <t>毛贼</t>
  </si>
  <si>
    <t>6|16|19</t>
  </si>
  <si>
    <t>103|0.19;500|0.26;600|0.19;3402|0.1;3302|0.02</t>
  </si>
  <si>
    <t>飞贼</t>
  </si>
  <si>
    <t>28|16|19</t>
  </si>
  <si>
    <t>501|0.21;601|0.16;3402|0.1;3302|0.04</t>
  </si>
  <si>
    <t>贼王</t>
  </si>
  <si>
    <t>501|0.22;601|0.17;3402|0.1;3302|0.075;3304|0.075</t>
  </si>
  <si>
    <t>飞贼看守</t>
  </si>
  <si>
    <t>食人鼠</t>
  </si>
  <si>
    <t>24|1|16</t>
  </si>
  <si>
    <t>107|0.17</t>
  </si>
  <si>
    <t>攻击范围</t>
    <rPh sb="0" eb="1">
      <t>gong'ji</t>
    </rPh>
    <rPh sb="2" eb="3">
      <t>fan'wei</t>
    </rPh>
    <phoneticPr fontId="1" type="noConversion"/>
  </si>
  <si>
    <t>感知力</t>
    <rPh sb="0" eb="1">
      <t>gan'zhi'li</t>
    </rPh>
    <phoneticPr fontId="1" type="noConversion"/>
  </si>
  <si>
    <t>技能</t>
    <rPh sb="0" eb="1">
      <t>ji'neng</t>
    </rPh>
    <phoneticPr fontId="1" type="noConversion"/>
  </si>
  <si>
    <t>身体</t>
    <rPh sb="0" eb="1">
      <t>shen'ti</t>
    </rPh>
    <phoneticPr fontId="1" type="noConversion"/>
  </si>
  <si>
    <t>身体|头部|</t>
    <phoneticPr fontId="1" type="noConversion"/>
  </si>
  <si>
    <t>身体|头部|</t>
    <phoneticPr fontId="1" type="noConversion"/>
  </si>
  <si>
    <t>身体|头部|</t>
    <phoneticPr fontId="1" type="noConversion"/>
  </si>
  <si>
    <t>身体|头部|翅膀</t>
    <rPh sb="6" eb="7">
      <t>chi'bang</t>
    </rPh>
    <phoneticPr fontId="1" type="noConversion"/>
  </si>
  <si>
    <t>2411|1</t>
    <phoneticPr fontId="1" type="noConversion"/>
  </si>
  <si>
    <t>2410|1</t>
    <phoneticPr fontId="1" type="noConversion"/>
  </si>
  <si>
    <t>2412|1</t>
    <phoneticPr fontId="1" type="noConversion"/>
  </si>
  <si>
    <t>2413|1</t>
    <phoneticPr fontId="1" type="noConversion"/>
  </si>
  <si>
    <t>2414|1</t>
    <phoneticPr fontId="1" type="noConversion"/>
  </si>
  <si>
    <t>2410|0.2;3305|0.2;2400|0.1;502|0.2;602|0.2</t>
  </si>
  <si>
    <t>2411|0.2;106|0.2;503|0.2;603|0.2;3302|0.3;4100|0.5;4200|0.5</t>
  </si>
  <si>
    <t>2411|0.2;202|0.2;503|0.2;603|0.2;3304|0.3;4100|0.5;4200|0.5</t>
  </si>
  <si>
    <t>2411|0.2;503|0.2;603|0.2;3305|0.3;4100|0.5;4200|0.5</t>
  </si>
  <si>
    <t>2411|0.2</t>
  </si>
  <si>
    <t>2412|0.2;504|0.1;604|0.1;702|0.1;3304|0.2;2402|0.1</t>
  </si>
  <si>
    <t>2413|0.2;2405|0.1;2400|0.05;2401|0.05;2402|0.05;2300|0.2;2301|0.2</t>
  </si>
  <si>
    <t>2414|0.2;2402|0.1;2202|0.05;3305|0.2</t>
  </si>
  <si>
    <t>2414|1.5;2402|0.5;2202|0.2;3305|1</t>
  </si>
  <si>
    <t>2413|1.5;2405|0.5;2400|0.1;2401|0.1;2402|0.1</t>
  </si>
  <si>
    <t>2412|1.5;504|0.5;604|0.5;702|0.5;3304|1;2401|0.5</t>
  </si>
  <si>
    <t>2411|1.5;116|0.2;505|0.2;605|0.2;3302|1;4100|0.5;4200|0.5</t>
  </si>
  <si>
    <t>2411|1.5;116|0.2;505|0.2;605|0.2;3305|1;4100|0.5;4200|0.6</t>
  </si>
  <si>
    <t>2411|1.5;116|0.2;505|0.2;605|0.2;3302|1;4100|0.5;4200|0.7</t>
  </si>
  <si>
    <t>2411|1.5;116|0.2;505|0.2;605|0.2;3302|1;4100|0.5;4200|0.8</t>
  </si>
  <si>
    <t>2411|1.5;206|0.2;505|0.2;605|0.2;3304|1;4100|0.5;4200|0.9</t>
  </si>
  <si>
    <t>2411|1.5;116|0.2;505|0.2;605|0.2;3302|1;4100|0.5;4200|0.10</t>
  </si>
  <si>
    <t>2411|1.5;116|0.2;505|0.2;605|0.2;3302|1;4100|0.5;4200|0.12</t>
  </si>
  <si>
    <t>2410|1.5;3305|1;2400|0.5;507|0.2;607|0.2</t>
  </si>
  <si>
    <t>31|28|6</t>
  </si>
  <si>
    <t>20|31|4</t>
    <phoneticPr fontId="1" type="noConversion"/>
  </si>
  <si>
    <t>1|19</t>
    <phoneticPr fontId="1" type="noConversion"/>
  </si>
  <si>
    <t>29|16</t>
    <phoneticPr fontId="1" type="noConversion"/>
  </si>
  <si>
    <t>1|19</t>
    <phoneticPr fontId="1" type="noConversion"/>
  </si>
  <si>
    <t>22|28</t>
    <phoneticPr fontId="1" type="noConversion"/>
  </si>
  <si>
    <t>22|28</t>
    <phoneticPr fontId="1" type="noConversion"/>
  </si>
  <si>
    <t>12|20</t>
    <phoneticPr fontId="1" type="noConversion"/>
  </si>
  <si>
    <t>13|36</t>
    <phoneticPr fontId="1" type="noConversion"/>
  </si>
  <si>
    <t>12|20|18</t>
    <phoneticPr fontId="1" type="noConversion"/>
  </si>
  <si>
    <t>20|31</t>
    <phoneticPr fontId="1" type="noConversion"/>
  </si>
  <si>
    <t>20|31|12|13</t>
    <phoneticPr fontId="1" type="noConversion"/>
  </si>
  <si>
    <t>8|15|24</t>
    <phoneticPr fontId="1" type="noConversion"/>
  </si>
  <si>
    <t>5|31</t>
    <phoneticPr fontId="1" type="noConversion"/>
  </si>
  <si>
    <t>27|31</t>
    <phoneticPr fontId="1" type="noConversion"/>
  </si>
  <si>
    <t>31|24</t>
    <phoneticPr fontId="1" type="noConversion"/>
  </si>
  <si>
    <t>27|34</t>
    <phoneticPr fontId="1" type="noConversion"/>
  </si>
  <si>
    <t>1|21</t>
    <phoneticPr fontId="1" type="noConversion"/>
  </si>
  <si>
    <t>27|22|34</t>
    <phoneticPr fontId="1" type="noConversion"/>
  </si>
  <si>
    <t>12|31</t>
    <phoneticPr fontId="1" type="noConversion"/>
  </si>
  <si>
    <t>12|31</t>
    <phoneticPr fontId="1" type="noConversion"/>
  </si>
  <si>
    <t>12|31</t>
    <phoneticPr fontId="1" type="noConversion"/>
  </si>
  <si>
    <t>12|29|31|35</t>
    <phoneticPr fontId="1" type="noConversion"/>
  </si>
  <si>
    <t>2|31</t>
    <phoneticPr fontId="1" type="noConversion"/>
  </si>
  <si>
    <t>2|31|12</t>
    <phoneticPr fontId="1" type="noConversion"/>
  </si>
  <si>
    <t>1|2</t>
    <phoneticPr fontId="1" type="noConversion"/>
  </si>
  <si>
    <t>12|19</t>
    <phoneticPr fontId="1" type="noConversion"/>
  </si>
  <si>
    <t>26|31</t>
    <phoneticPr fontId="1" type="noConversion"/>
  </si>
  <si>
    <t>26|4|31</t>
    <phoneticPr fontId="1" type="noConversion"/>
  </si>
  <si>
    <t>21|28|31</t>
    <phoneticPr fontId="1" type="noConversion"/>
  </si>
  <si>
    <t>5|31</t>
    <phoneticPr fontId="1" type="noConversion"/>
  </si>
  <si>
    <t>10|31</t>
    <phoneticPr fontId="1" type="noConversion"/>
  </si>
  <si>
    <t>10|14</t>
    <phoneticPr fontId="1" type="noConversion"/>
  </si>
  <si>
    <t>28|6</t>
    <phoneticPr fontId="1" type="noConversion"/>
  </si>
  <si>
    <t>22|28</t>
    <phoneticPr fontId="1" type="noConversion"/>
  </si>
  <si>
    <t>12|14|26</t>
    <phoneticPr fontId="1" type="noConversion"/>
  </si>
  <si>
    <t>31|26</t>
    <phoneticPr fontId="1" type="noConversion"/>
  </si>
  <si>
    <t>200;200;2100|95;2104|90;3102|100;3402|30;4100|100;4101|100;4103|90;4104|90;4110|80</t>
  </si>
  <si>
    <t>探索</t>
  </si>
  <si>
    <t>探索未知的区域。</t>
  </si>
  <si>
    <t>100|115;101|153;102|153;103|27;104|86;105|153</t>
  </si>
  <si>
    <t>捕猎</t>
  </si>
  <si>
    <t>在溪边狩猎。</t>
  </si>
  <si>
    <t>镇长;最近镇子周围常有山贼出没，请帮忙除去他们！如果你有打败我的信心，我可以告诉你他们的老巢。;10001</t>
  </si>
  <si>
    <t>镇长</t>
  </si>
  <si>
    <t>跟他谈一谈。</t>
  </si>
  <si>
    <t>概率</t>
    <rPh sb="0" eb="1">
      <t>gai'lv</t>
    </rPh>
    <phoneticPr fontId="1" type="noConversion"/>
  </si>
  <si>
    <t>2000;2000;400|100;403|100;2300|100;2301|100;2302|100;2400|100;2401|100;2402|100;2405|100;2410|20;3102|200;4104|200;4109|300;4110|100;4214|100;4204|20;0|1840</t>
    <phoneticPr fontId="1" type="noConversion"/>
  </si>
  <si>
    <t>2000;2000;400|100;403|100;2300|100;2301|100;2302|100;2400|100;2401|100;2402|100;2405|100;2412|20;3102|200;4104|200;4109|300;4110|100;4214|100;4204|20;0|1840</t>
    <phoneticPr fontId="1" type="noConversion"/>
  </si>
  <si>
    <t>2000;2000;400|100;403|100;2300|100;2301|100;2302|100;2400|100;2401|100;2402|100;2405|100;2411|20;3102|200;4104|200;4109|300;4110|100;4214|100;4204|20;0|1840</t>
    <phoneticPr fontId="1" type="noConversion"/>
  </si>
  <si>
    <t>2000;2000;400|100;403|100;2300|100;2301|100;2302|100;2400|100;2401|100;2402|100;2405|100;2413|20;3102|200;4104|200;4109|300;4110|100;4214|100;4204|20;0|1840</t>
    <phoneticPr fontId="1" type="noConversion"/>
  </si>
  <si>
    <t>2000;2000;400|100;403|100;2300|100;2301|100;2302|100;2400|100;2401|100;2402|100;2405|100;2414|20;3102|200;4104|200;4109|300;4110|100;4214|100;4204|20;0|1840</t>
    <phoneticPr fontId="1" type="noConversion"/>
  </si>
  <si>
    <t>艾莫斯</t>
  </si>
  <si>
    <t>飓风</t>
  </si>
  <si>
    <t>亚玟</t>
  </si>
  <si>
    <t>哈里森</t>
  </si>
  <si>
    <t>骨龙</t>
  </si>
  <si>
    <t>秩序执掌者注释着你。</t>
    <rPh sb="5" eb="6">
      <t>zhu'shi</t>
    </rPh>
    <rPh sb="7" eb="8">
      <t>zhe</t>
    </rPh>
    <rPh sb="8" eb="9">
      <t>ni</t>
    </rPh>
    <phoneticPr fontId="1" type="noConversion"/>
  </si>
  <si>
    <t>真理执掌者闭上了眼睛。</t>
    <rPh sb="0" eb="1">
      <t>zhen'li</t>
    </rPh>
    <rPh sb="2" eb="3">
      <t>zhi'zhang'zhe</t>
    </rPh>
    <rPh sb="5" eb="6">
      <t>bi'shang'le</t>
    </rPh>
    <rPh sb="8" eb="9">
      <t>yan'jing</t>
    </rPh>
    <phoneticPr fontId="1" type="noConversion"/>
  </si>
  <si>
    <t>死亡执掌者在假寐。</t>
    <rPh sb="5" eb="6">
      <t>z</t>
    </rPh>
    <rPh sb="6" eb="7">
      <t>jia'mei</t>
    </rPh>
    <phoneticPr fontId="1" type="noConversion"/>
  </si>
  <si>
    <t>生命执掌者对你微笑。</t>
    <rPh sb="0" eb="1">
      <t>sheng'ming</t>
    </rPh>
    <rPh sb="2" eb="3">
      <t>zhi'zhang'zhe</t>
    </rPh>
    <rPh sb="5" eb="6">
      <t>dui'ni</t>
    </rPh>
    <rPh sb="7" eb="8">
      <t>wei'xiao</t>
    </rPh>
    <phoneticPr fontId="1" type="noConversion"/>
  </si>
  <si>
    <t>混乱执掌者露出了獠牙。</t>
    <rPh sb="5" eb="6">
      <t>lou'chu'le</t>
    </rPh>
    <rPh sb="8" eb="9">
      <t>liao'ya</t>
    </rPh>
    <phoneticPr fontId="1" type="noConversion"/>
  </si>
  <si>
    <t>这世上，不过是权利和秩序的游戏！&lt;战胜他，得到秩序阵营的认可。&gt;</t>
    <rPh sb="0" eb="1">
      <t>zhe</t>
    </rPh>
    <rPh sb="1" eb="2">
      <t>shi'shang</t>
    </rPh>
    <rPh sb="4" eb="5">
      <t>bu'guo</t>
    </rPh>
    <rPh sb="6" eb="7">
      <t>s</t>
    </rPh>
    <rPh sb="7" eb="8">
      <t>quan'li</t>
    </rPh>
    <rPh sb="9" eb="10">
      <t>he</t>
    </rPh>
    <rPh sb="10" eb="11">
      <t>zhi'xu</t>
    </rPh>
    <rPh sb="12" eb="13">
      <t>d</t>
    </rPh>
    <rPh sb="13" eb="14">
      <t>you'xi</t>
    </rPh>
    <rPh sb="21" eb="22">
      <t>de'dao</t>
    </rPh>
    <rPh sb="22" eb="23">
      <t>dao</t>
    </rPh>
    <rPh sb="23" eb="24">
      <t>zhi'xu</t>
    </rPh>
    <rPh sb="25" eb="26">
      <t>zhen'ying</t>
    </rPh>
    <rPh sb="27" eb="28">
      <t>d</t>
    </rPh>
    <rPh sb="28" eb="29">
      <t>ren'ke</t>
    </rPh>
    <phoneticPr fontId="1" type="noConversion"/>
  </si>
  <si>
    <t>真理才是永恒，信我者生，逆我者死！&lt;击败他，得到真理阵营的认可。&gt;</t>
    <rPh sb="0" eb="1">
      <t>zhen'li</t>
    </rPh>
    <rPh sb="2" eb="3">
      <t>cai'shi</t>
    </rPh>
    <rPh sb="4" eb="5">
      <t>yong'heng</t>
    </rPh>
    <rPh sb="7" eb="8">
      <t>xin</t>
    </rPh>
    <rPh sb="8" eb="9">
      <t>wo</t>
    </rPh>
    <rPh sb="9" eb="10">
      <t>zhe</t>
    </rPh>
    <rPh sb="10" eb="11">
      <t>sheng</t>
    </rPh>
    <rPh sb="12" eb="13">
      <t>ni</t>
    </rPh>
    <rPh sb="13" eb="14">
      <t>wo</t>
    </rPh>
    <rPh sb="14" eb="15">
      <t>zhe</t>
    </rPh>
    <rPh sb="15" eb="16">
      <t>si</t>
    </rPh>
    <rPh sb="18" eb="19">
      <t>ji'bai</t>
    </rPh>
    <rPh sb="24" eb="25">
      <t>zhen'li</t>
    </rPh>
    <phoneticPr fontId="1" type="noConversion"/>
  </si>
  <si>
    <t>多么美妙的世界，吞噬掉它！&lt;战胜他，得到混乱阵营的认可。&gt;</t>
    <rPh sb="0" eb="1">
      <t>duo'me</t>
    </rPh>
    <rPh sb="2" eb="3">
      <t>mei'miao</t>
    </rPh>
    <rPh sb="4" eb="5">
      <t>d</t>
    </rPh>
    <rPh sb="5" eb="6">
      <t>shi'jie</t>
    </rPh>
    <rPh sb="8" eb="9">
      <t>tun'shi</t>
    </rPh>
    <rPh sb="10" eb="11">
      <t>diao</t>
    </rPh>
    <rPh sb="11" eb="12">
      <t>ta</t>
    </rPh>
    <rPh sb="20" eb="21">
      <t>hun'luan</t>
    </rPh>
    <phoneticPr fontId="1" type="noConversion"/>
  </si>
  <si>
    <t>生命的力量守护着大地，不要妄想奴役我们！&lt;挑战她，得到生命阵营的认可。&gt;</t>
    <rPh sb="0" eb="1">
      <t>sheng'ming</t>
    </rPh>
    <rPh sb="2" eb="3">
      <t>d</t>
    </rPh>
    <rPh sb="3" eb="4">
      <t>li'liang</t>
    </rPh>
    <rPh sb="5" eb="6">
      <t>shou'hu'zhe</t>
    </rPh>
    <rPh sb="7" eb="8">
      <t>zhe</t>
    </rPh>
    <rPh sb="8" eb="9">
      <t>da'di</t>
    </rPh>
    <rPh sb="11" eb="12">
      <t>bu'yao</t>
    </rPh>
    <rPh sb="13" eb="14">
      <t>wang'xiang</t>
    </rPh>
    <rPh sb="15" eb="16">
      <t>nu'yi</t>
    </rPh>
    <rPh sb="17" eb="18">
      <t>wo'm</t>
    </rPh>
    <rPh sb="21" eb="22">
      <t>tiao'zhan</t>
    </rPh>
    <rPh sb="23" eb="24">
      <t>ta</t>
    </rPh>
    <rPh sb="27" eb="28">
      <t>sheng'ming</t>
    </rPh>
    <phoneticPr fontId="1" type="noConversion"/>
  </si>
  <si>
    <t>无论你多么强大，死亡终将笼罩你。&lt;击败他，得到死亡阵营的认可。&gt;</t>
    <rPh sb="0" eb="1">
      <t>wu'lun</t>
    </rPh>
    <rPh sb="2" eb="3">
      <t>ni</t>
    </rPh>
    <rPh sb="3" eb="4">
      <t>duo'me</t>
    </rPh>
    <rPh sb="5" eb="6">
      <t>qiang'da</t>
    </rPh>
    <rPh sb="8" eb="9">
      <t>si'wang</t>
    </rPh>
    <rPh sb="10" eb="11">
      <t>zhong'jiang</t>
    </rPh>
    <rPh sb="12" eb="13">
      <t>long'zhao</t>
    </rPh>
    <rPh sb="14" eb="15">
      <t>ni</t>
    </rPh>
    <rPh sb="17" eb="18">
      <t>ji'bai</t>
    </rPh>
    <rPh sb="23" eb="24">
      <t>si'wang</t>
    </rPh>
    <phoneticPr fontId="1" type="noConversion"/>
  </si>
  <si>
    <t>探索</t>
    <rPh sb="0" eb="1">
      <t>tan'suo</t>
    </rPh>
    <phoneticPr fontId="1" type="noConversion"/>
  </si>
  <si>
    <t>探索秩序阵营·城市。</t>
  </si>
  <si>
    <t>探索秩序阵营·城市。</t>
    <rPh sb="0" eb="1">
      <t>tan'suo</t>
    </rPh>
    <rPh sb="2" eb="3">
      <t>zhi'xu</t>
    </rPh>
    <rPh sb="4" eb="5">
      <t>zhen'ying</t>
    </rPh>
    <rPh sb="7" eb="8">
      <t>cheng'shi</t>
    </rPh>
    <phoneticPr fontId="1" type="noConversion"/>
  </si>
  <si>
    <t>探索真理阵营·魔法塔。</t>
  </si>
  <si>
    <t>探索真理阵营·魔法塔。</t>
    <rPh sb="0" eb="1">
      <t>tan'suo</t>
    </rPh>
    <rPh sb="2" eb="3">
      <t>zhen'li</t>
    </rPh>
    <rPh sb="4" eb="5">
      <t>zhen'ying</t>
    </rPh>
    <rPh sb="7" eb="8">
      <t>mo'fa</t>
    </rPh>
    <rPh sb="9" eb="10">
      <t>ta</t>
    </rPh>
    <phoneticPr fontId="1" type="noConversion"/>
  </si>
  <si>
    <t>探索生命阵营·森林。</t>
  </si>
  <si>
    <t>探索生命阵营·森林。</t>
    <rPh sb="0" eb="1">
      <t>tan'suo</t>
    </rPh>
    <rPh sb="2" eb="3">
      <t>sheng'ming'zhen'ying</t>
    </rPh>
    <rPh sb="7" eb="8">
      <t>sen'lin</t>
    </rPh>
    <phoneticPr fontId="1" type="noConversion"/>
  </si>
  <si>
    <t>探索混乱阵营·深渊。</t>
  </si>
  <si>
    <t>探索混乱阵营·深渊。</t>
    <rPh sb="0" eb="1">
      <t>tan'suo</t>
    </rPh>
    <rPh sb="2" eb="3">
      <t>hun'luan'zhen'ying</t>
    </rPh>
    <rPh sb="7" eb="8">
      <t>shen'yuan</t>
    </rPh>
    <phoneticPr fontId="1" type="noConversion"/>
  </si>
  <si>
    <t>探索死亡阵营·沼泽</t>
  </si>
  <si>
    <t>探索死亡阵营·沼泽</t>
    <rPh sb="0" eb="1">
      <t>tan'suo</t>
    </rPh>
    <rPh sb="2" eb="3">
      <t>si'wang'zhen'ying</t>
    </rPh>
    <rPh sb="7" eb="8">
      <t>zhao'ze</t>
    </rPh>
    <phoneticPr fontId="1" type="noConversion"/>
  </si>
  <si>
    <t>在城市中战斗。</t>
    <rPh sb="0" eb="1">
      <t>zai</t>
    </rPh>
    <rPh sb="1" eb="2">
      <t>cheng'shi'zhong</t>
    </rPh>
    <rPh sb="4" eb="5">
      <t>zhan'dou</t>
    </rPh>
    <phoneticPr fontId="1" type="noConversion"/>
  </si>
  <si>
    <t>在魔法塔中战斗。</t>
    <rPh sb="0" eb="1">
      <t>zai</t>
    </rPh>
    <rPh sb="1" eb="2">
      <t>mo'fa'ta</t>
    </rPh>
    <rPh sb="5" eb="6">
      <t>zhan'dou</t>
    </rPh>
    <phoneticPr fontId="1" type="noConversion"/>
  </si>
  <si>
    <t>在森林中战斗。</t>
    <rPh sb="0" eb="1">
      <t>zai</t>
    </rPh>
    <rPh sb="1" eb="2">
      <t>sen'lin</t>
    </rPh>
    <rPh sb="4" eb="5">
      <t>zhan'dou</t>
    </rPh>
    <phoneticPr fontId="1" type="noConversion"/>
  </si>
  <si>
    <t>在深渊中战斗。</t>
    <rPh sb="0" eb="1">
      <t>zai</t>
    </rPh>
    <rPh sb="1" eb="2">
      <t>shen'yuan</t>
    </rPh>
    <rPh sb="4" eb="5">
      <t>zhan'dou</t>
    </rPh>
    <phoneticPr fontId="1" type="noConversion"/>
  </si>
  <si>
    <t>在沼泽中战斗。</t>
    <rPh sb="0" eb="1">
      <t>zai</t>
    </rPh>
    <rPh sb="1" eb="2">
      <t>zhao'ze</t>
    </rPh>
    <rPh sb="4" eb="5">
      <t>zhan'dou</t>
    </rPh>
    <phoneticPr fontId="1" type="noConversion"/>
  </si>
  <si>
    <t>战斗</t>
    <rPh sb="0" eb="1">
      <t>zhan'dou</t>
    </rPh>
    <phoneticPr fontId="1" type="noConversion"/>
  </si>
  <si>
    <t>战斗</t>
    <rPh sb="0" eb="1">
      <t>zhan'd</t>
    </rPh>
    <phoneticPr fontId="1" type="noConversion"/>
  </si>
  <si>
    <t>秩序执掌者注释着你。</t>
  </si>
  <si>
    <t>3000|10;3001|10;3002|10;3003|10;3004|10;3005|10;3006|10;3007|10;3009|100;3010|100;3011|100;3012|100;3013|100;3014|100;3015|100;3016|100;3017|100</t>
  </si>
  <si>
    <t>2000;2000;400|100;403|100;2300|100;2301|100;2302|100;2400|100;2401|100;2402|100;2405|100;2410|20;3102|200;4104|200;4109|300;4110|100;4214|100;4204|20;0|1840</t>
  </si>
  <si>
    <t>真理执掌者闭上了眼睛。</t>
  </si>
  <si>
    <t>3100|10;3101|10;3102|10;3103|10;3104|10;3105|10;3106|10;3107|10;3109|100;3110|100;3111|100;3112|100;3113|100;3114|100;3115|100</t>
  </si>
  <si>
    <t>2000;2000;400|100;403|100;2300|100;2301|100;2302|100;2400|100;2401|100;2402|100;2405|100;2411|20;3102|200;4104|200;4109|300;4110|100;4214|100;4204|20;0|1840</t>
  </si>
  <si>
    <t>生命执掌者对你微笑。</t>
  </si>
  <si>
    <t>3200|10;3201|10;3202|10;3203|10;3204|10;3205|10;3206|10;3207|10;3209|100;3210|100;3211|100;3212|100;3213|100;3214|100;3215|100;3216|100;3217|100;3218|100</t>
  </si>
  <si>
    <t>2000;2000;400|100;403|100;2300|100;2301|100;2302|100;2400|100;2401|100;2402|100;2405|100;2412|20;3102|200;4104|200;4109|300;4110|100;4214|100;4204|20;0|1840</t>
  </si>
  <si>
    <t>混乱执掌者露出了獠牙。</t>
  </si>
  <si>
    <t>3300|10;3301|10;3302|10;3303|10;3304|10;3305|10;3306|10;3307|10;3309|100;3310|100;3311|100;3312|100;3313|100;3314|100;3315|100;3316|100</t>
  </si>
  <si>
    <t>2000;2000;400|100;403|100;2300|100;2301|100;2302|100;2400|100;2401|100;2402|100;2405|100;2413|20;3102|200;4104|200;4109|300;4110|100;4214|100;4204|20;0|1840</t>
  </si>
  <si>
    <t>死亡执掌者在假寐。</t>
  </si>
  <si>
    <t>3400|10;3401|10;3402|10;3403|10;3404|10;3405|10;3406|10;3407|10;3409|100;3410|100;3411|100;3412|100;3413|100;3414|100;3415|100;3416|100;3417|100</t>
  </si>
  <si>
    <t>2000;2000;400|100;403|100;2300|100;2301|100;2302|100;2400|100;2401|100;2402|100;2405|100;2414|20;3102|200;4104|200;4109|300;4110|100;4214|100;4204|20;0|1840</t>
  </si>
  <si>
    <t>人类骑士</t>
    <rPh sb="0" eb="1">
      <t>ren'lei</t>
    </rPh>
    <rPh sb="2" eb="3">
      <t>qi'shi</t>
    </rPh>
    <phoneticPr fontId="1" type="noConversion"/>
  </si>
  <si>
    <t>老者</t>
    <rPh sb="0" eb="1">
      <t>lao'zhe</t>
    </rPh>
    <phoneticPr fontId="1" type="noConversion"/>
  </si>
  <si>
    <t>木精灵</t>
    <rPh sb="0" eb="1">
      <t>mu</t>
    </rPh>
    <rPh sb="1" eb="2">
      <t>jing'ling</t>
    </rPh>
    <phoneticPr fontId="1" type="noConversion"/>
  </si>
  <si>
    <t>小恶魔</t>
    <rPh sb="0" eb="1">
      <t>xiao</t>
    </rPh>
    <rPh sb="1" eb="2">
      <t>e'mo</t>
    </rPh>
    <phoneticPr fontId="1" type="noConversion"/>
  </si>
  <si>
    <t>亡灵法师</t>
    <rPh sb="0" eb="1">
      <t>wang'ling'fa'shi</t>
    </rPh>
    <phoneticPr fontId="1" type="noConversion"/>
  </si>
  <si>
    <t>人类骑士;此乃禁地，没有通行证者杀！;2602</t>
  </si>
  <si>
    <t>光明法师;代表太阳惩罚你！;2603</t>
  </si>
  <si>
    <t>木精灵;年轻人，快离开这里！;2604</t>
  </si>
  <si>
    <t>小恶魔;鲜嫩的人类。。。;2605</t>
  </si>
  <si>
    <t>亡灵法师;你的头骨可否借我一用？;2606</t>
  </si>
  <si>
    <t>交谈</t>
    <rPh sb="0" eb="1">
      <t>jiao'tan</t>
    </rPh>
    <phoneticPr fontId="1" type="noConversion"/>
  </si>
  <si>
    <t>残破日记</t>
    <rPh sb="0" eb="1">
      <t>can'que</t>
    </rPh>
    <rPh sb="1" eb="2">
      <t>po</t>
    </rPh>
    <rPh sb="2" eb="3">
      <t>ri'ji</t>
    </rPh>
    <phoneticPr fontId="1" type="noConversion"/>
  </si>
  <si>
    <t>查看</t>
    <rPh sb="0" eb="1">
      <t>cha'kan</t>
    </rPh>
    <phoneticPr fontId="1" type="noConversion"/>
  </si>
  <si>
    <t>挑战</t>
    <rPh sb="0" eb="1">
      <t>tiao'zhan</t>
    </rPh>
    <phoneticPr fontId="1" type="noConversion"/>
  </si>
  <si>
    <t>艾莫斯;这世上，不过是权利和秩序的游戏！\n&lt;战胜他，得到秩序阵营的认可，让秩序阵营退出战争。&gt;,3008</t>
    <rPh sb="37" eb="38">
      <t>rang</t>
    </rPh>
    <rPh sb="38" eb="39">
      <t>zhi'xu</t>
    </rPh>
    <rPh sb="40" eb="41">
      <t>zhen'ying</t>
    </rPh>
    <rPh sb="42" eb="43">
      <t>tui'chu</t>
    </rPh>
    <rPh sb="44" eb="45">
      <t>zhan'zheng</t>
    </rPh>
    <phoneticPr fontId="1" type="noConversion"/>
  </si>
  <si>
    <t>飓风;真理才是永恒，信我者生，逆我者死！\n&lt;击败他，得到真理阵营的认可，让真理阵营不再挑衅。&gt;,3018</t>
    <rPh sb="37" eb="38">
      <t>rang</t>
    </rPh>
    <rPh sb="38" eb="39">
      <t>zhen'li</t>
    </rPh>
    <rPh sb="40" eb="41">
      <t>zhen'ying</t>
    </rPh>
    <rPh sb="42" eb="43">
      <t>bu'zai</t>
    </rPh>
    <rPh sb="44" eb="45">
      <t>tiao'xin</t>
    </rPh>
    <phoneticPr fontId="1" type="noConversion"/>
  </si>
  <si>
    <t>亚玟;生命的力量守护着大地，不要妄想奴役我们！\n&lt;挑战她，得到生命阵营的认可，让生命阵营回归自然。&gt;,3028</t>
    <rPh sb="40" eb="41">
      <t>rang</t>
    </rPh>
    <rPh sb="41" eb="42">
      <t>sheng'ming'zhen'ying</t>
    </rPh>
    <rPh sb="45" eb="46">
      <t>hui'gui'zi'ran</t>
    </rPh>
    <phoneticPr fontId="1" type="noConversion"/>
  </si>
  <si>
    <t>哈里森;多么美妙的世界，吞噬掉它！\n&lt;战胜他，得到混乱阵营的认可，让混乱阵营退回深渊。&gt;,3038</t>
    <rPh sb="34" eb="35">
      <t>rang</t>
    </rPh>
    <rPh sb="35" eb="36">
      <t>hun'luan'zhen'ying</t>
    </rPh>
    <rPh sb="39" eb="40">
      <t>tui'hui</t>
    </rPh>
    <rPh sb="41" eb="42">
      <t>shen'yuan</t>
    </rPh>
    <phoneticPr fontId="1" type="noConversion"/>
  </si>
  <si>
    <t>骨龙;无论你多么强大，死亡终将笼罩你。\n&lt;击败他，得到死亡阵营的认可，让死亡阵营保持沉寂。&gt;,3048</t>
    <rPh sb="36" eb="37">
      <t>rang</t>
    </rPh>
    <rPh sb="37" eb="38">
      <t>si'wang</t>
    </rPh>
    <rPh sb="39" eb="40">
      <t>zhen'ying</t>
    </rPh>
    <rPh sb="41" eb="42">
      <t>bao'chi</t>
    </rPh>
    <rPh sb="43" eb="44">
      <t>chen'ji</t>
    </rPh>
    <phoneticPr fontId="1" type="noConversion"/>
  </si>
  <si>
    <t>老者;远方的来客并不友善，他们强占了土地，建立都城，四处征战。人类、法师、精灵、亡灵还有深渊的恶魔纷争不断，就要将这片土地毁灭了！\n你是神派来的拯救者吗？击败他们的首领，终止这场战争。</t>
    <rPh sb="0" eb="1">
      <t>lao'zhe</t>
    </rPh>
    <rPh sb="3" eb="4">
      <t>yuan'fang</t>
    </rPh>
    <rPh sb="5" eb="6">
      <t>d</t>
    </rPh>
    <rPh sb="6" eb="7">
      <t>lai'ke</t>
    </rPh>
    <rPh sb="8" eb="9">
      <t>bing'bu'you'shan</t>
    </rPh>
    <rPh sb="13" eb="14">
      <t>ta'm</t>
    </rPh>
    <rPh sb="15" eb="16">
      <t>qiang'zhan</t>
    </rPh>
    <rPh sb="17" eb="18">
      <t>l</t>
    </rPh>
    <rPh sb="18" eb="19">
      <t>tu'di</t>
    </rPh>
    <rPh sb="21" eb="22">
      <t>jian'li</t>
    </rPh>
    <rPh sb="23" eb="24">
      <t>du'cheng</t>
    </rPh>
    <rPh sb="26" eb="27">
      <t>si'chu</t>
    </rPh>
    <rPh sb="28" eb="29">
      <t>zheng'zhan</t>
    </rPh>
    <rPh sb="31" eb="32">
      <t>ren'lei</t>
    </rPh>
    <rPh sb="34" eb="35">
      <t>fa'shi</t>
    </rPh>
    <rPh sb="37" eb="38">
      <t>jing'ling</t>
    </rPh>
    <rPh sb="40" eb="41">
      <t>wang'ling'fa'shi</t>
    </rPh>
    <rPh sb="42" eb="43">
      <t>hai'you</t>
    </rPh>
    <rPh sb="44" eb="45">
      <t>shen'yuan</t>
    </rPh>
    <rPh sb="46" eb="47">
      <t>d</t>
    </rPh>
    <rPh sb="47" eb="48">
      <t>e'mo</t>
    </rPh>
    <rPh sb="49" eb="50">
      <t>fen'zheng</t>
    </rPh>
    <rPh sb="51" eb="52">
      <t>bu'duan</t>
    </rPh>
    <rPh sb="54" eb="55">
      <t>jiu</t>
    </rPh>
    <rPh sb="56" eb="57">
      <t>jiang</t>
    </rPh>
    <rPh sb="57" eb="58">
      <t>zhe'pian</t>
    </rPh>
    <rPh sb="59" eb="60">
      <t>tu'di</t>
    </rPh>
    <rPh sb="61" eb="62">
      <t>hui'mie</t>
    </rPh>
    <rPh sb="63" eb="64">
      <t>l</t>
    </rPh>
    <rPh sb="67" eb="68">
      <t>ni</t>
    </rPh>
    <rPh sb="68" eb="69">
      <t>s</t>
    </rPh>
    <rPh sb="69" eb="70">
      <t>shen</t>
    </rPh>
    <rPh sb="70" eb="71">
      <t>pai'lai</t>
    </rPh>
    <rPh sb="72" eb="73">
      <t>d</t>
    </rPh>
    <rPh sb="73" eb="74">
      <t>zheng'jiu'zhe</t>
    </rPh>
    <rPh sb="76" eb="77">
      <t>ma</t>
    </rPh>
    <rPh sb="78" eb="79">
      <t>ji'bai</t>
    </rPh>
    <rPh sb="80" eb="81">
      <t>ta'm</t>
    </rPh>
    <rPh sb="82" eb="83">
      <t>d</t>
    </rPh>
    <rPh sb="83" eb="84">
      <t>shou'ling</t>
    </rPh>
    <rPh sb="86" eb="87">
      <t>zhong'zhi</t>
    </rPh>
    <rPh sb="88" eb="89">
      <t>zhe'chang'zhan'zheng</t>
    </rPh>
    <phoneticPr fontId="1" type="noConversion"/>
  </si>
  <si>
    <t>残破日记;&lt;1&gt;一月，外人登陆。\n&lt;2&gt;二月，外人和精灵大战。\n&lt;3&gt;四月，深渊入侵，三族乱战。\n&lt;4&gt;七月，精灵人族联军狙击恶魔。\n&lt;5&gt;九月，人类内乱，亡灵叛逃，法师出走，教廷独大。</t>
    <rPh sb="0" eb="1">
      <t>can'po</t>
    </rPh>
    <rPh sb="2" eb="3">
      <t>ri'ji</t>
    </rPh>
    <rPh sb="8" eb="9">
      <t>yi'yue</t>
    </rPh>
    <rPh sb="11" eb="12">
      <t>wai'ren</t>
    </rPh>
    <rPh sb="13" eb="14">
      <t>deng'lu</t>
    </rPh>
    <rPh sb="21" eb="22">
      <t>er</t>
    </rPh>
    <rPh sb="24" eb="25">
      <t>wai</t>
    </rPh>
    <rPh sb="25" eb="26">
      <t>ren</t>
    </rPh>
    <rPh sb="26" eb="27">
      <t>he</t>
    </rPh>
    <rPh sb="27" eb="28">
      <t>jing'ling</t>
    </rPh>
    <rPh sb="29" eb="30">
      <t>da'zhan</t>
    </rPh>
    <rPh sb="37" eb="38">
      <t>si'yue</t>
    </rPh>
    <rPh sb="40" eb="41">
      <t>shen'yuan</t>
    </rPh>
    <rPh sb="42" eb="43">
      <t>ru'qin</t>
    </rPh>
    <rPh sb="47" eb="48">
      <t>luan'zhan</t>
    </rPh>
    <rPh sb="55" eb="56">
      <t>qi'yue</t>
    </rPh>
    <rPh sb="58" eb="59">
      <t>jing'ling</t>
    </rPh>
    <rPh sb="60" eb="61">
      <t>ren'zu</t>
    </rPh>
    <rPh sb="62" eb="63">
      <t>lian'jun</t>
    </rPh>
    <rPh sb="64" eb="65">
      <t>ju'ji</t>
    </rPh>
    <rPh sb="66" eb="67">
      <t>e'mo</t>
    </rPh>
    <rPh sb="74" eb="75">
      <t>jiu'yue</t>
    </rPh>
    <rPh sb="77" eb="78">
      <t>ren'lei</t>
    </rPh>
    <rPh sb="79" eb="80">
      <t>nei'luan</t>
    </rPh>
    <rPh sb="82" eb="83">
      <t>wang'ling</t>
    </rPh>
    <rPh sb="84" eb="85">
      <t>pan'tao</t>
    </rPh>
    <rPh sb="87" eb="88">
      <t>fa'shi</t>
    </rPh>
    <rPh sb="89" eb="90">
      <t>chu'zou</t>
    </rPh>
    <rPh sb="92" eb="93">
      <t>jiao'ting</t>
    </rPh>
    <rPh sb="94" eb="95">
      <t>du'da</t>
    </rPh>
    <phoneticPr fontId="1" type="noConversion"/>
  </si>
  <si>
    <t>20|31|4</t>
  </si>
  <si>
    <t>2|31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</si>
</sst>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2"/>
  <sheetViews>
    <sheetView tabSelected="1" topLeftCell="B111" workbookViewId="0">
      <selection activeCell="R136" sqref="R136"/>
    </sheetView>
  </sheetViews>
  <sheetFormatPr baseColWidth="10" defaultRowHeight="15" x14ac:dyDescent="0.15"/>
  <cols>
    <col min="3" max="3" width="21.5" bestFit="1" customWidth="1"/>
    <col min="4" max="4" width="10.83203125" style="1"/>
    <col min="6" max="11" width="10.83203125" customWidth="1"/>
    <col min="12" max="12" width="10.83203125" style="1"/>
    <col min="13" max="13" width="10.83203125" customWidth="1"/>
    <col min="18" max="18" width="27.6640625" customWidth="1"/>
    <col min="20" max="32" width="10.83203125" customWidth="1"/>
    <col min="34" max="40" width="10.83203125" customWidth="1"/>
  </cols>
  <sheetData>
    <row r="1" spans="1:49" x14ac:dyDescent="0.15">
      <c r="D1" s="1" t="s">
        <v>94</v>
      </c>
      <c r="F1" t="s">
        <v>95</v>
      </c>
      <c r="G1" t="s">
        <v>113</v>
      </c>
      <c r="H1" t="s">
        <v>116</v>
      </c>
      <c r="I1" t="s">
        <v>123</v>
      </c>
      <c r="J1" t="s">
        <v>182</v>
      </c>
      <c r="K1" t="s">
        <v>183</v>
      </c>
      <c r="L1" s="1" t="s">
        <v>184</v>
      </c>
      <c r="M1" t="s">
        <v>185</v>
      </c>
      <c r="Q1" t="s">
        <v>100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</row>
    <row r="2" spans="1:49" x14ac:dyDescent="0.15">
      <c r="Q2">
        <v>100</v>
      </c>
      <c r="R2" t="s">
        <v>139</v>
      </c>
      <c r="S2">
        <v>5</v>
      </c>
      <c r="T2">
        <v>3</v>
      </c>
      <c r="U2">
        <v>100</v>
      </c>
      <c r="V2">
        <v>8</v>
      </c>
      <c r="W2">
        <v>3</v>
      </c>
      <c r="X2">
        <v>70</v>
      </c>
      <c r="Y2">
        <v>16</v>
      </c>
      <c r="Z2" t="s">
        <v>140</v>
      </c>
      <c r="AA2" t="s">
        <v>141</v>
      </c>
      <c r="AB2">
        <v>2</v>
      </c>
      <c r="AC2">
        <v>2</v>
      </c>
      <c r="AD2">
        <v>0</v>
      </c>
      <c r="AE2">
        <v>0</v>
      </c>
      <c r="AF2">
        <v>1</v>
      </c>
      <c r="AH2" t="s">
        <v>96</v>
      </c>
      <c r="AI2" t="s">
        <v>97</v>
      </c>
      <c r="AJ2" t="s">
        <v>98</v>
      </c>
    </row>
    <row r="3" spans="1:49" x14ac:dyDescent="0.15">
      <c r="A3" t="s">
        <v>0</v>
      </c>
      <c r="B3" t="s">
        <v>89</v>
      </c>
      <c r="C3" t="s">
        <v>7</v>
      </c>
      <c r="D3" s="1" t="s">
        <v>206</v>
      </c>
      <c r="E3" t="s">
        <v>118</v>
      </c>
      <c r="F3">
        <f t="shared" ref="F3:F10" si="0">VLOOKUP(E3,AO:AW,9,0)</f>
        <v>1</v>
      </c>
      <c r="G3">
        <f t="shared" ref="G3:G10" si="1">VLOOKUP(E3,AO:AP,2,0)</f>
        <v>180</v>
      </c>
      <c r="H3">
        <v>0</v>
      </c>
      <c r="I3">
        <v>13</v>
      </c>
      <c r="J3">
        <v>2</v>
      </c>
      <c r="K3">
        <v>90</v>
      </c>
      <c r="L3" s="1" t="s">
        <v>214</v>
      </c>
      <c r="M3" t="s">
        <v>140</v>
      </c>
      <c r="Q3">
        <v>101</v>
      </c>
      <c r="R3" t="s">
        <v>142</v>
      </c>
      <c r="S3">
        <v>4</v>
      </c>
      <c r="T3">
        <v>1</v>
      </c>
      <c r="U3">
        <v>100</v>
      </c>
      <c r="V3">
        <v>11</v>
      </c>
      <c r="W3">
        <v>2</v>
      </c>
      <c r="X3">
        <v>70</v>
      </c>
      <c r="Y3">
        <v>2</v>
      </c>
      <c r="Z3" t="s">
        <v>140</v>
      </c>
      <c r="AA3" t="s">
        <v>141</v>
      </c>
      <c r="AB3">
        <v>2</v>
      </c>
      <c r="AC3">
        <v>1</v>
      </c>
      <c r="AD3">
        <v>0</v>
      </c>
      <c r="AE3">
        <v>0</v>
      </c>
      <c r="AF3">
        <v>1</v>
      </c>
      <c r="AH3">
        <f>320+100</f>
        <v>420</v>
      </c>
      <c r="AI3">
        <f>80+30</f>
        <v>110</v>
      </c>
      <c r="AJ3">
        <f>16+8+12</f>
        <v>36</v>
      </c>
    </row>
    <row r="4" spans="1:49" x14ac:dyDescent="0.15">
      <c r="C4" t="s">
        <v>15</v>
      </c>
      <c r="D4" s="1" t="s">
        <v>207</v>
      </c>
      <c r="E4" t="s">
        <v>119</v>
      </c>
      <c r="F4">
        <f t="shared" si="0"/>
        <v>4</v>
      </c>
      <c r="G4">
        <f t="shared" si="1"/>
        <v>180</v>
      </c>
      <c r="H4">
        <v>0</v>
      </c>
      <c r="I4">
        <v>10</v>
      </c>
      <c r="J4">
        <v>5</v>
      </c>
      <c r="K4">
        <v>90</v>
      </c>
      <c r="L4" s="1" t="s">
        <v>215</v>
      </c>
      <c r="M4" t="s">
        <v>140</v>
      </c>
      <c r="Q4">
        <v>102</v>
      </c>
      <c r="R4" t="s">
        <v>143</v>
      </c>
      <c r="S4">
        <v>3</v>
      </c>
      <c r="T4">
        <v>1</v>
      </c>
      <c r="U4">
        <v>100</v>
      </c>
      <c r="V4">
        <v>12</v>
      </c>
      <c r="W4">
        <v>1</v>
      </c>
      <c r="X4">
        <v>70</v>
      </c>
      <c r="Y4">
        <v>16</v>
      </c>
      <c r="Z4" t="s">
        <v>140</v>
      </c>
      <c r="AA4" t="s">
        <v>141</v>
      </c>
      <c r="AB4">
        <v>2</v>
      </c>
      <c r="AC4">
        <v>2</v>
      </c>
      <c r="AD4">
        <v>0</v>
      </c>
      <c r="AE4">
        <v>0</v>
      </c>
      <c r="AF4">
        <v>1</v>
      </c>
      <c r="AH4" t="s">
        <v>99</v>
      </c>
    </row>
    <row r="5" spans="1:49" x14ac:dyDescent="0.15">
      <c r="C5" t="s">
        <v>16</v>
      </c>
      <c r="D5" s="1" t="s">
        <v>208</v>
      </c>
      <c r="E5" t="s">
        <v>118</v>
      </c>
      <c r="F5">
        <f t="shared" si="0"/>
        <v>1</v>
      </c>
      <c r="G5">
        <f t="shared" si="1"/>
        <v>180</v>
      </c>
      <c r="H5">
        <v>0</v>
      </c>
      <c r="I5">
        <v>16</v>
      </c>
      <c r="J5">
        <v>3</v>
      </c>
      <c r="K5">
        <v>90</v>
      </c>
      <c r="L5" s="1" t="s">
        <v>214</v>
      </c>
      <c r="M5" t="s">
        <v>140</v>
      </c>
      <c r="Q5">
        <v>103</v>
      </c>
      <c r="R5" t="s">
        <v>144</v>
      </c>
      <c r="S5">
        <v>10</v>
      </c>
      <c r="T5">
        <v>12</v>
      </c>
      <c r="U5">
        <v>100</v>
      </c>
      <c r="V5">
        <v>13</v>
      </c>
      <c r="W5">
        <v>1</v>
      </c>
      <c r="X5">
        <v>85</v>
      </c>
      <c r="Y5" t="s">
        <v>145</v>
      </c>
      <c r="Z5" t="s">
        <v>140</v>
      </c>
      <c r="AA5" t="s">
        <v>146</v>
      </c>
      <c r="AB5">
        <v>5</v>
      </c>
      <c r="AC5">
        <v>1</v>
      </c>
      <c r="AD5">
        <v>0</v>
      </c>
      <c r="AE5">
        <v>0</v>
      </c>
      <c r="AF5">
        <v>1</v>
      </c>
    </row>
    <row r="6" spans="1:49" x14ac:dyDescent="0.15">
      <c r="C6" t="s">
        <v>17</v>
      </c>
      <c r="D6" s="1" t="s">
        <v>209</v>
      </c>
      <c r="E6" t="s">
        <v>118</v>
      </c>
      <c r="F6">
        <f t="shared" si="0"/>
        <v>1</v>
      </c>
      <c r="G6">
        <f t="shared" si="1"/>
        <v>180</v>
      </c>
      <c r="H6">
        <v>0</v>
      </c>
      <c r="I6">
        <v>13</v>
      </c>
      <c r="J6">
        <v>2</v>
      </c>
      <c r="K6">
        <v>90</v>
      </c>
      <c r="L6" s="1" t="s">
        <v>214</v>
      </c>
      <c r="M6" t="s">
        <v>140</v>
      </c>
      <c r="Q6">
        <v>104</v>
      </c>
      <c r="R6" t="s">
        <v>147</v>
      </c>
      <c r="S6">
        <v>8</v>
      </c>
      <c r="T6">
        <v>1</v>
      </c>
      <c r="U6">
        <v>100</v>
      </c>
      <c r="V6">
        <v>8</v>
      </c>
      <c r="W6">
        <v>3</v>
      </c>
      <c r="X6">
        <v>80</v>
      </c>
      <c r="Y6" t="s">
        <v>148</v>
      </c>
      <c r="Z6" t="s">
        <v>149</v>
      </c>
      <c r="AA6" t="s">
        <v>150</v>
      </c>
      <c r="AB6">
        <v>0</v>
      </c>
      <c r="AC6">
        <v>2</v>
      </c>
      <c r="AD6">
        <v>0</v>
      </c>
      <c r="AE6">
        <v>0</v>
      </c>
      <c r="AF6">
        <v>1</v>
      </c>
    </row>
    <row r="7" spans="1:49" x14ac:dyDescent="0.15">
      <c r="C7" t="s">
        <v>18</v>
      </c>
      <c r="D7" s="1" t="s">
        <v>210</v>
      </c>
      <c r="E7" t="s">
        <v>120</v>
      </c>
      <c r="F7">
        <f t="shared" si="0"/>
        <v>8</v>
      </c>
      <c r="G7">
        <f t="shared" si="1"/>
        <v>180</v>
      </c>
      <c r="H7">
        <v>0</v>
      </c>
      <c r="I7">
        <v>16</v>
      </c>
      <c r="J7">
        <v>15</v>
      </c>
      <c r="K7">
        <v>90</v>
      </c>
      <c r="L7" s="1">
        <v>22</v>
      </c>
      <c r="M7" t="s">
        <v>140</v>
      </c>
      <c r="Q7">
        <v>105</v>
      </c>
      <c r="R7" t="s">
        <v>151</v>
      </c>
      <c r="S7">
        <v>2</v>
      </c>
      <c r="T7">
        <v>1</v>
      </c>
      <c r="U7">
        <v>100</v>
      </c>
      <c r="V7">
        <v>9</v>
      </c>
      <c r="W7">
        <v>1</v>
      </c>
      <c r="X7">
        <v>70</v>
      </c>
      <c r="Y7">
        <v>17</v>
      </c>
      <c r="Z7" t="s">
        <v>152</v>
      </c>
      <c r="AA7" t="s">
        <v>153</v>
      </c>
      <c r="AB7">
        <v>0</v>
      </c>
      <c r="AC7">
        <v>1</v>
      </c>
      <c r="AD7">
        <v>0</v>
      </c>
      <c r="AE7">
        <v>0</v>
      </c>
      <c r="AF7">
        <v>1</v>
      </c>
      <c r="AH7" t="s">
        <v>100</v>
      </c>
      <c r="AI7" t="s">
        <v>101</v>
      </c>
      <c r="AJ7" t="s">
        <v>102</v>
      </c>
      <c r="AK7" t="s">
        <v>103</v>
      </c>
      <c r="AL7" t="s">
        <v>104</v>
      </c>
      <c r="AM7" t="s">
        <v>105</v>
      </c>
      <c r="AN7" t="s">
        <v>106</v>
      </c>
      <c r="AP7" t="s">
        <v>108</v>
      </c>
      <c r="AQ7" t="s">
        <v>107</v>
      </c>
      <c r="AR7" t="s">
        <v>96</v>
      </c>
      <c r="AS7" t="s">
        <v>97</v>
      </c>
      <c r="AT7" t="s">
        <v>110</v>
      </c>
      <c r="AU7" t="s">
        <v>112</v>
      </c>
      <c r="AV7" t="s">
        <v>111</v>
      </c>
      <c r="AW7" t="s">
        <v>95</v>
      </c>
    </row>
    <row r="8" spans="1:49" x14ac:dyDescent="0.15">
      <c r="C8" t="s">
        <v>19</v>
      </c>
      <c r="D8" s="1" t="s">
        <v>211</v>
      </c>
      <c r="E8" t="s">
        <v>118</v>
      </c>
      <c r="F8">
        <f t="shared" si="0"/>
        <v>1</v>
      </c>
      <c r="G8">
        <f t="shared" si="1"/>
        <v>180</v>
      </c>
      <c r="H8">
        <v>0</v>
      </c>
      <c r="I8">
        <v>16</v>
      </c>
      <c r="J8">
        <v>3</v>
      </c>
      <c r="K8">
        <v>90</v>
      </c>
      <c r="L8" s="1" t="s">
        <v>214</v>
      </c>
      <c r="M8" t="s">
        <v>140</v>
      </c>
      <c r="Q8">
        <v>200</v>
      </c>
      <c r="R8" t="s">
        <v>154</v>
      </c>
      <c r="S8">
        <v>6</v>
      </c>
      <c r="T8">
        <v>8</v>
      </c>
      <c r="U8">
        <v>100</v>
      </c>
      <c r="V8">
        <v>2</v>
      </c>
      <c r="W8">
        <v>12</v>
      </c>
      <c r="X8">
        <v>100</v>
      </c>
      <c r="Y8">
        <v>34</v>
      </c>
      <c r="Z8" t="s">
        <v>155</v>
      </c>
      <c r="AA8" t="s">
        <v>156</v>
      </c>
      <c r="AB8">
        <v>0</v>
      </c>
      <c r="AC8">
        <v>3</v>
      </c>
      <c r="AD8">
        <v>0</v>
      </c>
      <c r="AE8">
        <v>0</v>
      </c>
      <c r="AF8">
        <v>1</v>
      </c>
      <c r="AH8">
        <v>1</v>
      </c>
      <c r="AI8">
        <v>30</v>
      </c>
      <c r="AJ8">
        <v>3.75</v>
      </c>
      <c r="AK8">
        <v>7.5</v>
      </c>
      <c r="AL8">
        <v>0.36</v>
      </c>
      <c r="AM8">
        <v>0</v>
      </c>
      <c r="AN8">
        <v>0.28000000000000003</v>
      </c>
      <c r="AO8" t="s">
        <v>118</v>
      </c>
      <c r="AP8">
        <v>180</v>
      </c>
      <c r="AQ8">
        <f>AI8+AJ8*AP8</f>
        <v>705</v>
      </c>
      <c r="AR8">
        <f>AK8+AL8*AP8</f>
        <v>72.3</v>
      </c>
      <c r="AS8">
        <f>AM8+AN8*AP8</f>
        <v>50.400000000000006</v>
      </c>
      <c r="AT8">
        <f>INT(AR8*(1-$AI$3/(33+$AI$3)))</f>
        <v>16</v>
      </c>
      <c r="AU8">
        <f>INT($AH$3*(1-AS8/(AS8+33)))</f>
        <v>166</v>
      </c>
      <c r="AV8">
        <f>_xlfn.CEILING.MATH(AQ8/AU8,1)</f>
        <v>5</v>
      </c>
      <c r="AW8">
        <v>1</v>
      </c>
    </row>
    <row r="9" spans="1:49" x14ac:dyDescent="0.15">
      <c r="C9" t="s">
        <v>20</v>
      </c>
      <c r="D9" s="1" t="s">
        <v>210</v>
      </c>
      <c r="E9" t="s">
        <v>120</v>
      </c>
      <c r="F9">
        <f t="shared" si="0"/>
        <v>8</v>
      </c>
      <c r="G9">
        <f t="shared" si="1"/>
        <v>180</v>
      </c>
      <c r="H9">
        <v>0</v>
      </c>
      <c r="I9">
        <v>15</v>
      </c>
      <c r="J9">
        <v>12</v>
      </c>
      <c r="K9">
        <v>90</v>
      </c>
      <c r="L9" s="1">
        <v>22</v>
      </c>
      <c r="M9" t="s">
        <v>140</v>
      </c>
      <c r="Q9">
        <v>201</v>
      </c>
      <c r="R9" t="s">
        <v>157</v>
      </c>
      <c r="S9">
        <v>2</v>
      </c>
      <c r="T9">
        <v>1</v>
      </c>
      <c r="U9">
        <v>100</v>
      </c>
      <c r="V9">
        <v>7</v>
      </c>
      <c r="W9">
        <v>1</v>
      </c>
      <c r="X9">
        <v>65</v>
      </c>
      <c r="Y9">
        <v>16</v>
      </c>
      <c r="Z9" t="s">
        <v>140</v>
      </c>
      <c r="AA9" t="s">
        <v>141</v>
      </c>
      <c r="AB9">
        <v>0</v>
      </c>
      <c r="AC9">
        <v>1</v>
      </c>
      <c r="AD9">
        <v>0</v>
      </c>
      <c r="AE9">
        <v>0</v>
      </c>
      <c r="AF9">
        <v>1</v>
      </c>
      <c r="AH9">
        <v>2</v>
      </c>
      <c r="AI9">
        <v>16.8</v>
      </c>
      <c r="AJ9">
        <v>2.08</v>
      </c>
      <c r="AK9">
        <v>15</v>
      </c>
      <c r="AL9">
        <v>0.72</v>
      </c>
      <c r="AM9">
        <v>2.4</v>
      </c>
      <c r="AN9">
        <v>0.3</v>
      </c>
      <c r="AP9">
        <v>180</v>
      </c>
      <c r="AQ9">
        <f t="shared" ref="AQ9:AQ22" si="2">AI9+AJ9*AP9</f>
        <v>391.20000000000005</v>
      </c>
      <c r="AR9">
        <f t="shared" ref="AR9:AR22" si="3">AK9+AL9*AP9</f>
        <v>144.6</v>
      </c>
      <c r="AS9">
        <f t="shared" ref="AS9:AS22" si="4">AM9+AN9*AP9</f>
        <v>56.4</v>
      </c>
      <c r="AT9">
        <f t="shared" ref="AT9:AT37" si="5">INT(AR9*(1-$AI$3/(33+$AI$3)))</f>
        <v>33</v>
      </c>
      <c r="AU9">
        <f t="shared" ref="AU9:AU37" si="6">INT($AH$3*(1-AS9/(AS9+33)))</f>
        <v>155</v>
      </c>
      <c r="AV9">
        <f t="shared" ref="AV9:AV37" si="7">_xlfn.CEILING.MATH(AQ9/AU9,1)</f>
        <v>3</v>
      </c>
      <c r="AW9">
        <v>2</v>
      </c>
    </row>
    <row r="10" spans="1:49" x14ac:dyDescent="0.15">
      <c r="C10" t="s">
        <v>21</v>
      </c>
      <c r="D10" s="1" t="s">
        <v>212</v>
      </c>
      <c r="E10" t="s">
        <v>118</v>
      </c>
      <c r="F10">
        <f t="shared" si="0"/>
        <v>1</v>
      </c>
      <c r="G10">
        <f t="shared" si="1"/>
        <v>180</v>
      </c>
      <c r="H10">
        <v>0</v>
      </c>
      <c r="I10">
        <v>12</v>
      </c>
      <c r="J10">
        <v>2</v>
      </c>
      <c r="K10">
        <v>90</v>
      </c>
      <c r="L10" s="1" t="s">
        <v>214</v>
      </c>
      <c r="M10" t="s">
        <v>140</v>
      </c>
      <c r="Q10">
        <v>202</v>
      </c>
      <c r="R10" t="s">
        <v>158</v>
      </c>
      <c r="S10">
        <v>11</v>
      </c>
      <c r="T10">
        <v>2</v>
      </c>
      <c r="U10">
        <v>100</v>
      </c>
      <c r="V10">
        <v>13</v>
      </c>
      <c r="W10">
        <v>2</v>
      </c>
      <c r="X10">
        <v>80</v>
      </c>
      <c r="Y10">
        <v>1</v>
      </c>
      <c r="Z10" t="s">
        <v>140</v>
      </c>
      <c r="AA10" t="s">
        <v>141</v>
      </c>
      <c r="AB10">
        <v>4</v>
      </c>
      <c r="AC10">
        <v>3</v>
      </c>
      <c r="AD10">
        <v>0</v>
      </c>
      <c r="AE10">
        <v>0</v>
      </c>
      <c r="AF10">
        <v>1</v>
      </c>
      <c r="AH10">
        <v>3</v>
      </c>
      <c r="AI10">
        <v>37.5</v>
      </c>
      <c r="AJ10">
        <v>4.6900000000000004</v>
      </c>
      <c r="AK10">
        <v>7.2</v>
      </c>
      <c r="AL10">
        <v>0.36</v>
      </c>
      <c r="AM10">
        <v>3</v>
      </c>
      <c r="AN10">
        <v>0.33600000000000002</v>
      </c>
      <c r="AP10">
        <v>180</v>
      </c>
      <c r="AQ10">
        <f t="shared" si="2"/>
        <v>881.7</v>
      </c>
      <c r="AR10">
        <f t="shared" si="3"/>
        <v>72</v>
      </c>
      <c r="AS10">
        <f t="shared" si="4"/>
        <v>63.480000000000004</v>
      </c>
      <c r="AT10">
        <f t="shared" si="5"/>
        <v>16</v>
      </c>
      <c r="AU10">
        <f t="shared" si="6"/>
        <v>143</v>
      </c>
      <c r="AV10">
        <f t="shared" si="7"/>
        <v>7</v>
      </c>
      <c r="AW10">
        <v>3</v>
      </c>
    </row>
    <row r="11" spans="1:49" x14ac:dyDescent="0.15">
      <c r="C11" t="s">
        <v>3</v>
      </c>
      <c r="D11" s="1" t="s">
        <v>190</v>
      </c>
      <c r="F11">
        <v>10</v>
      </c>
      <c r="G11">
        <v>250</v>
      </c>
      <c r="H11">
        <v>0</v>
      </c>
      <c r="I11">
        <v>12</v>
      </c>
      <c r="J11">
        <v>2</v>
      </c>
      <c r="K11">
        <v>100</v>
      </c>
      <c r="L11" s="1" t="s">
        <v>214</v>
      </c>
      <c r="M11" t="s">
        <v>140</v>
      </c>
      <c r="Q11">
        <v>203</v>
      </c>
      <c r="R11" t="s">
        <v>159</v>
      </c>
      <c r="S11">
        <v>6</v>
      </c>
      <c r="T11">
        <v>8</v>
      </c>
      <c r="U11">
        <v>100</v>
      </c>
      <c r="V11">
        <v>6</v>
      </c>
      <c r="W11">
        <v>5</v>
      </c>
      <c r="X11">
        <v>80</v>
      </c>
      <c r="Y11">
        <v>22</v>
      </c>
      <c r="Z11" t="s">
        <v>160</v>
      </c>
      <c r="AA11" t="s">
        <v>161</v>
      </c>
      <c r="AB11">
        <v>0</v>
      </c>
      <c r="AC11">
        <v>5</v>
      </c>
      <c r="AD11">
        <v>0</v>
      </c>
      <c r="AE11">
        <v>0</v>
      </c>
      <c r="AF11">
        <v>1</v>
      </c>
      <c r="AH11">
        <v>4</v>
      </c>
      <c r="AI11">
        <v>33</v>
      </c>
      <c r="AJ11">
        <v>3.6</v>
      </c>
      <c r="AK11">
        <v>7.5</v>
      </c>
      <c r="AL11">
        <v>0.36</v>
      </c>
      <c r="AM11">
        <v>0</v>
      </c>
      <c r="AN11">
        <v>0.28000000000000003</v>
      </c>
      <c r="AO11" t="s">
        <v>119</v>
      </c>
      <c r="AP11">
        <v>180</v>
      </c>
      <c r="AQ11">
        <f t="shared" si="2"/>
        <v>681</v>
      </c>
      <c r="AR11">
        <f t="shared" si="3"/>
        <v>72.3</v>
      </c>
      <c r="AS11">
        <f t="shared" si="4"/>
        <v>50.400000000000006</v>
      </c>
      <c r="AT11">
        <f t="shared" si="5"/>
        <v>16</v>
      </c>
      <c r="AU11">
        <f t="shared" si="6"/>
        <v>166</v>
      </c>
      <c r="AV11">
        <f t="shared" si="7"/>
        <v>5</v>
      </c>
      <c r="AW11">
        <v>4</v>
      </c>
    </row>
    <row r="12" spans="1:49" x14ac:dyDescent="0.15">
      <c r="C12" t="s">
        <v>22</v>
      </c>
      <c r="D12" s="1" t="s">
        <v>196</v>
      </c>
      <c r="E12" t="s">
        <v>114</v>
      </c>
      <c r="F12">
        <f t="shared" ref="F12:F28" si="8">VLOOKUP(E12,AO:AW,9,0)</f>
        <v>3</v>
      </c>
      <c r="G12">
        <f t="shared" ref="G12:G28" si="9">VLOOKUP(E12,AO:AP,2,0)</f>
        <v>100</v>
      </c>
      <c r="H12">
        <v>0</v>
      </c>
      <c r="I12">
        <v>8</v>
      </c>
      <c r="J12">
        <v>2</v>
      </c>
      <c r="K12">
        <v>70</v>
      </c>
      <c r="L12" s="1" t="s">
        <v>214</v>
      </c>
      <c r="M12" t="s">
        <v>140</v>
      </c>
      <c r="Q12">
        <v>204</v>
      </c>
      <c r="R12" t="s">
        <v>162</v>
      </c>
      <c r="S12">
        <v>12</v>
      </c>
      <c r="T12">
        <v>12</v>
      </c>
      <c r="U12">
        <v>100</v>
      </c>
      <c r="V12">
        <v>11</v>
      </c>
      <c r="W12">
        <v>8</v>
      </c>
      <c r="X12">
        <v>75</v>
      </c>
      <c r="Y12">
        <v>22</v>
      </c>
      <c r="Z12" t="s">
        <v>160</v>
      </c>
      <c r="AA12" t="s">
        <v>163</v>
      </c>
      <c r="AB12">
        <v>0</v>
      </c>
      <c r="AC12">
        <v>1</v>
      </c>
      <c r="AD12">
        <v>0</v>
      </c>
      <c r="AE12">
        <v>0</v>
      </c>
      <c r="AF12">
        <v>1</v>
      </c>
      <c r="AH12">
        <v>5</v>
      </c>
      <c r="AI12">
        <v>24</v>
      </c>
      <c r="AJ12">
        <v>3.87</v>
      </c>
      <c r="AK12">
        <v>7.5</v>
      </c>
      <c r="AL12">
        <v>0.36</v>
      </c>
      <c r="AM12">
        <v>0</v>
      </c>
      <c r="AN12">
        <v>0.28000000000000003</v>
      </c>
      <c r="AP12">
        <v>180</v>
      </c>
      <c r="AQ12">
        <f t="shared" si="2"/>
        <v>720.6</v>
      </c>
      <c r="AR12">
        <f t="shared" si="3"/>
        <v>72.3</v>
      </c>
      <c r="AS12">
        <f t="shared" si="4"/>
        <v>50.400000000000006</v>
      </c>
      <c r="AT12">
        <f t="shared" si="5"/>
        <v>16</v>
      </c>
      <c r="AU12">
        <f t="shared" si="6"/>
        <v>166</v>
      </c>
      <c r="AV12">
        <f t="shared" si="7"/>
        <v>5</v>
      </c>
      <c r="AW12">
        <v>5</v>
      </c>
    </row>
    <row r="13" spans="1:49" x14ac:dyDescent="0.15">
      <c r="C13" t="s">
        <v>23</v>
      </c>
      <c r="D13" s="1" t="s">
        <v>197</v>
      </c>
      <c r="E13" t="s">
        <v>115</v>
      </c>
      <c r="F13">
        <f t="shared" si="8"/>
        <v>9</v>
      </c>
      <c r="G13">
        <f t="shared" si="9"/>
        <v>100</v>
      </c>
      <c r="H13">
        <v>0</v>
      </c>
      <c r="I13">
        <v>10</v>
      </c>
      <c r="J13">
        <v>10</v>
      </c>
      <c r="K13">
        <v>70</v>
      </c>
      <c r="L13" s="1">
        <v>22</v>
      </c>
      <c r="M13" t="s">
        <v>140</v>
      </c>
      <c r="Q13">
        <v>300</v>
      </c>
      <c r="R13" t="s">
        <v>164</v>
      </c>
      <c r="S13">
        <v>9</v>
      </c>
      <c r="T13">
        <v>10</v>
      </c>
      <c r="U13">
        <v>100</v>
      </c>
      <c r="V13">
        <v>14</v>
      </c>
      <c r="W13">
        <v>2</v>
      </c>
      <c r="X13">
        <v>75</v>
      </c>
      <c r="Y13">
        <v>1</v>
      </c>
      <c r="Z13" t="s">
        <v>140</v>
      </c>
      <c r="AA13" t="s">
        <v>141</v>
      </c>
      <c r="AB13">
        <v>4</v>
      </c>
      <c r="AC13">
        <v>2</v>
      </c>
      <c r="AD13">
        <v>0</v>
      </c>
      <c r="AE13">
        <v>0</v>
      </c>
      <c r="AF13">
        <v>1</v>
      </c>
      <c r="AH13">
        <v>6</v>
      </c>
      <c r="AI13">
        <v>30</v>
      </c>
      <c r="AJ13">
        <v>3.75</v>
      </c>
      <c r="AK13">
        <v>10.5</v>
      </c>
      <c r="AL13">
        <v>0.21</v>
      </c>
      <c r="AM13">
        <v>0</v>
      </c>
      <c r="AN13">
        <v>0.28000000000000003</v>
      </c>
      <c r="AP13">
        <v>180</v>
      </c>
      <c r="AQ13">
        <f t="shared" si="2"/>
        <v>705</v>
      </c>
      <c r="AR13">
        <f t="shared" si="3"/>
        <v>48.3</v>
      </c>
      <c r="AS13">
        <f t="shared" si="4"/>
        <v>50.400000000000006</v>
      </c>
      <c r="AT13">
        <f t="shared" si="5"/>
        <v>11</v>
      </c>
      <c r="AU13">
        <f t="shared" si="6"/>
        <v>166</v>
      </c>
      <c r="AV13">
        <f t="shared" si="7"/>
        <v>5</v>
      </c>
      <c r="AW13">
        <v>6</v>
      </c>
    </row>
    <row r="14" spans="1:49" x14ac:dyDescent="0.15">
      <c r="C14" t="s">
        <v>24</v>
      </c>
      <c r="D14" s="1" t="s">
        <v>198</v>
      </c>
      <c r="E14" t="s">
        <v>115</v>
      </c>
      <c r="F14">
        <f t="shared" si="8"/>
        <v>9</v>
      </c>
      <c r="G14">
        <f t="shared" si="9"/>
        <v>100</v>
      </c>
      <c r="H14">
        <v>0</v>
      </c>
      <c r="I14">
        <v>8</v>
      </c>
      <c r="J14">
        <v>8</v>
      </c>
      <c r="K14">
        <v>70</v>
      </c>
      <c r="L14" s="1" t="s">
        <v>215</v>
      </c>
      <c r="M14" t="s">
        <v>140</v>
      </c>
      <c r="Q14">
        <v>301</v>
      </c>
      <c r="R14" t="s">
        <v>165</v>
      </c>
      <c r="S14">
        <v>1</v>
      </c>
      <c r="T14">
        <v>2</v>
      </c>
      <c r="U14">
        <v>100</v>
      </c>
      <c r="V14">
        <v>10</v>
      </c>
      <c r="W14">
        <v>2</v>
      </c>
      <c r="X14">
        <v>70</v>
      </c>
      <c r="Y14">
        <v>1</v>
      </c>
      <c r="Z14" t="s">
        <v>140</v>
      </c>
      <c r="AA14" t="s">
        <v>166</v>
      </c>
      <c r="AB14">
        <v>0</v>
      </c>
      <c r="AC14">
        <v>3</v>
      </c>
      <c r="AD14">
        <v>0</v>
      </c>
      <c r="AE14">
        <v>0</v>
      </c>
      <c r="AF14">
        <v>1</v>
      </c>
      <c r="AH14">
        <v>7</v>
      </c>
      <c r="AI14">
        <v>30</v>
      </c>
      <c r="AJ14">
        <v>3.75</v>
      </c>
      <c r="AK14">
        <v>7.35</v>
      </c>
      <c r="AL14">
        <v>0.36</v>
      </c>
      <c r="AM14">
        <v>0</v>
      </c>
      <c r="AN14">
        <v>0.28000000000000003</v>
      </c>
      <c r="AP14">
        <v>180</v>
      </c>
      <c r="AQ14">
        <f t="shared" si="2"/>
        <v>705</v>
      </c>
      <c r="AR14">
        <f t="shared" si="3"/>
        <v>72.149999999999991</v>
      </c>
      <c r="AS14">
        <f t="shared" si="4"/>
        <v>50.400000000000006</v>
      </c>
      <c r="AT14">
        <f t="shared" si="5"/>
        <v>16</v>
      </c>
      <c r="AU14">
        <f t="shared" si="6"/>
        <v>166</v>
      </c>
      <c r="AV14">
        <f t="shared" si="7"/>
        <v>5</v>
      </c>
      <c r="AW14">
        <v>7</v>
      </c>
    </row>
    <row r="15" spans="1:49" x14ac:dyDescent="0.15">
      <c r="C15" t="s">
        <v>5</v>
      </c>
      <c r="D15" s="1" t="s">
        <v>196</v>
      </c>
      <c r="E15" t="s">
        <v>121</v>
      </c>
      <c r="F15">
        <f t="shared" si="8"/>
        <v>6</v>
      </c>
      <c r="G15">
        <f t="shared" si="9"/>
        <v>100</v>
      </c>
      <c r="H15">
        <v>0</v>
      </c>
      <c r="I15">
        <v>10</v>
      </c>
      <c r="J15">
        <v>2</v>
      </c>
      <c r="K15">
        <v>70</v>
      </c>
      <c r="L15" s="1" t="s">
        <v>214</v>
      </c>
      <c r="M15" t="s">
        <v>140</v>
      </c>
      <c r="Q15">
        <v>302</v>
      </c>
      <c r="R15" t="s">
        <v>167</v>
      </c>
      <c r="S15">
        <v>1</v>
      </c>
      <c r="T15">
        <v>4</v>
      </c>
      <c r="U15">
        <v>100</v>
      </c>
      <c r="V15">
        <v>7</v>
      </c>
      <c r="W15">
        <v>1</v>
      </c>
      <c r="X15">
        <v>80</v>
      </c>
      <c r="Y15">
        <v>17</v>
      </c>
      <c r="Z15" t="s">
        <v>152</v>
      </c>
      <c r="AA15" t="s">
        <v>166</v>
      </c>
      <c r="AB15">
        <v>0</v>
      </c>
      <c r="AC15">
        <v>1</v>
      </c>
      <c r="AD15">
        <v>0</v>
      </c>
      <c r="AE15">
        <v>0</v>
      </c>
      <c r="AF15">
        <v>1</v>
      </c>
      <c r="AH15">
        <v>8</v>
      </c>
      <c r="AI15">
        <v>16.8</v>
      </c>
      <c r="AJ15">
        <v>2.08</v>
      </c>
      <c r="AK15">
        <v>18</v>
      </c>
      <c r="AL15">
        <v>0.56999999999999995</v>
      </c>
      <c r="AM15">
        <v>2.4</v>
      </c>
      <c r="AN15">
        <v>0.3</v>
      </c>
      <c r="AO15" t="s">
        <v>120</v>
      </c>
      <c r="AP15">
        <v>180</v>
      </c>
      <c r="AQ15">
        <f t="shared" si="2"/>
        <v>391.20000000000005</v>
      </c>
      <c r="AR15">
        <f t="shared" si="3"/>
        <v>120.6</v>
      </c>
      <c r="AS15">
        <f t="shared" si="4"/>
        <v>56.4</v>
      </c>
      <c r="AT15">
        <f t="shared" si="5"/>
        <v>27</v>
      </c>
      <c r="AU15">
        <f t="shared" si="6"/>
        <v>155</v>
      </c>
      <c r="AV15">
        <f t="shared" si="7"/>
        <v>3</v>
      </c>
      <c r="AW15">
        <v>8</v>
      </c>
    </row>
    <row r="16" spans="1:49" x14ac:dyDescent="0.15">
      <c r="C16" t="s">
        <v>6</v>
      </c>
      <c r="D16" s="1" t="s">
        <v>197</v>
      </c>
      <c r="E16" t="s">
        <v>121</v>
      </c>
      <c r="F16">
        <f t="shared" si="8"/>
        <v>6</v>
      </c>
      <c r="G16">
        <f t="shared" si="9"/>
        <v>100</v>
      </c>
      <c r="H16">
        <v>0</v>
      </c>
      <c r="I16">
        <v>12</v>
      </c>
      <c r="J16">
        <v>10</v>
      </c>
      <c r="K16">
        <v>70</v>
      </c>
      <c r="L16" s="1">
        <v>22</v>
      </c>
      <c r="M16" t="s">
        <v>140</v>
      </c>
      <c r="Q16">
        <v>303</v>
      </c>
      <c r="R16" t="s">
        <v>158</v>
      </c>
      <c r="S16">
        <v>12</v>
      </c>
      <c r="T16">
        <v>2</v>
      </c>
      <c r="U16">
        <v>100</v>
      </c>
      <c r="V16">
        <v>13</v>
      </c>
      <c r="W16">
        <v>2</v>
      </c>
      <c r="X16">
        <v>80</v>
      </c>
      <c r="Y16">
        <v>1</v>
      </c>
      <c r="Z16" t="s">
        <v>140</v>
      </c>
      <c r="AA16" t="s">
        <v>141</v>
      </c>
      <c r="AB16">
        <v>4</v>
      </c>
      <c r="AC16">
        <v>3</v>
      </c>
      <c r="AD16">
        <v>0</v>
      </c>
      <c r="AE16">
        <v>0</v>
      </c>
      <c r="AF16">
        <v>1</v>
      </c>
      <c r="AH16">
        <v>9</v>
      </c>
      <c r="AI16">
        <v>16.8</v>
      </c>
      <c r="AJ16">
        <v>2.08</v>
      </c>
      <c r="AK16">
        <v>12</v>
      </c>
      <c r="AL16">
        <v>0.86</v>
      </c>
      <c r="AM16">
        <v>2.4</v>
      </c>
      <c r="AN16">
        <v>0.3</v>
      </c>
      <c r="AP16">
        <v>180</v>
      </c>
      <c r="AQ16">
        <f t="shared" si="2"/>
        <v>391.20000000000005</v>
      </c>
      <c r="AR16">
        <f t="shared" si="3"/>
        <v>166.8</v>
      </c>
      <c r="AS16">
        <f t="shared" si="4"/>
        <v>56.4</v>
      </c>
      <c r="AT16">
        <f t="shared" si="5"/>
        <v>38</v>
      </c>
      <c r="AU16">
        <f t="shared" si="6"/>
        <v>155</v>
      </c>
      <c r="AV16">
        <f t="shared" si="7"/>
        <v>3</v>
      </c>
      <c r="AW16">
        <v>9</v>
      </c>
    </row>
    <row r="17" spans="2:49" x14ac:dyDescent="0.15">
      <c r="C17" t="s">
        <v>11</v>
      </c>
      <c r="D17" s="1" t="s">
        <v>196</v>
      </c>
      <c r="E17" t="s">
        <v>114</v>
      </c>
      <c r="F17">
        <f t="shared" si="8"/>
        <v>3</v>
      </c>
      <c r="G17">
        <f t="shared" si="9"/>
        <v>100</v>
      </c>
      <c r="H17">
        <v>0</v>
      </c>
      <c r="I17">
        <v>15</v>
      </c>
      <c r="J17">
        <v>3</v>
      </c>
      <c r="K17">
        <v>70</v>
      </c>
      <c r="L17" s="1" t="s">
        <v>214</v>
      </c>
      <c r="M17" t="s">
        <v>140</v>
      </c>
      <c r="Q17">
        <v>304</v>
      </c>
      <c r="R17" t="s">
        <v>168</v>
      </c>
      <c r="S17">
        <v>13</v>
      </c>
      <c r="T17">
        <v>9</v>
      </c>
      <c r="U17">
        <v>100</v>
      </c>
      <c r="V17">
        <v>14</v>
      </c>
      <c r="W17">
        <v>2</v>
      </c>
      <c r="X17">
        <v>75</v>
      </c>
      <c r="Y17">
        <v>1</v>
      </c>
      <c r="Z17" t="s">
        <v>140</v>
      </c>
      <c r="AA17" t="s">
        <v>141</v>
      </c>
      <c r="AB17">
        <v>4</v>
      </c>
      <c r="AC17">
        <v>1</v>
      </c>
      <c r="AD17">
        <v>0</v>
      </c>
      <c r="AE17">
        <v>0</v>
      </c>
      <c r="AF17">
        <v>1</v>
      </c>
      <c r="AH17">
        <v>10</v>
      </c>
      <c r="AI17">
        <v>45</v>
      </c>
      <c r="AJ17">
        <v>4.3</v>
      </c>
      <c r="AK17">
        <v>7.2</v>
      </c>
      <c r="AL17">
        <v>0.36</v>
      </c>
      <c r="AM17">
        <v>3</v>
      </c>
      <c r="AN17">
        <v>0.33600000000000002</v>
      </c>
      <c r="AP17">
        <v>180</v>
      </c>
      <c r="AQ17">
        <f t="shared" si="2"/>
        <v>819</v>
      </c>
      <c r="AR17">
        <f t="shared" si="3"/>
        <v>72</v>
      </c>
      <c r="AS17">
        <f t="shared" si="4"/>
        <v>63.480000000000004</v>
      </c>
      <c r="AT17">
        <f t="shared" si="5"/>
        <v>16</v>
      </c>
      <c r="AU17">
        <f t="shared" si="6"/>
        <v>143</v>
      </c>
      <c r="AV17">
        <f t="shared" si="7"/>
        <v>6</v>
      </c>
      <c r="AW17">
        <v>10</v>
      </c>
    </row>
    <row r="18" spans="2:49" x14ac:dyDescent="0.15">
      <c r="C18" t="s">
        <v>12</v>
      </c>
      <c r="D18" s="1" t="s">
        <v>198</v>
      </c>
      <c r="E18" t="s">
        <v>115</v>
      </c>
      <c r="F18">
        <f t="shared" si="8"/>
        <v>9</v>
      </c>
      <c r="G18">
        <f t="shared" si="9"/>
        <v>100</v>
      </c>
      <c r="H18">
        <v>0</v>
      </c>
      <c r="I18">
        <v>10</v>
      </c>
      <c r="J18">
        <v>8</v>
      </c>
      <c r="K18">
        <v>70</v>
      </c>
      <c r="L18" s="1" t="s">
        <v>215</v>
      </c>
      <c r="M18" t="s">
        <v>140</v>
      </c>
      <c r="Q18">
        <v>400</v>
      </c>
      <c r="R18" t="s">
        <v>169</v>
      </c>
      <c r="S18">
        <v>6</v>
      </c>
      <c r="T18">
        <v>2</v>
      </c>
      <c r="U18">
        <v>100</v>
      </c>
      <c r="V18">
        <v>10</v>
      </c>
      <c r="W18">
        <v>1</v>
      </c>
      <c r="X18">
        <v>80</v>
      </c>
      <c r="Y18">
        <v>1</v>
      </c>
      <c r="Z18" t="s">
        <v>140</v>
      </c>
      <c r="AA18" t="s">
        <v>141</v>
      </c>
      <c r="AB18">
        <v>3</v>
      </c>
      <c r="AC18">
        <v>2</v>
      </c>
      <c r="AD18">
        <v>0</v>
      </c>
      <c r="AE18">
        <v>0</v>
      </c>
      <c r="AF18">
        <v>1</v>
      </c>
      <c r="AH18">
        <v>11</v>
      </c>
      <c r="AI18">
        <v>34.5</v>
      </c>
      <c r="AJ18">
        <v>4.75</v>
      </c>
      <c r="AK18">
        <v>7.2</v>
      </c>
      <c r="AL18">
        <v>0.36</v>
      </c>
      <c r="AM18">
        <v>3</v>
      </c>
      <c r="AN18">
        <v>0.33600000000000002</v>
      </c>
      <c r="AP18">
        <v>180</v>
      </c>
      <c r="AQ18">
        <f t="shared" si="2"/>
        <v>889.5</v>
      </c>
      <c r="AR18">
        <f t="shared" si="3"/>
        <v>72</v>
      </c>
      <c r="AS18">
        <f t="shared" si="4"/>
        <v>63.480000000000004</v>
      </c>
      <c r="AT18">
        <f t="shared" si="5"/>
        <v>16</v>
      </c>
      <c r="AU18">
        <f t="shared" si="6"/>
        <v>143</v>
      </c>
      <c r="AV18">
        <f t="shared" si="7"/>
        <v>7</v>
      </c>
      <c r="AW18">
        <v>11</v>
      </c>
    </row>
    <row r="19" spans="2:49" x14ac:dyDescent="0.15">
      <c r="C19" t="s">
        <v>90</v>
      </c>
      <c r="D19" s="1" t="s">
        <v>199</v>
      </c>
      <c r="E19" t="s">
        <v>114</v>
      </c>
      <c r="F19">
        <f t="shared" si="8"/>
        <v>3</v>
      </c>
      <c r="G19">
        <f t="shared" si="9"/>
        <v>100</v>
      </c>
      <c r="H19">
        <v>1</v>
      </c>
      <c r="I19">
        <v>16</v>
      </c>
      <c r="J19">
        <v>2</v>
      </c>
      <c r="K19">
        <v>70</v>
      </c>
      <c r="L19" s="1" t="s">
        <v>216</v>
      </c>
      <c r="M19" t="s">
        <v>140</v>
      </c>
      <c r="Q19">
        <v>401</v>
      </c>
      <c r="R19" t="s">
        <v>170</v>
      </c>
      <c r="S19">
        <v>10</v>
      </c>
      <c r="T19">
        <v>5</v>
      </c>
      <c r="U19">
        <v>100</v>
      </c>
      <c r="V19">
        <v>8</v>
      </c>
      <c r="W19">
        <v>2</v>
      </c>
      <c r="X19">
        <v>60</v>
      </c>
      <c r="Y19" t="s">
        <v>171</v>
      </c>
      <c r="Z19" t="s">
        <v>140</v>
      </c>
      <c r="AA19" t="s">
        <v>172</v>
      </c>
      <c r="AB19">
        <v>0</v>
      </c>
      <c r="AC19">
        <v>1</v>
      </c>
      <c r="AD19">
        <v>0</v>
      </c>
      <c r="AE19">
        <v>1</v>
      </c>
      <c r="AF19">
        <v>1</v>
      </c>
      <c r="AH19">
        <v>12</v>
      </c>
      <c r="AI19">
        <v>16.8</v>
      </c>
      <c r="AJ19">
        <v>2.08</v>
      </c>
      <c r="AK19">
        <v>1.45</v>
      </c>
      <c r="AL19">
        <v>0.68</v>
      </c>
      <c r="AM19">
        <v>2.4</v>
      </c>
      <c r="AN19">
        <v>0.3</v>
      </c>
      <c r="AP19">
        <v>180</v>
      </c>
      <c r="AQ19">
        <f t="shared" si="2"/>
        <v>391.20000000000005</v>
      </c>
      <c r="AR19">
        <f t="shared" si="3"/>
        <v>123.85000000000001</v>
      </c>
      <c r="AS19">
        <f t="shared" si="4"/>
        <v>56.4</v>
      </c>
      <c r="AT19">
        <f t="shared" si="5"/>
        <v>28</v>
      </c>
      <c r="AU19">
        <f t="shared" si="6"/>
        <v>155</v>
      </c>
      <c r="AV19">
        <f t="shared" si="7"/>
        <v>3</v>
      </c>
      <c r="AW19">
        <v>12</v>
      </c>
    </row>
    <row r="20" spans="2:49" x14ac:dyDescent="0.15">
      <c r="C20" t="s">
        <v>81</v>
      </c>
      <c r="D20" s="1" t="s">
        <v>197</v>
      </c>
      <c r="E20" t="s">
        <v>121</v>
      </c>
      <c r="F20">
        <f t="shared" si="8"/>
        <v>6</v>
      </c>
      <c r="G20">
        <f t="shared" si="9"/>
        <v>100</v>
      </c>
      <c r="H20">
        <v>0</v>
      </c>
      <c r="I20">
        <v>10</v>
      </c>
      <c r="J20">
        <v>6</v>
      </c>
      <c r="K20">
        <v>70</v>
      </c>
      <c r="L20" s="1">
        <v>22</v>
      </c>
      <c r="M20" t="s">
        <v>140</v>
      </c>
      <c r="Q20">
        <v>402</v>
      </c>
      <c r="R20" t="s">
        <v>173</v>
      </c>
      <c r="S20">
        <v>9</v>
      </c>
      <c r="T20">
        <v>12</v>
      </c>
      <c r="U20">
        <v>100</v>
      </c>
      <c r="V20">
        <v>9</v>
      </c>
      <c r="W20">
        <v>2</v>
      </c>
      <c r="X20">
        <v>70</v>
      </c>
      <c r="Y20" t="s">
        <v>174</v>
      </c>
      <c r="Z20" t="s">
        <v>140</v>
      </c>
      <c r="AA20" t="s">
        <v>175</v>
      </c>
      <c r="AB20">
        <v>0</v>
      </c>
      <c r="AC20">
        <v>2</v>
      </c>
      <c r="AD20">
        <v>0</v>
      </c>
      <c r="AE20">
        <v>1</v>
      </c>
      <c r="AF20">
        <v>1</v>
      </c>
      <c r="AH20">
        <v>13</v>
      </c>
      <c r="AI20">
        <v>16.8</v>
      </c>
      <c r="AJ20">
        <v>2.08</v>
      </c>
      <c r="AK20">
        <v>15</v>
      </c>
      <c r="AL20">
        <v>0.75</v>
      </c>
      <c r="AM20">
        <v>2.4</v>
      </c>
      <c r="AN20">
        <v>0.3</v>
      </c>
      <c r="AP20">
        <v>180</v>
      </c>
      <c r="AQ20">
        <f t="shared" si="2"/>
        <v>391.20000000000005</v>
      </c>
      <c r="AR20">
        <f t="shared" si="3"/>
        <v>150</v>
      </c>
      <c r="AS20">
        <f t="shared" si="4"/>
        <v>56.4</v>
      </c>
      <c r="AT20">
        <f t="shared" si="5"/>
        <v>34</v>
      </c>
      <c r="AU20">
        <f t="shared" si="6"/>
        <v>155</v>
      </c>
      <c r="AV20">
        <f t="shared" si="7"/>
        <v>3</v>
      </c>
      <c r="AW20">
        <v>13</v>
      </c>
    </row>
    <row r="21" spans="2:49" x14ac:dyDescent="0.15">
      <c r="B21" t="s">
        <v>2</v>
      </c>
      <c r="C21" t="s">
        <v>8</v>
      </c>
      <c r="D21" s="1" t="s">
        <v>213</v>
      </c>
      <c r="E21" t="s">
        <v>119</v>
      </c>
      <c r="F21">
        <f t="shared" si="8"/>
        <v>4</v>
      </c>
      <c r="G21">
        <f t="shared" si="9"/>
        <v>180</v>
      </c>
      <c r="H21">
        <v>0</v>
      </c>
      <c r="I21">
        <v>15</v>
      </c>
      <c r="J21">
        <v>8</v>
      </c>
      <c r="K21">
        <v>90</v>
      </c>
      <c r="L21" s="1" t="s">
        <v>221</v>
      </c>
      <c r="M21" t="s">
        <v>140</v>
      </c>
      <c r="Q21">
        <v>500</v>
      </c>
      <c r="R21" t="s">
        <v>173</v>
      </c>
      <c r="S21">
        <v>9</v>
      </c>
      <c r="T21">
        <v>12</v>
      </c>
      <c r="U21">
        <v>100</v>
      </c>
      <c r="V21">
        <v>9</v>
      </c>
      <c r="W21">
        <v>2</v>
      </c>
      <c r="X21">
        <v>70</v>
      </c>
      <c r="Y21" t="s">
        <v>174</v>
      </c>
      <c r="Z21" t="s">
        <v>140</v>
      </c>
      <c r="AA21" t="s">
        <v>175</v>
      </c>
      <c r="AB21">
        <v>0</v>
      </c>
      <c r="AC21">
        <v>2</v>
      </c>
      <c r="AD21">
        <v>0</v>
      </c>
      <c r="AE21">
        <v>1</v>
      </c>
      <c r="AF21">
        <v>1</v>
      </c>
      <c r="AH21">
        <v>14</v>
      </c>
      <c r="AI21">
        <v>35.630000000000003</v>
      </c>
      <c r="AJ21">
        <v>4.45</v>
      </c>
      <c r="AK21">
        <v>7.2</v>
      </c>
      <c r="AL21">
        <v>0.36</v>
      </c>
      <c r="AM21">
        <v>3</v>
      </c>
      <c r="AN21">
        <v>0.33600000000000002</v>
      </c>
      <c r="AP21">
        <v>180</v>
      </c>
      <c r="AQ21">
        <f t="shared" si="2"/>
        <v>836.63</v>
      </c>
      <c r="AR21">
        <f t="shared" si="3"/>
        <v>72</v>
      </c>
      <c r="AS21">
        <f t="shared" si="4"/>
        <v>63.480000000000004</v>
      </c>
      <c r="AT21">
        <f t="shared" si="5"/>
        <v>16</v>
      </c>
      <c r="AU21">
        <f t="shared" si="6"/>
        <v>143</v>
      </c>
      <c r="AV21">
        <f t="shared" si="7"/>
        <v>6</v>
      </c>
      <c r="AW21">
        <v>14</v>
      </c>
    </row>
    <row r="22" spans="2:49" x14ac:dyDescent="0.15">
      <c r="C22" t="s">
        <v>9</v>
      </c>
      <c r="D22" s="1" t="s">
        <v>213</v>
      </c>
      <c r="E22" t="s">
        <v>120</v>
      </c>
      <c r="F22">
        <f t="shared" si="8"/>
        <v>8</v>
      </c>
      <c r="G22">
        <f t="shared" si="9"/>
        <v>180</v>
      </c>
      <c r="H22">
        <v>0</v>
      </c>
      <c r="I22">
        <v>12</v>
      </c>
      <c r="J22">
        <v>10</v>
      </c>
      <c r="K22">
        <v>90</v>
      </c>
      <c r="L22" s="1" t="s">
        <v>222</v>
      </c>
      <c r="M22" t="s">
        <v>140</v>
      </c>
      <c r="Q22">
        <v>501</v>
      </c>
      <c r="R22" t="s">
        <v>176</v>
      </c>
      <c r="S22">
        <v>20</v>
      </c>
      <c r="T22">
        <v>3</v>
      </c>
      <c r="U22">
        <v>100</v>
      </c>
      <c r="V22">
        <v>9</v>
      </c>
      <c r="W22">
        <v>3</v>
      </c>
      <c r="X22">
        <v>80</v>
      </c>
      <c r="Y22" t="s">
        <v>174</v>
      </c>
      <c r="Z22" t="s">
        <v>140</v>
      </c>
      <c r="AA22" t="s">
        <v>177</v>
      </c>
      <c r="AB22">
        <v>0</v>
      </c>
      <c r="AC22">
        <v>1</v>
      </c>
      <c r="AD22">
        <v>0</v>
      </c>
      <c r="AE22">
        <v>5</v>
      </c>
      <c r="AF22">
        <v>1</v>
      </c>
      <c r="AH22">
        <v>15</v>
      </c>
      <c r="AI22">
        <v>39.380000000000003</v>
      </c>
      <c r="AJ22">
        <v>4.92</v>
      </c>
      <c r="AK22">
        <v>7.2</v>
      </c>
      <c r="AL22">
        <v>0.36</v>
      </c>
      <c r="AM22">
        <v>3</v>
      </c>
      <c r="AN22">
        <v>0.33600000000000002</v>
      </c>
      <c r="AP22">
        <v>180</v>
      </c>
      <c r="AQ22">
        <f t="shared" si="2"/>
        <v>924.98</v>
      </c>
      <c r="AR22">
        <f t="shared" si="3"/>
        <v>72</v>
      </c>
      <c r="AS22">
        <f t="shared" si="4"/>
        <v>63.480000000000004</v>
      </c>
      <c r="AT22">
        <f t="shared" si="5"/>
        <v>16</v>
      </c>
      <c r="AU22">
        <f t="shared" si="6"/>
        <v>143</v>
      </c>
      <c r="AV22">
        <f t="shared" si="7"/>
        <v>7</v>
      </c>
      <c r="AW22">
        <v>15</v>
      </c>
    </row>
    <row r="23" spans="2:49" x14ac:dyDescent="0.15">
      <c r="C23" t="s">
        <v>10</v>
      </c>
      <c r="D23" s="1" t="s">
        <v>213</v>
      </c>
      <c r="E23" t="s">
        <v>120</v>
      </c>
      <c r="F23">
        <f t="shared" si="8"/>
        <v>8</v>
      </c>
      <c r="G23">
        <f t="shared" si="9"/>
        <v>180</v>
      </c>
      <c r="H23">
        <v>0</v>
      </c>
      <c r="I23">
        <v>16</v>
      </c>
      <c r="J23">
        <v>12</v>
      </c>
      <c r="K23">
        <v>90</v>
      </c>
      <c r="L23" s="1" t="s">
        <v>222</v>
      </c>
      <c r="M23" t="s">
        <v>140</v>
      </c>
      <c r="Q23">
        <v>502</v>
      </c>
      <c r="R23" t="s">
        <v>178</v>
      </c>
      <c r="S23">
        <v>13</v>
      </c>
      <c r="T23">
        <v>13</v>
      </c>
      <c r="U23">
        <v>100</v>
      </c>
      <c r="V23">
        <v>8</v>
      </c>
      <c r="W23">
        <v>2</v>
      </c>
      <c r="X23">
        <v>70</v>
      </c>
      <c r="Y23" t="s">
        <v>174</v>
      </c>
      <c r="Z23" t="s">
        <v>140</v>
      </c>
      <c r="AA23" t="s">
        <v>175</v>
      </c>
      <c r="AB23">
        <v>0</v>
      </c>
      <c r="AC23">
        <v>1</v>
      </c>
      <c r="AD23">
        <v>0</v>
      </c>
      <c r="AE23">
        <v>1</v>
      </c>
      <c r="AF23">
        <v>1</v>
      </c>
      <c r="AP23">
        <v>100</v>
      </c>
      <c r="AQ23">
        <f>AI8+AJ8*AP23</f>
        <v>405</v>
      </c>
      <c r="AR23">
        <f>AK8+AL8*AP23</f>
        <v>43.5</v>
      </c>
      <c r="AS23">
        <f>AM8+AN8*AP8</f>
        <v>50.400000000000006</v>
      </c>
      <c r="AT23">
        <f t="shared" si="5"/>
        <v>10</v>
      </c>
      <c r="AU23">
        <f t="shared" si="6"/>
        <v>166</v>
      </c>
      <c r="AV23">
        <f t="shared" si="7"/>
        <v>3</v>
      </c>
      <c r="AW23">
        <v>1</v>
      </c>
    </row>
    <row r="24" spans="2:49" x14ac:dyDescent="0.15">
      <c r="C24" t="s">
        <v>30</v>
      </c>
      <c r="D24" s="1" t="s">
        <v>213</v>
      </c>
      <c r="E24" t="s">
        <v>120</v>
      </c>
      <c r="F24">
        <f t="shared" si="8"/>
        <v>8</v>
      </c>
      <c r="G24">
        <f t="shared" si="9"/>
        <v>180</v>
      </c>
      <c r="H24">
        <v>0</v>
      </c>
      <c r="I24">
        <v>15</v>
      </c>
      <c r="J24">
        <v>10</v>
      </c>
      <c r="K24">
        <v>90</v>
      </c>
      <c r="L24" s="1" t="s">
        <v>221</v>
      </c>
      <c r="M24" t="s">
        <v>140</v>
      </c>
      <c r="Q24">
        <v>503</v>
      </c>
      <c r="R24" t="s">
        <v>169</v>
      </c>
      <c r="S24">
        <v>6</v>
      </c>
      <c r="T24">
        <v>2</v>
      </c>
      <c r="U24">
        <v>100</v>
      </c>
      <c r="V24">
        <v>10</v>
      </c>
      <c r="W24">
        <v>1</v>
      </c>
      <c r="X24">
        <v>80</v>
      </c>
      <c r="Y24">
        <v>1</v>
      </c>
      <c r="Z24" t="s">
        <v>140</v>
      </c>
      <c r="AA24" t="s">
        <v>141</v>
      </c>
      <c r="AB24">
        <v>3</v>
      </c>
      <c r="AC24">
        <v>2</v>
      </c>
      <c r="AD24">
        <v>0</v>
      </c>
      <c r="AE24">
        <v>0</v>
      </c>
      <c r="AF24">
        <v>1</v>
      </c>
      <c r="AP24">
        <v>100</v>
      </c>
      <c r="AQ24">
        <f t="shared" ref="AQ24:AQ36" si="10">AI9+AJ9*AP24</f>
        <v>224.8</v>
      </c>
      <c r="AR24">
        <f t="shared" ref="AR24:AR36" si="11">AK9+AL9*AP24</f>
        <v>87</v>
      </c>
      <c r="AS24">
        <f t="shared" ref="AS24:AS36" si="12">AM9+AN9*AP9</f>
        <v>56.4</v>
      </c>
      <c r="AT24">
        <f t="shared" si="5"/>
        <v>20</v>
      </c>
      <c r="AU24">
        <f t="shared" si="6"/>
        <v>155</v>
      </c>
      <c r="AV24">
        <f t="shared" si="7"/>
        <v>2</v>
      </c>
      <c r="AW24">
        <v>2</v>
      </c>
    </row>
    <row r="25" spans="2:49" x14ac:dyDescent="0.15">
      <c r="C25" t="s">
        <v>31</v>
      </c>
      <c r="D25" s="1" t="s">
        <v>213</v>
      </c>
      <c r="E25" t="s">
        <v>119</v>
      </c>
      <c r="F25">
        <f t="shared" si="8"/>
        <v>4</v>
      </c>
      <c r="G25">
        <f t="shared" si="9"/>
        <v>180</v>
      </c>
      <c r="H25">
        <v>0</v>
      </c>
      <c r="I25">
        <v>15</v>
      </c>
      <c r="J25">
        <v>8</v>
      </c>
      <c r="K25">
        <v>90</v>
      </c>
      <c r="L25" s="1" t="s">
        <v>223</v>
      </c>
      <c r="M25" t="s">
        <v>140</v>
      </c>
      <c r="Q25">
        <v>600</v>
      </c>
      <c r="R25" t="s">
        <v>179</v>
      </c>
      <c r="S25">
        <v>17</v>
      </c>
      <c r="T25">
        <v>8</v>
      </c>
      <c r="U25">
        <v>100</v>
      </c>
      <c r="V25">
        <v>11</v>
      </c>
      <c r="W25">
        <v>2</v>
      </c>
      <c r="X25">
        <v>75</v>
      </c>
      <c r="Y25" t="s">
        <v>180</v>
      </c>
      <c r="Z25" t="s">
        <v>140</v>
      </c>
      <c r="AA25" t="s">
        <v>181</v>
      </c>
      <c r="AB25">
        <v>0</v>
      </c>
      <c r="AC25">
        <v>2</v>
      </c>
      <c r="AD25">
        <v>0</v>
      </c>
      <c r="AE25">
        <v>1</v>
      </c>
      <c r="AF25">
        <v>1</v>
      </c>
      <c r="AO25" t="s">
        <v>114</v>
      </c>
      <c r="AP25">
        <v>100</v>
      </c>
      <c r="AQ25">
        <f t="shared" si="10"/>
        <v>506.50000000000006</v>
      </c>
      <c r="AR25">
        <f t="shared" si="11"/>
        <v>43.2</v>
      </c>
      <c r="AS25">
        <f t="shared" si="12"/>
        <v>63.480000000000004</v>
      </c>
      <c r="AT25">
        <f t="shared" si="5"/>
        <v>9</v>
      </c>
      <c r="AU25">
        <f t="shared" si="6"/>
        <v>143</v>
      </c>
      <c r="AV25">
        <f t="shared" si="7"/>
        <v>4</v>
      </c>
      <c r="AW25">
        <v>3</v>
      </c>
    </row>
    <row r="26" spans="2:49" x14ac:dyDescent="0.15">
      <c r="C26" t="s">
        <v>25</v>
      </c>
      <c r="D26" s="1" t="s">
        <v>213</v>
      </c>
      <c r="E26" t="s">
        <v>119</v>
      </c>
      <c r="F26">
        <f t="shared" si="8"/>
        <v>4</v>
      </c>
      <c r="G26">
        <f t="shared" si="9"/>
        <v>180</v>
      </c>
      <c r="H26">
        <v>0</v>
      </c>
      <c r="I26">
        <v>12</v>
      </c>
      <c r="J26">
        <v>9</v>
      </c>
      <c r="K26">
        <v>90</v>
      </c>
      <c r="L26" s="1" t="s">
        <v>223</v>
      </c>
      <c r="M26" t="s">
        <v>140</v>
      </c>
      <c r="AG26" t="s">
        <v>260</v>
      </c>
      <c r="AP26">
        <v>100</v>
      </c>
      <c r="AQ26">
        <f t="shared" si="10"/>
        <v>393</v>
      </c>
      <c r="AR26">
        <f t="shared" si="11"/>
        <v>43.5</v>
      </c>
      <c r="AS26">
        <f t="shared" si="12"/>
        <v>50.400000000000006</v>
      </c>
      <c r="AT26">
        <f t="shared" si="5"/>
        <v>10</v>
      </c>
      <c r="AU26">
        <f t="shared" si="6"/>
        <v>166</v>
      </c>
      <c r="AV26">
        <f t="shared" si="7"/>
        <v>3</v>
      </c>
      <c r="AW26">
        <v>4</v>
      </c>
    </row>
    <row r="27" spans="2:49" x14ac:dyDescent="0.15">
      <c r="C27" t="s">
        <v>32</v>
      </c>
      <c r="D27" s="1" t="s">
        <v>213</v>
      </c>
      <c r="E27" t="s">
        <v>118</v>
      </c>
      <c r="F27">
        <f t="shared" si="8"/>
        <v>1</v>
      </c>
      <c r="G27">
        <f t="shared" si="9"/>
        <v>180</v>
      </c>
      <c r="H27">
        <v>0</v>
      </c>
      <c r="I27">
        <v>15</v>
      </c>
      <c r="J27">
        <v>8</v>
      </c>
      <c r="K27">
        <v>90</v>
      </c>
      <c r="L27" s="1" t="s">
        <v>224</v>
      </c>
      <c r="M27" t="s">
        <v>140</v>
      </c>
      <c r="Q27">
        <v>3000</v>
      </c>
      <c r="R27" t="str">
        <f>C3</f>
        <v>卫队长·阿尔丁</v>
      </c>
      <c r="S27">
        <f>G3</f>
        <v>180</v>
      </c>
      <c r="T27">
        <f>F3</f>
        <v>1</v>
      </c>
      <c r="U27">
        <v>100</v>
      </c>
      <c r="V27">
        <f>I3</f>
        <v>13</v>
      </c>
      <c r="W27">
        <f>J3</f>
        <v>2</v>
      </c>
      <c r="X27">
        <f>K3</f>
        <v>90</v>
      </c>
      <c r="Y27" s="1" t="str">
        <f>L3</f>
        <v>31|28|6</v>
      </c>
      <c r="Z27" t="str">
        <f>M3</f>
        <v>身体|头部|腿部</v>
      </c>
      <c r="AA27" t="str">
        <f>D3</f>
        <v>2411|1.5;116|0.2;505|0.2;605|0.2;3302|1;4100|0.5;4200|0.5</v>
      </c>
      <c r="AB27">
        <f>H3</f>
        <v>0</v>
      </c>
      <c r="AC27">
        <v>1</v>
      </c>
      <c r="AD27">
        <v>0</v>
      </c>
      <c r="AE27">
        <v>0</v>
      </c>
      <c r="AF27">
        <v>0</v>
      </c>
      <c r="AG27">
        <v>10</v>
      </c>
      <c r="AH27" t="str">
        <f>Q27&amp;"|"&amp;AG27</f>
        <v>3000|10</v>
      </c>
      <c r="AP27">
        <v>100</v>
      </c>
      <c r="AQ27">
        <f t="shared" si="10"/>
        <v>411</v>
      </c>
      <c r="AR27">
        <f t="shared" si="11"/>
        <v>43.5</v>
      </c>
      <c r="AS27">
        <f t="shared" si="12"/>
        <v>50.400000000000006</v>
      </c>
      <c r="AT27">
        <f t="shared" si="5"/>
        <v>10</v>
      </c>
      <c r="AU27">
        <f t="shared" si="6"/>
        <v>166</v>
      </c>
      <c r="AV27">
        <f t="shared" si="7"/>
        <v>3</v>
      </c>
      <c r="AW27">
        <v>5</v>
      </c>
    </row>
    <row r="28" spans="2:49" x14ac:dyDescent="0.15">
      <c r="C28" t="s">
        <v>33</v>
      </c>
      <c r="D28" s="1" t="s">
        <v>213</v>
      </c>
      <c r="E28" t="s">
        <v>118</v>
      </c>
      <c r="F28">
        <f t="shared" si="8"/>
        <v>1</v>
      </c>
      <c r="G28">
        <f t="shared" si="9"/>
        <v>180</v>
      </c>
      <c r="H28">
        <v>0</v>
      </c>
      <c r="I28">
        <v>15</v>
      </c>
      <c r="J28">
        <v>7</v>
      </c>
      <c r="K28">
        <v>90</v>
      </c>
      <c r="L28" s="1" t="s">
        <v>224</v>
      </c>
      <c r="M28" t="s">
        <v>140</v>
      </c>
      <c r="Q28">
        <v>3001</v>
      </c>
      <c r="R28" t="str">
        <f t="shared" ref="R28:R91" si="13">C4</f>
        <v>铁修士·安东尼</v>
      </c>
      <c r="S28">
        <f t="shared" ref="S28:S91" si="14">G4</f>
        <v>180</v>
      </c>
      <c r="T28">
        <f t="shared" ref="T28:T91" si="15">F4</f>
        <v>4</v>
      </c>
      <c r="U28">
        <v>100</v>
      </c>
      <c r="V28">
        <f t="shared" ref="V28:V91" si="16">I4</f>
        <v>10</v>
      </c>
      <c r="W28">
        <f t="shared" ref="W28:Y28" si="17">J4</f>
        <v>5</v>
      </c>
      <c r="X28">
        <f t="shared" si="17"/>
        <v>90</v>
      </c>
      <c r="Y28" s="1" t="str">
        <f t="shared" si="17"/>
        <v>20|31|4</v>
      </c>
      <c r="Z28" t="str">
        <f t="shared" ref="Z28:Z91" si="18">M4</f>
        <v>身体|头部|腿部</v>
      </c>
      <c r="AA28" t="str">
        <f t="shared" ref="AA28:AA91" si="19">D4</f>
        <v>2411|1.5;116|0.2;505|0.2;605|0.2;3305|1;4100|0.5;4200|0.6</v>
      </c>
      <c r="AB28">
        <f t="shared" ref="AB28:AB91" si="20">H4</f>
        <v>0</v>
      </c>
      <c r="AC28">
        <v>1</v>
      </c>
      <c r="AD28">
        <v>0</v>
      </c>
      <c r="AE28">
        <v>0</v>
      </c>
      <c r="AF28">
        <v>0</v>
      </c>
      <c r="AG28">
        <v>10</v>
      </c>
      <c r="AH28" t="str">
        <f>IF(AG28&gt;0,AH27&amp;";"&amp;Q28&amp;"|"&amp;AG28,AH27)</f>
        <v>3000|10;3001|10</v>
      </c>
      <c r="AO28" t="s">
        <v>121</v>
      </c>
      <c r="AP28">
        <v>100</v>
      </c>
      <c r="AQ28">
        <f t="shared" si="10"/>
        <v>405</v>
      </c>
      <c r="AR28">
        <f t="shared" si="11"/>
        <v>31.5</v>
      </c>
      <c r="AS28">
        <f t="shared" si="12"/>
        <v>50.400000000000006</v>
      </c>
      <c r="AT28">
        <f t="shared" si="5"/>
        <v>7</v>
      </c>
      <c r="AU28">
        <f t="shared" si="6"/>
        <v>166</v>
      </c>
      <c r="AV28">
        <f t="shared" si="7"/>
        <v>3</v>
      </c>
      <c r="AW28">
        <v>6</v>
      </c>
    </row>
    <row r="29" spans="2:49" x14ac:dyDescent="0.15">
      <c r="C29" t="s">
        <v>92</v>
      </c>
      <c r="D29" s="1" t="s">
        <v>191</v>
      </c>
      <c r="F29">
        <v>13</v>
      </c>
      <c r="G29">
        <v>250</v>
      </c>
      <c r="H29">
        <v>0</v>
      </c>
      <c r="I29">
        <v>20</v>
      </c>
      <c r="J29">
        <v>8</v>
      </c>
      <c r="K29">
        <v>100</v>
      </c>
      <c r="L29" s="1" t="s">
        <v>225</v>
      </c>
      <c r="M29" t="s">
        <v>140</v>
      </c>
      <c r="Q29">
        <v>3002</v>
      </c>
      <c r="R29" t="str">
        <f t="shared" si="13"/>
        <v>教团骑士·萨尔瓦多</v>
      </c>
      <c r="S29">
        <f t="shared" si="14"/>
        <v>180</v>
      </c>
      <c r="T29">
        <f t="shared" si="15"/>
        <v>1</v>
      </c>
      <c r="U29">
        <v>100</v>
      </c>
      <c r="V29">
        <f t="shared" si="16"/>
        <v>16</v>
      </c>
      <c r="W29">
        <f t="shared" ref="W29:Y29" si="21">J5</f>
        <v>3</v>
      </c>
      <c r="X29">
        <f t="shared" si="21"/>
        <v>90</v>
      </c>
      <c r="Y29" s="1" t="str">
        <f t="shared" si="21"/>
        <v>31|28|6</v>
      </c>
      <c r="Z29" t="str">
        <f t="shared" si="18"/>
        <v>身体|头部|腿部</v>
      </c>
      <c r="AA29" t="str">
        <f t="shared" si="19"/>
        <v>2411|1.5;116|0.2;505|0.2;605|0.2;3302|1;4100|0.5;4200|0.7</v>
      </c>
      <c r="AB29">
        <f t="shared" si="20"/>
        <v>0</v>
      </c>
      <c r="AC29">
        <v>1</v>
      </c>
      <c r="AD29">
        <v>0</v>
      </c>
      <c r="AE29">
        <v>0</v>
      </c>
      <c r="AF29">
        <v>0</v>
      </c>
      <c r="AG29">
        <v>10</v>
      </c>
      <c r="AH29" t="str">
        <f t="shared" ref="AH29:AH92" si="22">IF(AG29&gt;0,AH28&amp;";"&amp;Q29&amp;"|"&amp;AG29,AH28)</f>
        <v>3000|10;3001|10;3002|10</v>
      </c>
      <c r="AP29">
        <v>100</v>
      </c>
      <c r="AQ29">
        <f t="shared" si="10"/>
        <v>405</v>
      </c>
      <c r="AR29">
        <f t="shared" si="11"/>
        <v>43.35</v>
      </c>
      <c r="AS29">
        <f t="shared" si="12"/>
        <v>50.400000000000006</v>
      </c>
      <c r="AT29">
        <f t="shared" si="5"/>
        <v>10</v>
      </c>
      <c r="AU29">
        <f t="shared" si="6"/>
        <v>166</v>
      </c>
      <c r="AV29">
        <f t="shared" si="7"/>
        <v>3</v>
      </c>
      <c r="AW29">
        <v>7</v>
      </c>
    </row>
    <row r="30" spans="2:49" x14ac:dyDescent="0.15">
      <c r="C30" t="s">
        <v>13</v>
      </c>
      <c r="D30" s="1" t="s">
        <v>195</v>
      </c>
      <c r="E30" t="s">
        <v>121</v>
      </c>
      <c r="F30">
        <f t="shared" ref="F30:F44" si="23">VLOOKUP(E30,AO:AW,9,0)</f>
        <v>6</v>
      </c>
      <c r="G30">
        <f t="shared" ref="G30:G44" si="24">VLOOKUP(E30,AO:AP,2,0)</f>
        <v>100</v>
      </c>
      <c r="H30">
        <v>0</v>
      </c>
      <c r="I30">
        <v>8</v>
      </c>
      <c r="J30">
        <v>8</v>
      </c>
      <c r="K30">
        <v>70</v>
      </c>
      <c r="L30" s="1" t="s">
        <v>215</v>
      </c>
      <c r="M30" t="s">
        <v>140</v>
      </c>
      <c r="Q30">
        <v>3003</v>
      </c>
      <c r="R30" t="str">
        <f t="shared" si="13"/>
        <v>军团长·帕里斯</v>
      </c>
      <c r="S30">
        <f t="shared" si="14"/>
        <v>180</v>
      </c>
      <c r="T30">
        <f t="shared" si="15"/>
        <v>1</v>
      </c>
      <c r="U30">
        <v>100</v>
      </c>
      <c r="V30">
        <f t="shared" si="16"/>
        <v>13</v>
      </c>
      <c r="W30">
        <f t="shared" ref="W30:Y30" si="25">J6</f>
        <v>2</v>
      </c>
      <c r="X30">
        <f t="shared" si="25"/>
        <v>90</v>
      </c>
      <c r="Y30" s="1" t="str">
        <f t="shared" si="25"/>
        <v>31|28|6</v>
      </c>
      <c r="Z30" t="str">
        <f t="shared" si="18"/>
        <v>身体|头部|腿部</v>
      </c>
      <c r="AA30" t="str">
        <f t="shared" si="19"/>
        <v>2411|1.5;116|0.2;505|0.2;605|0.2;3302|1;4100|0.5;4200|0.8</v>
      </c>
      <c r="AB30">
        <f t="shared" si="20"/>
        <v>0</v>
      </c>
      <c r="AC30">
        <v>1</v>
      </c>
      <c r="AD30">
        <v>0</v>
      </c>
      <c r="AE30">
        <v>0</v>
      </c>
      <c r="AF30">
        <v>0</v>
      </c>
      <c r="AG30">
        <v>10</v>
      </c>
      <c r="AH30" t="str">
        <f t="shared" si="22"/>
        <v>3000|10;3001|10;3002|10;3003|10</v>
      </c>
      <c r="AP30">
        <v>100</v>
      </c>
      <c r="AQ30">
        <f t="shared" si="10"/>
        <v>224.8</v>
      </c>
      <c r="AR30">
        <f t="shared" si="11"/>
        <v>75</v>
      </c>
      <c r="AS30">
        <f t="shared" si="12"/>
        <v>56.4</v>
      </c>
      <c r="AT30">
        <f t="shared" si="5"/>
        <v>17</v>
      </c>
      <c r="AU30">
        <f t="shared" si="6"/>
        <v>155</v>
      </c>
      <c r="AV30">
        <f t="shared" si="7"/>
        <v>2</v>
      </c>
      <c r="AW30">
        <v>8</v>
      </c>
    </row>
    <row r="31" spans="2:49" x14ac:dyDescent="0.15">
      <c r="C31" t="s">
        <v>14</v>
      </c>
      <c r="D31" s="1" t="s">
        <v>195</v>
      </c>
      <c r="E31" t="s">
        <v>121</v>
      </c>
      <c r="F31">
        <f t="shared" si="23"/>
        <v>6</v>
      </c>
      <c r="G31">
        <f t="shared" si="24"/>
        <v>100</v>
      </c>
      <c r="H31">
        <v>0</v>
      </c>
      <c r="I31">
        <v>12</v>
      </c>
      <c r="J31">
        <v>12</v>
      </c>
      <c r="K31">
        <v>70</v>
      </c>
      <c r="L31" s="1">
        <v>22</v>
      </c>
      <c r="M31" t="s">
        <v>140</v>
      </c>
      <c r="Q31">
        <v>3004</v>
      </c>
      <c r="R31" t="str">
        <f t="shared" si="13"/>
        <v>银弧指挥官·乌拉尔</v>
      </c>
      <c r="S31">
        <f t="shared" si="14"/>
        <v>180</v>
      </c>
      <c r="T31">
        <f t="shared" si="15"/>
        <v>8</v>
      </c>
      <c r="U31">
        <v>100</v>
      </c>
      <c r="V31">
        <f t="shared" si="16"/>
        <v>16</v>
      </c>
      <c r="W31">
        <f t="shared" ref="W31:Y31" si="26">J7</f>
        <v>15</v>
      </c>
      <c r="X31">
        <f t="shared" si="26"/>
        <v>90</v>
      </c>
      <c r="Y31" s="1">
        <f t="shared" si="26"/>
        <v>22</v>
      </c>
      <c r="Z31" t="str">
        <f t="shared" si="18"/>
        <v>身体|头部|腿部</v>
      </c>
      <c r="AA31" t="str">
        <f t="shared" si="19"/>
        <v>2411|1.5;206|0.2;505|0.2;605|0.2;3304|1;4100|0.5;4200|0.9</v>
      </c>
      <c r="AB31">
        <f t="shared" si="20"/>
        <v>0</v>
      </c>
      <c r="AC31">
        <v>1</v>
      </c>
      <c r="AD31">
        <v>0</v>
      </c>
      <c r="AE31">
        <v>0</v>
      </c>
      <c r="AF31">
        <v>0</v>
      </c>
      <c r="AG31">
        <v>10</v>
      </c>
      <c r="AH31" t="str">
        <f t="shared" si="22"/>
        <v>3000|10;3001|10;3002|10;3003|10;3004|10</v>
      </c>
      <c r="AO31" t="s">
        <v>115</v>
      </c>
      <c r="AP31">
        <v>100</v>
      </c>
      <c r="AQ31">
        <f t="shared" si="10"/>
        <v>224.8</v>
      </c>
      <c r="AR31">
        <f t="shared" si="11"/>
        <v>98</v>
      </c>
      <c r="AS31">
        <f t="shared" si="12"/>
        <v>56.4</v>
      </c>
      <c r="AT31">
        <f t="shared" si="5"/>
        <v>22</v>
      </c>
      <c r="AU31">
        <f t="shared" si="6"/>
        <v>155</v>
      </c>
      <c r="AV31">
        <f t="shared" si="7"/>
        <v>2</v>
      </c>
      <c r="AW31">
        <v>9</v>
      </c>
    </row>
    <row r="32" spans="2:49" x14ac:dyDescent="0.15">
      <c r="C32" t="s">
        <v>1</v>
      </c>
      <c r="D32" s="1" t="s">
        <v>195</v>
      </c>
      <c r="E32" t="s">
        <v>115</v>
      </c>
      <c r="F32">
        <f t="shared" si="23"/>
        <v>9</v>
      </c>
      <c r="G32">
        <f t="shared" si="24"/>
        <v>100</v>
      </c>
      <c r="H32">
        <v>0</v>
      </c>
      <c r="I32">
        <v>12</v>
      </c>
      <c r="J32">
        <v>12</v>
      </c>
      <c r="K32">
        <v>70</v>
      </c>
      <c r="L32" s="1">
        <v>22</v>
      </c>
      <c r="M32" t="s">
        <v>140</v>
      </c>
      <c r="Q32">
        <v>3005</v>
      </c>
      <c r="R32" t="str">
        <f t="shared" si="13"/>
        <v>骑士团执法者·奥拉夫</v>
      </c>
      <c r="S32">
        <f t="shared" si="14"/>
        <v>180</v>
      </c>
      <c r="T32">
        <f t="shared" si="15"/>
        <v>1</v>
      </c>
      <c r="U32">
        <v>100</v>
      </c>
      <c r="V32">
        <f t="shared" si="16"/>
        <v>16</v>
      </c>
      <c r="W32">
        <f t="shared" ref="W32:Y32" si="27">J8</f>
        <v>3</v>
      </c>
      <c r="X32">
        <f t="shared" si="27"/>
        <v>90</v>
      </c>
      <c r="Y32" s="1" t="str">
        <f t="shared" si="27"/>
        <v>31|28|6</v>
      </c>
      <c r="Z32" t="str">
        <f t="shared" si="18"/>
        <v>身体|头部|腿部</v>
      </c>
      <c r="AA32" t="str">
        <f t="shared" si="19"/>
        <v>2411|1.5;116|0.2;505|0.2;605|0.2;3302|1;4100|0.5;4200|0.10</v>
      </c>
      <c r="AB32">
        <f t="shared" si="20"/>
        <v>0</v>
      </c>
      <c r="AC32">
        <v>1</v>
      </c>
      <c r="AD32">
        <v>0</v>
      </c>
      <c r="AE32">
        <v>0</v>
      </c>
      <c r="AF32">
        <v>0</v>
      </c>
      <c r="AG32">
        <v>10</v>
      </c>
      <c r="AH32" t="str">
        <f t="shared" si="22"/>
        <v>3000|10;3001|10;3002|10;3003|10;3004|10;3005|10</v>
      </c>
      <c r="AP32">
        <v>100</v>
      </c>
      <c r="AQ32">
        <f t="shared" si="10"/>
        <v>475</v>
      </c>
      <c r="AR32">
        <f t="shared" si="11"/>
        <v>43.2</v>
      </c>
      <c r="AS32">
        <f t="shared" si="12"/>
        <v>63.480000000000004</v>
      </c>
      <c r="AT32">
        <f t="shared" si="5"/>
        <v>9</v>
      </c>
      <c r="AU32">
        <f t="shared" si="6"/>
        <v>143</v>
      </c>
      <c r="AV32">
        <f t="shared" si="7"/>
        <v>4</v>
      </c>
      <c r="AW32">
        <v>10</v>
      </c>
    </row>
    <row r="33" spans="2:49" x14ac:dyDescent="0.15">
      <c r="C33" t="s">
        <v>26</v>
      </c>
      <c r="D33" s="1" t="s">
        <v>195</v>
      </c>
      <c r="E33" t="s">
        <v>114</v>
      </c>
      <c r="F33">
        <f t="shared" si="23"/>
        <v>3</v>
      </c>
      <c r="G33">
        <f t="shared" si="24"/>
        <v>100</v>
      </c>
      <c r="H33">
        <v>1</v>
      </c>
      <c r="I33">
        <v>8</v>
      </c>
      <c r="J33">
        <v>2</v>
      </c>
      <c r="K33">
        <v>70</v>
      </c>
      <c r="L33" s="1" t="s">
        <v>217</v>
      </c>
      <c r="M33" t="s">
        <v>140</v>
      </c>
      <c r="Q33">
        <v>3006</v>
      </c>
      <c r="R33" t="str">
        <f t="shared" si="13"/>
        <v>神射手·多纳</v>
      </c>
      <c r="S33">
        <f t="shared" si="14"/>
        <v>180</v>
      </c>
      <c r="T33">
        <f t="shared" si="15"/>
        <v>8</v>
      </c>
      <c r="U33">
        <v>100</v>
      </c>
      <c r="V33">
        <f t="shared" si="16"/>
        <v>15</v>
      </c>
      <c r="W33">
        <f t="shared" ref="W33:Y33" si="28">J9</f>
        <v>12</v>
      </c>
      <c r="X33">
        <f t="shared" si="28"/>
        <v>90</v>
      </c>
      <c r="Y33" s="1">
        <f t="shared" si="28"/>
        <v>22</v>
      </c>
      <c r="Z33" t="str">
        <f t="shared" si="18"/>
        <v>身体|头部|腿部</v>
      </c>
      <c r="AA33" t="str">
        <f t="shared" si="19"/>
        <v>2411|1.5;206|0.2;505|0.2;605|0.2;3304|1;4100|0.5;4200|0.9</v>
      </c>
      <c r="AB33">
        <f t="shared" si="20"/>
        <v>0</v>
      </c>
      <c r="AC33">
        <v>1</v>
      </c>
      <c r="AD33">
        <v>0</v>
      </c>
      <c r="AE33">
        <v>0</v>
      </c>
      <c r="AF33">
        <v>0</v>
      </c>
      <c r="AG33">
        <v>10</v>
      </c>
      <c r="AH33" t="str">
        <f t="shared" si="22"/>
        <v>3000|10;3001|10;3002|10;3003|10;3004|10;3005|10;3006|10</v>
      </c>
      <c r="AP33">
        <v>100</v>
      </c>
      <c r="AQ33">
        <f t="shared" si="10"/>
        <v>509.5</v>
      </c>
      <c r="AR33">
        <f t="shared" si="11"/>
        <v>43.2</v>
      </c>
      <c r="AS33">
        <f t="shared" si="12"/>
        <v>63.480000000000004</v>
      </c>
      <c r="AT33">
        <f t="shared" si="5"/>
        <v>9</v>
      </c>
      <c r="AU33">
        <f t="shared" si="6"/>
        <v>143</v>
      </c>
      <c r="AV33">
        <f t="shared" si="7"/>
        <v>4</v>
      </c>
      <c r="AW33">
        <v>11</v>
      </c>
    </row>
    <row r="34" spans="2:49" x14ac:dyDescent="0.15">
      <c r="C34" t="s">
        <v>27</v>
      </c>
      <c r="D34" s="1" t="s">
        <v>195</v>
      </c>
      <c r="E34" t="s">
        <v>121</v>
      </c>
      <c r="F34">
        <f t="shared" si="23"/>
        <v>6</v>
      </c>
      <c r="G34">
        <f t="shared" si="24"/>
        <v>100</v>
      </c>
      <c r="H34">
        <v>0</v>
      </c>
      <c r="I34">
        <v>11</v>
      </c>
      <c r="J34">
        <v>2</v>
      </c>
      <c r="K34">
        <v>70</v>
      </c>
      <c r="L34" s="1" t="s">
        <v>214</v>
      </c>
      <c r="M34" t="s">
        <v>140</v>
      </c>
      <c r="Q34">
        <v>3007</v>
      </c>
      <c r="R34" t="str">
        <f t="shared" si="13"/>
        <v>圣焰守护者·凯</v>
      </c>
      <c r="S34">
        <f t="shared" si="14"/>
        <v>180</v>
      </c>
      <c r="T34">
        <f t="shared" si="15"/>
        <v>1</v>
      </c>
      <c r="U34">
        <v>100</v>
      </c>
      <c r="V34">
        <f t="shared" si="16"/>
        <v>12</v>
      </c>
      <c r="W34">
        <f t="shared" ref="W34:Y34" si="29">J10</f>
        <v>2</v>
      </c>
      <c r="X34">
        <f t="shared" si="29"/>
        <v>90</v>
      </c>
      <c r="Y34" s="1" t="str">
        <f t="shared" si="29"/>
        <v>31|28|6</v>
      </c>
      <c r="Z34" t="str">
        <f t="shared" si="18"/>
        <v>身体|头部|腿部</v>
      </c>
      <c r="AA34" t="str">
        <f t="shared" si="19"/>
        <v>2411|1.5;116|0.2;505|0.2;605|0.2;3302|1;4100|0.5;4200|0.12</v>
      </c>
      <c r="AB34">
        <f t="shared" si="20"/>
        <v>0</v>
      </c>
      <c r="AC34">
        <v>1</v>
      </c>
      <c r="AD34">
        <v>0</v>
      </c>
      <c r="AE34">
        <v>0</v>
      </c>
      <c r="AF34">
        <v>0</v>
      </c>
      <c r="AG34">
        <v>10</v>
      </c>
      <c r="AH34" t="str">
        <f t="shared" si="22"/>
        <v>3000|10;3001|10;3002|10;3003|10;3004|10;3005|10;3006|10;3007|10</v>
      </c>
      <c r="AP34">
        <v>100</v>
      </c>
      <c r="AQ34">
        <f t="shared" si="10"/>
        <v>224.8</v>
      </c>
      <c r="AR34">
        <f t="shared" si="11"/>
        <v>69.45</v>
      </c>
      <c r="AS34">
        <f t="shared" si="12"/>
        <v>56.4</v>
      </c>
      <c r="AT34">
        <f t="shared" si="5"/>
        <v>16</v>
      </c>
      <c r="AU34">
        <f t="shared" si="6"/>
        <v>155</v>
      </c>
      <c r="AV34">
        <f t="shared" si="7"/>
        <v>2</v>
      </c>
      <c r="AW34">
        <v>12</v>
      </c>
    </row>
    <row r="35" spans="2:49" x14ac:dyDescent="0.15">
      <c r="C35" t="s">
        <v>28</v>
      </c>
      <c r="D35" s="1" t="s">
        <v>195</v>
      </c>
      <c r="E35" t="s">
        <v>121</v>
      </c>
      <c r="F35">
        <f t="shared" si="23"/>
        <v>6</v>
      </c>
      <c r="G35">
        <f t="shared" si="24"/>
        <v>100</v>
      </c>
      <c r="H35">
        <v>0</v>
      </c>
      <c r="I35">
        <v>11</v>
      </c>
      <c r="J35">
        <v>10</v>
      </c>
      <c r="K35">
        <v>70</v>
      </c>
      <c r="L35" s="1">
        <v>22</v>
      </c>
      <c r="M35" t="s">
        <v>140</v>
      </c>
      <c r="Q35">
        <v>3008</v>
      </c>
      <c r="R35" t="str">
        <f t="shared" si="13"/>
        <v>秩序执掌者·艾莫斯</v>
      </c>
      <c r="S35">
        <f t="shared" si="14"/>
        <v>250</v>
      </c>
      <c r="T35">
        <f t="shared" si="15"/>
        <v>10</v>
      </c>
      <c r="U35">
        <v>100</v>
      </c>
      <c r="V35">
        <f t="shared" si="16"/>
        <v>12</v>
      </c>
      <c r="W35">
        <f t="shared" ref="W35:Y35" si="30">J11</f>
        <v>2</v>
      </c>
      <c r="X35">
        <f t="shared" si="30"/>
        <v>100</v>
      </c>
      <c r="Y35" s="1" t="str">
        <f t="shared" si="30"/>
        <v>31|28|6</v>
      </c>
      <c r="Z35" t="str">
        <f t="shared" si="18"/>
        <v>身体|头部|腿部</v>
      </c>
      <c r="AA35" t="str">
        <f t="shared" si="19"/>
        <v>2411|1</v>
      </c>
      <c r="AB35">
        <f t="shared" si="20"/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 t="str">
        <f t="shared" si="22"/>
        <v>3000|10;3001|10;3002|10;3003|10;3004|10;3005|10;3006|10;3007|10</v>
      </c>
      <c r="AP35">
        <v>100</v>
      </c>
      <c r="AQ35">
        <f t="shared" si="10"/>
        <v>224.8</v>
      </c>
      <c r="AR35">
        <f t="shared" si="11"/>
        <v>90</v>
      </c>
      <c r="AS35">
        <f t="shared" si="12"/>
        <v>56.4</v>
      </c>
      <c r="AT35">
        <f t="shared" si="5"/>
        <v>20</v>
      </c>
      <c r="AU35">
        <f t="shared" si="6"/>
        <v>155</v>
      </c>
      <c r="AV35">
        <f t="shared" si="7"/>
        <v>2</v>
      </c>
      <c r="AW35">
        <v>13</v>
      </c>
    </row>
    <row r="36" spans="2:49" x14ac:dyDescent="0.15">
      <c r="C36" t="s">
        <v>29</v>
      </c>
      <c r="D36" s="1" t="s">
        <v>195</v>
      </c>
      <c r="E36" t="s">
        <v>114</v>
      </c>
      <c r="F36">
        <f t="shared" si="23"/>
        <v>3</v>
      </c>
      <c r="G36">
        <f t="shared" si="24"/>
        <v>100</v>
      </c>
      <c r="H36">
        <v>0</v>
      </c>
      <c r="I36">
        <v>11</v>
      </c>
      <c r="J36">
        <v>2</v>
      </c>
      <c r="K36">
        <v>70</v>
      </c>
      <c r="L36" s="1" t="s">
        <v>214</v>
      </c>
      <c r="M36" t="s">
        <v>140</v>
      </c>
      <c r="Q36">
        <v>3009</v>
      </c>
      <c r="R36" t="str">
        <f t="shared" si="13"/>
        <v>卫队战士</v>
      </c>
      <c r="S36">
        <f t="shared" si="14"/>
        <v>100</v>
      </c>
      <c r="T36">
        <f t="shared" si="15"/>
        <v>3</v>
      </c>
      <c r="U36">
        <v>100</v>
      </c>
      <c r="V36">
        <f t="shared" si="16"/>
        <v>8</v>
      </c>
      <c r="W36">
        <f t="shared" ref="W36:Y36" si="31">J12</f>
        <v>2</v>
      </c>
      <c r="X36">
        <f t="shared" si="31"/>
        <v>70</v>
      </c>
      <c r="Y36" s="1" t="str">
        <f t="shared" si="31"/>
        <v>31|28|6</v>
      </c>
      <c r="Z36" t="str">
        <f t="shared" si="18"/>
        <v>身体|头部|腿部</v>
      </c>
      <c r="AA36" t="str">
        <f t="shared" si="19"/>
        <v>2411|0.2;106|0.2;503|0.2;603|0.2;3302|0.3;4100|0.5;4200|0.5</v>
      </c>
      <c r="AB36">
        <f t="shared" si="20"/>
        <v>0</v>
      </c>
      <c r="AC36">
        <v>2</v>
      </c>
      <c r="AD36">
        <v>0</v>
      </c>
      <c r="AE36">
        <v>0</v>
      </c>
      <c r="AF36">
        <v>0</v>
      </c>
      <c r="AG36">
        <v>100</v>
      </c>
      <c r="AH36" t="str">
        <f t="shared" si="22"/>
        <v>3000|10;3001|10;3002|10;3003|10;3004|10;3005|10;3006|10;3007|10;3009|100</v>
      </c>
      <c r="AP36">
        <v>100</v>
      </c>
      <c r="AQ36">
        <f t="shared" si="10"/>
        <v>480.63</v>
      </c>
      <c r="AR36">
        <f t="shared" si="11"/>
        <v>43.2</v>
      </c>
      <c r="AS36">
        <f t="shared" si="12"/>
        <v>63.480000000000004</v>
      </c>
      <c r="AT36">
        <f t="shared" si="5"/>
        <v>9</v>
      </c>
      <c r="AU36">
        <f t="shared" si="6"/>
        <v>143</v>
      </c>
      <c r="AV36">
        <f t="shared" si="7"/>
        <v>4</v>
      </c>
      <c r="AW36">
        <v>14</v>
      </c>
    </row>
    <row r="37" spans="2:49" x14ac:dyDescent="0.15">
      <c r="B37" t="s">
        <v>4</v>
      </c>
      <c r="C37" t="s">
        <v>39</v>
      </c>
      <c r="D37" s="1" t="s">
        <v>205</v>
      </c>
      <c r="E37" t="s">
        <v>118</v>
      </c>
      <c r="F37">
        <f t="shared" si="23"/>
        <v>1</v>
      </c>
      <c r="G37">
        <f t="shared" si="24"/>
        <v>180</v>
      </c>
      <c r="H37">
        <v>0</v>
      </c>
      <c r="I37">
        <v>16</v>
      </c>
      <c r="J37">
        <v>3</v>
      </c>
      <c r="K37">
        <v>90</v>
      </c>
      <c r="L37" s="1" t="s">
        <v>226</v>
      </c>
      <c r="M37" t="s">
        <v>140</v>
      </c>
      <c r="Q37">
        <v>3010</v>
      </c>
      <c r="R37" t="str">
        <f t="shared" si="13"/>
        <v>卫队弓箭手</v>
      </c>
      <c r="S37">
        <f t="shared" si="14"/>
        <v>100</v>
      </c>
      <c r="T37">
        <f t="shared" si="15"/>
        <v>9</v>
      </c>
      <c r="U37">
        <v>100</v>
      </c>
      <c r="V37">
        <f t="shared" si="16"/>
        <v>10</v>
      </c>
      <c r="W37">
        <f t="shared" ref="W37:Y37" si="32">J13</f>
        <v>10</v>
      </c>
      <c r="X37">
        <f t="shared" si="32"/>
        <v>70</v>
      </c>
      <c r="Y37" s="1">
        <f t="shared" si="32"/>
        <v>22</v>
      </c>
      <c r="Z37" t="str">
        <f t="shared" si="18"/>
        <v>身体|头部|腿部</v>
      </c>
      <c r="AA37" t="str">
        <f t="shared" si="19"/>
        <v>2411|0.2;202|0.2;503|0.2;603|0.2;3304|0.3;4100|0.5;4200|0.5</v>
      </c>
      <c r="AB37">
        <f t="shared" si="20"/>
        <v>0</v>
      </c>
      <c r="AC37">
        <v>2</v>
      </c>
      <c r="AD37">
        <v>0</v>
      </c>
      <c r="AE37">
        <v>0</v>
      </c>
      <c r="AF37">
        <v>0</v>
      </c>
      <c r="AG37">
        <v>100</v>
      </c>
      <c r="AH37" t="str">
        <f t="shared" si="22"/>
        <v>3000|10;3001|10;3002|10;3003|10;3004|10;3005|10;3006|10;3007|10;3009|100;3010|100</v>
      </c>
      <c r="AP37">
        <v>100</v>
      </c>
      <c r="AQ37">
        <f t="shared" ref="AQ37" si="33">AI22+AJ22*AP37</f>
        <v>531.38</v>
      </c>
      <c r="AR37">
        <f t="shared" ref="AR37" si="34">AK22+AL22*AP37</f>
        <v>43.2</v>
      </c>
      <c r="AS37">
        <f t="shared" ref="AS37" si="35">AM22+AN22*AP22</f>
        <v>63.480000000000004</v>
      </c>
      <c r="AT37">
        <f t="shared" si="5"/>
        <v>9</v>
      </c>
      <c r="AU37">
        <f t="shared" si="6"/>
        <v>143</v>
      </c>
      <c r="AV37">
        <f t="shared" si="7"/>
        <v>4</v>
      </c>
      <c r="AW37">
        <v>15</v>
      </c>
    </row>
    <row r="38" spans="2:49" x14ac:dyDescent="0.15">
      <c r="C38" t="s">
        <v>38</v>
      </c>
      <c r="D38" s="1" t="s">
        <v>205</v>
      </c>
      <c r="E38" t="s">
        <v>118</v>
      </c>
      <c r="F38">
        <f t="shared" si="23"/>
        <v>1</v>
      </c>
      <c r="G38">
        <f t="shared" si="24"/>
        <v>180</v>
      </c>
      <c r="H38">
        <v>0</v>
      </c>
      <c r="I38">
        <v>16</v>
      </c>
      <c r="J38">
        <v>2</v>
      </c>
      <c r="K38">
        <v>90</v>
      </c>
      <c r="L38" s="1">
        <v>19</v>
      </c>
      <c r="M38" t="s">
        <v>140</v>
      </c>
      <c r="Q38">
        <v>3011</v>
      </c>
      <c r="R38" t="str">
        <f t="shared" si="13"/>
        <v>教团法师</v>
      </c>
      <c r="S38">
        <f t="shared" si="14"/>
        <v>100</v>
      </c>
      <c r="T38">
        <f t="shared" si="15"/>
        <v>9</v>
      </c>
      <c r="U38">
        <v>100</v>
      </c>
      <c r="V38">
        <f t="shared" si="16"/>
        <v>8</v>
      </c>
      <c r="W38">
        <f t="shared" ref="W38:Y38" si="36">J14</f>
        <v>8</v>
      </c>
      <c r="X38">
        <f t="shared" si="36"/>
        <v>70</v>
      </c>
      <c r="Y38" s="1" t="str">
        <f t="shared" si="36"/>
        <v>20|31|4</v>
      </c>
      <c r="Z38" t="str">
        <f t="shared" si="18"/>
        <v>身体|头部|腿部</v>
      </c>
      <c r="AA38" t="str">
        <f t="shared" si="19"/>
        <v>2411|0.2;503|0.2;603|0.2;3305|0.3;4100|0.5;4200|0.5</v>
      </c>
      <c r="AB38">
        <f t="shared" si="20"/>
        <v>0</v>
      </c>
      <c r="AC38">
        <v>2</v>
      </c>
      <c r="AD38">
        <v>0</v>
      </c>
      <c r="AE38">
        <v>0</v>
      </c>
      <c r="AF38">
        <v>0</v>
      </c>
      <c r="AG38">
        <v>100</v>
      </c>
      <c r="AH38" t="str">
        <f t="shared" si="22"/>
        <v>3000|10;3001|10;3002|10;3003|10;3004|10;3005|10;3006|10;3007|10;3009|100;3010|100;3011|100</v>
      </c>
    </row>
    <row r="39" spans="2:49" x14ac:dyDescent="0.15">
      <c r="C39" t="s">
        <v>37</v>
      </c>
      <c r="D39" s="1" t="s">
        <v>205</v>
      </c>
      <c r="E39" t="s">
        <v>120</v>
      </c>
      <c r="F39">
        <f t="shared" si="23"/>
        <v>8</v>
      </c>
      <c r="G39">
        <f t="shared" si="24"/>
        <v>180</v>
      </c>
      <c r="H39">
        <v>0</v>
      </c>
      <c r="I39">
        <v>18</v>
      </c>
      <c r="J39">
        <v>2</v>
      </c>
      <c r="K39">
        <v>90</v>
      </c>
      <c r="L39" s="1">
        <v>21</v>
      </c>
      <c r="M39" t="s">
        <v>140</v>
      </c>
      <c r="Q39">
        <v>3012</v>
      </c>
      <c r="R39" t="str">
        <f t="shared" si="13"/>
        <v>帝国卫兵</v>
      </c>
      <c r="S39">
        <f t="shared" si="14"/>
        <v>100</v>
      </c>
      <c r="T39">
        <f t="shared" si="15"/>
        <v>6</v>
      </c>
      <c r="U39">
        <v>100</v>
      </c>
      <c r="V39">
        <f t="shared" si="16"/>
        <v>10</v>
      </c>
      <c r="W39">
        <f t="shared" ref="W39:Y39" si="37">J15</f>
        <v>2</v>
      </c>
      <c r="X39">
        <f t="shared" si="37"/>
        <v>70</v>
      </c>
      <c r="Y39" s="1" t="str">
        <f t="shared" si="37"/>
        <v>31|28|6</v>
      </c>
      <c r="Z39" t="str">
        <f t="shared" si="18"/>
        <v>身体|头部|腿部</v>
      </c>
      <c r="AA39" t="str">
        <f t="shared" si="19"/>
        <v>2411|0.2;106|0.2;503|0.2;603|0.2;3302|0.3;4100|0.5;4200|0.5</v>
      </c>
      <c r="AB39">
        <f t="shared" si="20"/>
        <v>0</v>
      </c>
      <c r="AC39">
        <v>2</v>
      </c>
      <c r="AD39">
        <v>0</v>
      </c>
      <c r="AE39">
        <v>0</v>
      </c>
      <c r="AF39">
        <v>0</v>
      </c>
      <c r="AG39">
        <v>100</v>
      </c>
      <c r="AH39" t="str">
        <f t="shared" si="22"/>
        <v>3000|10;3001|10;3002|10;3003|10;3004|10;3005|10;3006|10;3007|10;3009|100;3010|100;3011|100;3012|100</v>
      </c>
      <c r="AP39" t="s">
        <v>109</v>
      </c>
      <c r="AQ39" t="s">
        <v>107</v>
      </c>
      <c r="AR39" t="s">
        <v>96</v>
      </c>
      <c r="AS39" t="s">
        <v>97</v>
      </c>
    </row>
    <row r="40" spans="2:49" x14ac:dyDescent="0.15">
      <c r="C40" t="s">
        <v>35</v>
      </c>
      <c r="D40" s="1" t="s">
        <v>205</v>
      </c>
      <c r="E40" t="s">
        <v>119</v>
      </c>
      <c r="F40">
        <f t="shared" si="23"/>
        <v>4</v>
      </c>
      <c r="G40">
        <f t="shared" si="24"/>
        <v>180</v>
      </c>
      <c r="H40">
        <v>0</v>
      </c>
      <c r="I40">
        <v>14</v>
      </c>
      <c r="J40">
        <v>8</v>
      </c>
      <c r="K40">
        <v>90</v>
      </c>
      <c r="L40" s="1" t="s">
        <v>227</v>
      </c>
      <c r="M40" t="s">
        <v>140</v>
      </c>
      <c r="Q40">
        <v>3013</v>
      </c>
      <c r="R40" t="str">
        <f t="shared" si="13"/>
        <v>帝国弓箭手</v>
      </c>
      <c r="S40">
        <f t="shared" si="14"/>
        <v>100</v>
      </c>
      <c r="T40">
        <f t="shared" si="15"/>
        <v>6</v>
      </c>
      <c r="U40">
        <v>100</v>
      </c>
      <c r="V40">
        <f t="shared" si="16"/>
        <v>12</v>
      </c>
      <c r="W40">
        <f t="shared" ref="W40:Y40" si="38">J16</f>
        <v>10</v>
      </c>
      <c r="X40">
        <f t="shared" si="38"/>
        <v>70</v>
      </c>
      <c r="Y40" s="1">
        <f t="shared" si="38"/>
        <v>22</v>
      </c>
      <c r="Z40" t="str">
        <f t="shared" si="18"/>
        <v>身体|头部|腿部</v>
      </c>
      <c r="AA40" t="str">
        <f t="shared" si="19"/>
        <v>2411|0.2;202|0.2;503|0.2;603|0.2;3304|0.3;4100|0.5;4200|0.5</v>
      </c>
      <c r="AB40">
        <f t="shared" si="20"/>
        <v>0</v>
      </c>
      <c r="AC40">
        <v>2</v>
      </c>
      <c r="AD40">
        <v>0</v>
      </c>
      <c r="AE40">
        <v>0</v>
      </c>
      <c r="AF40">
        <v>0</v>
      </c>
      <c r="AG40">
        <v>100</v>
      </c>
      <c r="AH40" t="str">
        <f t="shared" si="22"/>
        <v>3000|10;3001|10;3002|10;3003|10;3004|10;3005|10;3006|10;3007|10;3009|100;3010|100;3011|100;3012|100;3013|100</v>
      </c>
      <c r="AP40">
        <v>250</v>
      </c>
      <c r="AQ40">
        <f t="shared" ref="AQ40:AQ54" si="39">AI8+AJ8*AP40</f>
        <v>967.5</v>
      </c>
      <c r="AR40">
        <f t="shared" ref="AR40:AR54" si="40">AK8+AL8*AP40</f>
        <v>97.5</v>
      </c>
      <c r="AS40">
        <f t="shared" ref="AS40:AS54" si="41">AM8+AN8*AP40</f>
        <v>70</v>
      </c>
      <c r="AT40">
        <f>INT(AR40*(1-$AI$3/(33+$AI$3)))</f>
        <v>22</v>
      </c>
      <c r="AU40">
        <f t="shared" ref="AU40" si="42">INT($AH$3*(1-AS40/(AS40+33)))</f>
        <v>134</v>
      </c>
      <c r="AV40">
        <f t="shared" ref="AV40" si="43">_xlfn.CEILING.MATH(AQ40/AU40,1)</f>
        <v>8</v>
      </c>
      <c r="AW40">
        <v>1</v>
      </c>
    </row>
    <row r="41" spans="2:49" x14ac:dyDescent="0.15">
      <c r="C41" t="s">
        <v>36</v>
      </c>
      <c r="D41" s="1" t="s">
        <v>205</v>
      </c>
      <c r="E41" t="s">
        <v>120</v>
      </c>
      <c r="F41">
        <f t="shared" si="23"/>
        <v>8</v>
      </c>
      <c r="G41">
        <f t="shared" si="24"/>
        <v>180</v>
      </c>
      <c r="H41">
        <v>0</v>
      </c>
      <c r="I41">
        <v>17</v>
      </c>
      <c r="J41">
        <v>4</v>
      </c>
      <c r="K41">
        <v>90</v>
      </c>
      <c r="L41" s="1" t="s">
        <v>228</v>
      </c>
      <c r="M41" t="s">
        <v>140</v>
      </c>
      <c r="Q41">
        <v>3014</v>
      </c>
      <c r="R41" t="str">
        <f t="shared" si="13"/>
        <v>帝国骑士</v>
      </c>
      <c r="S41">
        <f t="shared" si="14"/>
        <v>100</v>
      </c>
      <c r="T41">
        <f t="shared" si="15"/>
        <v>3</v>
      </c>
      <c r="U41">
        <v>100</v>
      </c>
      <c r="V41">
        <f t="shared" si="16"/>
        <v>15</v>
      </c>
      <c r="W41">
        <f t="shared" ref="W41:Y41" si="44">J17</f>
        <v>3</v>
      </c>
      <c r="X41">
        <f t="shared" si="44"/>
        <v>70</v>
      </c>
      <c r="Y41" s="1" t="str">
        <f t="shared" si="44"/>
        <v>31|28|6</v>
      </c>
      <c r="Z41" t="str">
        <f t="shared" si="18"/>
        <v>身体|头部|腿部</v>
      </c>
      <c r="AA41" t="str">
        <f t="shared" si="19"/>
        <v>2411|0.2;106|0.2;503|0.2;603|0.2;3302|0.3;4100|0.5;4200|0.5</v>
      </c>
      <c r="AB41">
        <f t="shared" si="20"/>
        <v>0</v>
      </c>
      <c r="AC41">
        <v>2</v>
      </c>
      <c r="AD41">
        <v>0</v>
      </c>
      <c r="AE41">
        <v>0</v>
      </c>
      <c r="AF41">
        <v>0</v>
      </c>
      <c r="AG41">
        <v>100</v>
      </c>
      <c r="AH41" t="str">
        <f t="shared" si="22"/>
        <v>3000|10;3001|10;3002|10;3003|10;3004|10;3005|10;3006|10;3007|10;3009|100;3010|100;3011|100;3012|100;3013|100;3014|100</v>
      </c>
      <c r="AP41">
        <v>250</v>
      </c>
      <c r="AQ41">
        <f t="shared" si="39"/>
        <v>536.79999999999995</v>
      </c>
      <c r="AR41">
        <f t="shared" si="40"/>
        <v>195</v>
      </c>
      <c r="AS41">
        <f t="shared" si="41"/>
        <v>77.400000000000006</v>
      </c>
      <c r="AT41">
        <f t="shared" ref="AT41:AT54" si="45">INT(AR41*(1-$AI$3/(33+$AI$3)))</f>
        <v>45</v>
      </c>
      <c r="AU41">
        <f t="shared" ref="AU41:AU54" si="46">INT($AH$3*(1-AS41/(AS41+33)))</f>
        <v>125</v>
      </c>
      <c r="AV41">
        <f t="shared" ref="AV41:AV54" si="47">_xlfn.CEILING.MATH(AQ41/AU41,1)</f>
        <v>5</v>
      </c>
      <c r="AW41">
        <v>2</v>
      </c>
    </row>
    <row r="42" spans="2:49" x14ac:dyDescent="0.15">
      <c r="C42" t="s">
        <v>34</v>
      </c>
      <c r="D42" s="1" t="s">
        <v>205</v>
      </c>
      <c r="E42" t="s">
        <v>118</v>
      </c>
      <c r="F42">
        <f t="shared" si="23"/>
        <v>1</v>
      </c>
      <c r="G42">
        <f t="shared" si="24"/>
        <v>180</v>
      </c>
      <c r="H42">
        <v>0</v>
      </c>
      <c r="I42">
        <v>12</v>
      </c>
      <c r="J42">
        <v>2</v>
      </c>
      <c r="K42">
        <v>90</v>
      </c>
      <c r="L42" s="1" t="s">
        <v>229</v>
      </c>
      <c r="M42" t="s">
        <v>140</v>
      </c>
      <c r="Q42">
        <v>3015</v>
      </c>
      <c r="R42" t="str">
        <f t="shared" si="13"/>
        <v>帝国法师</v>
      </c>
      <c r="S42">
        <f t="shared" si="14"/>
        <v>100</v>
      </c>
      <c r="T42">
        <f t="shared" si="15"/>
        <v>9</v>
      </c>
      <c r="U42">
        <v>100</v>
      </c>
      <c r="V42">
        <f t="shared" si="16"/>
        <v>10</v>
      </c>
      <c r="W42">
        <f t="shared" ref="W42:Y42" si="48">J18</f>
        <v>8</v>
      </c>
      <c r="X42">
        <f t="shared" si="48"/>
        <v>70</v>
      </c>
      <c r="Y42" s="1" t="str">
        <f t="shared" si="48"/>
        <v>20|31|4</v>
      </c>
      <c r="Z42" t="str">
        <f t="shared" si="18"/>
        <v>身体|头部|腿部</v>
      </c>
      <c r="AA42" t="str">
        <f t="shared" si="19"/>
        <v>2411|0.2;503|0.2;603|0.2;3305|0.3;4100|0.5;4200|0.5</v>
      </c>
      <c r="AB42">
        <f t="shared" si="20"/>
        <v>0</v>
      </c>
      <c r="AC42">
        <v>2</v>
      </c>
      <c r="AD42">
        <v>0</v>
      </c>
      <c r="AE42">
        <v>0</v>
      </c>
      <c r="AF42">
        <v>0</v>
      </c>
      <c r="AG42">
        <v>100</v>
      </c>
      <c r="AH42" t="str">
        <f t="shared" si="22"/>
        <v>3000|10;3001|10;3002|10;3003|10;3004|10;3005|10;3006|10;3007|10;3009|100;3010|100;3011|100;3012|100;3013|100;3014|100;3015|100</v>
      </c>
      <c r="AP42">
        <v>250</v>
      </c>
      <c r="AQ42">
        <f t="shared" si="39"/>
        <v>1210</v>
      </c>
      <c r="AR42">
        <f t="shared" si="40"/>
        <v>97.2</v>
      </c>
      <c r="AS42">
        <f t="shared" si="41"/>
        <v>87</v>
      </c>
      <c r="AT42">
        <f t="shared" si="45"/>
        <v>22</v>
      </c>
      <c r="AU42">
        <f t="shared" si="46"/>
        <v>115</v>
      </c>
      <c r="AV42">
        <f t="shared" si="47"/>
        <v>11</v>
      </c>
      <c r="AW42">
        <v>3</v>
      </c>
    </row>
    <row r="43" spans="2:49" x14ac:dyDescent="0.15">
      <c r="C43" t="s">
        <v>41</v>
      </c>
      <c r="D43" s="1" t="s">
        <v>205</v>
      </c>
      <c r="E43" t="s">
        <v>119</v>
      </c>
      <c r="F43">
        <f t="shared" si="23"/>
        <v>4</v>
      </c>
      <c r="G43">
        <f t="shared" si="24"/>
        <v>180</v>
      </c>
      <c r="H43">
        <v>0</v>
      </c>
      <c r="I43">
        <v>15</v>
      </c>
      <c r="J43">
        <v>8</v>
      </c>
      <c r="K43">
        <v>90</v>
      </c>
      <c r="L43" s="1" t="s">
        <v>230</v>
      </c>
      <c r="M43" t="s">
        <v>140</v>
      </c>
      <c r="Q43">
        <v>3016</v>
      </c>
      <c r="R43" t="str">
        <f t="shared" si="13"/>
        <v>科多兽</v>
      </c>
      <c r="S43">
        <f t="shared" si="14"/>
        <v>100</v>
      </c>
      <c r="T43">
        <f t="shared" si="15"/>
        <v>3</v>
      </c>
      <c r="U43">
        <v>100</v>
      </c>
      <c r="V43">
        <f t="shared" si="16"/>
        <v>16</v>
      </c>
      <c r="W43">
        <f t="shared" ref="W43:Y43" si="49">J19</f>
        <v>2</v>
      </c>
      <c r="X43">
        <f t="shared" si="49"/>
        <v>70</v>
      </c>
      <c r="Y43" s="1" t="str">
        <f t="shared" si="49"/>
        <v>1|19</v>
      </c>
      <c r="Z43" t="str">
        <f t="shared" si="18"/>
        <v>身体|头部|腿部</v>
      </c>
      <c r="AA43" t="str">
        <f t="shared" si="19"/>
        <v>2411|0.2</v>
      </c>
      <c r="AB43">
        <f t="shared" si="20"/>
        <v>1</v>
      </c>
      <c r="AC43">
        <v>1</v>
      </c>
      <c r="AD43">
        <v>0</v>
      </c>
      <c r="AE43">
        <v>0</v>
      </c>
      <c r="AF43">
        <v>0</v>
      </c>
      <c r="AG43">
        <v>100</v>
      </c>
      <c r="AH43" t="str">
        <f t="shared" si="22"/>
        <v>3000|10;3001|10;3002|10;3003|10;3004|10;3005|10;3006|10;3007|10;3009|100;3010|100;3011|100;3012|100;3013|100;3014|100;3015|100;3016|100</v>
      </c>
      <c r="AP43">
        <v>250</v>
      </c>
      <c r="AQ43">
        <f t="shared" si="39"/>
        <v>933</v>
      </c>
      <c r="AR43">
        <f t="shared" si="40"/>
        <v>97.5</v>
      </c>
      <c r="AS43">
        <f t="shared" si="41"/>
        <v>70</v>
      </c>
      <c r="AT43">
        <f t="shared" si="45"/>
        <v>22</v>
      </c>
      <c r="AU43">
        <f t="shared" si="46"/>
        <v>134</v>
      </c>
      <c r="AV43">
        <f t="shared" si="47"/>
        <v>7</v>
      </c>
      <c r="AW43">
        <v>4</v>
      </c>
    </row>
    <row r="44" spans="2:49" x14ac:dyDescent="0.15">
      <c r="C44" t="s">
        <v>40</v>
      </c>
      <c r="D44" s="1" t="s">
        <v>205</v>
      </c>
      <c r="E44" t="s">
        <v>122</v>
      </c>
      <c r="F44">
        <f t="shared" si="23"/>
        <v>1</v>
      </c>
      <c r="G44">
        <f t="shared" si="24"/>
        <v>180</v>
      </c>
      <c r="H44">
        <v>0</v>
      </c>
      <c r="I44">
        <v>17</v>
      </c>
      <c r="J44">
        <v>3</v>
      </c>
      <c r="K44">
        <v>90</v>
      </c>
      <c r="L44" s="1" t="s">
        <v>231</v>
      </c>
      <c r="M44" t="s">
        <v>140</v>
      </c>
      <c r="Q44">
        <v>3017</v>
      </c>
      <c r="R44" t="str">
        <f t="shared" si="13"/>
        <v>投石手</v>
      </c>
      <c r="S44">
        <f t="shared" si="14"/>
        <v>100</v>
      </c>
      <c r="T44">
        <f t="shared" si="15"/>
        <v>6</v>
      </c>
      <c r="U44">
        <v>100</v>
      </c>
      <c r="V44">
        <f t="shared" si="16"/>
        <v>10</v>
      </c>
      <c r="W44">
        <f t="shared" ref="W44:Y44" si="50">J20</f>
        <v>6</v>
      </c>
      <c r="X44">
        <f t="shared" si="50"/>
        <v>70</v>
      </c>
      <c r="Y44" s="1">
        <f t="shared" si="50"/>
        <v>22</v>
      </c>
      <c r="Z44" t="str">
        <f t="shared" si="18"/>
        <v>身体|头部|腿部</v>
      </c>
      <c r="AA44" t="str">
        <f t="shared" si="19"/>
        <v>2411|0.2;202|0.2;503|0.2;603|0.2;3304|0.3;4100|0.5;4200|0.5</v>
      </c>
      <c r="AB44">
        <f t="shared" si="20"/>
        <v>0</v>
      </c>
      <c r="AC44">
        <v>2</v>
      </c>
      <c r="AD44">
        <v>0</v>
      </c>
      <c r="AE44">
        <v>0</v>
      </c>
      <c r="AF44">
        <v>0</v>
      </c>
      <c r="AG44">
        <v>100</v>
      </c>
      <c r="AH44" t="str">
        <f t="shared" si="22"/>
        <v>3000|10;3001|10;3002|10;3003|10;3004|10;3005|10;3006|10;3007|10;3009|100;3010|100;3011|100;3012|100;3013|100;3014|100;3015|100;3016|100;3017|100</v>
      </c>
      <c r="AP44">
        <v>250</v>
      </c>
      <c r="AQ44">
        <f t="shared" si="39"/>
        <v>991.5</v>
      </c>
      <c r="AR44">
        <f t="shared" si="40"/>
        <v>97.5</v>
      </c>
      <c r="AS44">
        <f t="shared" si="41"/>
        <v>70</v>
      </c>
      <c r="AT44">
        <f t="shared" si="45"/>
        <v>22</v>
      </c>
      <c r="AU44">
        <f t="shared" si="46"/>
        <v>134</v>
      </c>
      <c r="AV44">
        <f t="shared" si="47"/>
        <v>8</v>
      </c>
      <c r="AW44">
        <v>5</v>
      </c>
    </row>
    <row r="45" spans="2:49" x14ac:dyDescent="0.15">
      <c r="C45" t="s">
        <v>93</v>
      </c>
      <c r="D45" s="1" t="s">
        <v>192</v>
      </c>
      <c r="F45">
        <v>12</v>
      </c>
      <c r="G45">
        <v>250</v>
      </c>
      <c r="H45">
        <v>0</v>
      </c>
      <c r="I45">
        <v>18</v>
      </c>
      <c r="J45">
        <v>17</v>
      </c>
      <c r="K45">
        <v>100</v>
      </c>
      <c r="L45" s="1" t="s">
        <v>232</v>
      </c>
      <c r="M45" t="s">
        <v>140</v>
      </c>
      <c r="Q45">
        <v>3100</v>
      </c>
      <c r="R45" t="str">
        <f t="shared" si="13"/>
        <v>元素使者·萨鲁曼</v>
      </c>
      <c r="S45">
        <f t="shared" si="14"/>
        <v>180</v>
      </c>
      <c r="T45">
        <f t="shared" si="15"/>
        <v>4</v>
      </c>
      <c r="U45">
        <v>100</v>
      </c>
      <c r="V45">
        <f t="shared" si="16"/>
        <v>15</v>
      </c>
      <c r="W45">
        <f t="shared" ref="W45:Y45" si="51">J21</f>
        <v>8</v>
      </c>
      <c r="X45">
        <f t="shared" si="51"/>
        <v>90</v>
      </c>
      <c r="Y45" s="1" t="str">
        <f t="shared" si="51"/>
        <v>12|20</v>
      </c>
      <c r="Z45" t="str">
        <f t="shared" si="18"/>
        <v>身体|头部|腿部</v>
      </c>
      <c r="AA45" t="str">
        <f t="shared" si="19"/>
        <v>2410|1.5;3305|1;2400|0.5;507|0.2;607|0.2</v>
      </c>
      <c r="AB45">
        <f t="shared" si="20"/>
        <v>0</v>
      </c>
      <c r="AC45">
        <v>1</v>
      </c>
      <c r="AD45">
        <v>0</v>
      </c>
      <c r="AE45">
        <v>0</v>
      </c>
      <c r="AF45">
        <v>0</v>
      </c>
      <c r="AG45">
        <v>10</v>
      </c>
      <c r="AH45" t="str">
        <f>Q45&amp;"|"&amp;AG45</f>
        <v>3100|10</v>
      </c>
      <c r="AP45">
        <v>250</v>
      </c>
      <c r="AQ45">
        <f t="shared" si="39"/>
        <v>967.5</v>
      </c>
      <c r="AR45">
        <f t="shared" si="40"/>
        <v>63</v>
      </c>
      <c r="AS45">
        <f t="shared" si="41"/>
        <v>70</v>
      </c>
      <c r="AT45">
        <f t="shared" si="45"/>
        <v>14</v>
      </c>
      <c r="AU45">
        <f t="shared" si="46"/>
        <v>134</v>
      </c>
      <c r="AV45">
        <f t="shared" si="47"/>
        <v>8</v>
      </c>
      <c r="AW45">
        <v>6</v>
      </c>
    </row>
    <row r="46" spans="2:49" x14ac:dyDescent="0.15">
      <c r="C46" t="s">
        <v>60</v>
      </c>
      <c r="D46" s="1" t="s">
        <v>200</v>
      </c>
      <c r="E46" t="s">
        <v>121</v>
      </c>
      <c r="F46">
        <f t="shared" ref="F46:F63" si="52">VLOOKUP(E46,AO:AW,9,0)</f>
        <v>6</v>
      </c>
      <c r="G46">
        <f t="shared" ref="G46:G63" si="53">VLOOKUP(E46,AO:AP,2,0)</f>
        <v>100</v>
      </c>
      <c r="H46">
        <v>0</v>
      </c>
      <c r="I46">
        <v>10</v>
      </c>
      <c r="J46">
        <v>2</v>
      </c>
      <c r="K46">
        <v>70</v>
      </c>
      <c r="L46" s="1">
        <v>2</v>
      </c>
      <c r="M46" t="s">
        <v>140</v>
      </c>
      <c r="Q46">
        <v>3101</v>
      </c>
      <c r="R46" t="str">
        <f t="shared" si="13"/>
        <v>寒冰女王·萨拉</v>
      </c>
      <c r="S46">
        <f t="shared" si="14"/>
        <v>180</v>
      </c>
      <c r="T46">
        <f t="shared" si="15"/>
        <v>8</v>
      </c>
      <c r="U46">
        <v>100</v>
      </c>
      <c r="V46">
        <f t="shared" si="16"/>
        <v>12</v>
      </c>
      <c r="W46">
        <f t="shared" ref="W46:Y46" si="54">J22</f>
        <v>10</v>
      </c>
      <c r="X46">
        <f t="shared" si="54"/>
        <v>90</v>
      </c>
      <c r="Y46" s="1" t="str">
        <f t="shared" si="54"/>
        <v>13|36</v>
      </c>
      <c r="Z46" t="str">
        <f t="shared" si="18"/>
        <v>身体|头部|腿部</v>
      </c>
      <c r="AA46" t="str">
        <f t="shared" si="19"/>
        <v>2410|1.5;3305|1;2400|0.5;507|0.2;607|0.2</v>
      </c>
      <c r="AB46">
        <f t="shared" si="20"/>
        <v>0</v>
      </c>
      <c r="AC46">
        <v>1</v>
      </c>
      <c r="AD46">
        <v>0</v>
      </c>
      <c r="AE46">
        <v>0</v>
      </c>
      <c r="AF46">
        <v>0</v>
      </c>
      <c r="AG46">
        <v>10</v>
      </c>
      <c r="AH46" t="str">
        <f t="shared" si="22"/>
        <v>3100|10;3101|10</v>
      </c>
      <c r="AP46">
        <v>250</v>
      </c>
      <c r="AQ46">
        <f t="shared" si="39"/>
        <v>967.5</v>
      </c>
      <c r="AR46">
        <f t="shared" si="40"/>
        <v>97.35</v>
      </c>
      <c r="AS46">
        <f t="shared" si="41"/>
        <v>70</v>
      </c>
      <c r="AT46">
        <f t="shared" si="45"/>
        <v>22</v>
      </c>
      <c r="AU46">
        <f t="shared" si="46"/>
        <v>134</v>
      </c>
      <c r="AV46">
        <f t="shared" si="47"/>
        <v>8</v>
      </c>
      <c r="AW46">
        <v>7</v>
      </c>
    </row>
    <row r="47" spans="2:49" x14ac:dyDescent="0.15">
      <c r="C47" t="s">
        <v>66</v>
      </c>
      <c r="D47" s="1" t="s">
        <v>200</v>
      </c>
      <c r="E47" t="s">
        <v>114</v>
      </c>
      <c r="F47">
        <f t="shared" si="52"/>
        <v>3</v>
      </c>
      <c r="G47">
        <f t="shared" si="53"/>
        <v>100</v>
      </c>
      <c r="H47">
        <v>0</v>
      </c>
      <c r="I47">
        <v>8</v>
      </c>
      <c r="J47">
        <v>2</v>
      </c>
      <c r="K47">
        <v>70</v>
      </c>
      <c r="L47" s="1">
        <v>16</v>
      </c>
      <c r="M47" t="s">
        <v>186</v>
      </c>
      <c r="Q47">
        <v>3102</v>
      </c>
      <c r="R47" t="str">
        <f t="shared" si="13"/>
        <v>冰霜之星·索尔</v>
      </c>
      <c r="S47">
        <f t="shared" si="14"/>
        <v>180</v>
      </c>
      <c r="T47">
        <f t="shared" si="15"/>
        <v>8</v>
      </c>
      <c r="U47">
        <v>100</v>
      </c>
      <c r="V47">
        <f t="shared" si="16"/>
        <v>16</v>
      </c>
      <c r="W47">
        <f t="shared" ref="W47:Y47" si="55">J23</f>
        <v>12</v>
      </c>
      <c r="X47">
        <f t="shared" si="55"/>
        <v>90</v>
      </c>
      <c r="Y47" s="1" t="str">
        <f t="shared" si="55"/>
        <v>13|36</v>
      </c>
      <c r="Z47" t="str">
        <f t="shared" si="18"/>
        <v>身体|头部|腿部</v>
      </c>
      <c r="AA47" t="str">
        <f t="shared" si="19"/>
        <v>2410|1.5;3305|1;2400|0.5;507|0.2;607|0.2</v>
      </c>
      <c r="AB47">
        <f t="shared" si="20"/>
        <v>0</v>
      </c>
      <c r="AC47">
        <v>1</v>
      </c>
      <c r="AD47">
        <v>0</v>
      </c>
      <c r="AE47">
        <v>0</v>
      </c>
      <c r="AF47">
        <v>0</v>
      </c>
      <c r="AG47">
        <v>10</v>
      </c>
      <c r="AH47" t="str">
        <f t="shared" si="22"/>
        <v>3100|10;3101|10;3102|10</v>
      </c>
      <c r="AP47">
        <v>250</v>
      </c>
      <c r="AQ47">
        <f t="shared" si="39"/>
        <v>536.79999999999995</v>
      </c>
      <c r="AR47">
        <f t="shared" si="40"/>
        <v>160.5</v>
      </c>
      <c r="AS47">
        <f t="shared" si="41"/>
        <v>77.400000000000006</v>
      </c>
      <c r="AT47">
        <f t="shared" si="45"/>
        <v>37</v>
      </c>
      <c r="AU47">
        <f t="shared" si="46"/>
        <v>125</v>
      </c>
      <c r="AV47">
        <f t="shared" si="47"/>
        <v>5</v>
      </c>
      <c r="AW47">
        <v>8</v>
      </c>
    </row>
    <row r="48" spans="2:49" x14ac:dyDescent="0.15">
      <c r="C48" t="s">
        <v>67</v>
      </c>
      <c r="D48" s="1" t="s">
        <v>200</v>
      </c>
      <c r="E48" t="s">
        <v>115</v>
      </c>
      <c r="F48">
        <f t="shared" si="52"/>
        <v>9</v>
      </c>
      <c r="G48">
        <f t="shared" si="53"/>
        <v>100</v>
      </c>
      <c r="H48">
        <v>0</v>
      </c>
      <c r="I48">
        <v>12</v>
      </c>
      <c r="J48">
        <v>8</v>
      </c>
      <c r="K48">
        <v>70</v>
      </c>
      <c r="L48" s="1" t="s">
        <v>230</v>
      </c>
      <c r="M48" t="s">
        <v>140</v>
      </c>
      <c r="Q48">
        <v>3103</v>
      </c>
      <c r="R48" t="str">
        <f t="shared" si="13"/>
        <v>时光长老·加百列</v>
      </c>
      <c r="S48">
        <f t="shared" si="14"/>
        <v>180</v>
      </c>
      <c r="T48">
        <f t="shared" si="15"/>
        <v>8</v>
      </c>
      <c r="U48">
        <v>100</v>
      </c>
      <c r="V48">
        <f t="shared" si="16"/>
        <v>15</v>
      </c>
      <c r="W48">
        <f t="shared" ref="W48:Y48" si="56">J24</f>
        <v>10</v>
      </c>
      <c r="X48">
        <f t="shared" si="56"/>
        <v>90</v>
      </c>
      <c r="Y48" s="1" t="str">
        <f t="shared" si="56"/>
        <v>12|20</v>
      </c>
      <c r="Z48" t="str">
        <f t="shared" si="18"/>
        <v>身体|头部|腿部</v>
      </c>
      <c r="AA48" t="str">
        <f t="shared" si="19"/>
        <v>2410|1.5;3305|1;2400|0.5;507|0.2;607|0.2</v>
      </c>
      <c r="AB48">
        <f t="shared" si="20"/>
        <v>0</v>
      </c>
      <c r="AC48">
        <v>1</v>
      </c>
      <c r="AD48">
        <v>0</v>
      </c>
      <c r="AE48">
        <v>0</v>
      </c>
      <c r="AF48">
        <v>0</v>
      </c>
      <c r="AG48">
        <v>10</v>
      </c>
      <c r="AH48" t="str">
        <f t="shared" si="22"/>
        <v>3100|10;3101|10;3102|10;3103|10</v>
      </c>
      <c r="AP48">
        <v>250</v>
      </c>
      <c r="AQ48">
        <f t="shared" si="39"/>
        <v>536.79999999999995</v>
      </c>
      <c r="AR48">
        <f t="shared" si="40"/>
        <v>227</v>
      </c>
      <c r="AS48">
        <f t="shared" si="41"/>
        <v>77.400000000000006</v>
      </c>
      <c r="AT48">
        <f t="shared" si="45"/>
        <v>52</v>
      </c>
      <c r="AU48">
        <f t="shared" si="46"/>
        <v>125</v>
      </c>
      <c r="AV48">
        <f t="shared" si="47"/>
        <v>5</v>
      </c>
      <c r="AW48">
        <v>9</v>
      </c>
    </row>
    <row r="49" spans="2:49" x14ac:dyDescent="0.15">
      <c r="C49" t="s">
        <v>68</v>
      </c>
      <c r="D49" s="1" t="s">
        <v>200</v>
      </c>
      <c r="E49" t="s">
        <v>114</v>
      </c>
      <c r="F49">
        <f t="shared" si="52"/>
        <v>3</v>
      </c>
      <c r="G49">
        <f t="shared" si="53"/>
        <v>100</v>
      </c>
      <c r="H49">
        <v>0</v>
      </c>
      <c r="I49">
        <v>10</v>
      </c>
      <c r="J49">
        <v>2</v>
      </c>
      <c r="K49">
        <v>70</v>
      </c>
      <c r="L49" s="1" t="s">
        <v>214</v>
      </c>
      <c r="M49" t="s">
        <v>140</v>
      </c>
      <c r="Q49">
        <v>3104</v>
      </c>
      <c r="R49" t="str">
        <f t="shared" si="13"/>
        <v>空间长老·兰博</v>
      </c>
      <c r="S49">
        <f t="shared" si="14"/>
        <v>180</v>
      </c>
      <c r="T49">
        <f t="shared" si="15"/>
        <v>4</v>
      </c>
      <c r="U49">
        <v>100</v>
      </c>
      <c r="V49">
        <f t="shared" si="16"/>
        <v>15</v>
      </c>
      <c r="W49">
        <f t="shared" ref="W49:Y49" si="57">J25</f>
        <v>8</v>
      </c>
      <c r="X49">
        <f t="shared" si="57"/>
        <v>90</v>
      </c>
      <c r="Y49" s="1" t="str">
        <f t="shared" si="57"/>
        <v>12|20|18</v>
      </c>
      <c r="Z49" t="str">
        <f t="shared" si="18"/>
        <v>身体|头部|腿部</v>
      </c>
      <c r="AA49" t="str">
        <f t="shared" si="19"/>
        <v>2410|1.5;3305|1;2400|0.5;507|0.2;607|0.2</v>
      </c>
      <c r="AB49">
        <f t="shared" si="20"/>
        <v>0</v>
      </c>
      <c r="AC49">
        <v>1</v>
      </c>
      <c r="AD49">
        <v>0</v>
      </c>
      <c r="AE49">
        <v>0</v>
      </c>
      <c r="AF49">
        <v>0</v>
      </c>
      <c r="AG49">
        <v>10</v>
      </c>
      <c r="AH49" t="str">
        <f t="shared" si="22"/>
        <v>3100|10;3101|10;3102|10;3103|10;3104|10</v>
      </c>
      <c r="AP49">
        <v>250</v>
      </c>
      <c r="AQ49">
        <f t="shared" si="39"/>
        <v>1120</v>
      </c>
      <c r="AR49">
        <f t="shared" si="40"/>
        <v>97.2</v>
      </c>
      <c r="AS49">
        <f t="shared" si="41"/>
        <v>87</v>
      </c>
      <c r="AT49">
        <f t="shared" si="45"/>
        <v>22</v>
      </c>
      <c r="AU49">
        <f t="shared" si="46"/>
        <v>115</v>
      </c>
      <c r="AV49">
        <f t="shared" si="47"/>
        <v>10</v>
      </c>
      <c r="AW49">
        <v>10</v>
      </c>
    </row>
    <row r="50" spans="2:49" x14ac:dyDescent="0.15">
      <c r="C50" t="s">
        <v>69</v>
      </c>
      <c r="D50" s="1" t="s">
        <v>200</v>
      </c>
      <c r="E50" t="s">
        <v>115</v>
      </c>
      <c r="F50">
        <f t="shared" si="52"/>
        <v>9</v>
      </c>
      <c r="G50">
        <f t="shared" si="53"/>
        <v>100</v>
      </c>
      <c r="H50">
        <v>0</v>
      </c>
      <c r="I50">
        <v>12</v>
      </c>
      <c r="J50">
        <v>12</v>
      </c>
      <c r="K50">
        <v>70</v>
      </c>
      <c r="L50" s="1">
        <v>22</v>
      </c>
      <c r="M50" t="s">
        <v>140</v>
      </c>
      <c r="Q50">
        <v>3105</v>
      </c>
      <c r="R50" t="str">
        <f t="shared" si="13"/>
        <v>女巫·瓦尔娜</v>
      </c>
      <c r="S50">
        <f t="shared" si="14"/>
        <v>180</v>
      </c>
      <c r="T50">
        <f t="shared" si="15"/>
        <v>4</v>
      </c>
      <c r="U50">
        <v>100</v>
      </c>
      <c r="V50">
        <f t="shared" si="16"/>
        <v>12</v>
      </c>
      <c r="W50">
        <f t="shared" ref="W50:Y50" si="58">J26</f>
        <v>9</v>
      </c>
      <c r="X50">
        <f t="shared" si="58"/>
        <v>90</v>
      </c>
      <c r="Y50" s="1" t="str">
        <f t="shared" si="58"/>
        <v>12|20|18</v>
      </c>
      <c r="Z50" t="str">
        <f t="shared" si="18"/>
        <v>身体|头部|腿部</v>
      </c>
      <c r="AA50" t="str">
        <f t="shared" si="19"/>
        <v>2410|1.5;3305|1;2400|0.5;507|0.2;607|0.2</v>
      </c>
      <c r="AB50">
        <f t="shared" si="20"/>
        <v>0</v>
      </c>
      <c r="AC50">
        <v>1</v>
      </c>
      <c r="AD50">
        <v>0</v>
      </c>
      <c r="AE50">
        <v>0</v>
      </c>
      <c r="AF50">
        <v>0</v>
      </c>
      <c r="AG50">
        <v>10</v>
      </c>
      <c r="AH50" t="str">
        <f t="shared" si="22"/>
        <v>3100|10;3101|10;3102|10;3103|10;3104|10;3105|10</v>
      </c>
      <c r="AP50">
        <v>250</v>
      </c>
      <c r="AQ50">
        <f t="shared" si="39"/>
        <v>1222</v>
      </c>
      <c r="AR50">
        <f t="shared" si="40"/>
        <v>97.2</v>
      </c>
      <c r="AS50">
        <f t="shared" si="41"/>
        <v>87</v>
      </c>
      <c r="AT50">
        <f t="shared" si="45"/>
        <v>22</v>
      </c>
      <c r="AU50">
        <f t="shared" si="46"/>
        <v>115</v>
      </c>
      <c r="AV50">
        <f t="shared" si="47"/>
        <v>11</v>
      </c>
      <c r="AW50">
        <v>11</v>
      </c>
    </row>
    <row r="51" spans="2:49" x14ac:dyDescent="0.15">
      <c r="C51" t="s">
        <v>70</v>
      </c>
      <c r="D51" s="1" t="s">
        <v>200</v>
      </c>
      <c r="E51" t="s">
        <v>115</v>
      </c>
      <c r="F51">
        <f t="shared" si="52"/>
        <v>9</v>
      </c>
      <c r="G51">
        <f t="shared" si="53"/>
        <v>100</v>
      </c>
      <c r="H51">
        <v>0</v>
      </c>
      <c r="I51">
        <v>10</v>
      </c>
      <c r="J51">
        <v>10</v>
      </c>
      <c r="K51">
        <v>70</v>
      </c>
      <c r="L51" s="1" t="s">
        <v>215</v>
      </c>
      <c r="M51" t="s">
        <v>140</v>
      </c>
      <c r="Q51">
        <v>3106</v>
      </c>
      <c r="R51" t="str">
        <f t="shared" si="13"/>
        <v>光明守卫·法论</v>
      </c>
      <c r="S51">
        <f t="shared" si="14"/>
        <v>180</v>
      </c>
      <c r="T51">
        <f t="shared" si="15"/>
        <v>1</v>
      </c>
      <c r="U51">
        <v>100</v>
      </c>
      <c r="V51">
        <f t="shared" si="16"/>
        <v>15</v>
      </c>
      <c r="W51">
        <f t="shared" ref="W51:Y51" si="59">J27</f>
        <v>8</v>
      </c>
      <c r="X51">
        <f t="shared" si="59"/>
        <v>90</v>
      </c>
      <c r="Y51" s="1" t="str">
        <f t="shared" si="59"/>
        <v>20|31</v>
      </c>
      <c r="Z51" t="str">
        <f t="shared" si="18"/>
        <v>身体|头部|腿部</v>
      </c>
      <c r="AA51" t="str">
        <f t="shared" si="19"/>
        <v>2410|1.5;3305|1;2400|0.5;507|0.2;607|0.2</v>
      </c>
      <c r="AB51">
        <f t="shared" si="20"/>
        <v>0</v>
      </c>
      <c r="AC51">
        <v>1</v>
      </c>
      <c r="AD51">
        <v>0</v>
      </c>
      <c r="AE51">
        <v>0</v>
      </c>
      <c r="AF51">
        <v>0</v>
      </c>
      <c r="AG51">
        <v>10</v>
      </c>
      <c r="AH51" t="str">
        <f t="shared" si="22"/>
        <v>3100|10;3101|10;3102|10;3103|10;3104|10;3105|10;3106|10</v>
      </c>
      <c r="AP51">
        <v>250</v>
      </c>
      <c r="AQ51">
        <f t="shared" si="39"/>
        <v>536.79999999999995</v>
      </c>
      <c r="AR51">
        <f t="shared" si="40"/>
        <v>171.45</v>
      </c>
      <c r="AS51">
        <f t="shared" si="41"/>
        <v>77.400000000000006</v>
      </c>
      <c r="AT51">
        <f t="shared" si="45"/>
        <v>39</v>
      </c>
      <c r="AU51">
        <f t="shared" si="46"/>
        <v>125</v>
      </c>
      <c r="AV51">
        <f t="shared" si="47"/>
        <v>5</v>
      </c>
      <c r="AW51">
        <v>12</v>
      </c>
    </row>
    <row r="52" spans="2:49" x14ac:dyDescent="0.15">
      <c r="C52" t="s">
        <v>71</v>
      </c>
      <c r="D52" s="1" t="s">
        <v>200</v>
      </c>
      <c r="E52" t="s">
        <v>121</v>
      </c>
      <c r="F52">
        <f t="shared" si="52"/>
        <v>6</v>
      </c>
      <c r="G52">
        <f t="shared" si="53"/>
        <v>100</v>
      </c>
      <c r="H52">
        <v>1</v>
      </c>
      <c r="I52">
        <v>8</v>
      </c>
      <c r="J52">
        <v>2</v>
      </c>
      <c r="K52">
        <v>70</v>
      </c>
      <c r="L52" s="1">
        <v>16</v>
      </c>
      <c r="M52" t="s">
        <v>187</v>
      </c>
      <c r="Q52">
        <v>3107</v>
      </c>
      <c r="R52" t="str">
        <f t="shared" si="13"/>
        <v>魔能大师·坎达尔</v>
      </c>
      <c r="S52">
        <f t="shared" si="14"/>
        <v>180</v>
      </c>
      <c r="T52">
        <f t="shared" si="15"/>
        <v>1</v>
      </c>
      <c r="U52">
        <v>100</v>
      </c>
      <c r="V52">
        <f t="shared" si="16"/>
        <v>15</v>
      </c>
      <c r="W52">
        <f t="shared" ref="W52:Y52" si="60">J28</f>
        <v>7</v>
      </c>
      <c r="X52">
        <f t="shared" si="60"/>
        <v>90</v>
      </c>
      <c r="Y52" s="1" t="str">
        <f t="shared" si="60"/>
        <v>20|31</v>
      </c>
      <c r="Z52" t="str">
        <f t="shared" si="18"/>
        <v>身体|头部|腿部</v>
      </c>
      <c r="AA52" t="str">
        <f t="shared" si="19"/>
        <v>2410|1.5;3305|1;2400|0.5;507|0.2;607|0.2</v>
      </c>
      <c r="AB52">
        <f t="shared" si="20"/>
        <v>0</v>
      </c>
      <c r="AC52">
        <v>1</v>
      </c>
      <c r="AD52">
        <v>0</v>
      </c>
      <c r="AE52">
        <v>0</v>
      </c>
      <c r="AF52">
        <v>0</v>
      </c>
      <c r="AG52">
        <v>10</v>
      </c>
      <c r="AH52" t="str">
        <f t="shared" si="22"/>
        <v>3100|10;3101|10;3102|10;3103|10;3104|10;3105|10;3106|10;3107|10</v>
      </c>
      <c r="AP52">
        <v>250</v>
      </c>
      <c r="AQ52">
        <f t="shared" si="39"/>
        <v>536.79999999999995</v>
      </c>
      <c r="AR52">
        <f t="shared" si="40"/>
        <v>202.5</v>
      </c>
      <c r="AS52">
        <f t="shared" si="41"/>
        <v>77.400000000000006</v>
      </c>
      <c r="AT52">
        <f t="shared" si="45"/>
        <v>46</v>
      </c>
      <c r="AU52">
        <f t="shared" si="46"/>
        <v>125</v>
      </c>
      <c r="AV52">
        <f t="shared" si="47"/>
        <v>5</v>
      </c>
      <c r="AW52">
        <v>13</v>
      </c>
    </row>
    <row r="53" spans="2:49" x14ac:dyDescent="0.15">
      <c r="C53" t="s">
        <v>72</v>
      </c>
      <c r="D53" s="1" t="s">
        <v>200</v>
      </c>
      <c r="E53" t="s">
        <v>115</v>
      </c>
      <c r="F53">
        <f t="shared" si="52"/>
        <v>9</v>
      </c>
      <c r="G53">
        <f t="shared" si="53"/>
        <v>100</v>
      </c>
      <c r="H53">
        <v>0</v>
      </c>
      <c r="I53">
        <v>13</v>
      </c>
      <c r="J53">
        <v>2</v>
      </c>
      <c r="K53">
        <v>70</v>
      </c>
      <c r="L53" s="1">
        <v>22</v>
      </c>
      <c r="M53" t="s">
        <v>140</v>
      </c>
      <c r="Q53">
        <v>3108</v>
      </c>
      <c r="R53" t="str">
        <f t="shared" si="13"/>
        <v>光明执掌者·飓风</v>
      </c>
      <c r="S53">
        <f t="shared" si="14"/>
        <v>250</v>
      </c>
      <c r="T53">
        <f t="shared" si="15"/>
        <v>13</v>
      </c>
      <c r="U53">
        <v>100</v>
      </c>
      <c r="V53">
        <f t="shared" si="16"/>
        <v>20</v>
      </c>
      <c r="W53">
        <f t="shared" ref="W53:Y53" si="61">J29</f>
        <v>8</v>
      </c>
      <c r="X53">
        <f t="shared" si="61"/>
        <v>100</v>
      </c>
      <c r="Y53" s="1" t="str">
        <f t="shared" si="61"/>
        <v>20|31|12|13</v>
      </c>
      <c r="Z53" t="str">
        <f t="shared" si="18"/>
        <v>身体|头部|腿部</v>
      </c>
      <c r="AA53" t="str">
        <f t="shared" si="19"/>
        <v>2410|1</v>
      </c>
      <c r="AB53">
        <f t="shared" si="20"/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 t="str">
        <f t="shared" si="22"/>
        <v>3100|10;3101|10;3102|10;3103|10;3104|10;3105|10;3106|10;3107|10</v>
      </c>
      <c r="AP53">
        <v>250</v>
      </c>
      <c r="AQ53">
        <f t="shared" si="39"/>
        <v>1148.1300000000001</v>
      </c>
      <c r="AR53">
        <f t="shared" si="40"/>
        <v>97.2</v>
      </c>
      <c r="AS53">
        <f t="shared" si="41"/>
        <v>87</v>
      </c>
      <c r="AT53">
        <f t="shared" si="45"/>
        <v>22</v>
      </c>
      <c r="AU53">
        <f t="shared" si="46"/>
        <v>115</v>
      </c>
      <c r="AV53">
        <f t="shared" si="47"/>
        <v>10</v>
      </c>
      <c r="AW53">
        <v>14</v>
      </c>
    </row>
    <row r="54" spans="2:49" x14ac:dyDescent="0.15">
      <c r="C54" t="s">
        <v>73</v>
      </c>
      <c r="D54" s="1" t="s">
        <v>200</v>
      </c>
      <c r="E54" t="s">
        <v>115</v>
      </c>
      <c r="F54">
        <f t="shared" si="52"/>
        <v>9</v>
      </c>
      <c r="G54">
        <f t="shared" si="53"/>
        <v>100</v>
      </c>
      <c r="H54">
        <v>0</v>
      </c>
      <c r="I54">
        <v>13</v>
      </c>
      <c r="J54">
        <v>12</v>
      </c>
      <c r="K54">
        <v>70</v>
      </c>
      <c r="L54" s="1">
        <v>22</v>
      </c>
      <c r="M54" t="s">
        <v>140</v>
      </c>
      <c r="Q54">
        <v>3109</v>
      </c>
      <c r="R54" t="str">
        <f t="shared" si="13"/>
        <v>光明法师</v>
      </c>
      <c r="S54">
        <f t="shared" si="14"/>
        <v>100</v>
      </c>
      <c r="T54">
        <f t="shared" si="15"/>
        <v>6</v>
      </c>
      <c r="U54">
        <v>100</v>
      </c>
      <c r="V54">
        <f t="shared" si="16"/>
        <v>8</v>
      </c>
      <c r="W54">
        <f t="shared" ref="W54:Y54" si="62">J30</f>
        <v>8</v>
      </c>
      <c r="X54">
        <f t="shared" si="62"/>
        <v>70</v>
      </c>
      <c r="Y54" s="1" t="str">
        <f t="shared" si="62"/>
        <v>20|31|4</v>
      </c>
      <c r="Z54" t="str">
        <f t="shared" si="18"/>
        <v>身体|头部|腿部</v>
      </c>
      <c r="AA54" t="str">
        <f t="shared" si="19"/>
        <v>2410|0.2;3305|0.2;2400|0.1;502|0.2;602|0.2</v>
      </c>
      <c r="AB54">
        <f t="shared" si="20"/>
        <v>0</v>
      </c>
      <c r="AC54">
        <v>2</v>
      </c>
      <c r="AD54">
        <v>0</v>
      </c>
      <c r="AE54">
        <v>0</v>
      </c>
      <c r="AF54">
        <v>0</v>
      </c>
      <c r="AG54">
        <v>100</v>
      </c>
      <c r="AH54" t="str">
        <f t="shared" si="22"/>
        <v>3100|10;3101|10;3102|10;3103|10;3104|10;3105|10;3106|10;3107|10;3109|100</v>
      </c>
      <c r="AP54">
        <v>250</v>
      </c>
      <c r="AQ54">
        <f t="shared" si="39"/>
        <v>1269.3800000000001</v>
      </c>
      <c r="AR54">
        <f t="shared" si="40"/>
        <v>97.2</v>
      </c>
      <c r="AS54">
        <f t="shared" si="41"/>
        <v>87</v>
      </c>
      <c r="AT54">
        <f t="shared" si="45"/>
        <v>22</v>
      </c>
      <c r="AU54">
        <f t="shared" si="46"/>
        <v>115</v>
      </c>
      <c r="AV54">
        <f t="shared" si="47"/>
        <v>12</v>
      </c>
      <c r="AW54">
        <v>15</v>
      </c>
    </row>
    <row r="55" spans="2:49" x14ac:dyDescent="0.15">
      <c r="C55" t="s">
        <v>91</v>
      </c>
      <c r="D55" s="1" t="s">
        <v>200</v>
      </c>
      <c r="E55" t="s">
        <v>114</v>
      </c>
      <c r="F55">
        <f t="shared" si="52"/>
        <v>3</v>
      </c>
      <c r="G55">
        <f t="shared" si="53"/>
        <v>100</v>
      </c>
      <c r="H55">
        <v>0</v>
      </c>
      <c r="I55">
        <v>15</v>
      </c>
      <c r="J55">
        <v>3</v>
      </c>
      <c r="K55">
        <v>70</v>
      </c>
      <c r="L55" s="1" t="s">
        <v>218</v>
      </c>
      <c r="M55" t="s">
        <v>140</v>
      </c>
      <c r="Q55">
        <v>3110</v>
      </c>
      <c r="R55" t="str">
        <f t="shared" si="13"/>
        <v>光明射手</v>
      </c>
      <c r="S55">
        <f t="shared" si="14"/>
        <v>100</v>
      </c>
      <c r="T55">
        <f t="shared" si="15"/>
        <v>6</v>
      </c>
      <c r="U55">
        <v>100</v>
      </c>
      <c r="V55">
        <f t="shared" si="16"/>
        <v>12</v>
      </c>
      <c r="W55">
        <f t="shared" ref="W55:Y55" si="63">J31</f>
        <v>12</v>
      </c>
      <c r="X55">
        <f t="shared" si="63"/>
        <v>70</v>
      </c>
      <c r="Y55" s="1">
        <f t="shared" si="63"/>
        <v>22</v>
      </c>
      <c r="Z55" t="str">
        <f t="shared" si="18"/>
        <v>身体|头部|腿部</v>
      </c>
      <c r="AA55" t="str">
        <f t="shared" si="19"/>
        <v>2410|0.2;3305|0.2;2400|0.1;502|0.2;602|0.2</v>
      </c>
      <c r="AB55">
        <f t="shared" si="20"/>
        <v>0</v>
      </c>
      <c r="AC55">
        <v>2</v>
      </c>
      <c r="AD55">
        <v>0</v>
      </c>
      <c r="AE55">
        <v>0</v>
      </c>
      <c r="AF55">
        <v>0</v>
      </c>
      <c r="AG55">
        <v>100</v>
      </c>
      <c r="AH55" t="str">
        <f t="shared" si="22"/>
        <v>3100|10;3101|10;3102|10;3103|10;3104|10;3105|10;3106|10;3107|10;3109|100;3110|100</v>
      </c>
    </row>
    <row r="56" spans="2:49" x14ac:dyDescent="0.15">
      <c r="B56" t="s">
        <v>42</v>
      </c>
      <c r="C56" t="s">
        <v>43</v>
      </c>
      <c r="D56" s="1" t="s">
        <v>204</v>
      </c>
      <c r="E56" t="s">
        <v>120</v>
      </c>
      <c r="F56">
        <f t="shared" si="52"/>
        <v>8</v>
      </c>
      <c r="G56">
        <f t="shared" si="53"/>
        <v>180</v>
      </c>
      <c r="H56">
        <v>0</v>
      </c>
      <c r="I56">
        <v>15</v>
      </c>
      <c r="J56">
        <v>5</v>
      </c>
      <c r="K56">
        <v>90</v>
      </c>
      <c r="L56" s="1" t="s">
        <v>233</v>
      </c>
      <c r="M56" t="s">
        <v>140</v>
      </c>
      <c r="Q56">
        <v>3111</v>
      </c>
      <c r="R56" t="str">
        <f t="shared" si="13"/>
        <v>寒冰射手</v>
      </c>
      <c r="S56">
        <f t="shared" si="14"/>
        <v>100</v>
      </c>
      <c r="T56">
        <f t="shared" si="15"/>
        <v>9</v>
      </c>
      <c r="U56">
        <v>100</v>
      </c>
      <c r="V56">
        <f t="shared" si="16"/>
        <v>12</v>
      </c>
      <c r="W56">
        <f t="shared" ref="W56:Y56" si="64">J32</f>
        <v>12</v>
      </c>
      <c r="X56">
        <f t="shared" si="64"/>
        <v>70</v>
      </c>
      <c r="Y56" s="1">
        <f t="shared" si="64"/>
        <v>22</v>
      </c>
      <c r="Z56" t="str">
        <f t="shared" si="18"/>
        <v>身体|头部|腿部</v>
      </c>
      <c r="AA56" t="str">
        <f t="shared" si="19"/>
        <v>2410|0.2;3305|0.2;2400|0.1;502|0.2;602|0.2</v>
      </c>
      <c r="AB56">
        <f t="shared" si="20"/>
        <v>0</v>
      </c>
      <c r="AC56">
        <v>2</v>
      </c>
      <c r="AD56">
        <v>0</v>
      </c>
      <c r="AE56">
        <v>0</v>
      </c>
      <c r="AF56">
        <v>0</v>
      </c>
      <c r="AG56">
        <v>100</v>
      </c>
      <c r="AH56" t="str">
        <f t="shared" si="22"/>
        <v>3100|10;3101|10;3102|10;3103|10;3104|10;3105|10;3106|10;3107|10;3109|100;3110|100;3111|100</v>
      </c>
    </row>
    <row r="57" spans="2:49" x14ac:dyDescent="0.15">
      <c r="C57" t="s">
        <v>44</v>
      </c>
      <c r="D57" s="1" t="s">
        <v>204</v>
      </c>
      <c r="E57" t="s">
        <v>120</v>
      </c>
      <c r="F57">
        <f t="shared" si="52"/>
        <v>8</v>
      </c>
      <c r="G57">
        <f t="shared" si="53"/>
        <v>180</v>
      </c>
      <c r="H57">
        <v>0</v>
      </c>
      <c r="I57">
        <v>12</v>
      </c>
      <c r="J57">
        <v>8</v>
      </c>
      <c r="K57">
        <v>90</v>
      </c>
      <c r="L57" s="1" t="s">
        <v>233</v>
      </c>
      <c r="M57" t="s">
        <v>140</v>
      </c>
      <c r="Q57">
        <v>3112</v>
      </c>
      <c r="R57" t="str">
        <f t="shared" si="13"/>
        <v>石巨人</v>
      </c>
      <c r="S57">
        <f t="shared" si="14"/>
        <v>100</v>
      </c>
      <c r="T57">
        <f t="shared" si="15"/>
        <v>3</v>
      </c>
      <c r="U57">
        <v>100</v>
      </c>
      <c r="V57">
        <f t="shared" si="16"/>
        <v>8</v>
      </c>
      <c r="W57">
        <f t="shared" ref="W57:Y57" si="65">J33</f>
        <v>2</v>
      </c>
      <c r="X57">
        <f t="shared" si="65"/>
        <v>70</v>
      </c>
      <c r="Y57" s="1" t="str">
        <f t="shared" si="65"/>
        <v>29|16</v>
      </c>
      <c r="Z57" t="str">
        <f t="shared" si="18"/>
        <v>身体|头部|腿部</v>
      </c>
      <c r="AA57" t="str">
        <f t="shared" si="19"/>
        <v>2410|0.2;3305|0.2;2400|0.1;502|0.2;602|0.2</v>
      </c>
      <c r="AB57">
        <f t="shared" si="20"/>
        <v>1</v>
      </c>
      <c r="AC57">
        <v>1</v>
      </c>
      <c r="AD57">
        <v>0</v>
      </c>
      <c r="AE57">
        <v>0</v>
      </c>
      <c r="AF57">
        <v>0</v>
      </c>
      <c r="AG57">
        <v>100</v>
      </c>
      <c r="AH57" t="str">
        <f t="shared" si="22"/>
        <v>3100|10;3101|10;3102|10;3103|10;3104|10;3105|10;3106|10;3107|10;3109|100;3110|100;3111|100;3112|100</v>
      </c>
    </row>
    <row r="58" spans="2:49" x14ac:dyDescent="0.15">
      <c r="C58" t="s">
        <v>45</v>
      </c>
      <c r="D58" s="1" t="s">
        <v>204</v>
      </c>
      <c r="E58" t="s">
        <v>119</v>
      </c>
      <c r="F58">
        <f t="shared" si="52"/>
        <v>4</v>
      </c>
      <c r="G58">
        <f t="shared" si="53"/>
        <v>180</v>
      </c>
      <c r="H58">
        <v>0</v>
      </c>
      <c r="I58">
        <v>12</v>
      </c>
      <c r="J58">
        <v>6</v>
      </c>
      <c r="K58">
        <v>90</v>
      </c>
      <c r="L58" s="1">
        <v>34</v>
      </c>
      <c r="M58" t="s">
        <v>140</v>
      </c>
      <c r="Q58">
        <v>3113</v>
      </c>
      <c r="R58" t="str">
        <f t="shared" si="13"/>
        <v>傀儡战士</v>
      </c>
      <c r="S58">
        <f t="shared" si="14"/>
        <v>100</v>
      </c>
      <c r="T58">
        <f t="shared" si="15"/>
        <v>6</v>
      </c>
      <c r="U58">
        <v>100</v>
      </c>
      <c r="V58">
        <f t="shared" si="16"/>
        <v>11</v>
      </c>
      <c r="W58">
        <f t="shared" ref="W58:Y58" si="66">J34</f>
        <v>2</v>
      </c>
      <c r="X58">
        <f t="shared" si="66"/>
        <v>70</v>
      </c>
      <c r="Y58" s="1" t="str">
        <f t="shared" si="66"/>
        <v>31|28|6</v>
      </c>
      <c r="Z58" t="str">
        <f t="shared" si="18"/>
        <v>身体|头部|腿部</v>
      </c>
      <c r="AA58" t="str">
        <f t="shared" si="19"/>
        <v>2410|0.2;3305|0.2;2400|0.1;502|0.2;602|0.2</v>
      </c>
      <c r="AB58">
        <f t="shared" si="20"/>
        <v>0</v>
      </c>
      <c r="AC58">
        <v>2</v>
      </c>
      <c r="AD58">
        <v>0</v>
      </c>
      <c r="AE58">
        <v>0</v>
      </c>
      <c r="AF58">
        <v>0</v>
      </c>
      <c r="AG58">
        <v>100</v>
      </c>
      <c r="AH58" t="str">
        <f t="shared" si="22"/>
        <v>3100|10;3101|10;3102|10;3103|10;3104|10;3105|10;3106|10;3107|10;3109|100;3110|100;3111|100;3112|100;3113|100</v>
      </c>
    </row>
    <row r="59" spans="2:49" x14ac:dyDescent="0.15">
      <c r="C59" t="s">
        <v>46</v>
      </c>
      <c r="D59" s="1" t="s">
        <v>204</v>
      </c>
      <c r="E59" s="2" t="s">
        <v>117</v>
      </c>
      <c r="F59">
        <f t="shared" si="52"/>
        <v>1</v>
      </c>
      <c r="G59">
        <f t="shared" si="53"/>
        <v>180</v>
      </c>
      <c r="H59">
        <v>0</v>
      </c>
      <c r="I59">
        <v>12</v>
      </c>
      <c r="J59">
        <v>2</v>
      </c>
      <c r="K59">
        <v>90</v>
      </c>
      <c r="L59" s="1" t="s">
        <v>234</v>
      </c>
      <c r="M59" t="s">
        <v>140</v>
      </c>
      <c r="Q59">
        <v>3114</v>
      </c>
      <c r="R59" t="str">
        <f t="shared" si="13"/>
        <v>傀儡弓箭手</v>
      </c>
      <c r="S59">
        <f t="shared" si="14"/>
        <v>100</v>
      </c>
      <c r="T59">
        <f t="shared" si="15"/>
        <v>6</v>
      </c>
      <c r="U59">
        <v>100</v>
      </c>
      <c r="V59">
        <f t="shared" si="16"/>
        <v>11</v>
      </c>
      <c r="W59">
        <f t="shared" ref="W59:Y59" si="67">J35</f>
        <v>10</v>
      </c>
      <c r="X59">
        <f t="shared" si="67"/>
        <v>70</v>
      </c>
      <c r="Y59" s="1">
        <f t="shared" si="67"/>
        <v>22</v>
      </c>
      <c r="Z59" t="str">
        <f t="shared" si="18"/>
        <v>身体|头部|腿部</v>
      </c>
      <c r="AA59" t="str">
        <f t="shared" si="19"/>
        <v>2410|0.2;3305|0.2;2400|0.1;502|0.2;602|0.2</v>
      </c>
      <c r="AB59">
        <f t="shared" si="20"/>
        <v>0</v>
      </c>
      <c r="AC59">
        <v>3</v>
      </c>
      <c r="AD59">
        <v>0</v>
      </c>
      <c r="AE59">
        <v>0</v>
      </c>
      <c r="AF59">
        <v>0</v>
      </c>
      <c r="AG59">
        <v>100</v>
      </c>
      <c r="AH59" t="str">
        <f t="shared" si="22"/>
        <v>3100|10;3101|10;3102|10;3103|10;3104|10;3105|10;3106|10;3107|10;3109|100;3110|100;3111|100;3112|100;3113|100;3114|100</v>
      </c>
    </row>
    <row r="60" spans="2:49" x14ac:dyDescent="0.15">
      <c r="C60" t="s">
        <v>47</v>
      </c>
      <c r="D60" s="1" t="s">
        <v>204</v>
      </c>
      <c r="E60" t="s">
        <v>119</v>
      </c>
      <c r="F60">
        <f t="shared" si="52"/>
        <v>4</v>
      </c>
      <c r="G60">
        <f t="shared" si="53"/>
        <v>180</v>
      </c>
      <c r="H60">
        <v>0</v>
      </c>
      <c r="I60">
        <v>14</v>
      </c>
      <c r="J60">
        <v>3</v>
      </c>
      <c r="K60">
        <v>90</v>
      </c>
      <c r="L60" s="1" t="s">
        <v>224</v>
      </c>
      <c r="M60" t="s">
        <v>140</v>
      </c>
      <c r="Q60">
        <v>3115</v>
      </c>
      <c r="R60" t="str">
        <f t="shared" si="13"/>
        <v>魔能卫兵</v>
      </c>
      <c r="S60">
        <f t="shared" si="14"/>
        <v>100</v>
      </c>
      <c r="T60">
        <f t="shared" si="15"/>
        <v>3</v>
      </c>
      <c r="U60">
        <v>100</v>
      </c>
      <c r="V60">
        <f t="shared" si="16"/>
        <v>11</v>
      </c>
      <c r="W60">
        <f t="shared" ref="W60:Y60" si="68">J36</f>
        <v>2</v>
      </c>
      <c r="X60">
        <f t="shared" si="68"/>
        <v>70</v>
      </c>
      <c r="Y60" s="1" t="str">
        <f t="shared" si="68"/>
        <v>31|28|6</v>
      </c>
      <c r="Z60" t="str">
        <f t="shared" si="18"/>
        <v>身体|头部|腿部</v>
      </c>
      <c r="AA60" t="str">
        <f t="shared" si="19"/>
        <v>2410|0.2;3305|0.2;2400|0.1;502|0.2;602|0.2</v>
      </c>
      <c r="AB60">
        <f t="shared" si="20"/>
        <v>0</v>
      </c>
      <c r="AC60">
        <v>2</v>
      </c>
      <c r="AD60">
        <v>0</v>
      </c>
      <c r="AE60">
        <v>0</v>
      </c>
      <c r="AF60">
        <v>0</v>
      </c>
      <c r="AG60">
        <v>100</v>
      </c>
      <c r="AH60" t="str">
        <f t="shared" si="22"/>
        <v>3100|10;3101|10;3102|10;3103|10;3104|10;3105|10;3106|10;3107|10;3109|100;3110|100;3111|100;3112|100;3113|100;3114|100;3115|100</v>
      </c>
    </row>
    <row r="61" spans="2:49" x14ac:dyDescent="0.15">
      <c r="C61" t="s">
        <v>48</v>
      </c>
      <c r="D61" s="1" t="s">
        <v>204</v>
      </c>
      <c r="E61" t="s">
        <v>120</v>
      </c>
      <c r="F61">
        <f t="shared" si="52"/>
        <v>8</v>
      </c>
      <c r="G61">
        <f t="shared" si="53"/>
        <v>180</v>
      </c>
      <c r="H61">
        <v>0</v>
      </c>
      <c r="I61">
        <v>11</v>
      </c>
      <c r="J61">
        <v>8</v>
      </c>
      <c r="K61">
        <v>90</v>
      </c>
      <c r="L61" s="1" t="s">
        <v>235</v>
      </c>
      <c r="M61" t="s">
        <v>140</v>
      </c>
      <c r="Q61">
        <v>3200</v>
      </c>
      <c r="R61" t="str">
        <f t="shared" si="13"/>
        <v>铁甲猩猩·刚铎</v>
      </c>
      <c r="S61">
        <f t="shared" si="14"/>
        <v>180</v>
      </c>
      <c r="T61">
        <f t="shared" si="15"/>
        <v>1</v>
      </c>
      <c r="U61">
        <v>100</v>
      </c>
      <c r="V61">
        <f t="shared" si="16"/>
        <v>16</v>
      </c>
      <c r="W61">
        <f t="shared" ref="W61:Y61" si="69">J37</f>
        <v>3</v>
      </c>
      <c r="X61">
        <f t="shared" si="69"/>
        <v>90</v>
      </c>
      <c r="Y61" s="1" t="str">
        <f t="shared" si="69"/>
        <v>8|15|24</v>
      </c>
      <c r="Z61" t="str">
        <f t="shared" si="18"/>
        <v>身体|头部|腿部</v>
      </c>
      <c r="AA61" t="str">
        <f t="shared" si="19"/>
        <v>2412|1.5;504|0.5;604|0.5;702|0.5;3304|1;2401|0.5</v>
      </c>
      <c r="AB61">
        <f t="shared" si="20"/>
        <v>0</v>
      </c>
      <c r="AC61">
        <v>1</v>
      </c>
      <c r="AD61">
        <v>0</v>
      </c>
      <c r="AE61">
        <v>0</v>
      </c>
      <c r="AF61">
        <v>0</v>
      </c>
      <c r="AG61">
        <v>10</v>
      </c>
      <c r="AH61" t="str">
        <f>Q61&amp;"|"&amp;AG61</f>
        <v>3200|10</v>
      </c>
    </row>
    <row r="62" spans="2:49" x14ac:dyDescent="0.15">
      <c r="C62" t="s">
        <v>49</v>
      </c>
      <c r="D62" s="1" t="s">
        <v>204</v>
      </c>
      <c r="E62" s="2" t="s">
        <v>117</v>
      </c>
      <c r="F62">
        <f t="shared" si="52"/>
        <v>1</v>
      </c>
      <c r="G62">
        <f t="shared" si="53"/>
        <v>180</v>
      </c>
      <c r="H62">
        <v>0</v>
      </c>
      <c r="I62">
        <v>13</v>
      </c>
      <c r="J62">
        <v>2</v>
      </c>
      <c r="K62">
        <v>90</v>
      </c>
      <c r="L62" s="1" t="s">
        <v>214</v>
      </c>
      <c r="M62" t="s">
        <v>140</v>
      </c>
      <c r="Q62">
        <v>3201</v>
      </c>
      <c r="R62" t="str">
        <f t="shared" si="13"/>
        <v>巨角犀牛·凯撒</v>
      </c>
      <c r="S62">
        <f t="shared" si="14"/>
        <v>180</v>
      </c>
      <c r="T62">
        <f t="shared" si="15"/>
        <v>1</v>
      </c>
      <c r="U62">
        <v>100</v>
      </c>
      <c r="V62">
        <f t="shared" si="16"/>
        <v>16</v>
      </c>
      <c r="W62">
        <f t="shared" ref="W62:Y62" si="70">J38</f>
        <v>2</v>
      </c>
      <c r="X62">
        <f t="shared" si="70"/>
        <v>90</v>
      </c>
      <c r="Y62" s="1">
        <f t="shared" si="70"/>
        <v>19</v>
      </c>
      <c r="Z62" t="str">
        <f t="shared" si="18"/>
        <v>身体|头部|腿部</v>
      </c>
      <c r="AA62" t="str">
        <f t="shared" si="19"/>
        <v>2412|1.5;504|0.5;604|0.5;702|0.5;3304|1;2401|0.5</v>
      </c>
      <c r="AB62">
        <f t="shared" si="20"/>
        <v>0</v>
      </c>
      <c r="AC62">
        <v>1</v>
      </c>
      <c r="AD62">
        <v>0</v>
      </c>
      <c r="AE62">
        <v>0</v>
      </c>
      <c r="AF62">
        <v>0</v>
      </c>
      <c r="AG62">
        <v>10</v>
      </c>
      <c r="AH62" t="str">
        <f t="shared" si="22"/>
        <v>3200|10;3201|10</v>
      </c>
    </row>
    <row r="63" spans="2:49" x14ac:dyDescent="0.15">
      <c r="C63" t="s">
        <v>50</v>
      </c>
      <c r="D63" s="1" t="s">
        <v>204</v>
      </c>
      <c r="E63" t="s">
        <v>120</v>
      </c>
      <c r="F63">
        <f t="shared" si="52"/>
        <v>8</v>
      </c>
      <c r="G63">
        <f t="shared" si="53"/>
        <v>180</v>
      </c>
      <c r="H63">
        <v>0</v>
      </c>
      <c r="I63">
        <v>15</v>
      </c>
      <c r="J63">
        <v>2</v>
      </c>
      <c r="K63">
        <v>90</v>
      </c>
      <c r="L63" s="1" t="s">
        <v>219</v>
      </c>
      <c r="M63" t="s">
        <v>140</v>
      </c>
      <c r="Q63">
        <v>3202</v>
      </c>
      <c r="R63" t="str">
        <f t="shared" si="13"/>
        <v>嗜血猎豹·亚瑟</v>
      </c>
      <c r="S63">
        <f t="shared" si="14"/>
        <v>180</v>
      </c>
      <c r="T63">
        <f t="shared" si="15"/>
        <v>8</v>
      </c>
      <c r="U63">
        <v>100</v>
      </c>
      <c r="V63">
        <f t="shared" si="16"/>
        <v>18</v>
      </c>
      <c r="W63">
        <f t="shared" ref="W63:Y63" si="71">J39</f>
        <v>2</v>
      </c>
      <c r="X63">
        <f t="shared" si="71"/>
        <v>90</v>
      </c>
      <c r="Y63" s="1">
        <f t="shared" si="71"/>
        <v>21</v>
      </c>
      <c r="Z63" t="str">
        <f t="shared" si="18"/>
        <v>身体|头部|腿部</v>
      </c>
      <c r="AA63" t="str">
        <f t="shared" si="19"/>
        <v>2412|1.5;504|0.5;604|0.5;702|0.5;3304|1;2401|0.5</v>
      </c>
      <c r="AB63">
        <f t="shared" si="20"/>
        <v>0</v>
      </c>
      <c r="AC63">
        <v>1</v>
      </c>
      <c r="AD63">
        <v>0</v>
      </c>
      <c r="AE63">
        <v>0</v>
      </c>
      <c r="AF63">
        <v>0</v>
      </c>
      <c r="AG63">
        <v>10</v>
      </c>
      <c r="AH63" t="str">
        <f t="shared" si="22"/>
        <v>3200|10;3201|10;3202|10</v>
      </c>
    </row>
    <row r="64" spans="2:49" x14ac:dyDescent="0.15">
      <c r="C64" t="s">
        <v>51</v>
      </c>
      <c r="D64" s="1" t="s">
        <v>193</v>
      </c>
      <c r="F64">
        <v>11</v>
      </c>
      <c r="G64">
        <v>250</v>
      </c>
      <c r="H64">
        <v>0</v>
      </c>
      <c r="I64">
        <v>15</v>
      </c>
      <c r="J64">
        <v>3</v>
      </c>
      <c r="K64">
        <v>100</v>
      </c>
      <c r="L64" s="1" t="s">
        <v>236</v>
      </c>
      <c r="M64" t="s">
        <v>140</v>
      </c>
      <c r="Q64">
        <v>3203</v>
      </c>
      <c r="R64" t="str">
        <f t="shared" si="13"/>
        <v>生命拥护者·班</v>
      </c>
      <c r="S64">
        <f t="shared" si="14"/>
        <v>180</v>
      </c>
      <c r="T64">
        <f t="shared" si="15"/>
        <v>4</v>
      </c>
      <c r="U64">
        <v>100</v>
      </c>
      <c r="V64">
        <f t="shared" si="16"/>
        <v>14</v>
      </c>
      <c r="W64">
        <f t="shared" ref="W64:Y64" si="72">J40</f>
        <v>8</v>
      </c>
      <c r="X64">
        <f t="shared" si="72"/>
        <v>90</v>
      </c>
      <c r="Y64" s="1" t="str">
        <f t="shared" si="72"/>
        <v>5|31</v>
      </c>
      <c r="Z64" t="str">
        <f t="shared" si="18"/>
        <v>身体|头部|腿部</v>
      </c>
      <c r="AA64" t="str">
        <f t="shared" si="19"/>
        <v>2412|1.5;504|0.5;604|0.5;702|0.5;3304|1;2401|0.5</v>
      </c>
      <c r="AB64">
        <f t="shared" si="20"/>
        <v>0</v>
      </c>
      <c r="AC64">
        <v>1</v>
      </c>
      <c r="AD64">
        <v>0</v>
      </c>
      <c r="AE64">
        <v>0</v>
      </c>
      <c r="AF64">
        <v>0</v>
      </c>
      <c r="AG64">
        <v>10</v>
      </c>
      <c r="AH64" t="str">
        <f t="shared" si="22"/>
        <v>3200|10;3201|10;3202|10;3203|10</v>
      </c>
    </row>
    <row r="65" spans="2:34" x14ac:dyDescent="0.15">
      <c r="C65" t="s">
        <v>61</v>
      </c>
      <c r="D65" s="1" t="s">
        <v>201</v>
      </c>
      <c r="E65" t="s">
        <v>121</v>
      </c>
      <c r="F65">
        <f t="shared" ref="F65:F80" si="73">VLOOKUP(E65,AO:AW,9,0)</f>
        <v>6</v>
      </c>
      <c r="G65">
        <f t="shared" ref="G65:G80" si="74">VLOOKUP(E65,AO:AP,2,0)</f>
        <v>100</v>
      </c>
      <c r="H65">
        <v>0</v>
      </c>
      <c r="I65">
        <v>10</v>
      </c>
      <c r="J65">
        <v>2</v>
      </c>
      <c r="K65">
        <v>70</v>
      </c>
      <c r="L65" s="1" t="s">
        <v>237</v>
      </c>
      <c r="M65" t="s">
        <v>140</v>
      </c>
      <c r="Q65">
        <v>3204</v>
      </c>
      <c r="R65" t="str">
        <f t="shared" si="13"/>
        <v>德鲁伊首领·布雷尔</v>
      </c>
      <c r="S65">
        <f t="shared" si="14"/>
        <v>180</v>
      </c>
      <c r="T65">
        <f t="shared" si="15"/>
        <v>8</v>
      </c>
      <c r="U65">
        <v>100</v>
      </c>
      <c r="V65">
        <f t="shared" si="16"/>
        <v>17</v>
      </c>
      <c r="W65">
        <f t="shared" ref="W65:Y65" si="75">J41</f>
        <v>4</v>
      </c>
      <c r="X65">
        <f t="shared" si="75"/>
        <v>90</v>
      </c>
      <c r="Y65" s="1" t="str">
        <f t="shared" si="75"/>
        <v>27|31</v>
      </c>
      <c r="Z65" t="str">
        <f t="shared" si="18"/>
        <v>身体|头部|腿部</v>
      </c>
      <c r="AA65" t="str">
        <f t="shared" si="19"/>
        <v>2412|1.5;504|0.5;604|0.5;702|0.5;3304|1;2401|0.5</v>
      </c>
      <c r="AB65">
        <f t="shared" si="20"/>
        <v>0</v>
      </c>
      <c r="AC65">
        <v>1</v>
      </c>
      <c r="AD65">
        <v>0</v>
      </c>
      <c r="AE65">
        <v>0</v>
      </c>
      <c r="AF65">
        <v>0</v>
      </c>
      <c r="AG65">
        <v>10</v>
      </c>
      <c r="AH65" t="str">
        <f t="shared" si="22"/>
        <v>3200|10;3201|10;3202|10;3203|10;3204|10</v>
      </c>
    </row>
    <row r="66" spans="2:34" x14ac:dyDescent="0.15">
      <c r="C66" t="s">
        <v>62</v>
      </c>
      <c r="D66" s="1" t="s">
        <v>201</v>
      </c>
      <c r="E66" t="s">
        <v>121</v>
      </c>
      <c r="F66">
        <f t="shared" si="73"/>
        <v>6</v>
      </c>
      <c r="G66">
        <f t="shared" si="74"/>
        <v>100</v>
      </c>
      <c r="H66">
        <v>0</v>
      </c>
      <c r="I66">
        <v>8</v>
      </c>
      <c r="J66">
        <v>2</v>
      </c>
      <c r="K66">
        <v>70</v>
      </c>
      <c r="L66" s="1" t="s">
        <v>237</v>
      </c>
      <c r="M66" t="s">
        <v>140</v>
      </c>
      <c r="Q66">
        <v>3205</v>
      </c>
      <c r="R66" t="str">
        <f t="shared" si="13"/>
        <v>战争巨树·巴雷特</v>
      </c>
      <c r="S66">
        <f t="shared" si="14"/>
        <v>180</v>
      </c>
      <c r="T66">
        <f t="shared" si="15"/>
        <v>1</v>
      </c>
      <c r="U66">
        <v>100</v>
      </c>
      <c r="V66">
        <f t="shared" si="16"/>
        <v>12</v>
      </c>
      <c r="W66">
        <f t="shared" ref="W66:Y66" si="76">J42</f>
        <v>2</v>
      </c>
      <c r="X66">
        <f t="shared" si="76"/>
        <v>90</v>
      </c>
      <c r="Y66" s="1" t="str">
        <f t="shared" si="76"/>
        <v>31|24</v>
      </c>
      <c r="Z66" t="str">
        <f t="shared" si="18"/>
        <v>身体|头部|腿部</v>
      </c>
      <c r="AA66" t="str">
        <f t="shared" si="19"/>
        <v>2412|1.5;504|0.5;604|0.5;702|0.5;3304|1;2401|0.5</v>
      </c>
      <c r="AB66">
        <f t="shared" si="20"/>
        <v>0</v>
      </c>
      <c r="AC66">
        <v>1</v>
      </c>
      <c r="AD66">
        <v>0</v>
      </c>
      <c r="AE66">
        <v>0</v>
      </c>
      <c r="AF66">
        <v>0</v>
      </c>
      <c r="AG66">
        <v>10</v>
      </c>
      <c r="AH66" t="str">
        <f t="shared" si="22"/>
        <v>3200|10;3201|10;3202|10;3203|10;3204|10;3205|10</v>
      </c>
    </row>
    <row r="67" spans="2:34" x14ac:dyDescent="0.15">
      <c r="C67" t="s">
        <v>63</v>
      </c>
      <c r="D67" s="1" t="s">
        <v>201</v>
      </c>
      <c r="E67" t="s">
        <v>115</v>
      </c>
      <c r="F67">
        <f t="shared" si="73"/>
        <v>9</v>
      </c>
      <c r="G67">
        <f t="shared" si="74"/>
        <v>100</v>
      </c>
      <c r="H67">
        <v>0</v>
      </c>
      <c r="I67">
        <v>10</v>
      </c>
      <c r="J67">
        <v>3</v>
      </c>
      <c r="K67">
        <v>70</v>
      </c>
      <c r="L67" s="1" t="s">
        <v>238</v>
      </c>
      <c r="M67" t="s">
        <v>188</v>
      </c>
      <c r="Q67">
        <v>3206</v>
      </c>
      <c r="R67" t="str">
        <f t="shared" si="13"/>
        <v>树蔓公主·塞布丽娜</v>
      </c>
      <c r="S67">
        <f t="shared" si="14"/>
        <v>180</v>
      </c>
      <c r="T67">
        <f t="shared" si="15"/>
        <v>4</v>
      </c>
      <c r="U67">
        <v>100</v>
      </c>
      <c r="V67">
        <f t="shared" si="16"/>
        <v>15</v>
      </c>
      <c r="W67">
        <f t="shared" ref="W67:Y67" si="77">J43</f>
        <v>8</v>
      </c>
      <c r="X67">
        <f t="shared" si="77"/>
        <v>90</v>
      </c>
      <c r="Y67" s="1" t="str">
        <f t="shared" si="77"/>
        <v>27|34</v>
      </c>
      <c r="Z67" t="str">
        <f t="shared" si="18"/>
        <v>身体|头部|腿部</v>
      </c>
      <c r="AA67" t="str">
        <f t="shared" si="19"/>
        <v>2412|1.5;504|0.5;604|0.5;702|0.5;3304|1;2401|0.5</v>
      </c>
      <c r="AB67">
        <f t="shared" si="20"/>
        <v>0</v>
      </c>
      <c r="AC67">
        <v>1</v>
      </c>
      <c r="AD67">
        <v>0</v>
      </c>
      <c r="AE67">
        <v>0</v>
      </c>
      <c r="AF67">
        <v>0</v>
      </c>
      <c r="AG67">
        <v>10</v>
      </c>
      <c r="AH67" t="str">
        <f t="shared" si="22"/>
        <v>3200|10;3201|10;3202|10;3203|10;3204|10;3205|10;3206|10</v>
      </c>
    </row>
    <row r="68" spans="2:34" x14ac:dyDescent="0.15">
      <c r="C68" t="s">
        <v>64</v>
      </c>
      <c r="D68" s="1" t="s">
        <v>201</v>
      </c>
      <c r="E68" t="s">
        <v>121</v>
      </c>
      <c r="F68">
        <f t="shared" si="73"/>
        <v>6</v>
      </c>
      <c r="G68">
        <f t="shared" si="74"/>
        <v>100</v>
      </c>
      <c r="H68">
        <v>0</v>
      </c>
      <c r="I68">
        <v>8</v>
      </c>
      <c r="J68">
        <v>2</v>
      </c>
      <c r="K68">
        <v>70</v>
      </c>
      <c r="L68" s="1" t="s">
        <v>237</v>
      </c>
      <c r="M68" t="s">
        <v>140</v>
      </c>
      <c r="Q68">
        <v>3207</v>
      </c>
      <c r="R68" t="str">
        <f t="shared" si="13"/>
        <v>丛林守护·金鬃</v>
      </c>
      <c r="S68">
        <f t="shared" si="14"/>
        <v>180</v>
      </c>
      <c r="T68">
        <f t="shared" si="15"/>
        <v>1</v>
      </c>
      <c r="U68">
        <v>100</v>
      </c>
      <c r="V68">
        <f t="shared" si="16"/>
        <v>17</v>
      </c>
      <c r="W68">
        <f t="shared" ref="W68:Y68" si="78">J44</f>
        <v>3</v>
      </c>
      <c r="X68">
        <f t="shared" si="78"/>
        <v>90</v>
      </c>
      <c r="Y68" s="1" t="str">
        <f t="shared" si="78"/>
        <v>1|21</v>
      </c>
      <c r="Z68" t="str">
        <f t="shared" si="18"/>
        <v>身体|头部|腿部</v>
      </c>
      <c r="AA68" t="str">
        <f t="shared" si="19"/>
        <v>2412|1.5;504|0.5;604|0.5;702|0.5;3304|1;2401|0.5</v>
      </c>
      <c r="AB68">
        <f t="shared" si="20"/>
        <v>0</v>
      </c>
      <c r="AC68">
        <v>1</v>
      </c>
      <c r="AD68">
        <v>0</v>
      </c>
      <c r="AE68">
        <v>0</v>
      </c>
      <c r="AF68">
        <v>0</v>
      </c>
      <c r="AG68">
        <v>10</v>
      </c>
      <c r="AH68" t="str">
        <f t="shared" si="22"/>
        <v>3200|10;3201|10;3202|10;3203|10;3204|10;3205|10;3206|10;3207|10</v>
      </c>
    </row>
    <row r="69" spans="2:34" x14ac:dyDescent="0.15">
      <c r="C69" t="s">
        <v>65</v>
      </c>
      <c r="D69" s="1" t="s">
        <v>201</v>
      </c>
      <c r="E69" t="s">
        <v>115</v>
      </c>
      <c r="F69">
        <f t="shared" si="73"/>
        <v>9</v>
      </c>
      <c r="G69">
        <f t="shared" si="74"/>
        <v>100</v>
      </c>
      <c r="H69">
        <v>1</v>
      </c>
      <c r="I69">
        <v>14</v>
      </c>
      <c r="J69">
        <v>3</v>
      </c>
      <c r="K69">
        <v>70</v>
      </c>
      <c r="L69" s="1" t="s">
        <v>239</v>
      </c>
      <c r="M69" t="s">
        <v>189</v>
      </c>
      <c r="Q69">
        <v>3208</v>
      </c>
      <c r="R69" t="str">
        <f t="shared" si="13"/>
        <v>生命执掌者·亚玟</v>
      </c>
      <c r="S69">
        <f t="shared" si="14"/>
        <v>250</v>
      </c>
      <c r="T69">
        <f t="shared" si="15"/>
        <v>12</v>
      </c>
      <c r="U69">
        <v>100</v>
      </c>
      <c r="V69">
        <f t="shared" si="16"/>
        <v>18</v>
      </c>
      <c r="W69">
        <f t="shared" ref="W69:Y69" si="79">J45</f>
        <v>17</v>
      </c>
      <c r="X69">
        <f t="shared" si="79"/>
        <v>100</v>
      </c>
      <c r="Y69" s="1" t="str">
        <f t="shared" si="79"/>
        <v>27|22|34</v>
      </c>
      <c r="Z69" t="str">
        <f t="shared" si="18"/>
        <v>身体|头部|腿部</v>
      </c>
      <c r="AA69" t="str">
        <f t="shared" si="19"/>
        <v>2412|1</v>
      </c>
      <c r="AB69">
        <f t="shared" si="20"/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 t="str">
        <f t="shared" si="22"/>
        <v>3200|10;3201|10;3202|10;3203|10;3204|10;3205|10;3206|10;3207|10</v>
      </c>
    </row>
    <row r="70" spans="2:34" x14ac:dyDescent="0.15">
      <c r="C70" t="s">
        <v>74</v>
      </c>
      <c r="D70" s="1" t="s">
        <v>201</v>
      </c>
      <c r="E70" t="s">
        <v>114</v>
      </c>
      <c r="F70">
        <f t="shared" si="73"/>
        <v>3</v>
      </c>
      <c r="G70">
        <f t="shared" si="74"/>
        <v>100</v>
      </c>
      <c r="H70">
        <v>1</v>
      </c>
      <c r="I70">
        <v>14</v>
      </c>
      <c r="J70">
        <v>2</v>
      </c>
      <c r="K70">
        <v>70</v>
      </c>
      <c r="L70" s="1" t="s">
        <v>239</v>
      </c>
      <c r="M70" t="s">
        <v>140</v>
      </c>
      <c r="Q70">
        <v>3209</v>
      </c>
      <c r="R70" t="str">
        <f t="shared" si="13"/>
        <v>史莱姆</v>
      </c>
      <c r="S70">
        <f t="shared" si="14"/>
        <v>100</v>
      </c>
      <c r="T70">
        <f t="shared" si="15"/>
        <v>6</v>
      </c>
      <c r="U70">
        <v>100</v>
      </c>
      <c r="V70">
        <f t="shared" si="16"/>
        <v>10</v>
      </c>
      <c r="W70">
        <f t="shared" ref="W70:Y70" si="80">J46</f>
        <v>2</v>
      </c>
      <c r="X70">
        <f t="shared" si="80"/>
        <v>70</v>
      </c>
      <c r="Y70" s="1">
        <f t="shared" si="80"/>
        <v>2</v>
      </c>
      <c r="Z70" t="str">
        <f t="shared" si="18"/>
        <v>身体|头部|腿部</v>
      </c>
      <c r="AA70" t="str">
        <f t="shared" si="19"/>
        <v>2412|0.2;504|0.1;604|0.1;702|0.1;3304|0.2;2402|0.1</v>
      </c>
      <c r="AB70">
        <f t="shared" si="20"/>
        <v>0</v>
      </c>
      <c r="AC70">
        <v>3</v>
      </c>
      <c r="AD70">
        <v>0</v>
      </c>
      <c r="AE70">
        <v>0</v>
      </c>
      <c r="AF70">
        <v>0</v>
      </c>
      <c r="AG70">
        <v>100</v>
      </c>
      <c r="AH70" t="str">
        <f t="shared" si="22"/>
        <v>3200|10;3201|10;3202|10;3203|10;3204|10;3205|10;3206|10;3207|10;3209|100</v>
      </c>
    </row>
    <row r="71" spans="2:34" x14ac:dyDescent="0.15">
      <c r="C71" t="s">
        <v>75</v>
      </c>
      <c r="D71" s="1" t="s">
        <v>201</v>
      </c>
      <c r="E71" t="s">
        <v>115</v>
      </c>
      <c r="F71">
        <f t="shared" si="73"/>
        <v>9</v>
      </c>
      <c r="G71">
        <f t="shared" si="74"/>
        <v>100</v>
      </c>
      <c r="H71">
        <v>0</v>
      </c>
      <c r="I71">
        <v>10</v>
      </c>
      <c r="J71">
        <v>2</v>
      </c>
      <c r="K71">
        <v>70</v>
      </c>
      <c r="L71" s="1">
        <v>12</v>
      </c>
      <c r="M71" t="s">
        <v>140</v>
      </c>
      <c r="Q71">
        <v>3210</v>
      </c>
      <c r="R71" t="str">
        <f t="shared" si="13"/>
        <v>树人</v>
      </c>
      <c r="S71">
        <f t="shared" si="14"/>
        <v>100</v>
      </c>
      <c r="T71">
        <f t="shared" si="15"/>
        <v>3</v>
      </c>
      <c r="U71">
        <v>100</v>
      </c>
      <c r="V71">
        <f t="shared" si="16"/>
        <v>8</v>
      </c>
      <c r="W71">
        <f t="shared" ref="W71:Y71" si="81">J47</f>
        <v>2</v>
      </c>
      <c r="X71">
        <f t="shared" si="81"/>
        <v>70</v>
      </c>
      <c r="Y71" s="1">
        <f t="shared" si="81"/>
        <v>16</v>
      </c>
      <c r="Z71" t="str">
        <f t="shared" si="18"/>
        <v>身体|头部|</v>
      </c>
      <c r="AA71" t="str">
        <f t="shared" si="19"/>
        <v>2412|0.2;504|0.1;604|0.1;702|0.1;3304|0.2;2402|0.1</v>
      </c>
      <c r="AB71">
        <f t="shared" si="20"/>
        <v>0</v>
      </c>
      <c r="AC71">
        <v>2</v>
      </c>
      <c r="AD71">
        <v>0</v>
      </c>
      <c r="AE71">
        <v>0</v>
      </c>
      <c r="AF71">
        <v>0</v>
      </c>
      <c r="AG71">
        <v>100</v>
      </c>
      <c r="AH71" t="str">
        <f t="shared" si="22"/>
        <v>3200|10;3201|10;3202|10;3203|10;3204|10;3205|10;3206|10;3207|10;3209|100;3210|100</v>
      </c>
    </row>
    <row r="72" spans="2:34" x14ac:dyDescent="0.15">
      <c r="C72" t="s">
        <v>86</v>
      </c>
      <c r="D72" s="1" t="s">
        <v>201</v>
      </c>
      <c r="E72" t="s">
        <v>114</v>
      </c>
      <c r="F72">
        <f t="shared" si="73"/>
        <v>3</v>
      </c>
      <c r="G72">
        <f t="shared" si="74"/>
        <v>100</v>
      </c>
      <c r="H72">
        <v>0</v>
      </c>
      <c r="I72">
        <v>9</v>
      </c>
      <c r="J72">
        <v>4</v>
      </c>
      <c r="K72">
        <v>70</v>
      </c>
      <c r="L72" s="1" t="s">
        <v>240</v>
      </c>
      <c r="M72" t="s">
        <v>140</v>
      </c>
      <c r="Q72">
        <v>3211</v>
      </c>
      <c r="R72" t="str">
        <f t="shared" si="13"/>
        <v>藤蔓精灵</v>
      </c>
      <c r="S72">
        <f t="shared" si="14"/>
        <v>100</v>
      </c>
      <c r="T72">
        <f t="shared" si="15"/>
        <v>9</v>
      </c>
      <c r="U72">
        <v>100</v>
      </c>
      <c r="V72">
        <f t="shared" si="16"/>
        <v>12</v>
      </c>
      <c r="W72">
        <f t="shared" ref="W72:Y72" si="82">J48</f>
        <v>8</v>
      </c>
      <c r="X72">
        <f t="shared" si="82"/>
        <v>70</v>
      </c>
      <c r="Y72" s="1" t="str">
        <f t="shared" si="82"/>
        <v>27|34</v>
      </c>
      <c r="Z72" t="str">
        <f t="shared" si="18"/>
        <v>身体|头部|腿部</v>
      </c>
      <c r="AA72" t="str">
        <f t="shared" si="19"/>
        <v>2412|0.2;504|0.1;604|0.1;702|0.1;3304|0.2;2402|0.1</v>
      </c>
      <c r="AB72">
        <f t="shared" si="20"/>
        <v>0</v>
      </c>
      <c r="AC72">
        <v>2</v>
      </c>
      <c r="AD72">
        <v>0</v>
      </c>
      <c r="AE72">
        <v>0</v>
      </c>
      <c r="AF72">
        <v>0</v>
      </c>
      <c r="AG72">
        <v>100</v>
      </c>
      <c r="AH72" t="str">
        <f t="shared" si="22"/>
        <v>3200|10;3201|10;3202|10;3203|10;3204|10;3205|10;3206|10;3207|10;3209|100;3210|100;3211|100</v>
      </c>
    </row>
    <row r="73" spans="2:34" x14ac:dyDescent="0.15">
      <c r="B73" t="s">
        <v>52</v>
      </c>
      <c r="C73" t="s">
        <v>54</v>
      </c>
      <c r="D73" s="1" t="s">
        <v>203</v>
      </c>
      <c r="E73" t="s">
        <v>120</v>
      </c>
      <c r="F73">
        <f t="shared" si="73"/>
        <v>8</v>
      </c>
      <c r="G73">
        <f t="shared" si="74"/>
        <v>180</v>
      </c>
      <c r="H73">
        <v>0</v>
      </c>
      <c r="I73">
        <v>12</v>
      </c>
      <c r="J73">
        <v>10</v>
      </c>
      <c r="K73">
        <v>90</v>
      </c>
      <c r="L73" s="1" t="s">
        <v>241</v>
      </c>
      <c r="M73" t="s">
        <v>140</v>
      </c>
      <c r="Q73">
        <v>3212</v>
      </c>
      <c r="R73" t="str">
        <f t="shared" si="13"/>
        <v>兽人战士</v>
      </c>
      <c r="S73">
        <f t="shared" si="14"/>
        <v>100</v>
      </c>
      <c r="T73">
        <f t="shared" si="15"/>
        <v>3</v>
      </c>
      <c r="U73">
        <v>100</v>
      </c>
      <c r="V73">
        <f t="shared" si="16"/>
        <v>10</v>
      </c>
      <c r="W73">
        <f t="shared" ref="W73:Y73" si="83">J49</f>
        <v>2</v>
      </c>
      <c r="X73">
        <f t="shared" si="83"/>
        <v>70</v>
      </c>
      <c r="Y73" s="1" t="str">
        <f t="shared" si="83"/>
        <v>31|28|6</v>
      </c>
      <c r="Z73" t="str">
        <f t="shared" si="18"/>
        <v>身体|头部|腿部</v>
      </c>
      <c r="AA73" t="str">
        <f t="shared" si="19"/>
        <v>2412|0.2;504|0.1;604|0.1;702|0.1;3304|0.2;2402|0.1</v>
      </c>
      <c r="AB73">
        <f t="shared" si="20"/>
        <v>0</v>
      </c>
      <c r="AC73">
        <v>2</v>
      </c>
      <c r="AD73">
        <v>0</v>
      </c>
      <c r="AE73">
        <v>0</v>
      </c>
      <c r="AF73">
        <v>0</v>
      </c>
      <c r="AG73">
        <v>100</v>
      </c>
      <c r="AH73" t="str">
        <f t="shared" si="22"/>
        <v>3200|10;3201|10;3202|10;3203|10;3204|10;3205|10;3206|10;3207|10;3209|100;3210|100;3211|100;3212|100</v>
      </c>
    </row>
    <row r="74" spans="2:34" x14ac:dyDescent="0.15">
      <c r="C74" t="s">
        <v>53</v>
      </c>
      <c r="D74" s="1" t="s">
        <v>203</v>
      </c>
      <c r="E74" t="s">
        <v>120</v>
      </c>
      <c r="F74">
        <f t="shared" si="73"/>
        <v>8</v>
      </c>
      <c r="G74">
        <f t="shared" si="74"/>
        <v>180</v>
      </c>
      <c r="H74">
        <v>0</v>
      </c>
      <c r="I74">
        <v>11</v>
      </c>
      <c r="J74">
        <v>12</v>
      </c>
      <c r="K74">
        <v>90</v>
      </c>
      <c r="L74" s="1" t="s">
        <v>242</v>
      </c>
      <c r="M74" t="s">
        <v>140</v>
      </c>
      <c r="Q74">
        <v>3213</v>
      </c>
      <c r="R74" t="str">
        <f t="shared" si="13"/>
        <v>兽人弓箭手</v>
      </c>
      <c r="S74">
        <f t="shared" si="14"/>
        <v>100</v>
      </c>
      <c r="T74">
        <f t="shared" si="15"/>
        <v>9</v>
      </c>
      <c r="U74">
        <v>100</v>
      </c>
      <c r="V74">
        <f t="shared" si="16"/>
        <v>12</v>
      </c>
      <c r="W74">
        <f t="shared" ref="W74:Y74" si="84">J50</f>
        <v>12</v>
      </c>
      <c r="X74">
        <f t="shared" si="84"/>
        <v>70</v>
      </c>
      <c r="Y74" s="1">
        <f t="shared" si="84"/>
        <v>22</v>
      </c>
      <c r="Z74" t="str">
        <f t="shared" si="18"/>
        <v>身体|头部|腿部</v>
      </c>
      <c r="AA74" t="str">
        <f t="shared" si="19"/>
        <v>2412|0.2;504|0.1;604|0.1;702|0.1;3304|0.2;2402|0.1</v>
      </c>
      <c r="AB74">
        <f t="shared" si="20"/>
        <v>0</v>
      </c>
      <c r="AC74">
        <v>2</v>
      </c>
      <c r="AD74">
        <v>0</v>
      </c>
      <c r="AE74">
        <v>0</v>
      </c>
      <c r="AF74">
        <v>0</v>
      </c>
      <c r="AG74">
        <v>100</v>
      </c>
      <c r="AH74" t="str">
        <f t="shared" si="22"/>
        <v>3200|10;3201|10;3202|10;3203|10;3204|10;3205|10;3206|10;3207|10;3209|100;3210|100;3211|100;3212|100;3213|100</v>
      </c>
    </row>
    <row r="75" spans="2:34" x14ac:dyDescent="0.15">
      <c r="C75" t="s">
        <v>55</v>
      </c>
      <c r="D75" s="1" t="s">
        <v>203</v>
      </c>
      <c r="E75" t="s">
        <v>119</v>
      </c>
      <c r="F75">
        <f t="shared" si="73"/>
        <v>4</v>
      </c>
      <c r="G75">
        <f t="shared" si="74"/>
        <v>180</v>
      </c>
      <c r="H75">
        <v>0</v>
      </c>
      <c r="I75">
        <v>15</v>
      </c>
      <c r="J75">
        <v>3</v>
      </c>
      <c r="K75">
        <v>90</v>
      </c>
      <c r="L75" s="1" t="s">
        <v>243</v>
      </c>
      <c r="M75" t="s">
        <v>140</v>
      </c>
      <c r="Q75">
        <v>3214</v>
      </c>
      <c r="R75" t="str">
        <f t="shared" si="13"/>
        <v>兽人法师</v>
      </c>
      <c r="S75">
        <f t="shared" si="14"/>
        <v>100</v>
      </c>
      <c r="T75">
        <f t="shared" si="15"/>
        <v>9</v>
      </c>
      <c r="U75">
        <v>100</v>
      </c>
      <c r="V75">
        <f t="shared" si="16"/>
        <v>10</v>
      </c>
      <c r="W75">
        <f t="shared" ref="W75:Y75" si="85">J51</f>
        <v>10</v>
      </c>
      <c r="X75">
        <f t="shared" si="85"/>
        <v>70</v>
      </c>
      <c r="Y75" s="1" t="str">
        <f t="shared" si="85"/>
        <v>20|31|4</v>
      </c>
      <c r="Z75" t="str">
        <f t="shared" si="18"/>
        <v>身体|头部|腿部</v>
      </c>
      <c r="AA75" t="str">
        <f t="shared" si="19"/>
        <v>2412|0.2;504|0.1;604|0.1;702|0.1;3304|0.2;2402|0.1</v>
      </c>
      <c r="AB75">
        <f t="shared" si="20"/>
        <v>0</v>
      </c>
      <c r="AC75">
        <v>2</v>
      </c>
      <c r="AD75">
        <v>0</v>
      </c>
      <c r="AE75">
        <v>0</v>
      </c>
      <c r="AF75">
        <v>0</v>
      </c>
      <c r="AG75">
        <v>100</v>
      </c>
      <c r="AH75" t="str">
        <f t="shared" si="22"/>
        <v>3200|10;3201|10;3202|10;3203|10;3204|10;3205|10;3206|10;3207|10;3209|100;3210|100;3211|100;3212|100;3213|100;3214|100</v>
      </c>
    </row>
    <row r="76" spans="2:34" x14ac:dyDescent="0.15">
      <c r="C76" t="s">
        <v>56</v>
      </c>
      <c r="D76" s="1" t="s">
        <v>203</v>
      </c>
      <c r="E76" t="s">
        <v>119</v>
      </c>
      <c r="F76">
        <f t="shared" si="73"/>
        <v>4</v>
      </c>
      <c r="G76">
        <f t="shared" si="74"/>
        <v>180</v>
      </c>
      <c r="H76">
        <v>0</v>
      </c>
      <c r="I76">
        <v>11</v>
      </c>
      <c r="J76">
        <v>8</v>
      </c>
      <c r="K76">
        <v>90</v>
      </c>
      <c r="L76" s="1" t="s">
        <v>244</v>
      </c>
      <c r="M76" t="s">
        <v>140</v>
      </c>
      <c r="Q76">
        <v>3215</v>
      </c>
      <c r="R76" t="str">
        <f t="shared" si="13"/>
        <v>树精</v>
      </c>
      <c r="S76">
        <f t="shared" si="14"/>
        <v>100</v>
      </c>
      <c r="T76">
        <f t="shared" si="15"/>
        <v>6</v>
      </c>
      <c r="U76">
        <v>100</v>
      </c>
      <c r="V76">
        <f t="shared" si="16"/>
        <v>8</v>
      </c>
      <c r="W76">
        <f t="shared" ref="W76:Y76" si="86">J52</f>
        <v>2</v>
      </c>
      <c r="X76">
        <f t="shared" si="86"/>
        <v>70</v>
      </c>
      <c r="Y76" s="1">
        <f t="shared" si="86"/>
        <v>16</v>
      </c>
      <c r="Z76" t="str">
        <f t="shared" si="18"/>
        <v>身体|头部|</v>
      </c>
      <c r="AA76" t="str">
        <f t="shared" si="19"/>
        <v>2412|0.2;504|0.1;604|0.1;702|0.1;3304|0.2;2402|0.1</v>
      </c>
      <c r="AB76">
        <f t="shared" si="20"/>
        <v>1</v>
      </c>
      <c r="AC76">
        <v>2</v>
      </c>
      <c r="AD76">
        <v>0</v>
      </c>
      <c r="AE76">
        <v>0</v>
      </c>
      <c r="AF76">
        <v>0</v>
      </c>
      <c r="AG76">
        <v>100</v>
      </c>
      <c r="AH76" t="str">
        <f t="shared" si="22"/>
        <v>3200|10;3201|10;3202|10;3203|10;3204|10;3205|10;3206|10;3207|10;3209|100;3210|100;3211|100;3212|100;3213|100;3214|100;3215|100</v>
      </c>
    </row>
    <row r="77" spans="2:34" x14ac:dyDescent="0.15">
      <c r="C77" t="s">
        <v>58</v>
      </c>
      <c r="D77" s="1" t="s">
        <v>203</v>
      </c>
      <c r="E77" s="2" t="s">
        <v>117</v>
      </c>
      <c r="F77">
        <f t="shared" si="73"/>
        <v>1</v>
      </c>
      <c r="G77">
        <f t="shared" si="74"/>
        <v>180</v>
      </c>
      <c r="H77">
        <v>0</v>
      </c>
      <c r="I77">
        <v>12</v>
      </c>
      <c r="J77">
        <v>2</v>
      </c>
      <c r="K77">
        <v>90</v>
      </c>
      <c r="L77" s="1" t="s">
        <v>214</v>
      </c>
      <c r="M77" t="s">
        <v>140</v>
      </c>
      <c r="Q77">
        <v>3216</v>
      </c>
      <c r="R77" t="str">
        <f t="shared" si="13"/>
        <v>木精灵</v>
      </c>
      <c r="S77">
        <f t="shared" si="14"/>
        <v>100</v>
      </c>
      <c r="T77">
        <f t="shared" si="15"/>
        <v>9</v>
      </c>
      <c r="U77">
        <v>100</v>
      </c>
      <c r="V77">
        <f t="shared" si="16"/>
        <v>13</v>
      </c>
      <c r="W77">
        <f t="shared" ref="W77:Y77" si="87">J53</f>
        <v>2</v>
      </c>
      <c r="X77">
        <f t="shared" si="87"/>
        <v>70</v>
      </c>
      <c r="Y77" s="1">
        <f t="shared" si="87"/>
        <v>22</v>
      </c>
      <c r="Z77" t="str">
        <f t="shared" si="18"/>
        <v>身体|头部|腿部</v>
      </c>
      <c r="AA77" t="str">
        <f t="shared" si="19"/>
        <v>2412|0.2;504|0.1;604|0.1;702|0.1;3304|0.2;2402|0.1</v>
      </c>
      <c r="AB77">
        <f t="shared" si="20"/>
        <v>0</v>
      </c>
      <c r="AC77">
        <v>2</v>
      </c>
      <c r="AD77">
        <v>0</v>
      </c>
      <c r="AE77">
        <v>0</v>
      </c>
      <c r="AF77">
        <v>0</v>
      </c>
      <c r="AG77">
        <v>100</v>
      </c>
      <c r="AH77" t="str">
        <f t="shared" si="22"/>
        <v>3200|10;3201|10;3202|10;3203|10;3204|10;3205|10;3206|10;3207|10;3209|100;3210|100;3211|100;3212|100;3213|100;3214|100;3215|100;3216|100</v>
      </c>
    </row>
    <row r="78" spans="2:34" x14ac:dyDescent="0.15">
      <c r="C78" t="s">
        <v>59</v>
      </c>
      <c r="D78" s="1" t="s">
        <v>203</v>
      </c>
      <c r="E78" s="2" t="s">
        <v>117</v>
      </c>
      <c r="F78">
        <f t="shared" si="73"/>
        <v>1</v>
      </c>
      <c r="G78">
        <f t="shared" si="74"/>
        <v>180</v>
      </c>
      <c r="H78">
        <v>0</v>
      </c>
      <c r="I78">
        <v>14</v>
      </c>
      <c r="J78">
        <v>2</v>
      </c>
      <c r="K78">
        <v>90</v>
      </c>
      <c r="L78" s="1" t="s">
        <v>246</v>
      </c>
      <c r="M78" t="s">
        <v>140</v>
      </c>
      <c r="Q78">
        <v>3217</v>
      </c>
      <c r="R78" t="str">
        <f t="shared" si="13"/>
        <v>精灵弓箭手</v>
      </c>
      <c r="S78">
        <f t="shared" si="14"/>
        <v>100</v>
      </c>
      <c r="T78">
        <f t="shared" si="15"/>
        <v>9</v>
      </c>
      <c r="U78">
        <v>100</v>
      </c>
      <c r="V78">
        <f t="shared" si="16"/>
        <v>13</v>
      </c>
      <c r="W78">
        <f t="shared" ref="W78:Y78" si="88">J54</f>
        <v>12</v>
      </c>
      <c r="X78">
        <f t="shared" si="88"/>
        <v>70</v>
      </c>
      <c r="Y78" s="1">
        <f t="shared" si="88"/>
        <v>22</v>
      </c>
      <c r="Z78" t="str">
        <f t="shared" si="18"/>
        <v>身体|头部|腿部</v>
      </c>
      <c r="AA78" t="str">
        <f t="shared" si="19"/>
        <v>2412|0.2;504|0.1;604|0.1;702|0.1;3304|0.2;2402|0.1</v>
      </c>
      <c r="AB78">
        <f t="shared" si="20"/>
        <v>0</v>
      </c>
      <c r="AC78">
        <v>2</v>
      </c>
      <c r="AD78">
        <v>0</v>
      </c>
      <c r="AE78">
        <v>0</v>
      </c>
      <c r="AF78">
        <v>0</v>
      </c>
      <c r="AG78">
        <v>100</v>
      </c>
      <c r="AH78" t="str">
        <f t="shared" si="22"/>
        <v>3200|10;3201|10;3202|10;3203|10;3204|10;3205|10;3206|10;3207|10;3209|100;3210|100;3211|100;3212|100;3213|100;3214|100;3215|100;3216|100;3217|100</v>
      </c>
    </row>
    <row r="79" spans="2:34" x14ac:dyDescent="0.15">
      <c r="C79" t="s">
        <v>84</v>
      </c>
      <c r="D79" s="1" t="s">
        <v>203</v>
      </c>
      <c r="E79" t="s">
        <v>120</v>
      </c>
      <c r="F79">
        <f t="shared" si="73"/>
        <v>8</v>
      </c>
      <c r="G79">
        <f t="shared" si="74"/>
        <v>180</v>
      </c>
      <c r="H79">
        <v>0</v>
      </c>
      <c r="I79">
        <v>15</v>
      </c>
      <c r="J79">
        <v>2</v>
      </c>
      <c r="K79">
        <v>90</v>
      </c>
      <c r="L79" s="1" t="s">
        <v>247</v>
      </c>
      <c r="M79" t="s">
        <v>140</v>
      </c>
      <c r="Q79">
        <v>3218</v>
      </c>
      <c r="R79" t="str">
        <f t="shared" si="13"/>
        <v>狼骑士</v>
      </c>
      <c r="S79">
        <f t="shared" si="14"/>
        <v>100</v>
      </c>
      <c r="T79">
        <f t="shared" si="15"/>
        <v>3</v>
      </c>
      <c r="U79">
        <v>100</v>
      </c>
      <c r="V79">
        <f t="shared" si="16"/>
        <v>15</v>
      </c>
      <c r="W79">
        <f t="shared" ref="W79:Y79" si="89">J55</f>
        <v>3</v>
      </c>
      <c r="X79">
        <f t="shared" si="89"/>
        <v>70</v>
      </c>
      <c r="Y79" s="1" t="str">
        <f t="shared" si="89"/>
        <v>1|19</v>
      </c>
      <c r="Z79" t="str">
        <f t="shared" si="18"/>
        <v>身体|头部|腿部</v>
      </c>
      <c r="AA79" t="str">
        <f t="shared" si="19"/>
        <v>2412|0.2;504|0.1;604|0.1;702|0.1;3304|0.2;2402|0.1</v>
      </c>
      <c r="AB79">
        <f t="shared" si="20"/>
        <v>0</v>
      </c>
      <c r="AC79">
        <v>1</v>
      </c>
      <c r="AD79">
        <v>0</v>
      </c>
      <c r="AE79">
        <v>0</v>
      </c>
      <c r="AF79">
        <v>0</v>
      </c>
      <c r="AG79">
        <v>100</v>
      </c>
      <c r="AH79" t="str">
        <f t="shared" si="22"/>
        <v>3200|10;3201|10;3202|10;3203|10;3204|10;3205|10;3206|10;3207|10;3209|100;3210|100;3211|100;3212|100;3213|100;3214|100;3215|100;3216|100;3217|100;3218|100</v>
      </c>
    </row>
    <row r="80" spans="2:34" x14ac:dyDescent="0.15">
      <c r="C80" t="s">
        <v>85</v>
      </c>
      <c r="D80" s="1" t="s">
        <v>203</v>
      </c>
      <c r="E80" t="s">
        <v>119</v>
      </c>
      <c r="F80">
        <f t="shared" si="73"/>
        <v>4</v>
      </c>
      <c r="G80">
        <f t="shared" si="74"/>
        <v>180</v>
      </c>
      <c r="H80">
        <v>0</v>
      </c>
      <c r="I80">
        <v>16</v>
      </c>
      <c r="J80">
        <v>12</v>
      </c>
      <c r="K80">
        <v>90</v>
      </c>
      <c r="L80" s="1" t="s">
        <v>248</v>
      </c>
      <c r="M80" t="s">
        <v>140</v>
      </c>
      <c r="Q80">
        <v>3300</v>
      </c>
      <c r="R80" t="str">
        <f t="shared" si="13"/>
        <v>风蛇·烈火</v>
      </c>
      <c r="S80">
        <f t="shared" si="14"/>
        <v>180</v>
      </c>
      <c r="T80">
        <f t="shared" si="15"/>
        <v>8</v>
      </c>
      <c r="U80">
        <v>100</v>
      </c>
      <c r="V80">
        <f t="shared" si="16"/>
        <v>15</v>
      </c>
      <c r="W80">
        <f t="shared" ref="W80:Y80" si="90">J56</f>
        <v>5</v>
      </c>
      <c r="X80">
        <f t="shared" si="90"/>
        <v>90</v>
      </c>
      <c r="Y80" s="1" t="str">
        <f t="shared" si="90"/>
        <v>12|31</v>
      </c>
      <c r="Z80" t="str">
        <f t="shared" si="18"/>
        <v>身体|头部|腿部</v>
      </c>
      <c r="AA80" t="str">
        <f t="shared" si="19"/>
        <v>2413|1.5;2405|0.5;2400|0.1;2401|0.1;2402|0.1</v>
      </c>
      <c r="AB80">
        <f t="shared" si="20"/>
        <v>0</v>
      </c>
      <c r="AC80">
        <v>1</v>
      </c>
      <c r="AD80">
        <v>0</v>
      </c>
      <c r="AE80">
        <v>0</v>
      </c>
      <c r="AF80">
        <v>0</v>
      </c>
      <c r="AG80">
        <v>10</v>
      </c>
      <c r="AH80" t="str">
        <f>Q80&amp;"|"&amp;AG80</f>
        <v>3300|10</v>
      </c>
    </row>
    <row r="81" spans="3:34" x14ac:dyDescent="0.15">
      <c r="C81" t="s">
        <v>79</v>
      </c>
      <c r="D81" s="1" t="s">
        <v>194</v>
      </c>
      <c r="F81">
        <v>15</v>
      </c>
      <c r="G81">
        <v>250</v>
      </c>
      <c r="H81">
        <v>0</v>
      </c>
      <c r="I81">
        <v>20</v>
      </c>
      <c r="J81">
        <v>12</v>
      </c>
      <c r="K81">
        <v>100</v>
      </c>
      <c r="L81" s="1" t="s">
        <v>249</v>
      </c>
      <c r="M81" t="s">
        <v>140</v>
      </c>
      <c r="Q81">
        <v>3301</v>
      </c>
      <c r="R81" t="str">
        <f t="shared" si="13"/>
        <v>灯神·阿拉丁</v>
      </c>
      <c r="S81">
        <f t="shared" si="14"/>
        <v>180</v>
      </c>
      <c r="T81">
        <f t="shared" si="15"/>
        <v>8</v>
      </c>
      <c r="U81">
        <v>100</v>
      </c>
      <c r="V81">
        <f t="shared" si="16"/>
        <v>12</v>
      </c>
      <c r="W81">
        <f t="shared" ref="W81:Y81" si="91">J57</f>
        <v>8</v>
      </c>
      <c r="X81">
        <f t="shared" si="91"/>
        <v>90</v>
      </c>
      <c r="Y81" s="1" t="str">
        <f t="shared" si="91"/>
        <v>12|31</v>
      </c>
      <c r="Z81" t="str">
        <f t="shared" si="18"/>
        <v>身体|头部|腿部</v>
      </c>
      <c r="AA81" t="str">
        <f t="shared" si="19"/>
        <v>2413|1.5;2405|0.5;2400|0.1;2401|0.1;2402|0.1</v>
      </c>
      <c r="AB81">
        <f t="shared" si="20"/>
        <v>0</v>
      </c>
      <c r="AC81">
        <v>1</v>
      </c>
      <c r="AD81">
        <v>0</v>
      </c>
      <c r="AE81">
        <v>0</v>
      </c>
      <c r="AF81">
        <v>0</v>
      </c>
      <c r="AG81">
        <v>10</v>
      </c>
      <c r="AH81" t="str">
        <f t="shared" si="22"/>
        <v>3300|10;3301|10</v>
      </c>
    </row>
    <row r="82" spans="3:34" x14ac:dyDescent="0.15">
      <c r="C82" t="s">
        <v>76</v>
      </c>
      <c r="D82" s="1" t="s">
        <v>202</v>
      </c>
      <c r="E82" t="s">
        <v>121</v>
      </c>
      <c r="F82">
        <f t="shared" ref="F82:F90" si="92">VLOOKUP(E82,AO:AW,9,0)</f>
        <v>6</v>
      </c>
      <c r="G82">
        <f t="shared" ref="G82:G90" si="93">VLOOKUP(E82,AO:AP,2,0)</f>
        <v>100</v>
      </c>
      <c r="H82">
        <v>0</v>
      </c>
      <c r="I82">
        <v>8</v>
      </c>
      <c r="J82">
        <v>2</v>
      </c>
      <c r="K82">
        <v>70</v>
      </c>
      <c r="L82" s="1" t="s">
        <v>214</v>
      </c>
      <c r="M82" t="s">
        <v>140</v>
      </c>
      <c r="Q82">
        <v>3302</v>
      </c>
      <c r="R82" t="str">
        <f t="shared" si="13"/>
        <v>妖姬·猩红夜魔</v>
      </c>
      <c r="S82">
        <f t="shared" si="14"/>
        <v>180</v>
      </c>
      <c r="T82">
        <f t="shared" si="15"/>
        <v>4</v>
      </c>
      <c r="U82">
        <v>100</v>
      </c>
      <c r="V82">
        <f t="shared" si="16"/>
        <v>12</v>
      </c>
      <c r="W82">
        <f t="shared" ref="W82:Y82" si="94">J58</f>
        <v>6</v>
      </c>
      <c r="X82">
        <f t="shared" si="94"/>
        <v>90</v>
      </c>
      <c r="Y82" s="1">
        <f t="shared" si="94"/>
        <v>34</v>
      </c>
      <c r="Z82" t="str">
        <f t="shared" si="18"/>
        <v>身体|头部|腿部</v>
      </c>
      <c r="AA82" t="str">
        <f t="shared" si="19"/>
        <v>2413|1.5;2405|0.5;2400|0.1;2401|0.1;2402|0.1</v>
      </c>
      <c r="AB82">
        <f t="shared" si="20"/>
        <v>0</v>
      </c>
      <c r="AC82">
        <v>1</v>
      </c>
      <c r="AD82">
        <v>0</v>
      </c>
      <c r="AE82">
        <v>0</v>
      </c>
      <c r="AF82">
        <v>0</v>
      </c>
      <c r="AG82">
        <v>10</v>
      </c>
      <c r="AH82" t="str">
        <f t="shared" si="22"/>
        <v>3300|10;3301|10;3302|10</v>
      </c>
    </row>
    <row r="83" spans="3:34" x14ac:dyDescent="0.15">
      <c r="C83" t="s">
        <v>77</v>
      </c>
      <c r="D83" s="1" t="s">
        <v>202</v>
      </c>
      <c r="E83" t="s">
        <v>121</v>
      </c>
      <c r="F83">
        <f t="shared" si="92"/>
        <v>6</v>
      </c>
      <c r="G83">
        <f t="shared" si="93"/>
        <v>100</v>
      </c>
      <c r="H83">
        <v>0</v>
      </c>
      <c r="I83">
        <v>8</v>
      </c>
      <c r="J83">
        <v>2</v>
      </c>
      <c r="K83">
        <v>70</v>
      </c>
      <c r="L83" s="1" t="s">
        <v>214</v>
      </c>
      <c r="M83" t="s">
        <v>140</v>
      </c>
      <c r="Q83">
        <v>3303</v>
      </c>
      <c r="R83" t="str">
        <f t="shared" si="13"/>
        <v>火焰守卫·克劳德</v>
      </c>
      <c r="S83">
        <f t="shared" si="14"/>
        <v>180</v>
      </c>
      <c r="T83">
        <f t="shared" si="15"/>
        <v>1</v>
      </c>
      <c r="U83">
        <v>100</v>
      </c>
      <c r="V83">
        <f t="shared" si="16"/>
        <v>12</v>
      </c>
      <c r="W83">
        <f t="shared" ref="W83:Y83" si="95">J59</f>
        <v>2</v>
      </c>
      <c r="X83">
        <f t="shared" si="95"/>
        <v>90</v>
      </c>
      <c r="Y83" s="1" t="str">
        <f t="shared" si="95"/>
        <v>12|31</v>
      </c>
      <c r="Z83" t="str">
        <f t="shared" si="18"/>
        <v>身体|头部|腿部</v>
      </c>
      <c r="AA83" t="str">
        <f t="shared" si="19"/>
        <v>2413|1.5;2405|0.5;2400|0.1;2401|0.1;2402|0.1</v>
      </c>
      <c r="AB83">
        <f t="shared" si="20"/>
        <v>0</v>
      </c>
      <c r="AC83">
        <v>1</v>
      </c>
      <c r="AD83">
        <v>0</v>
      </c>
      <c r="AE83">
        <v>0</v>
      </c>
      <c r="AF83">
        <v>0</v>
      </c>
      <c r="AG83">
        <v>10</v>
      </c>
      <c r="AH83" t="str">
        <f t="shared" si="22"/>
        <v>3300|10;3301|10;3302|10;3303|10</v>
      </c>
    </row>
    <row r="84" spans="3:34" x14ac:dyDescent="0.15">
      <c r="C84" t="s">
        <v>78</v>
      </c>
      <c r="D84" s="1" t="s">
        <v>202</v>
      </c>
      <c r="E84" t="s">
        <v>121</v>
      </c>
      <c r="F84">
        <f t="shared" si="92"/>
        <v>6</v>
      </c>
      <c r="G84">
        <f t="shared" si="93"/>
        <v>100</v>
      </c>
      <c r="H84">
        <v>0</v>
      </c>
      <c r="I84">
        <v>9</v>
      </c>
      <c r="J84">
        <v>8</v>
      </c>
      <c r="K84">
        <v>70</v>
      </c>
      <c r="L84" s="1" t="s">
        <v>220</v>
      </c>
      <c r="M84" t="s">
        <v>140</v>
      </c>
      <c r="Q84">
        <v>3304</v>
      </c>
      <c r="R84" t="str">
        <f t="shared" si="13"/>
        <v>虚空行者·霍尔</v>
      </c>
      <c r="S84">
        <f t="shared" si="14"/>
        <v>180</v>
      </c>
      <c r="T84">
        <f t="shared" si="15"/>
        <v>4</v>
      </c>
      <c r="U84">
        <v>100</v>
      </c>
      <c r="V84">
        <f t="shared" si="16"/>
        <v>14</v>
      </c>
      <c r="W84">
        <f t="shared" ref="W84:Y84" si="96">J60</f>
        <v>3</v>
      </c>
      <c r="X84">
        <f t="shared" si="96"/>
        <v>90</v>
      </c>
      <c r="Y84" s="1" t="str">
        <f t="shared" si="96"/>
        <v>20|31</v>
      </c>
      <c r="Z84" t="str">
        <f t="shared" si="18"/>
        <v>身体|头部|腿部</v>
      </c>
      <c r="AA84" t="str">
        <f t="shared" si="19"/>
        <v>2413|1.5;2405|0.5;2400|0.1;2401|0.1;2402|0.1</v>
      </c>
      <c r="AB84">
        <f t="shared" si="20"/>
        <v>0</v>
      </c>
      <c r="AC84">
        <v>1</v>
      </c>
      <c r="AD84">
        <v>0</v>
      </c>
      <c r="AE84">
        <v>0</v>
      </c>
      <c r="AF84">
        <v>0</v>
      </c>
      <c r="AG84">
        <v>10</v>
      </c>
      <c r="AH84" t="str">
        <f t="shared" si="22"/>
        <v>3300|10;3301|10;3302|10;3303|10;3304|10</v>
      </c>
    </row>
    <row r="85" spans="3:34" x14ac:dyDescent="0.15">
      <c r="C85" t="s">
        <v>80</v>
      </c>
      <c r="D85" s="1" t="s">
        <v>202</v>
      </c>
      <c r="E85" t="s">
        <v>115</v>
      </c>
      <c r="F85">
        <f t="shared" si="92"/>
        <v>9</v>
      </c>
      <c r="G85">
        <f t="shared" si="93"/>
        <v>100</v>
      </c>
      <c r="H85">
        <v>0</v>
      </c>
      <c r="I85">
        <v>8</v>
      </c>
      <c r="J85">
        <v>7</v>
      </c>
      <c r="K85">
        <v>70</v>
      </c>
      <c r="L85" s="1" t="s">
        <v>215</v>
      </c>
      <c r="M85" t="s">
        <v>140</v>
      </c>
      <c r="Q85">
        <v>3305</v>
      </c>
      <c r="R85" t="str">
        <f t="shared" si="13"/>
        <v>恶魔术士·开尔文</v>
      </c>
      <c r="S85">
        <f t="shared" si="14"/>
        <v>180</v>
      </c>
      <c r="T85">
        <f t="shared" si="15"/>
        <v>8</v>
      </c>
      <c r="U85">
        <v>100</v>
      </c>
      <c r="V85">
        <f t="shared" si="16"/>
        <v>11</v>
      </c>
      <c r="W85">
        <f t="shared" ref="W85:Y85" si="97">J61</f>
        <v>8</v>
      </c>
      <c r="X85">
        <f t="shared" si="97"/>
        <v>90</v>
      </c>
      <c r="Y85" s="1" t="str">
        <f t="shared" si="97"/>
        <v>12|31</v>
      </c>
      <c r="Z85" t="str">
        <f t="shared" si="18"/>
        <v>身体|头部|腿部</v>
      </c>
      <c r="AA85" t="str">
        <f t="shared" si="19"/>
        <v>2413|1.5;2405|0.5;2400|0.1;2401|0.1;2402|0.1</v>
      </c>
      <c r="AB85">
        <f t="shared" si="20"/>
        <v>0</v>
      </c>
      <c r="AC85">
        <v>1</v>
      </c>
      <c r="AD85">
        <v>0</v>
      </c>
      <c r="AE85">
        <v>0</v>
      </c>
      <c r="AF85">
        <v>0</v>
      </c>
      <c r="AG85">
        <v>10</v>
      </c>
      <c r="AH85" t="str">
        <f t="shared" si="22"/>
        <v>3300|10;3301|10;3302|10;3303|10;3304|10;3305|10</v>
      </c>
    </row>
    <row r="86" spans="3:34" x14ac:dyDescent="0.15">
      <c r="C86" t="s">
        <v>82</v>
      </c>
      <c r="D86" s="1" t="s">
        <v>202</v>
      </c>
      <c r="E86" t="s">
        <v>114</v>
      </c>
      <c r="F86">
        <f t="shared" si="92"/>
        <v>3</v>
      </c>
      <c r="G86">
        <f t="shared" si="93"/>
        <v>100</v>
      </c>
      <c r="H86">
        <v>0</v>
      </c>
      <c r="I86">
        <v>8</v>
      </c>
      <c r="J86">
        <v>3</v>
      </c>
      <c r="K86">
        <v>70</v>
      </c>
      <c r="L86" s="1" t="s">
        <v>250</v>
      </c>
      <c r="M86" t="s">
        <v>140</v>
      </c>
      <c r="Q86">
        <v>3306</v>
      </c>
      <c r="R86" t="str">
        <f t="shared" si="13"/>
        <v>地狱战士·摩西</v>
      </c>
      <c r="S86">
        <f t="shared" si="14"/>
        <v>180</v>
      </c>
      <c r="T86">
        <f t="shared" si="15"/>
        <v>1</v>
      </c>
      <c r="U86">
        <v>100</v>
      </c>
      <c r="V86">
        <f t="shared" si="16"/>
        <v>13</v>
      </c>
      <c r="W86">
        <f t="shared" ref="W86:Y86" si="98">J62</f>
        <v>2</v>
      </c>
      <c r="X86">
        <f t="shared" si="98"/>
        <v>90</v>
      </c>
      <c r="Y86" s="1" t="str">
        <f t="shared" si="98"/>
        <v>31|28|6</v>
      </c>
      <c r="Z86" t="str">
        <f t="shared" si="18"/>
        <v>身体|头部|腿部</v>
      </c>
      <c r="AA86" t="str">
        <f t="shared" si="19"/>
        <v>2413|1.5;2405|0.5;2400|0.1;2401|0.1;2402|0.1</v>
      </c>
      <c r="AB86">
        <f t="shared" si="20"/>
        <v>0</v>
      </c>
      <c r="AC86">
        <v>1</v>
      </c>
      <c r="AD86">
        <v>0</v>
      </c>
      <c r="AE86">
        <v>0</v>
      </c>
      <c r="AF86">
        <v>0</v>
      </c>
      <c r="AG86">
        <v>10</v>
      </c>
      <c r="AH86" t="str">
        <f t="shared" si="22"/>
        <v>3300|10;3301|10;3302|10;3303|10;3304|10;3305|10;3306|10</v>
      </c>
    </row>
    <row r="87" spans="3:34" x14ac:dyDescent="0.15">
      <c r="C87" t="s">
        <v>57</v>
      </c>
      <c r="D87" s="1" t="s">
        <v>202</v>
      </c>
      <c r="E87" t="s">
        <v>121</v>
      </c>
      <c r="F87">
        <f t="shared" si="92"/>
        <v>6</v>
      </c>
      <c r="G87">
        <f t="shared" si="93"/>
        <v>100</v>
      </c>
      <c r="H87">
        <v>0</v>
      </c>
      <c r="I87">
        <v>14</v>
      </c>
      <c r="J87">
        <v>2</v>
      </c>
      <c r="K87">
        <v>70</v>
      </c>
      <c r="L87" s="1">
        <v>10</v>
      </c>
      <c r="M87" t="s">
        <v>188</v>
      </c>
      <c r="Q87">
        <v>3307</v>
      </c>
      <c r="R87" t="str">
        <f t="shared" si="13"/>
        <v>时空猎手·昆特</v>
      </c>
      <c r="S87">
        <f t="shared" si="14"/>
        <v>180</v>
      </c>
      <c r="T87">
        <f t="shared" si="15"/>
        <v>8</v>
      </c>
      <c r="U87">
        <v>100</v>
      </c>
      <c r="V87">
        <f t="shared" si="16"/>
        <v>15</v>
      </c>
      <c r="W87">
        <f t="shared" ref="W87:Y87" si="99">J63</f>
        <v>2</v>
      </c>
      <c r="X87">
        <f t="shared" si="99"/>
        <v>90</v>
      </c>
      <c r="Y87" s="1" t="str">
        <f t="shared" si="99"/>
        <v>22|28</v>
      </c>
      <c r="Z87" t="str">
        <f t="shared" si="18"/>
        <v>身体|头部|腿部</v>
      </c>
      <c r="AA87" t="str">
        <f t="shared" si="19"/>
        <v>2413|1.5;2405|0.5;2400|0.1;2401|0.1;2402|0.1</v>
      </c>
      <c r="AB87">
        <f t="shared" si="20"/>
        <v>0</v>
      </c>
      <c r="AC87">
        <v>1</v>
      </c>
      <c r="AD87">
        <v>0</v>
      </c>
      <c r="AE87">
        <v>0</v>
      </c>
      <c r="AF87">
        <v>0</v>
      </c>
      <c r="AG87">
        <v>10</v>
      </c>
      <c r="AH87" t="str">
        <f t="shared" si="22"/>
        <v>3300|10;3301|10;3302|10;3303|10;3304|10;3305|10;3306|10;3307|10</v>
      </c>
    </row>
    <row r="88" spans="3:34" x14ac:dyDescent="0.15">
      <c r="C88" t="s">
        <v>83</v>
      </c>
      <c r="D88" s="1" t="s">
        <v>202</v>
      </c>
      <c r="E88" t="s">
        <v>115</v>
      </c>
      <c r="F88">
        <f t="shared" si="92"/>
        <v>9</v>
      </c>
      <c r="G88">
        <f t="shared" si="93"/>
        <v>100</v>
      </c>
      <c r="H88">
        <v>0</v>
      </c>
      <c r="I88">
        <v>16</v>
      </c>
      <c r="J88">
        <v>2</v>
      </c>
      <c r="K88">
        <v>70</v>
      </c>
      <c r="L88" s="1" t="s">
        <v>214</v>
      </c>
      <c r="M88" t="s">
        <v>140</v>
      </c>
      <c r="Q88">
        <v>3308</v>
      </c>
      <c r="R88" t="str">
        <f t="shared" si="13"/>
        <v>深渊执掌者·哈里森</v>
      </c>
      <c r="S88">
        <f t="shared" si="14"/>
        <v>250</v>
      </c>
      <c r="T88">
        <f t="shared" si="15"/>
        <v>11</v>
      </c>
      <c r="U88">
        <v>100</v>
      </c>
      <c r="V88">
        <f t="shared" si="16"/>
        <v>15</v>
      </c>
      <c r="W88">
        <f t="shared" ref="W88:Y88" si="100">J64</f>
        <v>3</v>
      </c>
      <c r="X88">
        <f t="shared" si="100"/>
        <v>100</v>
      </c>
      <c r="Y88" s="1" t="str">
        <f t="shared" si="100"/>
        <v>12|29|31|35</v>
      </c>
      <c r="Z88" t="str">
        <f t="shared" si="18"/>
        <v>身体|头部|腿部</v>
      </c>
      <c r="AA88" t="str">
        <f t="shared" si="19"/>
        <v>2413|1</v>
      </c>
      <c r="AB88">
        <f t="shared" si="20"/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 t="str">
        <f t="shared" si="22"/>
        <v>3300|10;3301|10;3302|10;3303|10;3304|10;3305|10;3306|10;3307|10</v>
      </c>
    </row>
    <row r="89" spans="3:34" x14ac:dyDescent="0.15">
      <c r="C89" t="s">
        <v>87</v>
      </c>
      <c r="D89" s="1" t="s">
        <v>202</v>
      </c>
      <c r="E89" t="s">
        <v>114</v>
      </c>
      <c r="F89">
        <f t="shared" si="92"/>
        <v>3</v>
      </c>
      <c r="G89">
        <f t="shared" si="93"/>
        <v>100</v>
      </c>
      <c r="H89">
        <v>0</v>
      </c>
      <c r="I89">
        <v>12</v>
      </c>
      <c r="J89">
        <v>3</v>
      </c>
      <c r="K89">
        <v>70</v>
      </c>
      <c r="L89" s="1" t="s">
        <v>245</v>
      </c>
      <c r="M89" t="s">
        <v>140</v>
      </c>
      <c r="Q89">
        <v>3309</v>
      </c>
      <c r="R89" t="str">
        <f t="shared" si="13"/>
        <v>劣魔</v>
      </c>
      <c r="S89">
        <f t="shared" si="14"/>
        <v>100</v>
      </c>
      <c r="T89">
        <f t="shared" si="15"/>
        <v>6</v>
      </c>
      <c r="U89">
        <v>100</v>
      </c>
      <c r="V89">
        <f t="shared" si="16"/>
        <v>10</v>
      </c>
      <c r="W89">
        <f t="shared" ref="W89:Y89" si="101">J65</f>
        <v>2</v>
      </c>
      <c r="X89">
        <f t="shared" si="101"/>
        <v>70</v>
      </c>
      <c r="Y89" s="1" t="str">
        <f t="shared" si="101"/>
        <v>2|31</v>
      </c>
      <c r="Z89" t="str">
        <f t="shared" si="18"/>
        <v>身体|头部|腿部</v>
      </c>
      <c r="AA89" t="str">
        <f t="shared" si="19"/>
        <v>2413|0.2;2405|0.1;2400|0.05;2401|0.05;2402|0.05;2300|0.2;2301|0.2</v>
      </c>
      <c r="AB89">
        <f t="shared" si="20"/>
        <v>0</v>
      </c>
      <c r="AC89">
        <v>3</v>
      </c>
      <c r="AD89">
        <v>0</v>
      </c>
      <c r="AE89">
        <v>0</v>
      </c>
      <c r="AF89">
        <v>0</v>
      </c>
      <c r="AG89">
        <v>100</v>
      </c>
      <c r="AH89" t="str">
        <f t="shared" si="22"/>
        <v>3300|10;3301|10;3302|10;3303|10;3304|10;3305|10;3306|10;3307|10;3309|100</v>
      </c>
    </row>
    <row r="90" spans="3:34" x14ac:dyDescent="0.15">
      <c r="C90" t="s">
        <v>88</v>
      </c>
      <c r="D90" s="1" t="s">
        <v>202</v>
      </c>
      <c r="E90" t="s">
        <v>121</v>
      </c>
      <c r="F90">
        <f t="shared" si="92"/>
        <v>6</v>
      </c>
      <c r="G90">
        <f t="shared" si="93"/>
        <v>100</v>
      </c>
      <c r="H90">
        <v>1</v>
      </c>
      <c r="I90">
        <v>13</v>
      </c>
      <c r="J90">
        <v>2</v>
      </c>
      <c r="K90">
        <v>70</v>
      </c>
      <c r="L90" s="1">
        <v>19</v>
      </c>
      <c r="M90" t="s">
        <v>140</v>
      </c>
      <c r="Q90">
        <v>3310</v>
      </c>
      <c r="R90" t="str">
        <f t="shared" si="13"/>
        <v>小劣魔</v>
      </c>
      <c r="S90">
        <f t="shared" si="14"/>
        <v>100</v>
      </c>
      <c r="T90">
        <f t="shared" si="15"/>
        <v>6</v>
      </c>
      <c r="U90">
        <v>100</v>
      </c>
      <c r="V90">
        <f t="shared" si="16"/>
        <v>8</v>
      </c>
      <c r="W90">
        <f t="shared" ref="W90:Y90" si="102">J66</f>
        <v>2</v>
      </c>
      <c r="X90">
        <f t="shared" si="102"/>
        <v>70</v>
      </c>
      <c r="Y90" s="1" t="str">
        <f t="shared" si="102"/>
        <v>2|31</v>
      </c>
      <c r="Z90" t="str">
        <f t="shared" si="18"/>
        <v>身体|头部|腿部</v>
      </c>
      <c r="AA90" t="str">
        <f t="shared" si="19"/>
        <v>2413|0.2;2405|0.1;2400|0.05;2401|0.05;2402|0.05;2300|0.2;2301|0.2</v>
      </c>
      <c r="AB90">
        <f t="shared" si="20"/>
        <v>0</v>
      </c>
      <c r="AC90">
        <v>2</v>
      </c>
      <c r="AD90">
        <v>0</v>
      </c>
      <c r="AE90">
        <v>0</v>
      </c>
      <c r="AF90">
        <v>0</v>
      </c>
      <c r="AG90">
        <v>100</v>
      </c>
      <c r="AH90" t="str">
        <f t="shared" si="22"/>
        <v>3300|10;3301|10;3302|10;3303|10;3304|10;3305|10;3306|10;3307|10;3309|100;3310|100</v>
      </c>
    </row>
    <row r="91" spans="3:34" x14ac:dyDescent="0.15">
      <c r="Q91">
        <v>3311</v>
      </c>
      <c r="R91" t="str">
        <f t="shared" si="13"/>
        <v>火焰傀儡</v>
      </c>
      <c r="S91">
        <f t="shared" si="14"/>
        <v>100</v>
      </c>
      <c r="T91">
        <f t="shared" si="15"/>
        <v>9</v>
      </c>
      <c r="U91">
        <v>100</v>
      </c>
      <c r="V91">
        <f t="shared" si="16"/>
        <v>10</v>
      </c>
      <c r="W91">
        <f t="shared" ref="W91:Y91" si="103">J67</f>
        <v>3</v>
      </c>
      <c r="X91">
        <f t="shared" si="103"/>
        <v>70</v>
      </c>
      <c r="Y91" s="1" t="str">
        <f t="shared" si="103"/>
        <v>2|31|12</v>
      </c>
      <c r="Z91" t="str">
        <f t="shared" si="18"/>
        <v>身体|头部|</v>
      </c>
      <c r="AA91" t="str">
        <f t="shared" si="19"/>
        <v>2413|0.2;2405|0.1;2400|0.05;2401|0.05;2402|0.05;2300|0.2;2301|0.2</v>
      </c>
      <c r="AB91">
        <f t="shared" si="20"/>
        <v>0</v>
      </c>
      <c r="AC91">
        <v>2</v>
      </c>
      <c r="AD91">
        <v>0</v>
      </c>
      <c r="AE91">
        <v>0</v>
      </c>
      <c r="AF91">
        <v>0</v>
      </c>
      <c r="AG91">
        <v>100</v>
      </c>
      <c r="AH91" t="str">
        <f t="shared" si="22"/>
        <v>3300|10;3301|10;3302|10;3303|10;3304|10;3305|10;3306|10;3307|10;3309|100;3310|100;3311|100</v>
      </c>
    </row>
    <row r="92" spans="3:34" x14ac:dyDescent="0.15">
      <c r="Q92">
        <v>3312</v>
      </c>
      <c r="R92" t="str">
        <f t="shared" ref="R92:R103" si="104">C68</f>
        <v>小恶魔</v>
      </c>
      <c r="S92">
        <f t="shared" ref="S92:S115" si="105">G68</f>
        <v>100</v>
      </c>
      <c r="T92">
        <f t="shared" ref="T92:T115" si="106">F68</f>
        <v>6</v>
      </c>
      <c r="U92">
        <v>100</v>
      </c>
      <c r="V92">
        <f t="shared" ref="V92:V115" si="107">I68</f>
        <v>8</v>
      </c>
      <c r="W92">
        <f t="shared" ref="W92:Y92" si="108">J68</f>
        <v>2</v>
      </c>
      <c r="X92">
        <f t="shared" si="108"/>
        <v>70</v>
      </c>
      <c r="Y92" s="1" t="str">
        <f t="shared" si="108"/>
        <v>2|31</v>
      </c>
      <c r="Z92" t="str">
        <f t="shared" ref="Z92:Z115" si="109">M68</f>
        <v>身体|头部|腿部</v>
      </c>
      <c r="AA92" t="str">
        <f t="shared" ref="AA92:AA115" si="110">D68</f>
        <v>2413|0.2;2405|0.1;2400|0.05;2401|0.05;2402|0.05;2300|0.2;2301|0.2</v>
      </c>
      <c r="AB92">
        <f t="shared" ref="AB92:AB102" si="111">H68</f>
        <v>0</v>
      </c>
      <c r="AC92">
        <v>2</v>
      </c>
      <c r="AD92">
        <v>0</v>
      </c>
      <c r="AE92">
        <v>0</v>
      </c>
      <c r="AF92">
        <v>0</v>
      </c>
      <c r="AG92">
        <v>100</v>
      </c>
      <c r="AH92" t="str">
        <f t="shared" si="22"/>
        <v>3300|10;3301|10;3302|10;3303|10;3304|10;3305|10;3306|10;3307|10;3309|100;3310|100;3311|100;3312|100</v>
      </c>
    </row>
    <row r="93" spans="3:34" x14ac:dyDescent="0.15">
      <c r="Q93">
        <v>3313</v>
      </c>
      <c r="R93" t="str">
        <f t="shared" si="104"/>
        <v>翅魔</v>
      </c>
      <c r="S93">
        <f t="shared" si="105"/>
        <v>100</v>
      </c>
      <c r="T93">
        <f t="shared" si="106"/>
        <v>9</v>
      </c>
      <c r="U93">
        <v>100</v>
      </c>
      <c r="V93">
        <f t="shared" si="107"/>
        <v>14</v>
      </c>
      <c r="W93">
        <f t="shared" ref="W93:Y93" si="112">J69</f>
        <v>3</v>
      </c>
      <c r="X93">
        <f t="shared" si="112"/>
        <v>70</v>
      </c>
      <c r="Y93" s="1" t="str">
        <f t="shared" si="112"/>
        <v>1|2</v>
      </c>
      <c r="Z93" t="str">
        <f t="shared" si="109"/>
        <v>身体|头部|翅膀</v>
      </c>
      <c r="AA93" t="str">
        <f t="shared" si="110"/>
        <v>2413|0.2;2405|0.1;2400|0.05;2401|0.05;2402|0.05;2300|0.2;2301|0.2</v>
      </c>
      <c r="AB93">
        <f t="shared" si="111"/>
        <v>1</v>
      </c>
      <c r="AC93">
        <v>3</v>
      </c>
      <c r="AD93">
        <v>0</v>
      </c>
      <c r="AE93">
        <v>0</v>
      </c>
      <c r="AF93">
        <v>0</v>
      </c>
      <c r="AG93">
        <v>100</v>
      </c>
      <c r="AH93" t="str">
        <f t="shared" ref="AH93:AH114" si="113">IF(AG93&gt;0,AH92&amp;";"&amp;Q93&amp;"|"&amp;AG93,AH92)</f>
        <v>3300|10;3301|10;3302|10;3303|10;3304|10;3305|10;3306|10;3307|10;3309|100;3310|100;3311|100;3312|100;3313|100</v>
      </c>
    </row>
    <row r="94" spans="3:34" x14ac:dyDescent="0.15">
      <c r="Q94">
        <v>3314</v>
      </c>
      <c r="R94" t="str">
        <f t="shared" si="104"/>
        <v>蚁兽</v>
      </c>
      <c r="S94">
        <f t="shared" si="105"/>
        <v>100</v>
      </c>
      <c r="T94">
        <f t="shared" si="106"/>
        <v>3</v>
      </c>
      <c r="U94">
        <v>100</v>
      </c>
      <c r="V94">
        <f t="shared" si="107"/>
        <v>14</v>
      </c>
      <c r="W94">
        <f t="shared" ref="W94:Y94" si="114">J70</f>
        <v>2</v>
      </c>
      <c r="X94">
        <f t="shared" si="114"/>
        <v>70</v>
      </c>
      <c r="Y94" s="1" t="str">
        <f t="shared" si="114"/>
        <v>1|2</v>
      </c>
      <c r="Z94" t="str">
        <f t="shared" si="109"/>
        <v>身体|头部|腿部</v>
      </c>
      <c r="AA94" t="str">
        <f t="shared" si="110"/>
        <v>2413|0.2;2405|0.1;2400|0.05;2401|0.05;2402|0.05;2300|0.2;2301|0.2</v>
      </c>
      <c r="AB94">
        <f t="shared" si="111"/>
        <v>1</v>
      </c>
      <c r="AC94">
        <v>3</v>
      </c>
      <c r="AD94">
        <v>0</v>
      </c>
      <c r="AE94">
        <v>0</v>
      </c>
      <c r="AF94">
        <v>0</v>
      </c>
      <c r="AG94">
        <v>100</v>
      </c>
      <c r="AH94" t="str">
        <f t="shared" si="113"/>
        <v>3300|10;3301|10;3302|10;3303|10;3304|10;3305|10;3306|10;3307|10;3309|100;3310|100;3311|100;3312|100;3313|100;3314|100</v>
      </c>
    </row>
    <row r="95" spans="3:34" x14ac:dyDescent="0.15">
      <c r="Q95">
        <v>3315</v>
      </c>
      <c r="R95" t="str">
        <f t="shared" si="104"/>
        <v>火元素</v>
      </c>
      <c r="S95">
        <f t="shared" si="105"/>
        <v>100</v>
      </c>
      <c r="T95">
        <f t="shared" si="106"/>
        <v>9</v>
      </c>
      <c r="U95">
        <v>100</v>
      </c>
      <c r="V95">
        <f t="shared" si="107"/>
        <v>10</v>
      </c>
      <c r="W95">
        <f t="shared" ref="W95:Y95" si="115">J71</f>
        <v>2</v>
      </c>
      <c r="X95">
        <f t="shared" si="115"/>
        <v>70</v>
      </c>
      <c r="Y95" s="1">
        <f t="shared" si="115"/>
        <v>12</v>
      </c>
      <c r="Z95" t="str">
        <f t="shared" si="109"/>
        <v>身体|头部|腿部</v>
      </c>
      <c r="AA95" t="str">
        <f t="shared" si="110"/>
        <v>2413|0.2;2405|0.1;2400|0.05;2401|0.05;2402|0.05;2300|0.2;2301|0.2</v>
      </c>
      <c r="AB95">
        <f t="shared" si="111"/>
        <v>0</v>
      </c>
      <c r="AC95">
        <v>2</v>
      </c>
      <c r="AD95">
        <v>0</v>
      </c>
      <c r="AE95">
        <v>0</v>
      </c>
      <c r="AF95">
        <v>0</v>
      </c>
      <c r="AG95">
        <v>100</v>
      </c>
      <c r="AH95" t="str">
        <f t="shared" si="113"/>
        <v>3300|10;3301|10;3302|10;3303|10;3304|10;3305|10;3306|10;3307|10;3309|100;3310|100;3311|100;3312|100;3313|100;3314|100;3315|100</v>
      </c>
    </row>
    <row r="96" spans="3:34" x14ac:dyDescent="0.15">
      <c r="Q96">
        <v>3316</v>
      </c>
      <c r="R96" t="str">
        <f t="shared" si="104"/>
        <v>深渊领主</v>
      </c>
      <c r="S96">
        <f t="shared" si="105"/>
        <v>100</v>
      </c>
      <c r="T96">
        <f t="shared" si="106"/>
        <v>3</v>
      </c>
      <c r="U96">
        <v>100</v>
      </c>
      <c r="V96">
        <f t="shared" si="107"/>
        <v>9</v>
      </c>
      <c r="W96">
        <f t="shared" ref="W96:Y96" si="116">J72</f>
        <v>4</v>
      </c>
      <c r="X96">
        <f t="shared" si="116"/>
        <v>70</v>
      </c>
      <c r="Y96" s="1" t="str">
        <f t="shared" si="116"/>
        <v>12|19</v>
      </c>
      <c r="Z96" t="str">
        <f t="shared" si="109"/>
        <v>身体|头部|腿部</v>
      </c>
      <c r="AA96" t="str">
        <f t="shared" si="110"/>
        <v>2413|0.2;2405|0.1;2400|0.05;2401|0.05;2402|0.05;2300|0.2;2301|0.2</v>
      </c>
      <c r="AB96">
        <f t="shared" si="111"/>
        <v>0</v>
      </c>
      <c r="AC96">
        <v>2</v>
      </c>
      <c r="AD96">
        <v>0</v>
      </c>
      <c r="AE96">
        <v>0</v>
      </c>
      <c r="AF96">
        <v>0</v>
      </c>
      <c r="AG96">
        <v>100</v>
      </c>
      <c r="AH96" t="str">
        <f t="shared" si="113"/>
        <v>3300|10;3301|10;3302|10;3303|10;3304|10;3305|10;3306|10;3307|10;3309|100;3310|100;3311|100;3312|100;3313|100;3314|100;3315|100;3316|100</v>
      </c>
    </row>
    <row r="97" spans="7:34" x14ac:dyDescent="0.15">
      <c r="Q97">
        <v>3400</v>
      </c>
      <c r="R97" t="str">
        <f t="shared" si="104"/>
        <v>正义之镰·肖恩</v>
      </c>
      <c r="S97">
        <f t="shared" si="105"/>
        <v>180</v>
      </c>
      <c r="T97">
        <f t="shared" si="106"/>
        <v>8</v>
      </c>
      <c r="U97">
        <v>100</v>
      </c>
      <c r="V97">
        <f t="shared" si="107"/>
        <v>12</v>
      </c>
      <c r="W97">
        <f t="shared" ref="W97:Y97" si="117">J73</f>
        <v>10</v>
      </c>
      <c r="X97">
        <f t="shared" si="117"/>
        <v>90</v>
      </c>
      <c r="Y97" s="1" t="str">
        <f t="shared" si="117"/>
        <v>26|31</v>
      </c>
      <c r="Z97" t="str">
        <f t="shared" si="109"/>
        <v>身体|头部|腿部</v>
      </c>
      <c r="AA97" t="str">
        <f t="shared" si="110"/>
        <v>2414|1.5;2402|0.5;2202|0.2;3305|1</v>
      </c>
      <c r="AB97">
        <f t="shared" si="111"/>
        <v>0</v>
      </c>
      <c r="AC97">
        <v>1</v>
      </c>
      <c r="AD97">
        <v>0</v>
      </c>
      <c r="AE97">
        <v>0</v>
      </c>
      <c r="AF97">
        <v>0</v>
      </c>
      <c r="AG97" s="2">
        <v>10</v>
      </c>
      <c r="AH97" t="str">
        <f>Q97&amp;"|"&amp;AG97</f>
        <v>3400|10</v>
      </c>
    </row>
    <row r="98" spans="7:34" x14ac:dyDescent="0.15">
      <c r="Q98">
        <v>3401</v>
      </c>
      <c r="R98" t="str">
        <f t="shared" si="104"/>
        <v>灵魂女王·塞拉</v>
      </c>
      <c r="S98">
        <f t="shared" si="105"/>
        <v>180</v>
      </c>
      <c r="T98">
        <f t="shared" si="106"/>
        <v>8</v>
      </c>
      <c r="U98">
        <v>100</v>
      </c>
      <c r="V98">
        <f t="shared" si="107"/>
        <v>11</v>
      </c>
      <c r="W98">
        <f t="shared" ref="W98:Y98" si="118">J74</f>
        <v>12</v>
      </c>
      <c r="X98">
        <f t="shared" si="118"/>
        <v>90</v>
      </c>
      <c r="Y98" s="1" t="str">
        <f t="shared" si="118"/>
        <v>26|4|31</v>
      </c>
      <c r="Z98" t="str">
        <f t="shared" si="109"/>
        <v>身体|头部|腿部</v>
      </c>
      <c r="AA98" t="str">
        <f t="shared" si="110"/>
        <v>2414|1.5;2402|0.5;2202|0.2;3305|1</v>
      </c>
      <c r="AB98">
        <f t="shared" si="111"/>
        <v>0</v>
      </c>
      <c r="AC98">
        <v>1</v>
      </c>
      <c r="AD98">
        <v>0</v>
      </c>
      <c r="AE98">
        <v>0</v>
      </c>
      <c r="AF98">
        <v>0</v>
      </c>
      <c r="AG98" s="2">
        <v>10</v>
      </c>
      <c r="AH98" t="str">
        <f t="shared" si="113"/>
        <v>3400|10;3401|10</v>
      </c>
    </row>
    <row r="99" spans="7:34" x14ac:dyDescent="0.15">
      <c r="Q99">
        <v>3402</v>
      </c>
      <c r="R99" t="str">
        <f t="shared" si="104"/>
        <v>死亡阴影·摩多</v>
      </c>
      <c r="S99">
        <f t="shared" si="105"/>
        <v>180</v>
      </c>
      <c r="T99">
        <f t="shared" si="106"/>
        <v>4</v>
      </c>
      <c r="U99">
        <v>100</v>
      </c>
      <c r="V99">
        <f t="shared" si="107"/>
        <v>15</v>
      </c>
      <c r="W99">
        <f t="shared" ref="W99:Y99" si="119">J75</f>
        <v>3</v>
      </c>
      <c r="X99">
        <f t="shared" si="119"/>
        <v>90</v>
      </c>
      <c r="Y99" s="1" t="str">
        <f t="shared" si="119"/>
        <v>21|28|31</v>
      </c>
      <c r="Z99" t="str">
        <f t="shared" si="109"/>
        <v>身体|头部|腿部</v>
      </c>
      <c r="AA99" t="str">
        <f t="shared" si="110"/>
        <v>2414|1.5;2402|0.5;2202|0.2;3305|1</v>
      </c>
      <c r="AB99">
        <f t="shared" si="111"/>
        <v>0</v>
      </c>
      <c r="AC99">
        <v>1</v>
      </c>
      <c r="AD99">
        <v>0</v>
      </c>
      <c r="AE99">
        <v>0</v>
      </c>
      <c r="AF99">
        <v>0</v>
      </c>
      <c r="AG99" s="2">
        <v>10</v>
      </c>
      <c r="AH99" t="str">
        <f t="shared" si="113"/>
        <v>3400|10;3401|10;3402|10</v>
      </c>
    </row>
    <row r="100" spans="7:34" x14ac:dyDescent="0.15">
      <c r="Q100">
        <v>3403</v>
      </c>
      <c r="R100" t="str">
        <f t="shared" si="104"/>
        <v>瘟疫魔女·瑞贝卡</v>
      </c>
      <c r="S100">
        <f t="shared" si="105"/>
        <v>180</v>
      </c>
      <c r="T100">
        <f t="shared" si="106"/>
        <v>4</v>
      </c>
      <c r="U100">
        <v>100</v>
      </c>
      <c r="V100">
        <f t="shared" si="107"/>
        <v>11</v>
      </c>
      <c r="W100">
        <f t="shared" ref="W100:Y100" si="120">J76</f>
        <v>8</v>
      </c>
      <c r="X100">
        <f t="shared" si="120"/>
        <v>90</v>
      </c>
      <c r="Y100" s="1" t="str">
        <f t="shared" si="120"/>
        <v>5|31</v>
      </c>
      <c r="Z100" t="str">
        <f t="shared" si="109"/>
        <v>身体|头部|腿部</v>
      </c>
      <c r="AA100" t="str">
        <f t="shared" si="110"/>
        <v>2414|1.5;2402|0.5;2202|0.2;3305|1</v>
      </c>
      <c r="AB100">
        <f t="shared" si="111"/>
        <v>0</v>
      </c>
      <c r="AC100">
        <v>1</v>
      </c>
      <c r="AD100">
        <v>0</v>
      </c>
      <c r="AE100">
        <v>0</v>
      </c>
      <c r="AF100">
        <v>0</v>
      </c>
      <c r="AG100" s="2">
        <v>10</v>
      </c>
      <c r="AH100" t="str">
        <f t="shared" si="113"/>
        <v>3400|10;3401|10;3402|10;3403|10</v>
      </c>
    </row>
    <row r="101" spans="7:34" x14ac:dyDescent="0.15">
      <c r="Q101">
        <v>3404</v>
      </c>
      <c r="R101" t="str">
        <f t="shared" si="104"/>
        <v>骷髅王·奥瑞克</v>
      </c>
      <c r="S101">
        <f t="shared" si="105"/>
        <v>180</v>
      </c>
      <c r="T101">
        <f t="shared" si="106"/>
        <v>1</v>
      </c>
      <c r="U101">
        <v>100</v>
      </c>
      <c r="V101">
        <f t="shared" si="107"/>
        <v>12</v>
      </c>
      <c r="W101">
        <f t="shared" ref="W101:Y101" si="121">J77</f>
        <v>2</v>
      </c>
      <c r="X101">
        <f t="shared" si="121"/>
        <v>90</v>
      </c>
      <c r="Y101" s="1" t="str">
        <f t="shared" si="121"/>
        <v>31|28|6</v>
      </c>
      <c r="Z101" t="str">
        <f t="shared" si="109"/>
        <v>身体|头部|腿部</v>
      </c>
      <c r="AA101" t="str">
        <f t="shared" si="110"/>
        <v>2414|1.5;2402|0.5;2202|0.2;3305|1</v>
      </c>
      <c r="AB101">
        <f t="shared" si="111"/>
        <v>0</v>
      </c>
      <c r="AC101">
        <v>1</v>
      </c>
      <c r="AD101">
        <v>0</v>
      </c>
      <c r="AE101">
        <v>0</v>
      </c>
      <c r="AF101">
        <v>0</v>
      </c>
      <c r="AG101" s="2">
        <v>10</v>
      </c>
      <c r="AH101" t="str">
        <f t="shared" si="113"/>
        <v>3400|10;3401|10;3402|10;3403|10;3404|10</v>
      </c>
    </row>
    <row r="102" spans="7:34" x14ac:dyDescent="0.15">
      <c r="Q102">
        <v>3405</v>
      </c>
      <c r="R102" t="str">
        <f t="shared" si="104"/>
        <v>幽魂领袖·米勒</v>
      </c>
      <c r="S102">
        <f t="shared" si="105"/>
        <v>180</v>
      </c>
      <c r="T102">
        <f t="shared" si="106"/>
        <v>1</v>
      </c>
      <c r="U102">
        <v>100</v>
      </c>
      <c r="V102">
        <f t="shared" si="107"/>
        <v>14</v>
      </c>
      <c r="W102">
        <f t="shared" ref="W102:Y102" si="122">J78</f>
        <v>2</v>
      </c>
      <c r="X102">
        <f t="shared" si="122"/>
        <v>90</v>
      </c>
      <c r="Y102" s="1" t="str">
        <f t="shared" si="122"/>
        <v>10|14</v>
      </c>
      <c r="Z102" t="str">
        <f t="shared" si="109"/>
        <v>身体|头部|腿部</v>
      </c>
      <c r="AA102" t="str">
        <f t="shared" si="110"/>
        <v>2414|1.5;2402|0.5;2202|0.2;3305|1</v>
      </c>
      <c r="AB102">
        <f t="shared" si="111"/>
        <v>0</v>
      </c>
      <c r="AC102">
        <v>1</v>
      </c>
      <c r="AD102">
        <v>0</v>
      </c>
      <c r="AE102">
        <v>0</v>
      </c>
      <c r="AF102">
        <v>0</v>
      </c>
      <c r="AG102" s="2">
        <v>10</v>
      </c>
      <c r="AH102" t="str">
        <f t="shared" si="113"/>
        <v>3400|10;3401|10;3402|10;3403|10;3404|10;3405|10</v>
      </c>
    </row>
    <row r="103" spans="7:34" x14ac:dyDescent="0.15">
      <c r="Q103">
        <v>3406</v>
      </c>
      <c r="R103" t="str">
        <f t="shared" si="104"/>
        <v>潜行刺客·乌冬</v>
      </c>
      <c r="S103">
        <f t="shared" si="105"/>
        <v>180</v>
      </c>
      <c r="T103">
        <f t="shared" si="106"/>
        <v>8</v>
      </c>
      <c r="U103">
        <v>100</v>
      </c>
      <c r="V103">
        <f t="shared" si="107"/>
        <v>15</v>
      </c>
      <c r="W103">
        <f t="shared" ref="W103:Y103" si="123">J79</f>
        <v>2</v>
      </c>
      <c r="X103">
        <f t="shared" si="123"/>
        <v>90</v>
      </c>
      <c r="Y103" s="1" t="str">
        <f t="shared" si="123"/>
        <v>28|6</v>
      </c>
      <c r="Z103" t="str">
        <f t="shared" si="109"/>
        <v>身体|头部|腿部</v>
      </c>
      <c r="AA103" t="str">
        <f t="shared" si="110"/>
        <v>2414|1.5;2402|0.5;2202|0.2;3305|1</v>
      </c>
      <c r="AB103">
        <f>H79</f>
        <v>0</v>
      </c>
      <c r="AC103">
        <v>1</v>
      </c>
      <c r="AD103">
        <v>0</v>
      </c>
      <c r="AE103">
        <v>0</v>
      </c>
      <c r="AF103">
        <v>0</v>
      </c>
      <c r="AG103" s="2">
        <v>10</v>
      </c>
      <c r="AH103" t="str">
        <f t="shared" si="113"/>
        <v>3400|10;3401|10;3402|10;3403|10;3404|10;3405|10;3406|10</v>
      </c>
    </row>
    <row r="104" spans="7:34" x14ac:dyDescent="0.15">
      <c r="Q104">
        <v>3407</v>
      </c>
      <c r="R104" t="str">
        <f t="shared" ref="R104:R114" si="124">C80</f>
        <v>沼泽猎手·鬼王</v>
      </c>
      <c r="S104">
        <f t="shared" si="105"/>
        <v>180</v>
      </c>
      <c r="T104">
        <f t="shared" si="106"/>
        <v>4</v>
      </c>
      <c r="U104">
        <v>100</v>
      </c>
      <c r="V104">
        <f t="shared" si="107"/>
        <v>16</v>
      </c>
      <c r="W104">
        <f t="shared" ref="W104:Y104" si="125">J80</f>
        <v>12</v>
      </c>
      <c r="X104">
        <f t="shared" si="125"/>
        <v>90</v>
      </c>
      <c r="Y104" s="1" t="str">
        <f t="shared" si="125"/>
        <v>22|28</v>
      </c>
      <c r="Z104" t="str">
        <f t="shared" si="109"/>
        <v>身体|头部|腿部</v>
      </c>
      <c r="AA104" t="str">
        <f t="shared" si="110"/>
        <v>2414|1.5;2402|0.5;2202|0.2;3305|1</v>
      </c>
      <c r="AB104">
        <f t="shared" ref="AB104:AB115" si="126">H80</f>
        <v>0</v>
      </c>
      <c r="AC104">
        <v>1</v>
      </c>
      <c r="AD104">
        <v>0</v>
      </c>
      <c r="AE104">
        <v>0</v>
      </c>
      <c r="AF104">
        <v>0</v>
      </c>
      <c r="AG104" s="2">
        <v>10</v>
      </c>
      <c r="AH104" t="str">
        <f t="shared" si="113"/>
        <v>3400|10;3401|10;3402|10;3403|10;3404|10;3405|10;3406|10;3407|10</v>
      </c>
    </row>
    <row r="105" spans="7:34" x14ac:dyDescent="0.15">
      <c r="Q105">
        <v>3408</v>
      </c>
      <c r="R105" t="str">
        <f t="shared" si="124"/>
        <v>死亡执掌者·骨龙</v>
      </c>
      <c r="S105">
        <f t="shared" si="105"/>
        <v>250</v>
      </c>
      <c r="T105">
        <f t="shared" si="106"/>
        <v>15</v>
      </c>
      <c r="U105">
        <v>100</v>
      </c>
      <c r="V105">
        <f t="shared" si="107"/>
        <v>20</v>
      </c>
      <c r="W105">
        <f t="shared" ref="W105:Y105" si="127">J81</f>
        <v>12</v>
      </c>
      <c r="X105">
        <f t="shared" si="127"/>
        <v>100</v>
      </c>
      <c r="Y105" s="1" t="str">
        <f t="shared" si="127"/>
        <v>12|14|26</v>
      </c>
      <c r="Z105" t="str">
        <f t="shared" si="109"/>
        <v>身体|头部|腿部</v>
      </c>
      <c r="AA105" t="str">
        <f t="shared" si="110"/>
        <v>2414|1</v>
      </c>
      <c r="AB105">
        <f t="shared" si="126"/>
        <v>0</v>
      </c>
      <c r="AC105">
        <v>1</v>
      </c>
      <c r="AD105">
        <v>0</v>
      </c>
      <c r="AE105">
        <v>0</v>
      </c>
      <c r="AF105">
        <v>0</v>
      </c>
      <c r="AG105" s="2">
        <v>0</v>
      </c>
      <c r="AH105" t="str">
        <f t="shared" si="113"/>
        <v>3400|10;3401|10;3402|10;3403|10;3404|10;3405|10;3406|10;3407|10</v>
      </c>
    </row>
    <row r="106" spans="7:34" x14ac:dyDescent="0.15">
      <c r="Q106">
        <v>3409</v>
      </c>
      <c r="R106" t="str">
        <f t="shared" si="124"/>
        <v>骷髅兵</v>
      </c>
      <c r="S106">
        <f t="shared" si="105"/>
        <v>100</v>
      </c>
      <c r="T106">
        <f t="shared" si="106"/>
        <v>6</v>
      </c>
      <c r="U106">
        <v>100</v>
      </c>
      <c r="V106">
        <f t="shared" si="107"/>
        <v>8</v>
      </c>
      <c r="W106">
        <f t="shared" ref="W106:Y106" si="128">J82</f>
        <v>2</v>
      </c>
      <c r="X106">
        <f t="shared" si="128"/>
        <v>70</v>
      </c>
      <c r="Y106" s="1" t="str">
        <f t="shared" si="128"/>
        <v>31|28|6</v>
      </c>
      <c r="Z106" t="str">
        <f t="shared" si="109"/>
        <v>身体|头部|腿部</v>
      </c>
      <c r="AA106" t="str">
        <f t="shared" si="110"/>
        <v>2414|0.2;2402|0.1;2202|0.05;3305|0.2</v>
      </c>
      <c r="AB106">
        <f t="shared" si="126"/>
        <v>0</v>
      </c>
      <c r="AC106">
        <v>3</v>
      </c>
      <c r="AD106">
        <v>0</v>
      </c>
      <c r="AE106">
        <v>0</v>
      </c>
      <c r="AF106">
        <v>0</v>
      </c>
      <c r="AG106" s="2">
        <v>100</v>
      </c>
      <c r="AH106" t="str">
        <f t="shared" si="113"/>
        <v>3400|10;3401|10;3402|10;3403|10;3404|10;3405|10;3406|10;3407|10;3409|100</v>
      </c>
    </row>
    <row r="107" spans="7:34" x14ac:dyDescent="0.15">
      <c r="Q107">
        <v>3410</v>
      </c>
      <c r="R107" t="str">
        <f t="shared" si="124"/>
        <v>骷髅战士</v>
      </c>
      <c r="S107">
        <f t="shared" si="105"/>
        <v>100</v>
      </c>
      <c r="T107">
        <f t="shared" si="106"/>
        <v>6</v>
      </c>
      <c r="U107">
        <v>100</v>
      </c>
      <c r="V107">
        <f t="shared" si="107"/>
        <v>8</v>
      </c>
      <c r="W107">
        <f t="shared" ref="W107:Y107" si="129">J83</f>
        <v>2</v>
      </c>
      <c r="X107">
        <f t="shared" si="129"/>
        <v>70</v>
      </c>
      <c r="Y107" s="1" t="str">
        <f t="shared" si="129"/>
        <v>31|28|6</v>
      </c>
      <c r="Z107" t="str">
        <f t="shared" si="109"/>
        <v>身体|头部|腿部</v>
      </c>
      <c r="AA107" t="str">
        <f t="shared" si="110"/>
        <v>2414|0.2;2402|0.1;2202|0.05;3305|0.2</v>
      </c>
      <c r="AB107">
        <f t="shared" si="126"/>
        <v>0</v>
      </c>
      <c r="AC107">
        <v>2</v>
      </c>
      <c r="AD107">
        <v>0</v>
      </c>
      <c r="AE107">
        <v>0</v>
      </c>
      <c r="AF107">
        <v>0</v>
      </c>
      <c r="AG107" s="2">
        <v>100</v>
      </c>
      <c r="AH107" t="str">
        <f t="shared" si="113"/>
        <v>3400|10;3401|10;3402|10;3403|10;3404|10;3405|10;3406|10;3407|10;3409|100;3410|100</v>
      </c>
    </row>
    <row r="108" spans="7:34" x14ac:dyDescent="0.15">
      <c r="Q108">
        <v>3411</v>
      </c>
      <c r="R108" t="str">
        <f t="shared" si="124"/>
        <v>骷髅弓箭手</v>
      </c>
      <c r="S108">
        <f t="shared" si="105"/>
        <v>100</v>
      </c>
      <c r="T108">
        <f t="shared" si="106"/>
        <v>6</v>
      </c>
      <c r="U108">
        <v>100</v>
      </c>
      <c r="V108">
        <f t="shared" si="107"/>
        <v>9</v>
      </c>
      <c r="W108">
        <f t="shared" ref="W108:Y108" si="130">J84</f>
        <v>8</v>
      </c>
      <c r="X108">
        <f t="shared" si="130"/>
        <v>70</v>
      </c>
      <c r="Y108" s="1" t="str">
        <f t="shared" si="130"/>
        <v>22|28</v>
      </c>
      <c r="Z108" t="str">
        <f t="shared" si="109"/>
        <v>身体|头部|腿部</v>
      </c>
      <c r="AA108" t="str">
        <f t="shared" si="110"/>
        <v>2414|0.2;2402|0.1;2202|0.05;3305|0.2</v>
      </c>
      <c r="AB108">
        <f t="shared" si="126"/>
        <v>0</v>
      </c>
      <c r="AC108">
        <v>3</v>
      </c>
      <c r="AD108">
        <v>0</v>
      </c>
      <c r="AE108">
        <v>0</v>
      </c>
      <c r="AF108">
        <v>0</v>
      </c>
      <c r="AG108" s="2">
        <v>100</v>
      </c>
      <c r="AH108" t="str">
        <f t="shared" si="113"/>
        <v>3400|10;3401|10;3402|10;3403|10;3404|10;3405|10;3406|10;3407|10;3409|100;3410|100;3411|100</v>
      </c>
    </row>
    <row r="109" spans="7:34" x14ac:dyDescent="0.15">
      <c r="Q109">
        <v>3412</v>
      </c>
      <c r="R109" t="str">
        <f t="shared" si="124"/>
        <v>瘟疫法师</v>
      </c>
      <c r="S109">
        <f t="shared" si="105"/>
        <v>100</v>
      </c>
      <c r="T109">
        <f t="shared" si="106"/>
        <v>9</v>
      </c>
      <c r="U109">
        <v>100</v>
      </c>
      <c r="V109">
        <f t="shared" si="107"/>
        <v>8</v>
      </c>
      <c r="W109">
        <f t="shared" ref="W109:Y109" si="131">J85</f>
        <v>7</v>
      </c>
      <c r="X109">
        <f t="shared" si="131"/>
        <v>70</v>
      </c>
      <c r="Y109" s="1" t="str">
        <f t="shared" si="131"/>
        <v>20|31|4</v>
      </c>
      <c r="Z109" t="str">
        <f t="shared" si="109"/>
        <v>身体|头部|腿部</v>
      </c>
      <c r="AA109" t="str">
        <f t="shared" si="110"/>
        <v>2414|0.2;2402|0.1;2202|0.05;3305|0.2</v>
      </c>
      <c r="AB109">
        <f t="shared" si="126"/>
        <v>0</v>
      </c>
      <c r="AC109">
        <v>2</v>
      </c>
      <c r="AD109">
        <v>0</v>
      </c>
      <c r="AE109">
        <v>0</v>
      </c>
      <c r="AF109">
        <v>0</v>
      </c>
      <c r="AG109" s="2">
        <v>100</v>
      </c>
      <c r="AH109" t="str">
        <f t="shared" si="113"/>
        <v>3400|10;3401|10;3402|10;3403|10;3404|10;3405|10;3406|10;3407|10;3409|100;3410|100;3411|100;3412|100</v>
      </c>
    </row>
    <row r="110" spans="7:34" x14ac:dyDescent="0.15">
      <c r="Q110">
        <v>3413</v>
      </c>
      <c r="R110" t="str">
        <f t="shared" si="124"/>
        <v>守墓人</v>
      </c>
      <c r="S110">
        <f t="shared" si="105"/>
        <v>100</v>
      </c>
      <c r="T110">
        <f t="shared" si="106"/>
        <v>3</v>
      </c>
      <c r="U110">
        <v>100</v>
      </c>
      <c r="V110">
        <f t="shared" si="107"/>
        <v>8</v>
      </c>
      <c r="W110">
        <f t="shared" ref="W110:Y110" si="132">J86</f>
        <v>3</v>
      </c>
      <c r="X110">
        <f t="shared" si="132"/>
        <v>70</v>
      </c>
      <c r="Y110" s="1" t="str">
        <f t="shared" si="132"/>
        <v>31|26</v>
      </c>
      <c r="Z110" t="str">
        <f t="shared" si="109"/>
        <v>身体|头部|腿部</v>
      </c>
      <c r="AA110" t="str">
        <f t="shared" si="110"/>
        <v>2414|0.2;2402|0.1;2202|0.05;3305|0.2</v>
      </c>
      <c r="AB110">
        <f t="shared" si="126"/>
        <v>0</v>
      </c>
      <c r="AC110">
        <v>1</v>
      </c>
      <c r="AD110">
        <v>0</v>
      </c>
      <c r="AE110">
        <v>0</v>
      </c>
      <c r="AF110">
        <v>0</v>
      </c>
      <c r="AG110" s="2">
        <v>100</v>
      </c>
      <c r="AH110" t="str">
        <f t="shared" si="113"/>
        <v>3400|10;3401|10;3402|10;3403|10;3404|10;3405|10;3406|10;3407|10;3409|100;3410|100;3411|100;3412|100;3413|100</v>
      </c>
    </row>
    <row r="111" spans="7:34" x14ac:dyDescent="0.15">
      <c r="Q111">
        <v>3414</v>
      </c>
      <c r="R111" t="str">
        <f t="shared" si="124"/>
        <v>幽魂</v>
      </c>
      <c r="S111">
        <f t="shared" si="105"/>
        <v>100</v>
      </c>
      <c r="T111">
        <f t="shared" si="106"/>
        <v>6</v>
      </c>
      <c r="U111">
        <v>100</v>
      </c>
      <c r="V111">
        <f t="shared" si="107"/>
        <v>14</v>
      </c>
      <c r="W111">
        <f t="shared" ref="W111:Y111" si="133">J87</f>
        <v>2</v>
      </c>
      <c r="X111">
        <f t="shared" si="133"/>
        <v>70</v>
      </c>
      <c r="Y111" s="1">
        <f t="shared" si="133"/>
        <v>10</v>
      </c>
      <c r="Z111" t="str">
        <f t="shared" si="109"/>
        <v>身体|头部|</v>
      </c>
      <c r="AA111" t="str">
        <f t="shared" si="110"/>
        <v>2414|0.2;2402|0.1;2202|0.05;3305|0.2</v>
      </c>
      <c r="AB111">
        <f t="shared" si="126"/>
        <v>0</v>
      </c>
      <c r="AC111">
        <v>1</v>
      </c>
      <c r="AD111">
        <v>0</v>
      </c>
      <c r="AE111">
        <v>0</v>
      </c>
      <c r="AF111">
        <v>0</v>
      </c>
      <c r="AG111" s="2">
        <v>100</v>
      </c>
      <c r="AH111" t="str">
        <f t="shared" si="113"/>
        <v>3400|10;3401|10;3402|10;3403|10;3404|10;3405|10;3406|10;3407|10;3409|100;3410|100;3411|100;3412|100;3413|100;3414|100</v>
      </c>
    </row>
    <row r="112" spans="7:34" x14ac:dyDescent="0.15">
      <c r="G112" t="s">
        <v>266</v>
      </c>
      <c r="H112" t="s">
        <v>271</v>
      </c>
      <c r="Q112">
        <v>3415</v>
      </c>
      <c r="R112" t="str">
        <f t="shared" si="124"/>
        <v>幽魂暗杀者</v>
      </c>
      <c r="S112">
        <f t="shared" si="105"/>
        <v>100</v>
      </c>
      <c r="T112">
        <f t="shared" si="106"/>
        <v>9</v>
      </c>
      <c r="U112">
        <v>100</v>
      </c>
      <c r="V112">
        <f t="shared" si="107"/>
        <v>16</v>
      </c>
      <c r="W112">
        <f t="shared" ref="W112:Y112" si="134">J88</f>
        <v>2</v>
      </c>
      <c r="X112">
        <f t="shared" si="134"/>
        <v>70</v>
      </c>
      <c r="Y112" s="1" t="str">
        <f t="shared" si="134"/>
        <v>31|28|6</v>
      </c>
      <c r="Z112" t="str">
        <f t="shared" si="109"/>
        <v>身体|头部|腿部</v>
      </c>
      <c r="AA112" t="str">
        <f t="shared" si="110"/>
        <v>2414|0.2;2402|0.1;2202|0.05;3305|0.2</v>
      </c>
      <c r="AB112">
        <f t="shared" si="126"/>
        <v>0</v>
      </c>
      <c r="AC112">
        <v>1</v>
      </c>
      <c r="AD112">
        <v>0</v>
      </c>
      <c r="AE112">
        <v>0</v>
      </c>
      <c r="AF112">
        <v>0</v>
      </c>
      <c r="AG112" s="2">
        <v>100</v>
      </c>
      <c r="AH112" t="str">
        <f t="shared" si="113"/>
        <v>3400|10;3401|10;3402|10;3403|10;3404|10;3405|10;3406|10;3407|10;3409|100;3410|100;3411|100;3412|100;3413|100;3414|100;3415|100</v>
      </c>
    </row>
    <row r="113" spans="4:34" x14ac:dyDescent="0.15">
      <c r="G113" t="s">
        <v>267</v>
      </c>
      <c r="H113" t="s">
        <v>272</v>
      </c>
      <c r="Q113">
        <v>3416</v>
      </c>
      <c r="R113" t="str">
        <f t="shared" si="124"/>
        <v>沼泽领主</v>
      </c>
      <c r="S113">
        <f t="shared" si="105"/>
        <v>100</v>
      </c>
      <c r="T113">
        <f t="shared" si="106"/>
        <v>3</v>
      </c>
      <c r="U113">
        <v>100</v>
      </c>
      <c r="V113">
        <f t="shared" si="107"/>
        <v>12</v>
      </c>
      <c r="W113">
        <f t="shared" ref="W113:Y113" si="135">J89</f>
        <v>3</v>
      </c>
      <c r="X113">
        <f t="shared" si="135"/>
        <v>70</v>
      </c>
      <c r="Y113" s="1" t="str">
        <f t="shared" si="135"/>
        <v>10|31</v>
      </c>
      <c r="Z113" t="str">
        <f t="shared" si="109"/>
        <v>身体|头部|腿部</v>
      </c>
      <c r="AA113" t="str">
        <f t="shared" si="110"/>
        <v>2414|0.2;2402|0.1;2202|0.05;3305|0.2</v>
      </c>
      <c r="AB113">
        <f t="shared" si="126"/>
        <v>0</v>
      </c>
      <c r="AC113">
        <v>1</v>
      </c>
      <c r="AD113">
        <v>0</v>
      </c>
      <c r="AE113">
        <v>0</v>
      </c>
      <c r="AF113">
        <v>0</v>
      </c>
      <c r="AG113" s="2">
        <v>100</v>
      </c>
      <c r="AH113" t="str">
        <f t="shared" si="113"/>
        <v>3400|10;3401|10;3402|10;3403|10;3404|10;3405|10;3406|10;3407|10;3409|100;3410|100;3411|100;3412|100;3413|100;3414|100;3415|100;3416|100</v>
      </c>
    </row>
    <row r="114" spans="4:34" x14ac:dyDescent="0.15">
      <c r="G114" t="s">
        <v>268</v>
      </c>
      <c r="H114" t="s">
        <v>274</v>
      </c>
      <c r="Q114">
        <v>3417</v>
      </c>
      <c r="R114" t="str">
        <f t="shared" si="124"/>
        <v>骨兽</v>
      </c>
      <c r="S114">
        <f t="shared" si="105"/>
        <v>100</v>
      </c>
      <c r="T114">
        <f t="shared" si="106"/>
        <v>6</v>
      </c>
      <c r="U114">
        <v>100</v>
      </c>
      <c r="V114">
        <f t="shared" si="107"/>
        <v>13</v>
      </c>
      <c r="W114">
        <f t="shared" ref="W114:Y115" si="136">J90</f>
        <v>2</v>
      </c>
      <c r="X114">
        <f t="shared" si="136"/>
        <v>70</v>
      </c>
      <c r="Y114" s="1">
        <f t="shared" si="136"/>
        <v>19</v>
      </c>
      <c r="Z114" t="str">
        <f t="shared" si="109"/>
        <v>身体|头部|腿部</v>
      </c>
      <c r="AA114" t="str">
        <f t="shared" si="110"/>
        <v>2414|0.2;2402|0.1;2202|0.05;3305|0.2</v>
      </c>
      <c r="AB114">
        <f t="shared" si="126"/>
        <v>1</v>
      </c>
      <c r="AC114">
        <v>3</v>
      </c>
      <c r="AD114">
        <v>0</v>
      </c>
      <c r="AE114">
        <v>0</v>
      </c>
      <c r="AF114">
        <v>0</v>
      </c>
      <c r="AG114" s="2">
        <v>100</v>
      </c>
      <c r="AH114" t="str">
        <f t="shared" si="113"/>
        <v>3400|10;3401|10;3402|10;3403|10;3404|10;3405|10;3406|10;3407|10;3409|100;3410|100;3411|100;3412|100;3413|100;3414|100;3415|100;3416|100;3417|100</v>
      </c>
    </row>
    <row r="115" spans="4:34" x14ac:dyDescent="0.15">
      <c r="G115" t="s">
        <v>269</v>
      </c>
      <c r="H115" t="s">
        <v>275</v>
      </c>
      <c r="Q115">
        <v>2602</v>
      </c>
      <c r="R115" s="1" t="s">
        <v>314</v>
      </c>
      <c r="S115">
        <v>100</v>
      </c>
      <c r="T115">
        <v>3</v>
      </c>
      <c r="U115">
        <v>100</v>
      </c>
      <c r="V115">
        <v>15</v>
      </c>
      <c r="W115">
        <v>3</v>
      </c>
      <c r="X115">
        <v>70</v>
      </c>
      <c r="Y115" s="1" t="s">
        <v>214</v>
      </c>
      <c r="Z115" t="s">
        <v>140</v>
      </c>
      <c r="AB115">
        <v>0</v>
      </c>
      <c r="AC115">
        <v>2</v>
      </c>
      <c r="AD115">
        <v>27</v>
      </c>
      <c r="AE115">
        <v>0</v>
      </c>
      <c r="AF115">
        <v>0</v>
      </c>
    </row>
    <row r="116" spans="4:34" x14ac:dyDescent="0.15">
      <c r="G116" t="s">
        <v>270</v>
      </c>
      <c r="H116" t="s">
        <v>273</v>
      </c>
      <c r="Q116">
        <v>2603</v>
      </c>
      <c r="R116" s="1" t="s">
        <v>13</v>
      </c>
      <c r="S116">
        <v>100</v>
      </c>
      <c r="T116">
        <v>6</v>
      </c>
      <c r="U116">
        <v>100</v>
      </c>
      <c r="V116">
        <v>8</v>
      </c>
      <c r="W116">
        <v>8</v>
      </c>
      <c r="X116">
        <v>70</v>
      </c>
      <c r="Y116" t="s">
        <v>335</v>
      </c>
      <c r="Z116" t="s">
        <v>140</v>
      </c>
      <c r="AB116">
        <v>0</v>
      </c>
      <c r="AC116">
        <v>2</v>
      </c>
      <c r="AD116">
        <v>28</v>
      </c>
      <c r="AE116">
        <v>0</v>
      </c>
      <c r="AF116">
        <v>0</v>
      </c>
    </row>
    <row r="117" spans="4:34" x14ac:dyDescent="0.15">
      <c r="Q117">
        <v>2604</v>
      </c>
      <c r="R117" s="1" t="s">
        <v>316</v>
      </c>
      <c r="S117">
        <v>100</v>
      </c>
      <c r="T117">
        <v>9</v>
      </c>
      <c r="U117">
        <v>100</v>
      </c>
      <c r="V117">
        <v>13</v>
      </c>
      <c r="W117">
        <v>2</v>
      </c>
      <c r="X117">
        <v>70</v>
      </c>
      <c r="Y117">
        <v>22</v>
      </c>
      <c r="Z117" t="s">
        <v>140</v>
      </c>
      <c r="AB117">
        <v>0</v>
      </c>
      <c r="AC117">
        <v>2</v>
      </c>
      <c r="AD117">
        <v>29</v>
      </c>
      <c r="AE117">
        <v>0</v>
      </c>
      <c r="AF117">
        <v>0</v>
      </c>
    </row>
    <row r="118" spans="4:34" x14ac:dyDescent="0.15">
      <c r="Q118">
        <v>2605</v>
      </c>
      <c r="R118" s="1" t="s">
        <v>317</v>
      </c>
      <c r="S118">
        <v>100</v>
      </c>
      <c r="T118">
        <v>6</v>
      </c>
      <c r="U118">
        <v>100</v>
      </c>
      <c r="V118">
        <v>8</v>
      </c>
      <c r="W118">
        <v>2</v>
      </c>
      <c r="X118">
        <v>70</v>
      </c>
      <c r="Y118" t="s">
        <v>336</v>
      </c>
      <c r="Z118" t="s">
        <v>140</v>
      </c>
      <c r="AB118">
        <v>0</v>
      </c>
      <c r="AC118">
        <v>2</v>
      </c>
      <c r="AD118">
        <v>30</v>
      </c>
      <c r="AE118">
        <v>0</v>
      </c>
      <c r="AF118">
        <v>0</v>
      </c>
    </row>
    <row r="119" spans="4:34" x14ac:dyDescent="0.15">
      <c r="Q119">
        <v>2606</v>
      </c>
      <c r="R119" s="1" t="s">
        <v>318</v>
      </c>
      <c r="S119">
        <v>100</v>
      </c>
      <c r="T119">
        <v>9</v>
      </c>
      <c r="U119">
        <v>100</v>
      </c>
      <c r="V119">
        <v>8</v>
      </c>
      <c r="W119">
        <v>7</v>
      </c>
      <c r="X119">
        <v>70</v>
      </c>
      <c r="Y119" t="s">
        <v>335</v>
      </c>
      <c r="Z119" t="s">
        <v>140</v>
      </c>
      <c r="AB119">
        <v>0</v>
      </c>
      <c r="AC119">
        <v>2</v>
      </c>
      <c r="AD119">
        <v>31</v>
      </c>
      <c r="AE119">
        <v>0</v>
      </c>
      <c r="AF119">
        <v>0</v>
      </c>
    </row>
    <row r="121" spans="4:34" x14ac:dyDescent="0.15">
      <c r="D121">
        <v>103</v>
      </c>
      <c r="E121">
        <v>3</v>
      </c>
      <c r="F121" t="s">
        <v>251</v>
      </c>
      <c r="G121" t="s">
        <v>252</v>
      </c>
      <c r="H121" t="s">
        <v>253</v>
      </c>
    </row>
    <row r="122" spans="4:34" x14ac:dyDescent="0.15">
      <c r="D122">
        <v>102</v>
      </c>
      <c r="E122">
        <v>5</v>
      </c>
      <c r="F122" t="s">
        <v>254</v>
      </c>
      <c r="G122" t="s">
        <v>255</v>
      </c>
      <c r="H122" t="s">
        <v>256</v>
      </c>
    </row>
    <row r="123" spans="4:34" x14ac:dyDescent="0.15">
      <c r="D123">
        <v>401</v>
      </c>
      <c r="E123">
        <v>6</v>
      </c>
      <c r="F123" t="s">
        <v>257</v>
      </c>
      <c r="G123" t="s">
        <v>258</v>
      </c>
      <c r="H123" t="s">
        <v>259</v>
      </c>
    </row>
    <row r="126" spans="4:34" x14ac:dyDescent="0.15">
      <c r="D126" s="1" t="s">
        <v>261</v>
      </c>
      <c r="E126" t="s">
        <v>281</v>
      </c>
      <c r="F126" t="s">
        <v>283</v>
      </c>
      <c r="K126">
        <v>2600</v>
      </c>
      <c r="L126" s="1">
        <v>6</v>
      </c>
      <c r="M126" t="s">
        <v>333</v>
      </c>
      <c r="N126" t="s">
        <v>324</v>
      </c>
      <c r="O126" s="1" t="s">
        <v>315</v>
      </c>
    </row>
    <row r="127" spans="4:34" x14ac:dyDescent="0.15">
      <c r="D127" s="1" t="s">
        <v>263</v>
      </c>
      <c r="E127" t="s">
        <v>281</v>
      </c>
      <c r="F127" t="s">
        <v>285</v>
      </c>
      <c r="K127">
        <v>2601</v>
      </c>
      <c r="L127" s="1">
        <v>6</v>
      </c>
      <c r="M127" t="s">
        <v>334</v>
      </c>
      <c r="N127" t="s">
        <v>326</v>
      </c>
      <c r="O127" t="s">
        <v>325</v>
      </c>
    </row>
    <row r="128" spans="4:34" x14ac:dyDescent="0.15">
      <c r="D128" s="1" t="s">
        <v>262</v>
      </c>
      <c r="E128" t="s">
        <v>281</v>
      </c>
      <c r="F128" t="s">
        <v>287</v>
      </c>
      <c r="K128">
        <v>2602</v>
      </c>
      <c r="L128" s="1">
        <v>6</v>
      </c>
      <c r="M128" t="s">
        <v>319</v>
      </c>
      <c r="N128" t="s">
        <v>327</v>
      </c>
      <c r="O128" s="1" t="s">
        <v>314</v>
      </c>
    </row>
    <row r="129" spans="3:15" x14ac:dyDescent="0.15">
      <c r="D129" s="1" t="s">
        <v>264</v>
      </c>
      <c r="E129" t="s">
        <v>281</v>
      </c>
      <c r="F129" t="s">
        <v>289</v>
      </c>
      <c r="K129">
        <v>2603</v>
      </c>
      <c r="L129" s="1">
        <v>6</v>
      </c>
      <c r="M129" t="s">
        <v>320</v>
      </c>
      <c r="N129" t="s">
        <v>327</v>
      </c>
      <c r="O129" s="1" t="s">
        <v>13</v>
      </c>
    </row>
    <row r="130" spans="3:15" x14ac:dyDescent="0.15">
      <c r="D130" s="1" t="s">
        <v>265</v>
      </c>
      <c r="E130" t="s">
        <v>281</v>
      </c>
      <c r="F130" t="s">
        <v>291</v>
      </c>
      <c r="K130">
        <v>2604</v>
      </c>
      <c r="L130" s="1">
        <v>6</v>
      </c>
      <c r="M130" t="s">
        <v>321</v>
      </c>
      <c r="N130" t="s">
        <v>327</v>
      </c>
      <c r="O130" s="1" t="s">
        <v>316</v>
      </c>
    </row>
    <row r="131" spans="3:15" x14ac:dyDescent="0.15">
      <c r="C131" t="s">
        <v>266</v>
      </c>
      <c r="D131" s="1" t="str">
        <f>C131&amp;";"&amp;E131&amp;","&amp;F131</f>
        <v>艾莫斯;这世上，不过是权利和秩序的游戏！&lt;战胜他，得到秩序阵营的认可。&gt;,3008</v>
      </c>
      <c r="E131" t="s">
        <v>276</v>
      </c>
      <c r="F131">
        <v>3008</v>
      </c>
      <c r="K131">
        <v>2605</v>
      </c>
      <c r="L131" s="1">
        <v>6</v>
      </c>
      <c r="M131" t="s">
        <v>322</v>
      </c>
      <c r="N131" t="s">
        <v>327</v>
      </c>
      <c r="O131" s="1" t="s">
        <v>317</v>
      </c>
    </row>
    <row r="132" spans="3:15" x14ac:dyDescent="0.15">
      <c r="C132" t="s">
        <v>267</v>
      </c>
      <c r="D132" s="1" t="str">
        <f t="shared" ref="D132:D135" si="137">C132&amp;";"&amp;E132&amp;","&amp;F132</f>
        <v>飓风;真理才是永恒，信我者生，逆我者死！&lt;击败他，得到真理阵营的认可。&gt;,3018</v>
      </c>
      <c r="E132" t="s">
        <v>277</v>
      </c>
      <c r="F132">
        <v>3018</v>
      </c>
      <c r="K132">
        <v>2606</v>
      </c>
      <c r="L132" s="1">
        <v>6</v>
      </c>
      <c r="M132" t="s">
        <v>323</v>
      </c>
      <c r="N132" t="s">
        <v>327</v>
      </c>
      <c r="O132" s="1" t="s">
        <v>318</v>
      </c>
    </row>
    <row r="133" spans="3:15" x14ac:dyDescent="0.15">
      <c r="C133" t="s">
        <v>268</v>
      </c>
      <c r="D133" s="1" t="str">
        <f t="shared" si="137"/>
        <v>亚玟;生命的力量守护着大地，不要妄想奴役我们！&lt;挑战她，得到生命阵营的认可。&gt;,3028</v>
      </c>
      <c r="E133" t="s">
        <v>279</v>
      </c>
      <c r="F133">
        <v>3028</v>
      </c>
    </row>
    <row r="134" spans="3:15" x14ac:dyDescent="0.15">
      <c r="C134" t="s">
        <v>269</v>
      </c>
      <c r="D134" s="1" t="str">
        <f t="shared" si="137"/>
        <v>哈里森;多么美妙的世界，吞噬掉它！&lt;战胜他，得到混乱阵营的认可。&gt;,3038</v>
      </c>
      <c r="E134" t="s">
        <v>278</v>
      </c>
      <c r="F134">
        <v>3038</v>
      </c>
    </row>
    <row r="135" spans="3:15" x14ac:dyDescent="0.15">
      <c r="C135" t="s">
        <v>270</v>
      </c>
      <c r="D135" s="1" t="str">
        <f t="shared" si="137"/>
        <v>骨龙;无论你多么强大，死亡终将笼罩你。&lt;击败他，得到死亡阵营的认可。&gt;,3048</v>
      </c>
      <c r="E135" t="s">
        <v>280</v>
      </c>
      <c r="F135">
        <v>3048</v>
      </c>
    </row>
    <row r="138" spans="3:15" x14ac:dyDescent="0.15">
      <c r="D138" s="1">
        <v>3001</v>
      </c>
      <c r="E138">
        <v>6</v>
      </c>
      <c r="F138" t="str">
        <f>D131</f>
        <v>艾莫斯;这世上，不过是权利和秩序的游戏！&lt;战胜他，得到秩序阵营的认可。&gt;,3008</v>
      </c>
      <c r="G138" t="str">
        <f>C131</f>
        <v>艾莫斯</v>
      </c>
      <c r="H138" t="str">
        <f>H112</f>
        <v>秩序执掌者注释着你。</v>
      </c>
      <c r="J138">
        <f>K138-300</f>
        <v>2701</v>
      </c>
      <c r="K138">
        <v>3001</v>
      </c>
      <c r="L138" s="1">
        <v>6</v>
      </c>
      <c r="M138" t="s">
        <v>328</v>
      </c>
      <c r="N138" t="s">
        <v>266</v>
      </c>
      <c r="O138" t="s">
        <v>299</v>
      </c>
    </row>
    <row r="139" spans="3:15" x14ac:dyDescent="0.15">
      <c r="D139" s="1">
        <v>3002</v>
      </c>
      <c r="E139">
        <v>5</v>
      </c>
      <c r="F139" t="str">
        <f>AH44</f>
        <v>3000|10;3001|10;3002|10;3003|10;3004|10;3005|10;3006|10;3007|10;3009|100;3010|100;3011|100;3012|100;3013|100;3014|100;3015|100;3016|100;3017|100</v>
      </c>
      <c r="G139" t="s">
        <v>297</v>
      </c>
      <c r="H139" t="s">
        <v>292</v>
      </c>
      <c r="J139">
        <f t="shared" ref="J139:J152" si="138">K139-300</f>
        <v>2702</v>
      </c>
      <c r="K139">
        <v>3002</v>
      </c>
      <c r="L139" s="1">
        <v>5</v>
      </c>
      <c r="M139" t="s">
        <v>300</v>
      </c>
      <c r="N139" t="s">
        <v>297</v>
      </c>
      <c r="O139" t="s">
        <v>292</v>
      </c>
    </row>
    <row r="140" spans="3:15" x14ac:dyDescent="0.15">
      <c r="D140" s="1">
        <v>3003</v>
      </c>
      <c r="E140">
        <v>3</v>
      </c>
      <c r="F140" t="str">
        <f>D126</f>
        <v>2000;2000;400|100;403|100;2300|100;2301|100;2302|100;2400|100;2401|100;2402|100;2405|100;2410|20;3102|200;4104|200;4109|300;4110|100;4214|100;4204|20;0|1840</v>
      </c>
      <c r="G140" t="s">
        <v>281</v>
      </c>
      <c r="H140" t="str">
        <f>F126</f>
        <v>探索秩序阵营·城市。</v>
      </c>
      <c r="J140">
        <f t="shared" si="138"/>
        <v>2703</v>
      </c>
      <c r="K140">
        <v>3003</v>
      </c>
      <c r="L140" s="1">
        <v>3</v>
      </c>
      <c r="M140" t="s">
        <v>301</v>
      </c>
      <c r="N140" t="s">
        <v>281</v>
      </c>
      <c r="O140" t="s">
        <v>282</v>
      </c>
    </row>
    <row r="141" spans="3:15" x14ac:dyDescent="0.15">
      <c r="D141" s="1">
        <f>D138+100</f>
        <v>3101</v>
      </c>
      <c r="E141">
        <f>E138</f>
        <v>6</v>
      </c>
      <c r="F141" t="str">
        <f>D132</f>
        <v>飓风;真理才是永恒，信我者生，逆我者死！&lt;击败他，得到真理阵营的认可。&gt;,3018</v>
      </c>
      <c r="G141" t="str">
        <f>C132</f>
        <v>飓风</v>
      </c>
      <c r="H141" t="str">
        <f>H113</f>
        <v>真理执掌者闭上了眼睛。</v>
      </c>
      <c r="J141">
        <f t="shared" si="138"/>
        <v>2801</v>
      </c>
      <c r="K141">
        <v>3101</v>
      </c>
      <c r="L141" s="1">
        <v>6</v>
      </c>
      <c r="M141" t="s">
        <v>329</v>
      </c>
      <c r="N141" t="s">
        <v>267</v>
      </c>
      <c r="O141" t="s">
        <v>302</v>
      </c>
    </row>
    <row r="142" spans="3:15" x14ac:dyDescent="0.15">
      <c r="D142" s="1">
        <f t="shared" ref="D142:D151" si="139">D139+100</f>
        <v>3102</v>
      </c>
      <c r="E142">
        <f t="shared" ref="E142:E152" si="140">E139</f>
        <v>5</v>
      </c>
      <c r="F142" t="str">
        <f>AH60</f>
        <v>3100|10;3101|10;3102|10;3103|10;3104|10;3105|10;3106|10;3107|10;3109|100;3110|100;3111|100;3112|100;3113|100;3114|100;3115|100</v>
      </c>
      <c r="G142" t="s">
        <v>298</v>
      </c>
      <c r="H142" t="s">
        <v>293</v>
      </c>
      <c r="J142">
        <f t="shared" si="138"/>
        <v>2802</v>
      </c>
      <c r="K142">
        <v>3102</v>
      </c>
      <c r="L142" s="1">
        <v>5</v>
      </c>
      <c r="M142" t="s">
        <v>303</v>
      </c>
      <c r="N142" t="s">
        <v>298</v>
      </c>
      <c r="O142" t="s">
        <v>293</v>
      </c>
    </row>
    <row r="143" spans="3:15" x14ac:dyDescent="0.15">
      <c r="D143" s="1">
        <f t="shared" si="139"/>
        <v>3103</v>
      </c>
      <c r="E143">
        <f t="shared" si="140"/>
        <v>3</v>
      </c>
      <c r="F143" t="str">
        <f>D127</f>
        <v>2000;2000;400|100;403|100;2300|100;2301|100;2302|100;2400|100;2401|100;2402|100;2405|100;2411|20;3102|200;4104|200;4109|300;4110|100;4214|100;4204|20;0|1840</v>
      </c>
      <c r="G143" t="s">
        <v>281</v>
      </c>
      <c r="H143" t="str">
        <f>F127</f>
        <v>探索真理阵营·魔法塔。</v>
      </c>
      <c r="J143">
        <f t="shared" si="138"/>
        <v>2803</v>
      </c>
      <c r="K143">
        <v>3103</v>
      </c>
      <c r="L143" s="1">
        <v>3</v>
      </c>
      <c r="M143" t="s">
        <v>304</v>
      </c>
      <c r="N143" t="s">
        <v>281</v>
      </c>
      <c r="O143" t="s">
        <v>284</v>
      </c>
    </row>
    <row r="144" spans="3:15" x14ac:dyDescent="0.15">
      <c r="D144" s="1">
        <f t="shared" si="139"/>
        <v>3201</v>
      </c>
      <c r="E144">
        <f t="shared" si="140"/>
        <v>6</v>
      </c>
      <c r="F144" t="str">
        <f>D133</f>
        <v>亚玟;生命的力量守护着大地，不要妄想奴役我们！&lt;挑战她，得到生命阵营的认可。&gt;,3028</v>
      </c>
      <c r="G144" t="str">
        <f>C133</f>
        <v>亚玟</v>
      </c>
      <c r="H144" t="str">
        <f>H114</f>
        <v>生命执掌者对你微笑。</v>
      </c>
      <c r="J144">
        <f t="shared" si="138"/>
        <v>2901</v>
      </c>
      <c r="K144">
        <v>3201</v>
      </c>
      <c r="L144" s="1">
        <v>6</v>
      </c>
      <c r="M144" t="s">
        <v>330</v>
      </c>
      <c r="N144" t="s">
        <v>268</v>
      </c>
      <c r="O144" t="s">
        <v>305</v>
      </c>
    </row>
    <row r="145" spans="4:15" x14ac:dyDescent="0.15">
      <c r="D145" s="1">
        <f t="shared" si="139"/>
        <v>3202</v>
      </c>
      <c r="E145">
        <f t="shared" si="140"/>
        <v>5</v>
      </c>
      <c r="F145" t="str">
        <f>AH79</f>
        <v>3200|10;3201|10;3202|10;3203|10;3204|10;3205|10;3206|10;3207|10;3209|100;3210|100;3211|100;3212|100;3213|100;3214|100;3215|100;3216|100;3217|100;3218|100</v>
      </c>
      <c r="G145" t="s">
        <v>298</v>
      </c>
      <c r="H145" t="s">
        <v>294</v>
      </c>
      <c r="J145">
        <f t="shared" si="138"/>
        <v>2902</v>
      </c>
      <c r="K145">
        <v>3202</v>
      </c>
      <c r="L145" s="1">
        <v>5</v>
      </c>
      <c r="M145" t="s">
        <v>306</v>
      </c>
      <c r="N145" t="s">
        <v>298</v>
      </c>
      <c r="O145" t="s">
        <v>294</v>
      </c>
    </row>
    <row r="146" spans="4:15" x14ac:dyDescent="0.15">
      <c r="D146" s="1">
        <f t="shared" si="139"/>
        <v>3203</v>
      </c>
      <c r="E146">
        <f t="shared" si="140"/>
        <v>3</v>
      </c>
      <c r="F146" t="str">
        <f>D128</f>
        <v>2000;2000;400|100;403|100;2300|100;2301|100;2302|100;2400|100;2401|100;2402|100;2405|100;2412|20;3102|200;4104|200;4109|300;4110|100;4214|100;4204|20;0|1840</v>
      </c>
      <c r="G146" t="s">
        <v>281</v>
      </c>
      <c r="H146" t="str">
        <f>F128</f>
        <v>探索生命阵营·森林。</v>
      </c>
      <c r="J146">
        <f t="shared" si="138"/>
        <v>2903</v>
      </c>
      <c r="K146">
        <v>3203</v>
      </c>
      <c r="L146" s="1">
        <v>3</v>
      </c>
      <c r="M146" t="s">
        <v>307</v>
      </c>
      <c r="N146" t="s">
        <v>281</v>
      </c>
      <c r="O146" t="s">
        <v>286</v>
      </c>
    </row>
    <row r="147" spans="4:15" x14ac:dyDescent="0.15">
      <c r="D147" s="1">
        <f t="shared" si="139"/>
        <v>3301</v>
      </c>
      <c r="E147">
        <f t="shared" si="140"/>
        <v>6</v>
      </c>
      <c r="F147" t="str">
        <f>D134</f>
        <v>哈里森;多么美妙的世界，吞噬掉它！&lt;战胜他，得到混乱阵营的认可。&gt;,3038</v>
      </c>
      <c r="G147" t="str">
        <f>C134</f>
        <v>哈里森</v>
      </c>
      <c r="H147" t="str">
        <f>H115</f>
        <v>混乱执掌者露出了獠牙。</v>
      </c>
      <c r="J147">
        <f t="shared" si="138"/>
        <v>3001</v>
      </c>
      <c r="K147">
        <v>3301</v>
      </c>
      <c r="L147" s="1">
        <v>6</v>
      </c>
      <c r="M147" t="s">
        <v>331</v>
      </c>
      <c r="N147" t="s">
        <v>269</v>
      </c>
      <c r="O147" t="s">
        <v>308</v>
      </c>
    </row>
    <row r="148" spans="4:15" x14ac:dyDescent="0.15">
      <c r="D148" s="1">
        <f t="shared" si="139"/>
        <v>3302</v>
      </c>
      <c r="E148">
        <f t="shared" si="140"/>
        <v>5</v>
      </c>
      <c r="F148" t="str">
        <f>AH96</f>
        <v>3300|10;3301|10;3302|10;3303|10;3304|10;3305|10;3306|10;3307|10;3309|100;3310|100;3311|100;3312|100;3313|100;3314|100;3315|100;3316|100</v>
      </c>
      <c r="G148" t="s">
        <v>298</v>
      </c>
      <c r="H148" t="s">
        <v>295</v>
      </c>
      <c r="J148">
        <f t="shared" si="138"/>
        <v>3002</v>
      </c>
      <c r="K148">
        <v>3302</v>
      </c>
      <c r="L148" s="1">
        <v>5</v>
      </c>
      <c r="M148" t="s">
        <v>309</v>
      </c>
      <c r="N148" t="s">
        <v>298</v>
      </c>
      <c r="O148" t="s">
        <v>295</v>
      </c>
    </row>
    <row r="149" spans="4:15" x14ac:dyDescent="0.15">
      <c r="D149" s="1">
        <f t="shared" si="139"/>
        <v>3303</v>
      </c>
      <c r="E149">
        <f t="shared" si="140"/>
        <v>3</v>
      </c>
      <c r="F149" t="str">
        <f>D129</f>
        <v>2000;2000;400|100;403|100;2300|100;2301|100;2302|100;2400|100;2401|100;2402|100;2405|100;2413|20;3102|200;4104|200;4109|300;4110|100;4214|100;4204|20;0|1840</v>
      </c>
      <c r="G149" t="s">
        <v>281</v>
      </c>
      <c r="H149" t="str">
        <f>F129</f>
        <v>探索混乱阵营·深渊。</v>
      </c>
      <c r="J149">
        <f t="shared" si="138"/>
        <v>3003</v>
      </c>
      <c r="K149">
        <v>3303</v>
      </c>
      <c r="L149" s="1">
        <v>3</v>
      </c>
      <c r="M149" t="s">
        <v>310</v>
      </c>
      <c r="N149" t="s">
        <v>281</v>
      </c>
      <c r="O149" t="s">
        <v>288</v>
      </c>
    </row>
    <row r="150" spans="4:15" x14ac:dyDescent="0.15">
      <c r="D150" s="1">
        <f t="shared" si="139"/>
        <v>3401</v>
      </c>
      <c r="E150">
        <f t="shared" si="140"/>
        <v>6</v>
      </c>
      <c r="F150" t="str">
        <f>D135</f>
        <v>骨龙;无论你多么强大，死亡终将笼罩你。&lt;击败他，得到死亡阵营的认可。&gt;,3048</v>
      </c>
      <c r="G150" t="str">
        <f>C135</f>
        <v>骨龙</v>
      </c>
      <c r="H150" t="str">
        <f>H116</f>
        <v>死亡执掌者在假寐。</v>
      </c>
      <c r="J150">
        <f t="shared" si="138"/>
        <v>3101</v>
      </c>
      <c r="K150">
        <v>3401</v>
      </c>
      <c r="L150" s="1">
        <v>6</v>
      </c>
      <c r="M150" t="s">
        <v>332</v>
      </c>
      <c r="N150" t="s">
        <v>270</v>
      </c>
      <c r="O150" t="s">
        <v>311</v>
      </c>
    </row>
    <row r="151" spans="4:15" x14ac:dyDescent="0.15">
      <c r="D151" s="1">
        <f t="shared" si="139"/>
        <v>3402</v>
      </c>
      <c r="E151">
        <f t="shared" si="140"/>
        <v>5</v>
      </c>
      <c r="F151" t="str">
        <f>AH114</f>
        <v>3400|10;3401|10;3402|10;3403|10;3404|10;3405|10;3406|10;3407|10;3409|100;3410|100;3411|100;3412|100;3413|100;3414|100;3415|100;3416|100;3417|100</v>
      </c>
      <c r="G151" t="s">
        <v>298</v>
      </c>
      <c r="H151" t="s">
        <v>296</v>
      </c>
      <c r="J151">
        <f t="shared" si="138"/>
        <v>3102</v>
      </c>
      <c r="K151">
        <v>3402</v>
      </c>
      <c r="L151" s="1">
        <v>5</v>
      </c>
      <c r="M151" t="s">
        <v>312</v>
      </c>
      <c r="N151" t="s">
        <v>298</v>
      </c>
      <c r="O151" t="s">
        <v>296</v>
      </c>
    </row>
    <row r="152" spans="4:15" x14ac:dyDescent="0.15">
      <c r="D152" s="1">
        <f>D149+100</f>
        <v>3403</v>
      </c>
      <c r="E152">
        <f t="shared" si="140"/>
        <v>3</v>
      </c>
      <c r="F152" t="str">
        <f>D130</f>
        <v>2000;2000;400|100;403|100;2300|100;2301|100;2302|100;2400|100;2401|100;2402|100;2405|100;2414|20;3102|200;4104|200;4109|300;4110|100;4214|100;4204|20;0|1840</v>
      </c>
      <c r="G152" t="s">
        <v>281</v>
      </c>
      <c r="H152" t="str">
        <f>F130</f>
        <v>探索死亡阵营·沼泽</v>
      </c>
      <c r="J152">
        <f t="shared" si="138"/>
        <v>3103</v>
      </c>
      <c r="K152">
        <v>3403</v>
      </c>
      <c r="L152" s="1">
        <v>3</v>
      </c>
      <c r="M152" t="s">
        <v>313</v>
      </c>
      <c r="N152" t="s">
        <v>281</v>
      </c>
      <c r="O152" t="s">
        <v>290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2017-12-10T12:01:54Z</dcterms:created>
  <dcterms:modified xsi:type="dcterms:W3CDTF">2017-12-13T01:20:43Z</dcterms:modified>
</cp:coreProperties>
</file>