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30"/>
  <workbookPr/>
  <mc:AlternateContent xmlns:mc="http://schemas.openxmlformats.org/markup-compatibility/2006">
    <mc:Choice Requires="x15">
      <x15ac:absPath xmlns:x15ac="http://schemas.microsoft.com/office/spreadsheetml/2010/11/ac" url="/Users/oas/Desktop/一拳超人/数据分析/"/>
    </mc:Choice>
  </mc:AlternateContent>
  <bookViews>
    <workbookView xWindow="80" yWindow="540" windowWidth="19940" windowHeight="20080" activeTab="3"/>
  </bookViews>
  <sheets>
    <sheet name="22号" sheetId="1" r:id="rId1"/>
    <sheet name="23号" sheetId="2" r:id="rId2"/>
    <sheet name="24号" sheetId="3" r:id="rId3"/>
    <sheet name="25号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4" l="1"/>
  <c r="D4" i="4"/>
  <c r="G4" i="3"/>
  <c r="D4" i="3"/>
  <c r="G4" i="2"/>
  <c r="D4" i="2"/>
  <c r="G4" i="1"/>
  <c r="D4" i="1"/>
  <c r="J44" i="4"/>
  <c r="J45" i="4"/>
  <c r="J42" i="4"/>
  <c r="J4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G64" i="4"/>
  <c r="F64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5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G64" i="3"/>
  <c r="F6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5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F6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5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F64" i="1"/>
  <c r="G6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5" i="1"/>
  <c r="G64" i="2"/>
</calcChain>
</file>

<file path=xl/sharedStrings.xml><?xml version="1.0" encoding="utf-8"?>
<sst xmlns="http://schemas.openxmlformats.org/spreadsheetml/2006/main" count="296" uniqueCount="94">
  <si>
    <t>备注，分步骤流失人数占比=该步骤流失人数/上步骤人数；总流失人数占比=该步骤流失人数/新手引导总流失人数</t>
    <phoneticPr fontId="1" type="noConversion"/>
  </si>
  <si>
    <t>当日创号77260人</t>
    <phoneticPr fontId="2" type="noConversion"/>
  </si>
  <si>
    <t>步骤ID</t>
  </si>
  <si>
    <t>操作步骤仅备注用</t>
  </si>
  <si>
    <t>触发人数</t>
    <phoneticPr fontId="1" type="noConversion"/>
  </si>
  <si>
    <t>该步骤流失人数</t>
    <phoneticPr fontId="1" type="noConversion"/>
  </si>
  <si>
    <t>分步骤流失人数占比</t>
    <phoneticPr fontId="1" type="noConversion"/>
  </si>
  <si>
    <t>占新手引导总人数比例</t>
    <phoneticPr fontId="1" type="noConversion"/>
  </si>
  <si>
    <t>流失占当日创号人数的比例</t>
    <phoneticPr fontId="2" type="noConversion"/>
  </si>
  <si>
    <t>看完剧情起名</t>
  </si>
  <si>
    <t>点击副本建筑</t>
  </si>
  <si>
    <t>点击第一章</t>
  </si>
  <si>
    <t>点击1-2</t>
  </si>
  <si>
    <t>点击开始执行</t>
  </si>
  <si>
    <t>展示人物人数上限</t>
  </si>
  <si>
    <t>点击第1个角色</t>
  </si>
  <si>
    <t>点击第2个角色</t>
  </si>
  <si>
    <t>点击第3个角色</t>
  </si>
  <si>
    <t>点击出击按钮</t>
  </si>
  <si>
    <t>消息-等待进入地图消息</t>
  </si>
  <si>
    <t>点击怪物</t>
  </si>
  <si>
    <t>消息-等待移动</t>
  </si>
  <si>
    <t>点击挑战</t>
  </si>
  <si>
    <t>消息-等待进入战斗</t>
  </si>
  <si>
    <t>初始化暂停费用</t>
  </si>
  <si>
    <t>3费暂停</t>
  </si>
  <si>
    <t>引导释放莉莉技能</t>
  </si>
  <si>
    <t>消息-等待战斗完成</t>
  </si>
  <si>
    <t>关闭奖励界面</t>
  </si>
  <si>
    <t>点击宝箱</t>
  </si>
  <si>
    <t>消息-等待点开宝箱</t>
  </si>
  <si>
    <t>点击螃蟹怪</t>
  </si>
  <si>
    <t>引导释放睫毛技能</t>
  </si>
  <si>
    <t>点击关闭升级界面</t>
  </si>
  <si>
    <t>点击离开地图</t>
  </si>
  <si>
    <t>消息-等待结算</t>
  </si>
  <si>
    <t>点击关闭奖励</t>
  </si>
  <si>
    <t>点击关闭界面</t>
  </si>
  <si>
    <t>点击返回</t>
  </si>
  <si>
    <t>点击扭蛋建筑</t>
  </si>
  <si>
    <t>打开id=n的卡池</t>
  </si>
  <si>
    <t>介绍高空卡池</t>
  </si>
  <si>
    <t>点击扭蛋单抽</t>
  </si>
  <si>
    <t>点击任意位置</t>
  </si>
  <si>
    <t>点击角色按钮</t>
  </si>
  <si>
    <t>框选信息面板</t>
  </si>
  <si>
    <t>点击训练</t>
  </si>
  <si>
    <t>点击经验药水</t>
  </si>
  <si>
    <t>消息-等待使用道具升级</t>
  </si>
  <si>
    <t>点击返回主界面</t>
  </si>
  <si>
    <t>点击1-3</t>
  </si>
  <si>
    <t>点击观看剧情</t>
  </si>
  <si>
    <t>点击第2章</t>
  </si>
  <si>
    <t>点击2-1</t>
  </si>
  <si>
    <t>点击未上阵角色</t>
  </si>
  <si>
    <t>点击打开成员列表</t>
  </si>
  <si>
    <t>拖动角色</t>
  </si>
  <si>
    <t>总计</t>
    <phoneticPr fontId="1" type="noConversion"/>
  </si>
  <si>
    <t>22号创号，23号未登陆流失玩家新手引导情况</t>
    <phoneticPr fontId="1" type="noConversion"/>
  </si>
  <si>
    <t>-</t>
    <phoneticPr fontId="1" type="noConversion"/>
  </si>
  <si>
    <t>备注，分步骤流失人数占比=该步骤流失人数/上步骤人数；总流失人数占比=该步骤流失人数/新手引导总流失人数</t>
    <phoneticPr fontId="1" type="noConversion"/>
  </si>
  <si>
    <t>当日创号81349人</t>
    <phoneticPr fontId="2" type="noConversion"/>
  </si>
  <si>
    <t>触发人数</t>
    <phoneticPr fontId="1" type="noConversion"/>
  </si>
  <si>
    <t>该步骤流失人数</t>
    <phoneticPr fontId="1" type="noConversion"/>
  </si>
  <si>
    <t>分步骤流失人数占比</t>
    <phoneticPr fontId="1" type="noConversion"/>
  </si>
  <si>
    <t>占新手引导总人数比例</t>
    <phoneticPr fontId="1" type="noConversion"/>
  </si>
  <si>
    <t>流失占当日创号人数的比例</t>
    <phoneticPr fontId="2" type="noConversion"/>
  </si>
  <si>
    <t>总计</t>
    <phoneticPr fontId="1" type="noConversion"/>
  </si>
  <si>
    <t>-</t>
    <phoneticPr fontId="1" type="noConversion"/>
  </si>
  <si>
    <t>23号创号，24号未登陆流失玩家新手引导情况</t>
    <phoneticPr fontId="1" type="noConversion"/>
  </si>
  <si>
    <t>备注，分步骤流失人数占比=该步骤流失人数/上步骤人数；总流失人数占比=该步骤流失人数/新手引导总流失人数</t>
    <phoneticPr fontId="1" type="noConversion"/>
  </si>
  <si>
    <t>当日创号77582人</t>
    <phoneticPr fontId="2" type="noConversion"/>
  </si>
  <si>
    <t>触发人数</t>
    <phoneticPr fontId="1" type="noConversion"/>
  </si>
  <si>
    <t>该步骤流失人数</t>
    <phoneticPr fontId="1" type="noConversion"/>
  </si>
  <si>
    <t>分步骤流失人数占比</t>
    <phoneticPr fontId="1" type="noConversion"/>
  </si>
  <si>
    <t>占新手引导总人数比例</t>
    <phoneticPr fontId="1" type="noConversion"/>
  </si>
  <si>
    <t>流失占当日创号人数的比例</t>
    <phoneticPr fontId="2" type="noConversion"/>
  </si>
  <si>
    <t>总计</t>
    <phoneticPr fontId="1" type="noConversion"/>
  </si>
  <si>
    <t>-</t>
    <phoneticPr fontId="1" type="noConversion"/>
  </si>
  <si>
    <t>备注，分步骤流失人数占比=该步骤流失人数/上步骤人数；总流失人数占比=该步骤流失人数/新手引导总流失人数</t>
    <phoneticPr fontId="1" type="noConversion"/>
  </si>
  <si>
    <t>当日创号77260人</t>
    <phoneticPr fontId="2" type="noConversion"/>
  </si>
  <si>
    <t>触发人数</t>
    <phoneticPr fontId="1" type="noConversion"/>
  </si>
  <si>
    <t>该步骤流失人数</t>
    <phoneticPr fontId="1" type="noConversion"/>
  </si>
  <si>
    <t>分步骤流失人数占比</t>
    <phoneticPr fontId="1" type="noConversion"/>
  </si>
  <si>
    <t>占新手引导总人数比例</t>
    <phoneticPr fontId="1" type="noConversion"/>
  </si>
  <si>
    <t>流失占当日创号人数的比例</t>
    <phoneticPr fontId="2" type="noConversion"/>
  </si>
  <si>
    <t>总计</t>
    <phoneticPr fontId="1" type="noConversion"/>
  </si>
  <si>
    <t>-</t>
    <phoneticPr fontId="1" type="noConversion"/>
  </si>
  <si>
    <t>25号创号，26号未登陆流失玩家新手引导情况</t>
    <phoneticPr fontId="1" type="noConversion"/>
  </si>
  <si>
    <t>24号创号，25号未登陆流失玩家新手引导情况</t>
    <phoneticPr fontId="1" type="noConversion"/>
  </si>
  <si>
    <t>A</t>
    <phoneticPr fontId="1" type="noConversion"/>
  </si>
  <si>
    <t>a</t>
    <phoneticPr fontId="1" type="noConversion"/>
  </si>
  <si>
    <t>Z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</si>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</sst>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G5" sqref="G5"/>
    </sheetView>
  </sheetViews>
  <sheetFormatPr baseColWidth="10" defaultColWidth="8.83203125" defaultRowHeight="15" x14ac:dyDescent="0.2"/>
  <cols>
    <col min="1" max="1" width="8.83203125" style="2"/>
    <col min="2" max="2" width="20.6640625" style="2" customWidth="1"/>
    <col min="3" max="3" width="15.6640625" style="2" customWidth="1"/>
    <col min="4" max="4" width="21.1640625" style="2" customWidth="1"/>
    <col min="5" max="5" width="22.83203125" style="3" customWidth="1"/>
    <col min="6" max="6" width="24.6640625" style="3" customWidth="1"/>
    <col min="7" max="7" width="26.6640625" style="3" customWidth="1"/>
    <col min="8" max="16384" width="8.83203125" style="2"/>
  </cols>
  <sheetData>
    <row r="1" spans="1:8" x14ac:dyDescent="0.2">
      <c r="A1" s="5" t="s">
        <v>58</v>
      </c>
      <c r="B1" s="5"/>
      <c r="C1" s="5"/>
      <c r="D1" s="5"/>
      <c r="E1" s="5"/>
      <c r="F1" s="5"/>
      <c r="G1" s="5"/>
    </row>
    <row r="2" spans="1:8" x14ac:dyDescent="0.2">
      <c r="A2" s="6" t="s">
        <v>0</v>
      </c>
      <c r="B2" s="6"/>
      <c r="C2" s="6"/>
      <c r="D2" s="6"/>
      <c r="E2" s="6"/>
      <c r="F2" s="6"/>
      <c r="G2" s="1" t="s">
        <v>1</v>
      </c>
      <c r="H2" s="4"/>
    </row>
    <row r="3" spans="1:8" x14ac:dyDescent="0.2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  <c r="G3" s="3" t="s">
        <v>8</v>
      </c>
    </row>
    <row r="4" spans="1:8" x14ac:dyDescent="0.2">
      <c r="A4" s="2">
        <v>10010</v>
      </c>
      <c r="B4" s="2" t="s">
        <v>9</v>
      </c>
      <c r="C4" s="2">
        <v>45574</v>
      </c>
      <c r="D4" s="2">
        <f>H4-C4</f>
        <v>13253</v>
      </c>
      <c r="E4" s="3" t="s">
        <v>59</v>
      </c>
      <c r="F4" s="3" t="s">
        <v>59</v>
      </c>
      <c r="G4" s="3">
        <f>D4/77260</f>
        <v>0.17153766502718096</v>
      </c>
      <c r="H4" s="2">
        <v>58827</v>
      </c>
    </row>
    <row r="5" spans="1:8" x14ac:dyDescent="0.2">
      <c r="A5" s="2">
        <v>20150</v>
      </c>
      <c r="B5" s="2" t="s">
        <v>10</v>
      </c>
      <c r="C5" s="2">
        <v>41712</v>
      </c>
      <c r="D5" s="2">
        <f>C4-C5</f>
        <v>3862</v>
      </c>
      <c r="E5" s="3">
        <f>D5/C4</f>
        <v>8.4741299863957523E-2</v>
      </c>
      <c r="F5" s="3">
        <f>D5/45574</f>
        <v>8.4741299863957523E-2</v>
      </c>
      <c r="G5" s="3">
        <f>D5/77260</f>
        <v>4.9987056691690394E-2</v>
      </c>
    </row>
    <row r="6" spans="1:8" x14ac:dyDescent="0.2">
      <c r="A6" s="2">
        <v>20160</v>
      </c>
      <c r="B6" s="2" t="s">
        <v>11</v>
      </c>
      <c r="C6" s="2">
        <v>40554</v>
      </c>
      <c r="D6" s="2">
        <f t="shared" ref="D6:D63" si="0">C5-C6</f>
        <v>1158</v>
      </c>
      <c r="E6" s="3">
        <f t="shared" ref="E6:E63" si="1">D6/C5</f>
        <v>2.7761795166858456E-2</v>
      </c>
      <c r="F6" s="3">
        <f t="shared" ref="F6:F64" si="2">D6/45574</f>
        <v>2.5409224557861938E-2</v>
      </c>
      <c r="G6" s="3">
        <f t="shared" ref="G6:G64" si="3">D6/77260</f>
        <v>1.4988351022521357E-2</v>
      </c>
    </row>
    <row r="7" spans="1:8" x14ac:dyDescent="0.2">
      <c r="A7" s="2">
        <v>20170</v>
      </c>
      <c r="B7" s="2" t="s">
        <v>12</v>
      </c>
      <c r="C7" s="2">
        <v>40253</v>
      </c>
      <c r="D7" s="2">
        <f t="shared" si="0"/>
        <v>301</v>
      </c>
      <c r="E7" s="3">
        <f t="shared" si="1"/>
        <v>7.4222024954381811E-3</v>
      </c>
      <c r="F7" s="3">
        <f t="shared" si="2"/>
        <v>6.6046429982007286E-3</v>
      </c>
      <c r="G7" s="3">
        <f t="shared" si="3"/>
        <v>3.8959358011907844E-3</v>
      </c>
    </row>
    <row r="8" spans="1:8" x14ac:dyDescent="0.2">
      <c r="A8" s="2">
        <v>20200</v>
      </c>
      <c r="B8" s="2" t="s">
        <v>13</v>
      </c>
      <c r="C8" s="2">
        <v>39964</v>
      </c>
      <c r="D8" s="2">
        <f t="shared" si="0"/>
        <v>289</v>
      </c>
      <c r="E8" s="3">
        <f t="shared" si="1"/>
        <v>7.1795890989491467E-3</v>
      </c>
      <c r="F8" s="3">
        <f t="shared" si="2"/>
        <v>6.341334971694387E-3</v>
      </c>
      <c r="G8" s="3">
        <f t="shared" si="3"/>
        <v>3.7406161014755372E-3</v>
      </c>
    </row>
    <row r="9" spans="1:8" x14ac:dyDescent="0.2">
      <c r="A9" s="2">
        <v>20210</v>
      </c>
      <c r="B9" s="2" t="s">
        <v>14</v>
      </c>
      <c r="C9" s="2">
        <v>39594</v>
      </c>
      <c r="D9" s="2">
        <f t="shared" si="0"/>
        <v>370</v>
      </c>
      <c r="E9" s="3">
        <f t="shared" si="1"/>
        <v>9.2583324992493252E-3</v>
      </c>
      <c r="F9" s="3">
        <f t="shared" si="2"/>
        <v>8.1186641506121905E-3</v>
      </c>
      <c r="G9" s="3">
        <f t="shared" si="3"/>
        <v>4.7890240745534557E-3</v>
      </c>
    </row>
    <row r="10" spans="1:8" x14ac:dyDescent="0.2">
      <c r="A10" s="2">
        <v>20220</v>
      </c>
      <c r="B10" s="2" t="s">
        <v>15</v>
      </c>
      <c r="C10" s="2">
        <v>39202</v>
      </c>
      <c r="D10" s="2">
        <f t="shared" si="0"/>
        <v>392</v>
      </c>
      <c r="E10" s="3">
        <f t="shared" si="1"/>
        <v>9.9004899732282672E-3</v>
      </c>
      <c r="F10" s="3">
        <f t="shared" si="2"/>
        <v>8.6013955325404835E-3</v>
      </c>
      <c r="G10" s="3">
        <f t="shared" si="3"/>
        <v>5.073776857364742E-3</v>
      </c>
    </row>
    <row r="11" spans="1:8" x14ac:dyDescent="0.2">
      <c r="A11" s="2">
        <v>202301</v>
      </c>
      <c r="B11" s="2" t="s">
        <v>16</v>
      </c>
      <c r="C11" s="2">
        <v>38998</v>
      </c>
      <c r="D11" s="2">
        <f t="shared" si="0"/>
        <v>204</v>
      </c>
      <c r="E11" s="3">
        <f t="shared" si="1"/>
        <v>5.2038161318300087E-3</v>
      </c>
      <c r="F11" s="3">
        <f t="shared" si="2"/>
        <v>4.4762364506078026E-3</v>
      </c>
      <c r="G11" s="3">
        <f t="shared" si="3"/>
        <v>2.6404348951592025E-3</v>
      </c>
    </row>
    <row r="12" spans="1:8" x14ac:dyDescent="0.2">
      <c r="A12" s="2">
        <v>20230</v>
      </c>
      <c r="B12" s="2" t="s">
        <v>17</v>
      </c>
      <c r="C12" s="2">
        <v>38967</v>
      </c>
      <c r="D12" s="2">
        <f t="shared" si="0"/>
        <v>31</v>
      </c>
      <c r="E12" s="3">
        <f t="shared" si="1"/>
        <v>7.9491255961844202E-4</v>
      </c>
      <c r="F12" s="3">
        <f t="shared" si="2"/>
        <v>6.8021240180804845E-4</v>
      </c>
      <c r="G12" s="3">
        <f t="shared" si="3"/>
        <v>4.0124255759772196E-4</v>
      </c>
    </row>
    <row r="13" spans="1:8" x14ac:dyDescent="0.2">
      <c r="A13" s="2">
        <v>20240</v>
      </c>
      <c r="B13" s="2" t="s">
        <v>18</v>
      </c>
      <c r="C13" s="2">
        <v>38945</v>
      </c>
      <c r="D13" s="2">
        <f t="shared" si="0"/>
        <v>22</v>
      </c>
      <c r="E13" s="3">
        <f t="shared" si="1"/>
        <v>5.6458028588292656E-4</v>
      </c>
      <c r="F13" s="3">
        <f t="shared" si="2"/>
        <v>4.8273138192829246E-4</v>
      </c>
      <c r="G13" s="3">
        <f t="shared" si="3"/>
        <v>2.8475278281128659E-4</v>
      </c>
    </row>
    <row r="14" spans="1:8" x14ac:dyDescent="0.2">
      <c r="A14" s="2">
        <v>20250</v>
      </c>
      <c r="B14" s="2" t="s">
        <v>19</v>
      </c>
      <c r="C14" s="2">
        <v>38840</v>
      </c>
      <c r="D14" s="2">
        <f t="shared" si="0"/>
        <v>105</v>
      </c>
      <c r="E14" s="3">
        <f t="shared" si="1"/>
        <v>2.6961098985749132E-3</v>
      </c>
      <c r="F14" s="3">
        <f t="shared" si="2"/>
        <v>2.3039452319304865E-3</v>
      </c>
      <c r="G14" s="3">
        <f t="shared" si="3"/>
        <v>1.3590473725084132E-3</v>
      </c>
    </row>
    <row r="15" spans="1:8" x14ac:dyDescent="0.2">
      <c r="A15" s="2">
        <v>20300</v>
      </c>
      <c r="B15" s="2" t="s">
        <v>20</v>
      </c>
      <c r="C15" s="2">
        <v>37853</v>
      </c>
      <c r="D15" s="2">
        <f t="shared" si="0"/>
        <v>987</v>
      </c>
      <c r="E15" s="3">
        <f t="shared" si="1"/>
        <v>2.5411946446961896E-2</v>
      </c>
      <c r="F15" s="3">
        <f t="shared" si="2"/>
        <v>2.1657085180146574E-2</v>
      </c>
      <c r="G15" s="3">
        <f t="shared" si="3"/>
        <v>1.2775045301579083E-2</v>
      </c>
    </row>
    <row r="16" spans="1:8" x14ac:dyDescent="0.2">
      <c r="A16" s="2">
        <v>20310</v>
      </c>
      <c r="B16" s="2" t="s">
        <v>21</v>
      </c>
      <c r="C16" s="2">
        <v>37520</v>
      </c>
      <c r="D16" s="2">
        <f t="shared" si="0"/>
        <v>333</v>
      </c>
      <c r="E16" s="3">
        <f t="shared" si="1"/>
        <v>8.7971891263572237E-3</v>
      </c>
      <c r="F16" s="3">
        <f t="shared" si="2"/>
        <v>7.306797735550972E-3</v>
      </c>
      <c r="G16" s="3">
        <f t="shared" si="3"/>
        <v>4.3101216670981103E-3</v>
      </c>
    </row>
    <row r="17" spans="1:7" x14ac:dyDescent="0.2">
      <c r="A17" s="2">
        <v>20350</v>
      </c>
      <c r="B17" s="2" t="s">
        <v>22</v>
      </c>
      <c r="C17" s="2">
        <v>37447</v>
      </c>
      <c r="D17" s="2">
        <f t="shared" si="0"/>
        <v>73</v>
      </c>
      <c r="E17" s="3">
        <f t="shared" si="1"/>
        <v>1.9456289978678038E-3</v>
      </c>
      <c r="F17" s="3">
        <f t="shared" si="2"/>
        <v>1.6017904945802432E-3</v>
      </c>
      <c r="G17" s="3">
        <f t="shared" si="3"/>
        <v>9.4486150660108722E-4</v>
      </c>
    </row>
    <row r="18" spans="1:7" x14ac:dyDescent="0.2">
      <c r="A18" s="2">
        <v>20360</v>
      </c>
      <c r="B18" s="2" t="s">
        <v>23</v>
      </c>
      <c r="C18" s="2">
        <v>37222</v>
      </c>
      <c r="D18" s="2">
        <f t="shared" si="0"/>
        <v>225</v>
      </c>
      <c r="E18" s="3">
        <f t="shared" si="1"/>
        <v>6.0084920020295352E-3</v>
      </c>
      <c r="F18" s="3">
        <f t="shared" si="2"/>
        <v>4.9370254969939003E-3</v>
      </c>
      <c r="G18" s="3">
        <f t="shared" si="3"/>
        <v>2.9122443696608853E-3</v>
      </c>
    </row>
    <row r="19" spans="1:7" x14ac:dyDescent="0.2">
      <c r="A19" s="2">
        <v>20370</v>
      </c>
      <c r="B19" s="2" t="s">
        <v>24</v>
      </c>
      <c r="C19" s="2">
        <v>37202</v>
      </c>
      <c r="D19" s="2">
        <f t="shared" si="0"/>
        <v>20</v>
      </c>
      <c r="E19" s="3">
        <f t="shared" si="1"/>
        <v>5.3731664069636231E-4</v>
      </c>
      <c r="F19" s="3">
        <f t="shared" si="2"/>
        <v>4.3884671084390225E-4</v>
      </c>
      <c r="G19" s="3">
        <f t="shared" si="3"/>
        <v>2.5886616619207872E-4</v>
      </c>
    </row>
    <row r="20" spans="1:7" x14ac:dyDescent="0.2">
      <c r="A20" s="2">
        <v>20380</v>
      </c>
      <c r="B20" s="2" t="s">
        <v>25</v>
      </c>
      <c r="C20" s="2">
        <v>37199</v>
      </c>
      <c r="D20" s="2">
        <f t="shared" si="0"/>
        <v>3</v>
      </c>
      <c r="E20" s="3">
        <f t="shared" si="1"/>
        <v>8.0640825762055807E-5</v>
      </c>
      <c r="F20" s="3">
        <f t="shared" si="2"/>
        <v>6.582700662658534E-5</v>
      </c>
      <c r="G20" s="3">
        <f t="shared" si="3"/>
        <v>3.8829924928811801E-5</v>
      </c>
    </row>
    <row r="21" spans="1:7" x14ac:dyDescent="0.2">
      <c r="A21" s="2">
        <v>20390</v>
      </c>
      <c r="B21" s="2" t="s">
        <v>26</v>
      </c>
      <c r="C21" s="2">
        <v>36511</v>
      </c>
      <c r="D21" s="2">
        <f t="shared" si="0"/>
        <v>688</v>
      </c>
      <c r="E21" s="3">
        <f t="shared" si="1"/>
        <v>1.8495120836581627E-2</v>
      </c>
      <c r="F21" s="3">
        <f t="shared" si="2"/>
        <v>1.5096326853030237E-2</v>
      </c>
      <c r="G21" s="3">
        <f t="shared" si="3"/>
        <v>8.9049961170075079E-3</v>
      </c>
    </row>
    <row r="22" spans="1:7" x14ac:dyDescent="0.2">
      <c r="A22" s="2">
        <v>20400</v>
      </c>
      <c r="B22" s="2" t="s">
        <v>27</v>
      </c>
      <c r="C22" s="2">
        <v>36348</v>
      </c>
      <c r="D22" s="2">
        <f t="shared" si="0"/>
        <v>163</v>
      </c>
      <c r="E22" s="3">
        <f t="shared" si="1"/>
        <v>4.4644079866341651E-3</v>
      </c>
      <c r="F22" s="3">
        <f t="shared" si="2"/>
        <v>3.5766006933778032E-3</v>
      </c>
      <c r="G22" s="3">
        <f t="shared" si="3"/>
        <v>2.1097592544654415E-3</v>
      </c>
    </row>
    <row r="23" spans="1:7" x14ac:dyDescent="0.2">
      <c r="A23" s="2">
        <v>20410</v>
      </c>
      <c r="B23" s="2" t="s">
        <v>28</v>
      </c>
      <c r="C23" s="2">
        <v>35568</v>
      </c>
      <c r="D23" s="2">
        <f t="shared" si="0"/>
        <v>780</v>
      </c>
      <c r="E23" s="3">
        <f t="shared" si="1"/>
        <v>2.1459227467811159E-2</v>
      </c>
      <c r="F23" s="3">
        <f t="shared" si="2"/>
        <v>1.7115021722912186E-2</v>
      </c>
      <c r="G23" s="3">
        <f t="shared" si="3"/>
        <v>1.009578048149107E-2</v>
      </c>
    </row>
    <row r="24" spans="1:7" x14ac:dyDescent="0.2">
      <c r="A24" s="2">
        <v>20420</v>
      </c>
      <c r="B24" s="2" t="s">
        <v>28</v>
      </c>
      <c r="C24" s="2">
        <v>34736</v>
      </c>
      <c r="D24" s="2">
        <f t="shared" si="0"/>
        <v>832</v>
      </c>
      <c r="E24" s="3">
        <f t="shared" si="1"/>
        <v>2.3391812865497075E-2</v>
      </c>
      <c r="F24" s="3">
        <f t="shared" si="2"/>
        <v>1.8256023171106334E-2</v>
      </c>
      <c r="G24" s="3">
        <f t="shared" si="3"/>
        <v>1.0768832513590473E-2</v>
      </c>
    </row>
    <row r="25" spans="1:7" x14ac:dyDescent="0.2">
      <c r="A25" s="2">
        <v>20430</v>
      </c>
      <c r="B25" s="2" t="s">
        <v>29</v>
      </c>
      <c r="C25" s="2">
        <v>34704</v>
      </c>
      <c r="D25" s="2">
        <f t="shared" si="0"/>
        <v>32</v>
      </c>
      <c r="E25" s="3">
        <f t="shared" si="1"/>
        <v>9.2123445416858593E-4</v>
      </c>
      <c r="F25" s="3">
        <f t="shared" si="2"/>
        <v>7.0215473735024355E-4</v>
      </c>
      <c r="G25" s="3">
        <f t="shared" si="3"/>
        <v>4.141858659073259E-4</v>
      </c>
    </row>
    <row r="26" spans="1:7" x14ac:dyDescent="0.2">
      <c r="A26" s="2">
        <v>20440</v>
      </c>
      <c r="B26" s="2" t="s">
        <v>21</v>
      </c>
      <c r="C26" s="2">
        <v>34113</v>
      </c>
      <c r="D26" s="2">
        <f t="shared" si="0"/>
        <v>591</v>
      </c>
      <c r="E26" s="3">
        <f t="shared" si="1"/>
        <v>1.7029737206085752E-2</v>
      </c>
      <c r="F26" s="3">
        <f t="shared" si="2"/>
        <v>1.296792030543731E-2</v>
      </c>
      <c r="G26" s="3">
        <f t="shared" si="3"/>
        <v>7.6494952109759252E-3</v>
      </c>
    </row>
    <row r="27" spans="1:7" x14ac:dyDescent="0.2">
      <c r="A27" s="2">
        <v>20450</v>
      </c>
      <c r="B27" s="2" t="s">
        <v>30</v>
      </c>
      <c r="C27" s="2">
        <v>34094</v>
      </c>
      <c r="D27" s="2">
        <f t="shared" si="0"/>
        <v>19</v>
      </c>
      <c r="E27" s="3">
        <f t="shared" si="1"/>
        <v>5.5697241520827833E-4</v>
      </c>
      <c r="F27" s="3">
        <f t="shared" si="2"/>
        <v>4.1690437530170709E-4</v>
      </c>
      <c r="G27" s="3">
        <f t="shared" si="3"/>
        <v>2.4592285788247478E-4</v>
      </c>
    </row>
    <row r="28" spans="1:7" x14ac:dyDescent="0.2">
      <c r="A28" s="2">
        <v>20600</v>
      </c>
      <c r="B28" s="2" t="s">
        <v>31</v>
      </c>
      <c r="C28" s="2">
        <v>34058</v>
      </c>
      <c r="D28" s="2">
        <f t="shared" si="0"/>
        <v>36</v>
      </c>
      <c r="E28" s="3">
        <f t="shared" si="1"/>
        <v>1.0559042646800024E-3</v>
      </c>
      <c r="F28" s="3">
        <f t="shared" si="2"/>
        <v>7.8992407951902397E-4</v>
      </c>
      <c r="G28" s="3">
        <f t="shared" si="3"/>
        <v>4.6595909914574164E-4</v>
      </c>
    </row>
    <row r="29" spans="1:7" x14ac:dyDescent="0.2">
      <c r="A29" s="2">
        <v>20620</v>
      </c>
      <c r="B29" s="2" t="s">
        <v>18</v>
      </c>
      <c r="C29" s="2">
        <v>33711</v>
      </c>
      <c r="D29" s="2">
        <f t="shared" si="0"/>
        <v>347</v>
      </c>
      <c r="E29" s="3">
        <f t="shared" si="1"/>
        <v>1.0188501967232368E-2</v>
      </c>
      <c r="F29" s="3">
        <f t="shared" si="2"/>
        <v>7.6139904331417032E-3</v>
      </c>
      <c r="G29" s="3">
        <f t="shared" si="3"/>
        <v>4.4913279834325652E-3</v>
      </c>
    </row>
    <row r="30" spans="1:7" x14ac:dyDescent="0.2">
      <c r="A30" s="2">
        <v>20630</v>
      </c>
      <c r="B30" s="2" t="s">
        <v>21</v>
      </c>
      <c r="C30" s="2">
        <v>33644</v>
      </c>
      <c r="D30" s="2">
        <f t="shared" si="0"/>
        <v>67</v>
      </c>
      <c r="E30" s="3">
        <f t="shared" si="1"/>
        <v>1.9874818308563968E-3</v>
      </c>
      <c r="F30" s="3">
        <f t="shared" si="2"/>
        <v>1.4701364813270725E-3</v>
      </c>
      <c r="G30" s="3">
        <f t="shared" si="3"/>
        <v>8.672016567434636E-4</v>
      </c>
    </row>
    <row r="31" spans="1:7" x14ac:dyDescent="0.2">
      <c r="A31" s="2">
        <v>20631</v>
      </c>
      <c r="B31" s="2" t="s">
        <v>24</v>
      </c>
      <c r="C31" s="2">
        <v>33642</v>
      </c>
      <c r="D31" s="2">
        <f t="shared" si="0"/>
        <v>2</v>
      </c>
      <c r="E31" s="3">
        <f t="shared" si="1"/>
        <v>5.9445963619070264E-5</v>
      </c>
      <c r="F31" s="3">
        <f t="shared" si="2"/>
        <v>4.3884671084390222E-5</v>
      </c>
      <c r="G31" s="3">
        <f t="shared" si="3"/>
        <v>2.5886616619207869E-5</v>
      </c>
    </row>
    <row r="32" spans="1:7" x14ac:dyDescent="0.2">
      <c r="A32" s="2">
        <v>20632</v>
      </c>
      <c r="B32" s="2" t="s">
        <v>25</v>
      </c>
      <c r="C32" s="2">
        <v>33641</v>
      </c>
      <c r="D32" s="2">
        <f t="shared" si="0"/>
        <v>1</v>
      </c>
      <c r="E32" s="3">
        <f t="shared" si="1"/>
        <v>2.9724748825872423E-5</v>
      </c>
      <c r="F32" s="3">
        <f t="shared" si="2"/>
        <v>2.1942335542195111E-5</v>
      </c>
      <c r="G32" s="3">
        <f t="shared" si="3"/>
        <v>1.2943308309603934E-5</v>
      </c>
    </row>
    <row r="33" spans="1:7" x14ac:dyDescent="0.2">
      <c r="A33" s="2">
        <v>20633</v>
      </c>
      <c r="B33" s="2" t="s">
        <v>32</v>
      </c>
      <c r="C33" s="2">
        <v>33527</v>
      </c>
      <c r="D33" s="2">
        <f t="shared" si="0"/>
        <v>114</v>
      </c>
      <c r="E33" s="3">
        <f t="shared" si="1"/>
        <v>3.3887220950625727E-3</v>
      </c>
      <c r="F33" s="3">
        <f t="shared" si="2"/>
        <v>2.5014262518102425E-3</v>
      </c>
      <c r="G33" s="3">
        <f t="shared" si="3"/>
        <v>1.4755371472948485E-3</v>
      </c>
    </row>
    <row r="34" spans="1:7" x14ac:dyDescent="0.2">
      <c r="A34" s="2">
        <v>20640</v>
      </c>
      <c r="B34" s="2" t="s">
        <v>27</v>
      </c>
      <c r="C34" s="2">
        <v>33476</v>
      </c>
      <c r="D34" s="2">
        <f t="shared" si="0"/>
        <v>51</v>
      </c>
      <c r="E34" s="3">
        <f t="shared" si="1"/>
        <v>1.5211620484982253E-3</v>
      </c>
      <c r="F34" s="3">
        <f t="shared" si="2"/>
        <v>1.1190591126519506E-3</v>
      </c>
      <c r="G34" s="3">
        <f t="shared" si="3"/>
        <v>6.6010872378980063E-4</v>
      </c>
    </row>
    <row r="35" spans="1:7" x14ac:dyDescent="0.2">
      <c r="A35" s="2">
        <v>20641</v>
      </c>
      <c r="B35" s="2" t="s">
        <v>28</v>
      </c>
      <c r="C35" s="2">
        <v>33339</v>
      </c>
      <c r="D35" s="2">
        <f t="shared" si="0"/>
        <v>137</v>
      </c>
      <c r="E35" s="3">
        <f t="shared" si="1"/>
        <v>4.0924841677619783E-3</v>
      </c>
      <c r="F35" s="3">
        <f t="shared" si="2"/>
        <v>3.0060999692807303E-3</v>
      </c>
      <c r="G35" s="3">
        <f t="shared" si="3"/>
        <v>1.7732332384157391E-3</v>
      </c>
    </row>
    <row r="36" spans="1:7" x14ac:dyDescent="0.2">
      <c r="A36" s="2">
        <v>20650</v>
      </c>
      <c r="B36" s="2" t="s">
        <v>28</v>
      </c>
      <c r="C36" s="2">
        <v>33008</v>
      </c>
      <c r="D36" s="2">
        <f t="shared" si="0"/>
        <v>331</v>
      </c>
      <c r="E36" s="3">
        <f t="shared" si="1"/>
        <v>9.9283121869282228E-3</v>
      </c>
      <c r="F36" s="3">
        <f t="shared" si="2"/>
        <v>7.2629130644665816E-3</v>
      </c>
      <c r="G36" s="3">
        <f t="shared" si="3"/>
        <v>4.2842350504789023E-3</v>
      </c>
    </row>
    <row r="37" spans="1:7" x14ac:dyDescent="0.2">
      <c r="A37" s="2">
        <v>20660</v>
      </c>
      <c r="B37" s="2" t="s">
        <v>33</v>
      </c>
      <c r="C37" s="2">
        <v>32898</v>
      </c>
      <c r="D37" s="2">
        <f t="shared" si="0"/>
        <v>110</v>
      </c>
      <c r="E37" s="3">
        <f t="shared" si="1"/>
        <v>3.3325254483761511E-3</v>
      </c>
      <c r="F37" s="3">
        <f t="shared" si="2"/>
        <v>2.4136569096414621E-3</v>
      </c>
      <c r="G37" s="3">
        <f t="shared" si="3"/>
        <v>1.4237639140564327E-3</v>
      </c>
    </row>
    <row r="38" spans="1:7" x14ac:dyDescent="0.2">
      <c r="A38" s="2">
        <v>20670</v>
      </c>
      <c r="B38" s="2" t="s">
        <v>34</v>
      </c>
      <c r="C38" s="2">
        <v>32540</v>
      </c>
      <c r="D38" s="2">
        <f t="shared" si="0"/>
        <v>358</v>
      </c>
      <c r="E38" s="3">
        <f t="shared" si="1"/>
        <v>1.088212049364703E-2</v>
      </c>
      <c r="F38" s="3">
        <f t="shared" si="2"/>
        <v>7.8553561241058497E-3</v>
      </c>
      <c r="G38" s="3">
        <f t="shared" si="3"/>
        <v>4.6337043748382089E-3</v>
      </c>
    </row>
    <row r="39" spans="1:7" x14ac:dyDescent="0.2">
      <c r="A39" s="2">
        <v>20680</v>
      </c>
      <c r="B39" s="2" t="s">
        <v>35</v>
      </c>
      <c r="C39" s="2">
        <v>32429</v>
      </c>
      <c r="D39" s="2">
        <f t="shared" si="0"/>
        <v>111</v>
      </c>
      <c r="E39" s="3">
        <f t="shared" si="1"/>
        <v>3.4111862323294405E-3</v>
      </c>
      <c r="F39" s="3">
        <f t="shared" si="2"/>
        <v>2.4355992451836573E-3</v>
      </c>
      <c r="G39" s="3">
        <f t="shared" si="3"/>
        <v>1.4367072223660368E-3</v>
      </c>
    </row>
    <row r="40" spans="1:7" x14ac:dyDescent="0.2">
      <c r="A40" s="2">
        <v>20690</v>
      </c>
      <c r="B40" s="2" t="s">
        <v>36</v>
      </c>
      <c r="C40" s="2">
        <v>32316</v>
      </c>
      <c r="D40" s="2">
        <f t="shared" si="0"/>
        <v>113</v>
      </c>
      <c r="E40" s="3">
        <f t="shared" si="1"/>
        <v>3.4845354466681057E-3</v>
      </c>
      <c r="F40" s="3">
        <f t="shared" si="2"/>
        <v>2.4794839162680478E-3</v>
      </c>
      <c r="G40" s="3">
        <f t="shared" si="3"/>
        <v>1.4625938389852447E-3</v>
      </c>
    </row>
    <row r="41" spans="1:7" x14ac:dyDescent="0.2">
      <c r="A41" s="2">
        <v>20700</v>
      </c>
      <c r="B41" s="2" t="s">
        <v>37</v>
      </c>
      <c r="C41" s="2">
        <v>32170</v>
      </c>
      <c r="D41" s="2">
        <f t="shared" si="0"/>
        <v>146</v>
      </c>
      <c r="E41" s="3">
        <f t="shared" si="1"/>
        <v>4.5178858769649713E-3</v>
      </c>
      <c r="F41" s="3">
        <f t="shared" si="2"/>
        <v>3.2035809891604863E-3</v>
      </c>
      <c r="G41" s="3">
        <f t="shared" si="3"/>
        <v>1.8897230132021744E-3</v>
      </c>
    </row>
    <row r="42" spans="1:7" x14ac:dyDescent="0.2">
      <c r="A42" s="2">
        <v>20800</v>
      </c>
      <c r="B42" s="2" t="s">
        <v>38</v>
      </c>
      <c r="C42" s="2">
        <v>32043</v>
      </c>
      <c r="D42" s="2">
        <f t="shared" si="0"/>
        <v>127</v>
      </c>
      <c r="E42" s="3">
        <f t="shared" si="1"/>
        <v>3.947777432390426E-3</v>
      </c>
      <c r="F42" s="3">
        <f t="shared" si="2"/>
        <v>2.786676613858779E-3</v>
      </c>
      <c r="G42" s="3">
        <f t="shared" si="3"/>
        <v>1.6438001553196998E-3</v>
      </c>
    </row>
    <row r="43" spans="1:7" x14ac:dyDescent="0.2">
      <c r="A43" s="2">
        <v>20820</v>
      </c>
      <c r="B43" s="2" t="s">
        <v>39</v>
      </c>
      <c r="C43" s="2">
        <v>31290</v>
      </c>
      <c r="D43" s="2">
        <f t="shared" si="0"/>
        <v>753</v>
      </c>
      <c r="E43" s="3">
        <f t="shared" si="1"/>
        <v>2.3499672315326282E-2</v>
      </c>
      <c r="F43" s="3">
        <f t="shared" si="2"/>
        <v>1.6522578663272919E-2</v>
      </c>
      <c r="G43" s="3">
        <f t="shared" si="3"/>
        <v>9.746311157131763E-3</v>
      </c>
    </row>
    <row r="44" spans="1:7" x14ac:dyDescent="0.2">
      <c r="A44" s="2">
        <v>20020</v>
      </c>
      <c r="B44" s="2" t="s">
        <v>40</v>
      </c>
      <c r="C44" s="2">
        <v>31056</v>
      </c>
      <c r="D44" s="2">
        <f t="shared" si="0"/>
        <v>234</v>
      </c>
      <c r="E44" s="3">
        <f t="shared" si="1"/>
        <v>7.4784276126558004E-3</v>
      </c>
      <c r="F44" s="3">
        <f t="shared" si="2"/>
        <v>5.1345065168736563E-3</v>
      </c>
      <c r="G44" s="3">
        <f t="shared" si="3"/>
        <v>3.0287341444473208E-3</v>
      </c>
    </row>
    <row r="45" spans="1:7" x14ac:dyDescent="0.2">
      <c r="A45" s="2">
        <v>20030</v>
      </c>
      <c r="B45" s="2" t="s">
        <v>41</v>
      </c>
      <c r="C45" s="2">
        <v>31053</v>
      </c>
      <c r="D45" s="2">
        <f t="shared" si="0"/>
        <v>3</v>
      </c>
      <c r="E45" s="3">
        <f t="shared" si="1"/>
        <v>9.6599690880989179E-5</v>
      </c>
      <c r="F45" s="3">
        <f t="shared" si="2"/>
        <v>6.582700662658534E-5</v>
      </c>
      <c r="G45" s="3">
        <f t="shared" si="3"/>
        <v>3.8829924928811801E-5</v>
      </c>
    </row>
    <row r="46" spans="1:7" x14ac:dyDescent="0.2">
      <c r="A46" s="2">
        <v>20040</v>
      </c>
      <c r="B46" s="2" t="s">
        <v>42</v>
      </c>
      <c r="C46" s="2">
        <v>30965</v>
      </c>
      <c r="D46" s="2">
        <f t="shared" si="0"/>
        <v>88</v>
      </c>
      <c r="E46" s="3">
        <f t="shared" si="1"/>
        <v>2.8338646829613886E-3</v>
      </c>
      <c r="F46" s="3">
        <f t="shared" si="2"/>
        <v>1.9309255277131698E-3</v>
      </c>
      <c r="G46" s="3">
        <f t="shared" si="3"/>
        <v>1.1390111312451464E-3</v>
      </c>
    </row>
    <row r="47" spans="1:7" x14ac:dyDescent="0.2">
      <c r="A47" s="2">
        <v>20120</v>
      </c>
      <c r="B47" s="2" t="s">
        <v>43</v>
      </c>
      <c r="C47" s="2">
        <v>30825</v>
      </c>
      <c r="D47" s="2">
        <f t="shared" si="0"/>
        <v>140</v>
      </c>
      <c r="E47" s="3">
        <f t="shared" si="1"/>
        <v>4.5212336508961733E-3</v>
      </c>
      <c r="F47" s="3">
        <f t="shared" si="2"/>
        <v>3.0719269759073155E-3</v>
      </c>
      <c r="G47" s="3">
        <f t="shared" si="3"/>
        <v>1.8120631633445508E-3</v>
      </c>
    </row>
    <row r="48" spans="1:7" x14ac:dyDescent="0.2">
      <c r="A48" s="2">
        <v>20151</v>
      </c>
      <c r="B48" s="2" t="s">
        <v>44</v>
      </c>
      <c r="C48" s="2">
        <v>30635</v>
      </c>
      <c r="D48" s="2">
        <f t="shared" si="0"/>
        <v>190</v>
      </c>
      <c r="E48" s="3">
        <f t="shared" si="1"/>
        <v>6.163828061638281E-3</v>
      </c>
      <c r="F48" s="3">
        <f t="shared" si="2"/>
        <v>4.1690437530170713E-3</v>
      </c>
      <c r="G48" s="3">
        <f t="shared" si="3"/>
        <v>2.4592285788247476E-3</v>
      </c>
    </row>
    <row r="49" spans="1:7" x14ac:dyDescent="0.2">
      <c r="A49" s="2">
        <v>20830</v>
      </c>
      <c r="B49" s="2" t="s">
        <v>45</v>
      </c>
      <c r="C49" s="2">
        <v>30535</v>
      </c>
      <c r="D49" s="2">
        <f t="shared" si="0"/>
        <v>100</v>
      </c>
      <c r="E49" s="3">
        <f t="shared" si="1"/>
        <v>3.264240248082259E-3</v>
      </c>
      <c r="F49" s="3">
        <f t="shared" si="2"/>
        <v>2.1942335542195113E-3</v>
      </c>
      <c r="G49" s="3">
        <f t="shared" si="3"/>
        <v>1.2943308309603934E-3</v>
      </c>
    </row>
    <row r="50" spans="1:7" x14ac:dyDescent="0.2">
      <c r="A50" s="2">
        <v>20850</v>
      </c>
      <c r="B50" s="2" t="s">
        <v>46</v>
      </c>
      <c r="C50" s="2">
        <v>30426</v>
      </c>
      <c r="D50" s="2">
        <f t="shared" si="0"/>
        <v>109</v>
      </c>
      <c r="E50" s="3">
        <f t="shared" si="1"/>
        <v>3.5696741444244309E-3</v>
      </c>
      <c r="F50" s="3">
        <f t="shared" si="2"/>
        <v>2.3917145740992673E-3</v>
      </c>
      <c r="G50" s="3">
        <f t="shared" si="3"/>
        <v>1.4108206057468289E-3</v>
      </c>
    </row>
    <row r="51" spans="1:7" x14ac:dyDescent="0.2">
      <c r="A51" s="2">
        <v>20860</v>
      </c>
      <c r="B51" s="2" t="s">
        <v>47</v>
      </c>
      <c r="C51" s="2">
        <v>30372</v>
      </c>
      <c r="D51" s="2">
        <f t="shared" si="0"/>
        <v>54</v>
      </c>
      <c r="E51" s="3">
        <f t="shared" si="1"/>
        <v>1.7747978702425558E-3</v>
      </c>
      <c r="F51" s="3">
        <f t="shared" si="2"/>
        <v>1.1848861192785361E-3</v>
      </c>
      <c r="G51" s="3">
        <f t="shared" si="3"/>
        <v>6.9893864871861243E-4</v>
      </c>
    </row>
    <row r="52" spans="1:7" x14ac:dyDescent="0.2">
      <c r="A52" s="2">
        <v>20870</v>
      </c>
      <c r="B52" s="2" t="s">
        <v>48</v>
      </c>
      <c r="C52" s="2">
        <v>30329</v>
      </c>
      <c r="D52" s="2">
        <f t="shared" si="0"/>
        <v>43</v>
      </c>
      <c r="E52" s="3">
        <f t="shared" si="1"/>
        <v>1.4157776899776109E-3</v>
      </c>
      <c r="F52" s="3">
        <f t="shared" si="2"/>
        <v>9.4352042831438981E-4</v>
      </c>
      <c r="G52" s="3">
        <f t="shared" si="3"/>
        <v>5.5656225731296925E-4</v>
      </c>
    </row>
    <row r="53" spans="1:7" x14ac:dyDescent="0.2">
      <c r="A53" s="2">
        <v>20880</v>
      </c>
      <c r="B53" s="2" t="s">
        <v>49</v>
      </c>
      <c r="C53" s="2">
        <v>30247</v>
      </c>
      <c r="D53" s="2">
        <f t="shared" si="0"/>
        <v>82</v>
      </c>
      <c r="E53" s="3">
        <f t="shared" si="1"/>
        <v>2.7036829437172344E-3</v>
      </c>
      <c r="F53" s="3">
        <f t="shared" si="2"/>
        <v>1.7992715144599992E-3</v>
      </c>
      <c r="G53" s="3">
        <f t="shared" si="3"/>
        <v>1.0613512813875227E-3</v>
      </c>
    </row>
    <row r="54" spans="1:7" x14ac:dyDescent="0.2">
      <c r="A54" s="2">
        <v>20890</v>
      </c>
      <c r="B54" s="2" t="s">
        <v>10</v>
      </c>
      <c r="C54" s="2">
        <v>30193</v>
      </c>
      <c r="D54" s="2">
        <f t="shared" si="0"/>
        <v>54</v>
      </c>
      <c r="E54" s="3">
        <f t="shared" si="1"/>
        <v>1.7853010215889179E-3</v>
      </c>
      <c r="F54" s="3">
        <f t="shared" si="2"/>
        <v>1.1848861192785361E-3</v>
      </c>
      <c r="G54" s="3">
        <f t="shared" si="3"/>
        <v>6.9893864871861243E-4</v>
      </c>
    </row>
    <row r="55" spans="1:7" x14ac:dyDescent="0.2">
      <c r="A55" s="2">
        <v>20900</v>
      </c>
      <c r="B55" s="2" t="s">
        <v>11</v>
      </c>
      <c r="C55" s="2">
        <v>29917</v>
      </c>
      <c r="D55" s="2">
        <f t="shared" si="0"/>
        <v>276</v>
      </c>
      <c r="E55" s="3">
        <f t="shared" si="1"/>
        <v>9.1411916669426694E-3</v>
      </c>
      <c r="F55" s="3">
        <f t="shared" si="2"/>
        <v>6.0560846096458509E-3</v>
      </c>
      <c r="G55" s="3">
        <f t="shared" si="3"/>
        <v>3.5723530934506859E-3</v>
      </c>
    </row>
    <row r="56" spans="1:7" x14ac:dyDescent="0.2">
      <c r="A56" s="2">
        <v>20910</v>
      </c>
      <c r="B56" s="2" t="s">
        <v>50</v>
      </c>
      <c r="C56" s="2">
        <v>29730</v>
      </c>
      <c r="D56" s="2">
        <f t="shared" si="0"/>
        <v>187</v>
      </c>
      <c r="E56" s="3">
        <f t="shared" si="1"/>
        <v>6.2506267339639673E-3</v>
      </c>
      <c r="F56" s="3">
        <f t="shared" si="2"/>
        <v>4.1032167463904857E-3</v>
      </c>
      <c r="G56" s="3">
        <f t="shared" si="3"/>
        <v>2.4203986538959359E-3</v>
      </c>
    </row>
    <row r="57" spans="1:7" x14ac:dyDescent="0.2">
      <c r="A57" s="2">
        <v>20920</v>
      </c>
      <c r="B57" s="2" t="s">
        <v>51</v>
      </c>
      <c r="C57" s="2">
        <v>29599</v>
      </c>
      <c r="D57" s="2">
        <f t="shared" si="0"/>
        <v>131</v>
      </c>
      <c r="E57" s="3">
        <f t="shared" si="1"/>
        <v>4.4063235788765554E-3</v>
      </c>
      <c r="F57" s="3">
        <f t="shared" si="2"/>
        <v>2.8744459560275594E-3</v>
      </c>
      <c r="G57" s="3">
        <f t="shared" si="3"/>
        <v>1.6955733885581155E-3</v>
      </c>
    </row>
    <row r="58" spans="1:7" x14ac:dyDescent="0.2">
      <c r="A58" s="2">
        <v>130010</v>
      </c>
      <c r="B58" s="2" t="s">
        <v>38</v>
      </c>
      <c r="C58" s="2">
        <v>29297</v>
      </c>
      <c r="D58" s="2">
        <f t="shared" si="0"/>
        <v>302</v>
      </c>
      <c r="E58" s="3">
        <f t="shared" si="1"/>
        <v>1.0203047400250008E-2</v>
      </c>
      <c r="F58" s="3">
        <f t="shared" si="2"/>
        <v>6.6265853337429239E-3</v>
      </c>
      <c r="G58" s="3">
        <f t="shared" si="3"/>
        <v>3.9088791095003884E-3</v>
      </c>
    </row>
    <row r="59" spans="1:7" x14ac:dyDescent="0.2">
      <c r="A59" s="2">
        <v>130020</v>
      </c>
      <c r="B59" s="2" t="s">
        <v>52</v>
      </c>
      <c r="C59" s="2">
        <v>29163</v>
      </c>
      <c r="D59" s="2">
        <f t="shared" si="0"/>
        <v>134</v>
      </c>
      <c r="E59" s="3">
        <f t="shared" si="1"/>
        <v>4.5738471515854862E-3</v>
      </c>
      <c r="F59" s="3">
        <f t="shared" si="2"/>
        <v>2.9402729626541451E-3</v>
      </c>
      <c r="G59" s="3">
        <f t="shared" si="3"/>
        <v>1.7344033134869272E-3</v>
      </c>
    </row>
    <row r="60" spans="1:7" x14ac:dyDescent="0.2">
      <c r="A60" s="2">
        <v>130030</v>
      </c>
      <c r="B60" s="2" t="s">
        <v>53</v>
      </c>
      <c r="C60" s="2">
        <v>29020</v>
      </c>
      <c r="D60" s="2">
        <f t="shared" si="0"/>
        <v>143</v>
      </c>
      <c r="E60" s="3">
        <f t="shared" si="1"/>
        <v>4.903473579535713E-3</v>
      </c>
      <c r="F60" s="3">
        <f t="shared" si="2"/>
        <v>3.1377539825339011E-3</v>
      </c>
      <c r="G60" s="3">
        <f t="shared" si="3"/>
        <v>1.8508930882733627E-3</v>
      </c>
    </row>
    <row r="61" spans="1:7" x14ac:dyDescent="0.2">
      <c r="A61" s="2">
        <v>110010</v>
      </c>
      <c r="B61" s="2" t="s">
        <v>54</v>
      </c>
      <c r="C61" s="2">
        <v>27136</v>
      </c>
      <c r="D61" s="2">
        <f t="shared" si="0"/>
        <v>1884</v>
      </c>
      <c r="E61" s="3">
        <f t="shared" si="1"/>
        <v>6.4920744314266018E-2</v>
      </c>
      <c r="F61" s="3">
        <f t="shared" si="2"/>
        <v>4.1339360161495586E-2</v>
      </c>
      <c r="G61" s="3">
        <f t="shared" si="3"/>
        <v>2.4385192855293811E-2</v>
      </c>
    </row>
    <row r="62" spans="1:7" x14ac:dyDescent="0.2">
      <c r="A62" s="2">
        <v>120010</v>
      </c>
      <c r="B62" s="2" t="s">
        <v>55</v>
      </c>
      <c r="C62" s="2">
        <v>26666</v>
      </c>
      <c r="D62" s="2">
        <f t="shared" si="0"/>
        <v>470</v>
      </c>
      <c r="E62" s="3">
        <f t="shared" si="1"/>
        <v>1.7320165094339621E-2</v>
      </c>
      <c r="F62" s="3">
        <f t="shared" si="2"/>
        <v>1.0312897704831703E-2</v>
      </c>
      <c r="G62" s="3">
        <f t="shared" si="3"/>
        <v>6.0833549055138497E-3</v>
      </c>
    </row>
    <row r="63" spans="1:7" x14ac:dyDescent="0.2">
      <c r="A63" s="2">
        <v>120011</v>
      </c>
      <c r="B63" s="2" t="s">
        <v>56</v>
      </c>
      <c r="C63" s="2">
        <v>26631</v>
      </c>
      <c r="D63" s="2">
        <f t="shared" si="0"/>
        <v>35</v>
      </c>
      <c r="E63" s="3">
        <f t="shared" si="1"/>
        <v>1.3125328133203331E-3</v>
      </c>
      <c r="F63" s="3">
        <f t="shared" si="2"/>
        <v>7.6798174397682886E-4</v>
      </c>
      <c r="G63" s="3">
        <f t="shared" si="3"/>
        <v>4.530157908361377E-4</v>
      </c>
    </row>
    <row r="64" spans="1:7" x14ac:dyDescent="0.2">
      <c r="A64" s="2" t="s">
        <v>57</v>
      </c>
      <c r="D64" s="2">
        <f>SUM(D5:D63)</f>
        <v>18943</v>
      </c>
      <c r="F64" s="3">
        <f t="shared" si="2"/>
        <v>0.41565366217580202</v>
      </c>
      <c r="G64" s="3">
        <f t="shared" si="3"/>
        <v>0.24518508930882735</v>
      </c>
    </row>
  </sheetData>
  <mergeCells count="2">
    <mergeCell ref="A1:G1"/>
    <mergeCell ref="A2:F2"/>
  </mergeCells>
  <phoneticPr fontId="1" type="noConversion"/>
  <conditionalFormatting sqref="G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{192CEFD7-AF4D-0B47-9ADE-6DC43D1F50EB}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2CEFD7-AF4D-0B47-9ADE-6DC43D1F50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G4" sqref="G4"/>
    </sheetView>
  </sheetViews>
  <sheetFormatPr baseColWidth="10" defaultColWidth="8.83203125" defaultRowHeight="15" x14ac:dyDescent="0.2"/>
  <cols>
    <col min="1" max="1" width="9.83203125" customWidth="1"/>
    <col min="2" max="2" width="20.5" customWidth="1"/>
    <col min="3" max="3" width="13.6640625" customWidth="1"/>
    <col min="4" max="4" width="16.1640625" customWidth="1"/>
    <col min="5" max="5" width="19.5" customWidth="1"/>
    <col min="6" max="6" width="23.1640625" customWidth="1"/>
    <col min="7" max="7" width="28.6640625" customWidth="1"/>
  </cols>
  <sheetData>
    <row r="1" spans="1:7" x14ac:dyDescent="0.2">
      <c r="A1" s="5" t="s">
        <v>69</v>
      </c>
      <c r="B1" s="5"/>
      <c r="C1" s="5"/>
      <c r="D1" s="5"/>
      <c r="E1" s="5"/>
      <c r="F1" s="5"/>
      <c r="G1" s="5"/>
    </row>
    <row r="2" spans="1:7" x14ac:dyDescent="0.2">
      <c r="A2" s="6" t="s">
        <v>60</v>
      </c>
      <c r="B2" s="6"/>
      <c r="C2" s="6"/>
      <c r="D2" s="6"/>
      <c r="E2" s="6"/>
      <c r="F2" s="6"/>
      <c r="G2" s="1" t="s">
        <v>61</v>
      </c>
    </row>
    <row r="3" spans="1:7" x14ac:dyDescent="0.2">
      <c r="A3" s="2" t="s">
        <v>2</v>
      </c>
      <c r="B3" s="2" t="s">
        <v>3</v>
      </c>
      <c r="C3" s="2" t="s">
        <v>62</v>
      </c>
      <c r="D3" s="2" t="s">
        <v>63</v>
      </c>
      <c r="E3" s="3" t="s">
        <v>64</v>
      </c>
      <c r="F3" s="3" t="s">
        <v>65</v>
      </c>
      <c r="G3" s="3" t="s">
        <v>66</v>
      </c>
    </row>
    <row r="4" spans="1:7" x14ac:dyDescent="0.2">
      <c r="A4" s="2">
        <v>10010</v>
      </c>
      <c r="B4" s="2" t="s">
        <v>9</v>
      </c>
      <c r="C4">
        <v>33941</v>
      </c>
      <c r="D4" s="2">
        <f>42260-C4</f>
        <v>8319</v>
      </c>
      <c r="E4" s="3" t="s">
        <v>68</v>
      </c>
      <c r="F4" s="3" t="s">
        <v>68</v>
      </c>
      <c r="G4" s="1">
        <f>D4/81349</f>
        <v>0.10226308866734686</v>
      </c>
    </row>
    <row r="5" spans="1:7" x14ac:dyDescent="0.2">
      <c r="A5" s="2">
        <v>20150</v>
      </c>
      <c r="B5" s="2" t="s">
        <v>10</v>
      </c>
      <c r="C5">
        <v>31514</v>
      </c>
      <c r="D5" s="2">
        <f>C4-C5</f>
        <v>2427</v>
      </c>
      <c r="E5" s="3">
        <f>D5/C4</f>
        <v>7.1506437641790169E-2</v>
      </c>
      <c r="F5" s="3">
        <f>D5/33941</f>
        <v>7.1506437641790169E-2</v>
      </c>
      <c r="G5" s="1">
        <f>D5/81349</f>
        <v>2.9834417140960554E-2</v>
      </c>
    </row>
    <row r="6" spans="1:7" x14ac:dyDescent="0.2">
      <c r="A6" s="2">
        <v>20160</v>
      </c>
      <c r="B6" s="2" t="s">
        <v>11</v>
      </c>
      <c r="C6">
        <v>30880</v>
      </c>
      <c r="D6" s="2">
        <f t="shared" ref="D6:D63" si="0">C5-C6</f>
        <v>634</v>
      </c>
      <c r="E6" s="3">
        <f t="shared" ref="E6:E63" si="1">D6/C5</f>
        <v>2.0118042774639841E-2</v>
      </c>
      <c r="F6" s="3">
        <f t="shared" ref="F6:F64" si="2">D6/33941</f>
        <v>1.8679473203500191E-2</v>
      </c>
      <c r="G6" s="1">
        <f t="shared" ref="G6:G64" si="3">D6/81349</f>
        <v>7.7935807446926205E-3</v>
      </c>
    </row>
    <row r="7" spans="1:7" x14ac:dyDescent="0.2">
      <c r="A7" s="2">
        <v>20170</v>
      </c>
      <c r="B7" s="2" t="s">
        <v>12</v>
      </c>
      <c r="C7">
        <v>30708</v>
      </c>
      <c r="D7" s="2">
        <f t="shared" si="0"/>
        <v>172</v>
      </c>
      <c r="E7" s="3">
        <f t="shared" si="1"/>
        <v>5.5699481865284974E-3</v>
      </c>
      <c r="F7" s="3">
        <f t="shared" si="2"/>
        <v>5.0676173359653518E-3</v>
      </c>
      <c r="G7" s="1">
        <f t="shared" si="3"/>
        <v>2.1143468266358531E-3</v>
      </c>
    </row>
    <row r="8" spans="1:7" x14ac:dyDescent="0.2">
      <c r="A8" s="2">
        <v>20200</v>
      </c>
      <c r="B8" s="2" t="s">
        <v>13</v>
      </c>
      <c r="C8">
        <v>30577</v>
      </c>
      <c r="D8" s="2">
        <f t="shared" si="0"/>
        <v>131</v>
      </c>
      <c r="E8" s="3">
        <f t="shared" si="1"/>
        <v>4.2659893187443013E-3</v>
      </c>
      <c r="F8" s="3">
        <f t="shared" si="2"/>
        <v>3.859638784950355E-3</v>
      </c>
      <c r="G8" s="1">
        <f t="shared" si="3"/>
        <v>1.6103455481935856E-3</v>
      </c>
    </row>
    <row r="9" spans="1:7" x14ac:dyDescent="0.2">
      <c r="A9" s="2">
        <v>20210</v>
      </c>
      <c r="B9" s="2" t="s">
        <v>14</v>
      </c>
      <c r="C9">
        <v>30406</v>
      </c>
      <c r="D9" s="2">
        <f t="shared" si="0"/>
        <v>171</v>
      </c>
      <c r="E9" s="3">
        <f t="shared" si="1"/>
        <v>5.5924387611603491E-3</v>
      </c>
      <c r="F9" s="3">
        <f t="shared" si="2"/>
        <v>5.0381544444771812E-3</v>
      </c>
      <c r="G9" s="1">
        <f t="shared" si="3"/>
        <v>2.102054112527505E-3</v>
      </c>
    </row>
    <row r="10" spans="1:7" x14ac:dyDescent="0.2">
      <c r="A10" s="2">
        <v>20220</v>
      </c>
      <c r="B10" s="2" t="s">
        <v>15</v>
      </c>
      <c r="C10">
        <v>30138</v>
      </c>
      <c r="D10" s="2">
        <f t="shared" si="0"/>
        <v>268</v>
      </c>
      <c r="E10" s="3">
        <f t="shared" si="1"/>
        <v>8.8140498585805426E-3</v>
      </c>
      <c r="F10" s="3">
        <f t="shared" si="2"/>
        <v>7.8960549188297341E-3</v>
      </c>
      <c r="G10" s="1">
        <f t="shared" si="3"/>
        <v>3.2944473810372593E-3</v>
      </c>
    </row>
    <row r="11" spans="1:7" x14ac:dyDescent="0.2">
      <c r="A11" s="2">
        <v>202301</v>
      </c>
      <c r="B11" s="2" t="s">
        <v>16</v>
      </c>
      <c r="C11">
        <v>30020</v>
      </c>
      <c r="D11" s="2">
        <f t="shared" si="0"/>
        <v>118</v>
      </c>
      <c r="E11" s="3">
        <f t="shared" si="1"/>
        <v>3.9153228482314683E-3</v>
      </c>
      <c r="F11" s="3">
        <f t="shared" si="2"/>
        <v>3.4766211956041367E-3</v>
      </c>
      <c r="G11" s="1">
        <f t="shared" si="3"/>
        <v>1.4505402647850619E-3</v>
      </c>
    </row>
    <row r="12" spans="1:7" x14ac:dyDescent="0.2">
      <c r="A12" s="2">
        <v>20230</v>
      </c>
      <c r="B12" s="2" t="s">
        <v>17</v>
      </c>
      <c r="C12">
        <v>29998</v>
      </c>
      <c r="D12" s="2">
        <f t="shared" si="0"/>
        <v>22</v>
      </c>
      <c r="E12" s="3">
        <f t="shared" si="1"/>
        <v>7.3284477015323119E-4</v>
      </c>
      <c r="F12" s="3">
        <f t="shared" si="2"/>
        <v>6.4818361273975432E-4</v>
      </c>
      <c r="G12" s="1">
        <f t="shared" si="3"/>
        <v>2.7043971038365563E-4</v>
      </c>
    </row>
    <row r="13" spans="1:7" x14ac:dyDescent="0.2">
      <c r="A13" s="2">
        <v>20240</v>
      </c>
      <c r="B13" s="2" t="s">
        <v>18</v>
      </c>
      <c r="C13">
        <v>29972</v>
      </c>
      <c r="D13" s="2">
        <f t="shared" si="0"/>
        <v>26</v>
      </c>
      <c r="E13" s="3">
        <f t="shared" si="1"/>
        <v>8.6672444829655312E-4</v>
      </c>
      <c r="F13" s="3">
        <f t="shared" si="2"/>
        <v>7.6603517869243691E-4</v>
      </c>
      <c r="G13" s="1">
        <f t="shared" si="3"/>
        <v>3.1961056681704752E-4</v>
      </c>
    </row>
    <row r="14" spans="1:7" x14ac:dyDescent="0.2">
      <c r="A14" s="2">
        <v>20250</v>
      </c>
      <c r="B14" s="2" t="s">
        <v>19</v>
      </c>
      <c r="C14">
        <v>29928</v>
      </c>
      <c r="D14" s="2">
        <f t="shared" si="0"/>
        <v>44</v>
      </c>
      <c r="E14" s="3">
        <f t="shared" si="1"/>
        <v>1.4680368343787534E-3</v>
      </c>
      <c r="F14" s="3">
        <f t="shared" si="2"/>
        <v>1.2963672254795086E-3</v>
      </c>
      <c r="G14" s="1">
        <f t="shared" si="3"/>
        <v>5.4087942076731126E-4</v>
      </c>
    </row>
    <row r="15" spans="1:7" x14ac:dyDescent="0.2">
      <c r="A15" s="2">
        <v>20300</v>
      </c>
      <c r="B15" s="2" t="s">
        <v>20</v>
      </c>
      <c r="C15">
        <v>29738</v>
      </c>
      <c r="D15" s="2">
        <f t="shared" si="0"/>
        <v>190</v>
      </c>
      <c r="E15" s="3">
        <f t="shared" si="1"/>
        <v>6.3485699010959636E-3</v>
      </c>
      <c r="F15" s="3">
        <f t="shared" si="2"/>
        <v>5.5979493827524231E-3</v>
      </c>
      <c r="G15" s="1">
        <f t="shared" si="3"/>
        <v>2.3356156805861166E-3</v>
      </c>
    </row>
    <row r="16" spans="1:7" x14ac:dyDescent="0.2">
      <c r="A16" s="2">
        <v>20310</v>
      </c>
      <c r="B16" s="2" t="s">
        <v>21</v>
      </c>
      <c r="C16">
        <v>29580</v>
      </c>
      <c r="D16" s="2">
        <f t="shared" si="0"/>
        <v>158</v>
      </c>
      <c r="E16" s="3">
        <f t="shared" si="1"/>
        <v>5.3130674557804831E-3</v>
      </c>
      <c r="F16" s="3">
        <f t="shared" si="2"/>
        <v>4.6551368551309624E-3</v>
      </c>
      <c r="G16" s="1">
        <f t="shared" si="3"/>
        <v>1.9422488291189811E-3</v>
      </c>
    </row>
    <row r="17" spans="1:7" x14ac:dyDescent="0.2">
      <c r="A17" s="2">
        <v>20350</v>
      </c>
      <c r="B17" s="2" t="s">
        <v>22</v>
      </c>
      <c r="C17">
        <v>29566</v>
      </c>
      <c r="D17" s="2">
        <f t="shared" si="0"/>
        <v>14</v>
      </c>
      <c r="E17" s="3">
        <f t="shared" si="1"/>
        <v>4.7329276538201487E-4</v>
      </c>
      <c r="F17" s="3">
        <f t="shared" si="2"/>
        <v>4.1248048083438908E-4</v>
      </c>
      <c r="G17" s="1">
        <f t="shared" si="3"/>
        <v>1.7209799751687175E-4</v>
      </c>
    </row>
    <row r="18" spans="1:7" x14ac:dyDescent="0.2">
      <c r="A18" s="2">
        <v>20360</v>
      </c>
      <c r="B18" s="2" t="s">
        <v>23</v>
      </c>
      <c r="C18">
        <v>29444</v>
      </c>
      <c r="D18" s="2">
        <f t="shared" si="0"/>
        <v>122</v>
      </c>
      <c r="E18" s="3">
        <f t="shared" si="1"/>
        <v>4.1263613610227961E-3</v>
      </c>
      <c r="F18" s="3">
        <f t="shared" si="2"/>
        <v>3.5944727615568194E-3</v>
      </c>
      <c r="G18" s="1">
        <f t="shared" si="3"/>
        <v>1.4997111212184538E-3</v>
      </c>
    </row>
    <row r="19" spans="1:7" x14ac:dyDescent="0.2">
      <c r="A19" s="2">
        <v>20370</v>
      </c>
      <c r="B19" s="2" t="s">
        <v>24</v>
      </c>
      <c r="C19">
        <v>29434</v>
      </c>
      <c r="D19" s="2">
        <f t="shared" si="0"/>
        <v>10</v>
      </c>
      <c r="E19" s="3">
        <f t="shared" si="1"/>
        <v>3.3962776796630893E-4</v>
      </c>
      <c r="F19" s="3">
        <f t="shared" si="2"/>
        <v>2.9462891488170648E-4</v>
      </c>
      <c r="G19" s="1">
        <f t="shared" si="3"/>
        <v>1.2292714108347983E-4</v>
      </c>
    </row>
    <row r="20" spans="1:7" x14ac:dyDescent="0.2">
      <c r="A20" s="2">
        <v>20380</v>
      </c>
      <c r="B20" s="2" t="s">
        <v>25</v>
      </c>
      <c r="C20">
        <v>29432</v>
      </c>
      <c r="D20" s="2">
        <f t="shared" si="0"/>
        <v>2</v>
      </c>
      <c r="E20" s="3">
        <f t="shared" si="1"/>
        <v>6.7948630835088669E-5</v>
      </c>
      <c r="F20" s="3">
        <f t="shared" si="2"/>
        <v>5.8925782976341297E-5</v>
      </c>
      <c r="G20" s="1">
        <f t="shared" si="3"/>
        <v>2.4585428216695965E-5</v>
      </c>
    </row>
    <row r="21" spans="1:7" x14ac:dyDescent="0.2">
      <c r="A21" s="2">
        <v>20390</v>
      </c>
      <c r="B21" s="2" t="s">
        <v>26</v>
      </c>
      <c r="C21">
        <v>29000</v>
      </c>
      <c r="D21" s="2">
        <f t="shared" si="0"/>
        <v>432</v>
      </c>
      <c r="E21" s="3">
        <f t="shared" si="1"/>
        <v>1.4677901603696657E-2</v>
      </c>
      <c r="F21" s="3">
        <f t="shared" si="2"/>
        <v>1.272796912288972E-2</v>
      </c>
      <c r="G21" s="1">
        <f t="shared" si="3"/>
        <v>5.3104524948063281E-3</v>
      </c>
    </row>
    <row r="22" spans="1:7" x14ac:dyDescent="0.2">
      <c r="A22" s="2">
        <v>20400</v>
      </c>
      <c r="B22" s="2" t="s">
        <v>27</v>
      </c>
      <c r="C22">
        <v>28882</v>
      </c>
      <c r="D22" s="2">
        <f t="shared" si="0"/>
        <v>118</v>
      </c>
      <c r="E22" s="3">
        <f t="shared" si="1"/>
        <v>4.068965517241379E-3</v>
      </c>
      <c r="F22" s="3">
        <f t="shared" si="2"/>
        <v>3.4766211956041367E-3</v>
      </c>
      <c r="G22" s="1">
        <f t="shared" si="3"/>
        <v>1.4505402647850619E-3</v>
      </c>
    </row>
    <row r="23" spans="1:7" x14ac:dyDescent="0.2">
      <c r="A23" s="2">
        <v>20410</v>
      </c>
      <c r="B23" s="2" t="s">
        <v>28</v>
      </c>
      <c r="C23">
        <v>28390</v>
      </c>
      <c r="D23" s="2">
        <f t="shared" si="0"/>
        <v>492</v>
      </c>
      <c r="E23" s="3">
        <f t="shared" si="1"/>
        <v>1.7034831382868224E-2</v>
      </c>
      <c r="F23" s="3">
        <f t="shared" si="2"/>
        <v>1.449574261217996E-2</v>
      </c>
      <c r="G23" s="1">
        <f t="shared" si="3"/>
        <v>6.0480153413072068E-3</v>
      </c>
    </row>
    <row r="24" spans="1:7" x14ac:dyDescent="0.2">
      <c r="A24" s="2">
        <v>20420</v>
      </c>
      <c r="B24" s="2" t="s">
        <v>28</v>
      </c>
      <c r="C24">
        <v>27734</v>
      </c>
      <c r="D24" s="2">
        <f t="shared" si="0"/>
        <v>656</v>
      </c>
      <c r="E24" s="3">
        <f t="shared" si="1"/>
        <v>2.3106727721028533E-2</v>
      </c>
      <c r="F24" s="3">
        <f t="shared" si="2"/>
        <v>1.9327656816239946E-2</v>
      </c>
      <c r="G24" s="1">
        <f t="shared" si="3"/>
        <v>8.0640204550762769E-3</v>
      </c>
    </row>
    <row r="25" spans="1:7" x14ac:dyDescent="0.2">
      <c r="A25" s="2">
        <v>20430</v>
      </c>
      <c r="B25" s="2" t="s">
        <v>29</v>
      </c>
      <c r="C25">
        <v>27733</v>
      </c>
      <c r="D25" s="2">
        <f t="shared" si="0"/>
        <v>1</v>
      </c>
      <c r="E25" s="3">
        <f t="shared" si="1"/>
        <v>3.6056825557077955E-5</v>
      </c>
      <c r="F25" s="3">
        <f t="shared" si="2"/>
        <v>2.9462891488170648E-5</v>
      </c>
      <c r="G25" s="1">
        <f t="shared" si="3"/>
        <v>1.2292714108347982E-5</v>
      </c>
    </row>
    <row r="26" spans="1:7" x14ac:dyDescent="0.2">
      <c r="A26" s="2">
        <v>20440</v>
      </c>
      <c r="B26" s="2" t="s">
        <v>21</v>
      </c>
      <c r="C26">
        <v>27291</v>
      </c>
      <c r="D26" s="2">
        <f t="shared" si="0"/>
        <v>442</v>
      </c>
      <c r="E26" s="3">
        <f t="shared" si="1"/>
        <v>1.5937691558792773E-2</v>
      </c>
      <c r="F26" s="3">
        <f t="shared" si="2"/>
        <v>1.3022598037771426E-2</v>
      </c>
      <c r="G26" s="1">
        <f t="shared" si="3"/>
        <v>5.4333796358898082E-3</v>
      </c>
    </row>
    <row r="27" spans="1:7" x14ac:dyDescent="0.2">
      <c r="A27" s="2">
        <v>20450</v>
      </c>
      <c r="B27" s="2" t="s">
        <v>30</v>
      </c>
      <c r="C27">
        <v>27280</v>
      </c>
      <c r="D27" s="2">
        <f t="shared" si="0"/>
        <v>11</v>
      </c>
      <c r="E27" s="3">
        <f t="shared" si="1"/>
        <v>4.0306328093510683E-4</v>
      </c>
      <c r="F27" s="3">
        <f t="shared" si="2"/>
        <v>3.2409180636987716E-4</v>
      </c>
      <c r="G27" s="1">
        <f t="shared" si="3"/>
        <v>1.3521985519182782E-4</v>
      </c>
    </row>
    <row r="28" spans="1:7" x14ac:dyDescent="0.2">
      <c r="A28" s="2">
        <v>20600</v>
      </c>
      <c r="B28" s="2" t="s">
        <v>31</v>
      </c>
      <c r="C28">
        <v>27259</v>
      </c>
      <c r="D28" s="2">
        <f t="shared" si="0"/>
        <v>21</v>
      </c>
      <c r="E28" s="3">
        <f t="shared" si="1"/>
        <v>7.6979472140762469E-4</v>
      </c>
      <c r="F28" s="3">
        <f t="shared" si="2"/>
        <v>6.1872072125158364E-4</v>
      </c>
      <c r="G28" s="1">
        <f t="shared" si="3"/>
        <v>2.5814699627530765E-4</v>
      </c>
    </row>
    <row r="29" spans="1:7" x14ac:dyDescent="0.2">
      <c r="A29" s="2">
        <v>20620</v>
      </c>
      <c r="B29" s="2" t="s">
        <v>18</v>
      </c>
      <c r="C29">
        <v>27058</v>
      </c>
      <c r="D29" s="2">
        <f t="shared" si="0"/>
        <v>201</v>
      </c>
      <c r="E29" s="3">
        <f t="shared" si="1"/>
        <v>7.3737114347554936E-3</v>
      </c>
      <c r="F29" s="3">
        <f t="shared" si="2"/>
        <v>5.9220411891223006E-3</v>
      </c>
      <c r="G29" s="1">
        <f t="shared" si="3"/>
        <v>2.4708355357779444E-3</v>
      </c>
    </row>
    <row r="30" spans="1:7" x14ac:dyDescent="0.2">
      <c r="A30" s="2">
        <v>20630</v>
      </c>
      <c r="B30" s="2" t="s">
        <v>21</v>
      </c>
      <c r="C30">
        <v>27019</v>
      </c>
      <c r="D30" s="2">
        <f t="shared" si="0"/>
        <v>39</v>
      </c>
      <c r="E30" s="3">
        <f t="shared" si="1"/>
        <v>1.4413482149456722E-3</v>
      </c>
      <c r="F30" s="3">
        <f t="shared" si="2"/>
        <v>1.1490527680386553E-3</v>
      </c>
      <c r="G30" s="1">
        <f t="shared" si="3"/>
        <v>4.7941585022557128E-4</v>
      </c>
    </row>
    <row r="31" spans="1:7" x14ac:dyDescent="0.2">
      <c r="A31" s="2">
        <v>20631</v>
      </c>
      <c r="B31" s="2" t="s">
        <v>24</v>
      </c>
      <c r="C31">
        <v>27014</v>
      </c>
      <c r="D31" s="2">
        <f t="shared" si="0"/>
        <v>5</v>
      </c>
      <c r="E31" s="3">
        <f t="shared" si="1"/>
        <v>1.850549613235131E-4</v>
      </c>
      <c r="F31" s="3">
        <f t="shared" si="2"/>
        <v>1.4731445744085324E-4</v>
      </c>
      <c r="G31" s="1">
        <f t="shared" si="3"/>
        <v>6.1463570541739915E-5</v>
      </c>
    </row>
    <row r="32" spans="1:7" x14ac:dyDescent="0.2">
      <c r="A32" s="2">
        <v>20632</v>
      </c>
      <c r="B32" s="2" t="s">
        <v>25</v>
      </c>
      <c r="C32">
        <v>27014</v>
      </c>
      <c r="D32" s="2">
        <f t="shared" si="0"/>
        <v>0</v>
      </c>
      <c r="E32" s="3">
        <f t="shared" si="1"/>
        <v>0</v>
      </c>
      <c r="F32" s="3">
        <f t="shared" si="2"/>
        <v>0</v>
      </c>
      <c r="G32" s="1">
        <f t="shared" si="3"/>
        <v>0</v>
      </c>
    </row>
    <row r="33" spans="1:7" x14ac:dyDescent="0.2">
      <c r="A33" s="2">
        <v>20633</v>
      </c>
      <c r="B33" s="2" t="s">
        <v>32</v>
      </c>
      <c r="C33">
        <v>26943</v>
      </c>
      <c r="D33" s="2">
        <f t="shared" si="0"/>
        <v>71</v>
      </c>
      <c r="E33" s="3">
        <f t="shared" si="1"/>
        <v>2.6282668246094616E-3</v>
      </c>
      <c r="F33" s="3">
        <f t="shared" si="2"/>
        <v>2.0918652956601162E-3</v>
      </c>
      <c r="G33" s="1">
        <f t="shared" si="3"/>
        <v>8.7278270169270677E-4</v>
      </c>
    </row>
    <row r="34" spans="1:7" x14ac:dyDescent="0.2">
      <c r="A34" s="2">
        <v>20640</v>
      </c>
      <c r="B34" s="2" t="s">
        <v>27</v>
      </c>
      <c r="C34">
        <v>26909</v>
      </c>
      <c r="D34" s="2">
        <f t="shared" si="0"/>
        <v>34</v>
      </c>
      <c r="E34" s="3">
        <f t="shared" si="1"/>
        <v>1.2619233196006384E-3</v>
      </c>
      <c r="F34" s="3">
        <f t="shared" si="2"/>
        <v>1.0017383105978021E-3</v>
      </c>
      <c r="G34" s="1">
        <f t="shared" si="3"/>
        <v>4.1795227968383141E-4</v>
      </c>
    </row>
    <row r="35" spans="1:7" x14ac:dyDescent="0.2">
      <c r="A35" s="2">
        <v>20641</v>
      </c>
      <c r="B35" s="2" t="s">
        <v>28</v>
      </c>
      <c r="C35">
        <v>26816</v>
      </c>
      <c r="D35" s="2">
        <f t="shared" si="0"/>
        <v>93</v>
      </c>
      <c r="E35" s="3">
        <f t="shared" si="1"/>
        <v>3.4560927570701254E-3</v>
      </c>
      <c r="F35" s="3">
        <f t="shared" si="2"/>
        <v>2.7400489083998702E-3</v>
      </c>
      <c r="G35" s="1">
        <f t="shared" si="3"/>
        <v>1.1432224120763623E-3</v>
      </c>
    </row>
    <row r="36" spans="1:7" x14ac:dyDescent="0.2">
      <c r="A36" s="2">
        <v>20650</v>
      </c>
      <c r="B36" s="2" t="s">
        <v>28</v>
      </c>
      <c r="C36">
        <v>26553</v>
      </c>
      <c r="D36" s="2">
        <f t="shared" si="0"/>
        <v>263</v>
      </c>
      <c r="E36" s="3">
        <f t="shared" si="1"/>
        <v>9.8075775656324589E-3</v>
      </c>
      <c r="F36" s="3">
        <f t="shared" si="2"/>
        <v>7.7487404613888807E-3</v>
      </c>
      <c r="G36" s="1">
        <f t="shared" si="3"/>
        <v>3.2329838104955193E-3</v>
      </c>
    </row>
    <row r="37" spans="1:7" x14ac:dyDescent="0.2">
      <c r="A37" s="2">
        <v>20660</v>
      </c>
      <c r="B37" s="2" t="s">
        <v>33</v>
      </c>
      <c r="C37">
        <v>26444</v>
      </c>
      <c r="D37" s="2">
        <f t="shared" si="0"/>
        <v>109</v>
      </c>
      <c r="E37" s="3">
        <f t="shared" si="1"/>
        <v>4.1049975520656796E-3</v>
      </c>
      <c r="F37" s="3">
        <f t="shared" si="2"/>
        <v>3.2114551722106006E-3</v>
      </c>
      <c r="G37" s="1">
        <f t="shared" si="3"/>
        <v>1.3399058378099301E-3</v>
      </c>
    </row>
    <row r="38" spans="1:7" x14ac:dyDescent="0.2">
      <c r="A38" s="2">
        <v>20670</v>
      </c>
      <c r="B38" s="2" t="s">
        <v>34</v>
      </c>
      <c r="C38">
        <v>26146</v>
      </c>
      <c r="D38" s="2">
        <f t="shared" si="0"/>
        <v>298</v>
      </c>
      <c r="E38" s="3">
        <f t="shared" si="1"/>
        <v>1.1269096959612767E-2</v>
      </c>
      <c r="F38" s="3">
        <f t="shared" si="2"/>
        <v>8.7799416634748526E-3</v>
      </c>
      <c r="G38" s="1">
        <f t="shared" si="3"/>
        <v>3.6632288042876987E-3</v>
      </c>
    </row>
    <row r="39" spans="1:7" x14ac:dyDescent="0.2">
      <c r="A39" s="2">
        <v>20680</v>
      </c>
      <c r="B39" s="2" t="s">
        <v>35</v>
      </c>
      <c r="C39">
        <v>26122</v>
      </c>
      <c r="D39" s="2">
        <f t="shared" si="0"/>
        <v>24</v>
      </c>
      <c r="E39" s="3">
        <f t="shared" si="1"/>
        <v>9.1792243555419563E-4</v>
      </c>
      <c r="F39" s="3">
        <f t="shared" si="2"/>
        <v>7.0710939571609556E-4</v>
      </c>
      <c r="G39" s="1">
        <f t="shared" si="3"/>
        <v>2.9502513860035155E-4</v>
      </c>
    </row>
    <row r="40" spans="1:7" x14ac:dyDescent="0.2">
      <c r="A40" s="2">
        <v>20690</v>
      </c>
      <c r="B40" s="2" t="s">
        <v>36</v>
      </c>
      <c r="C40">
        <v>26067</v>
      </c>
      <c r="D40" s="2">
        <f t="shared" si="0"/>
        <v>55</v>
      </c>
      <c r="E40" s="3">
        <f t="shared" si="1"/>
        <v>2.1055049383661281E-3</v>
      </c>
      <c r="F40" s="3">
        <f t="shared" si="2"/>
        <v>1.6204590318493856E-3</v>
      </c>
      <c r="G40" s="1">
        <f t="shared" si="3"/>
        <v>6.76099275959139E-4</v>
      </c>
    </row>
    <row r="41" spans="1:7" x14ac:dyDescent="0.2">
      <c r="A41" s="2">
        <v>20700</v>
      </c>
      <c r="B41" s="2" t="s">
        <v>37</v>
      </c>
      <c r="C41">
        <v>25946</v>
      </c>
      <c r="D41" s="2">
        <f t="shared" si="0"/>
        <v>121</v>
      </c>
      <c r="E41" s="3">
        <f t="shared" si="1"/>
        <v>4.6418843748801163E-3</v>
      </c>
      <c r="F41" s="3">
        <f t="shared" si="2"/>
        <v>3.5650098700686487E-3</v>
      </c>
      <c r="G41" s="1">
        <f t="shared" si="3"/>
        <v>1.4874184071101059E-3</v>
      </c>
    </row>
    <row r="42" spans="1:7" x14ac:dyDescent="0.2">
      <c r="A42" s="2">
        <v>20800</v>
      </c>
      <c r="B42" s="2" t="s">
        <v>38</v>
      </c>
      <c r="C42">
        <v>25844</v>
      </c>
      <c r="D42" s="2">
        <f t="shared" si="0"/>
        <v>102</v>
      </c>
      <c r="E42" s="3">
        <f t="shared" si="1"/>
        <v>3.9312418099128957E-3</v>
      </c>
      <c r="F42" s="3">
        <f t="shared" si="2"/>
        <v>3.0052149317934063E-3</v>
      </c>
      <c r="G42" s="1">
        <f t="shared" si="3"/>
        <v>1.2538568390514941E-3</v>
      </c>
    </row>
    <row r="43" spans="1:7" x14ac:dyDescent="0.2">
      <c r="A43" s="2">
        <v>20820</v>
      </c>
      <c r="B43" s="2" t="s">
        <v>39</v>
      </c>
      <c r="C43">
        <v>25356</v>
      </c>
      <c r="D43" s="2">
        <f t="shared" si="0"/>
        <v>488</v>
      </c>
      <c r="E43" s="3">
        <f t="shared" si="1"/>
        <v>1.8882525924779445E-2</v>
      </c>
      <c r="F43" s="3">
        <f t="shared" si="2"/>
        <v>1.4377891046227277E-2</v>
      </c>
      <c r="G43" s="1">
        <f t="shared" si="3"/>
        <v>5.9988444848738153E-3</v>
      </c>
    </row>
    <row r="44" spans="1:7" x14ac:dyDescent="0.2">
      <c r="A44" s="2">
        <v>20020</v>
      </c>
      <c r="B44" s="2" t="s">
        <v>40</v>
      </c>
      <c r="C44">
        <v>25221</v>
      </c>
      <c r="D44" s="2">
        <f t="shared" si="0"/>
        <v>135</v>
      </c>
      <c r="E44" s="3">
        <f t="shared" si="1"/>
        <v>5.3241836251774729E-3</v>
      </c>
      <c r="F44" s="3">
        <f t="shared" si="2"/>
        <v>3.9774903509030377E-3</v>
      </c>
      <c r="G44" s="1">
        <f t="shared" si="3"/>
        <v>1.6595164046269775E-3</v>
      </c>
    </row>
    <row r="45" spans="1:7" x14ac:dyDescent="0.2">
      <c r="A45" s="2">
        <v>20030</v>
      </c>
      <c r="B45" s="2" t="s">
        <v>41</v>
      </c>
      <c r="C45">
        <v>25215</v>
      </c>
      <c r="D45" s="2">
        <f t="shared" si="0"/>
        <v>6</v>
      </c>
      <c r="E45" s="3">
        <f t="shared" si="1"/>
        <v>2.3789699060306887E-4</v>
      </c>
      <c r="F45" s="3">
        <f t="shared" si="2"/>
        <v>1.7677734892902389E-4</v>
      </c>
      <c r="G45" s="1">
        <f t="shared" si="3"/>
        <v>7.3756284650087887E-5</v>
      </c>
    </row>
    <row r="46" spans="1:7" x14ac:dyDescent="0.2">
      <c r="A46" s="2">
        <v>20040</v>
      </c>
      <c r="B46" s="2" t="s">
        <v>42</v>
      </c>
      <c r="C46">
        <v>25143</v>
      </c>
      <c r="D46" s="2">
        <f t="shared" si="0"/>
        <v>72</v>
      </c>
      <c r="E46" s="3">
        <f t="shared" si="1"/>
        <v>2.8554431885782273E-3</v>
      </c>
      <c r="F46" s="3">
        <f t="shared" si="2"/>
        <v>2.1213281871482869E-3</v>
      </c>
      <c r="G46" s="1">
        <f t="shared" si="3"/>
        <v>8.8507541580105475E-4</v>
      </c>
    </row>
    <row r="47" spans="1:7" x14ac:dyDescent="0.2">
      <c r="A47" s="2">
        <v>20120</v>
      </c>
      <c r="B47" s="2" t="s">
        <v>43</v>
      </c>
      <c r="C47">
        <v>25082</v>
      </c>
      <c r="D47" s="2">
        <f t="shared" si="0"/>
        <v>61</v>
      </c>
      <c r="E47" s="3">
        <f t="shared" si="1"/>
        <v>2.4261225788489837E-3</v>
      </c>
      <c r="F47" s="3">
        <f t="shared" si="2"/>
        <v>1.7972363807784097E-3</v>
      </c>
      <c r="G47" s="1">
        <f t="shared" si="3"/>
        <v>7.4985556060922691E-4</v>
      </c>
    </row>
    <row r="48" spans="1:7" x14ac:dyDescent="0.2">
      <c r="A48" s="2">
        <v>20151</v>
      </c>
      <c r="B48" s="2" t="s">
        <v>44</v>
      </c>
      <c r="C48">
        <v>24977</v>
      </c>
      <c r="D48" s="2">
        <f t="shared" si="0"/>
        <v>105</v>
      </c>
      <c r="E48" s="3">
        <f t="shared" si="1"/>
        <v>4.1862690375568138E-3</v>
      </c>
      <c r="F48" s="3">
        <f t="shared" si="2"/>
        <v>3.0936036062579183E-3</v>
      </c>
      <c r="G48" s="1">
        <f t="shared" si="3"/>
        <v>1.2907349813765382E-3</v>
      </c>
    </row>
    <row r="49" spans="1:7" x14ac:dyDescent="0.2">
      <c r="A49" s="2">
        <v>20830</v>
      </c>
      <c r="B49" s="2" t="s">
        <v>45</v>
      </c>
      <c r="C49">
        <v>24925</v>
      </c>
      <c r="D49" s="2">
        <f t="shared" si="0"/>
        <v>52</v>
      </c>
      <c r="E49" s="3">
        <f t="shared" si="1"/>
        <v>2.0819153621331626E-3</v>
      </c>
      <c r="F49" s="3">
        <f t="shared" si="2"/>
        <v>1.5320703573848738E-3</v>
      </c>
      <c r="G49" s="1">
        <f t="shared" si="3"/>
        <v>6.3922113363409504E-4</v>
      </c>
    </row>
    <row r="50" spans="1:7" x14ac:dyDescent="0.2">
      <c r="A50" s="2">
        <v>20850</v>
      </c>
      <c r="B50" s="2" t="s">
        <v>46</v>
      </c>
      <c r="C50">
        <v>24845</v>
      </c>
      <c r="D50" s="2">
        <f t="shared" si="0"/>
        <v>80</v>
      </c>
      <c r="E50" s="3">
        <f t="shared" si="1"/>
        <v>3.2096288866599798E-3</v>
      </c>
      <c r="F50" s="3">
        <f t="shared" si="2"/>
        <v>2.3570313190536519E-3</v>
      </c>
      <c r="G50" s="1">
        <f t="shared" si="3"/>
        <v>9.8341712866783864E-4</v>
      </c>
    </row>
    <row r="51" spans="1:7" x14ac:dyDescent="0.2">
      <c r="A51" s="2">
        <v>20860</v>
      </c>
      <c r="B51" s="2" t="s">
        <v>47</v>
      </c>
      <c r="C51">
        <v>24817</v>
      </c>
      <c r="D51" s="2">
        <f t="shared" si="0"/>
        <v>28</v>
      </c>
      <c r="E51" s="3">
        <f t="shared" si="1"/>
        <v>1.1269873213926344E-3</v>
      </c>
      <c r="F51" s="3">
        <f t="shared" si="2"/>
        <v>8.2496096166877815E-4</v>
      </c>
      <c r="G51" s="1">
        <f t="shared" si="3"/>
        <v>3.4419599503374349E-4</v>
      </c>
    </row>
    <row r="52" spans="1:7" x14ac:dyDescent="0.2">
      <c r="A52" s="2">
        <v>20870</v>
      </c>
      <c r="B52" s="2" t="s">
        <v>48</v>
      </c>
      <c r="C52">
        <v>24799</v>
      </c>
      <c r="D52" s="2">
        <f t="shared" si="0"/>
        <v>18</v>
      </c>
      <c r="E52" s="3">
        <f t="shared" si="1"/>
        <v>7.2530926381109725E-4</v>
      </c>
      <c r="F52" s="3">
        <f t="shared" si="2"/>
        <v>5.3033204678707173E-4</v>
      </c>
      <c r="G52" s="1">
        <f t="shared" si="3"/>
        <v>2.2126885395026369E-4</v>
      </c>
    </row>
    <row r="53" spans="1:7" x14ac:dyDescent="0.2">
      <c r="A53" s="2">
        <v>20880</v>
      </c>
      <c r="B53" s="2" t="s">
        <v>49</v>
      </c>
      <c r="C53">
        <v>24735</v>
      </c>
      <c r="D53" s="2">
        <f t="shared" si="0"/>
        <v>64</v>
      </c>
      <c r="E53" s="3">
        <f t="shared" si="1"/>
        <v>2.5807492237590224E-3</v>
      </c>
      <c r="F53" s="3">
        <f t="shared" si="2"/>
        <v>1.8856250552429215E-3</v>
      </c>
      <c r="G53" s="1">
        <f t="shared" si="3"/>
        <v>7.8673370293427087E-4</v>
      </c>
    </row>
    <row r="54" spans="1:7" x14ac:dyDescent="0.2">
      <c r="A54" s="2">
        <v>20890</v>
      </c>
      <c r="B54" s="2" t="s">
        <v>10</v>
      </c>
      <c r="C54">
        <v>24699</v>
      </c>
      <c r="D54" s="2">
        <f t="shared" si="0"/>
        <v>36</v>
      </c>
      <c r="E54" s="3">
        <f t="shared" si="1"/>
        <v>1.4554275318374773E-3</v>
      </c>
      <c r="F54" s="3">
        <f t="shared" si="2"/>
        <v>1.0606640935741435E-3</v>
      </c>
      <c r="G54" s="1">
        <f t="shared" si="3"/>
        <v>4.4253770790052738E-4</v>
      </c>
    </row>
    <row r="55" spans="1:7" x14ac:dyDescent="0.2">
      <c r="A55" s="2">
        <v>20900</v>
      </c>
      <c r="B55" s="2" t="s">
        <v>11</v>
      </c>
      <c r="C55">
        <v>24544</v>
      </c>
      <c r="D55" s="2">
        <f t="shared" si="0"/>
        <v>155</v>
      </c>
      <c r="E55" s="3">
        <f t="shared" si="1"/>
        <v>6.2755577148872425E-3</v>
      </c>
      <c r="F55" s="3">
        <f t="shared" si="2"/>
        <v>4.5667481806664504E-3</v>
      </c>
      <c r="G55" s="1">
        <f t="shared" si="3"/>
        <v>1.9053706867939372E-3</v>
      </c>
    </row>
    <row r="56" spans="1:7" x14ac:dyDescent="0.2">
      <c r="A56" s="2">
        <v>20910</v>
      </c>
      <c r="B56" s="2" t="s">
        <v>50</v>
      </c>
      <c r="C56">
        <v>24446</v>
      </c>
      <c r="D56" s="2">
        <f t="shared" si="0"/>
        <v>98</v>
      </c>
      <c r="E56" s="3">
        <f t="shared" si="1"/>
        <v>3.9928292046936117E-3</v>
      </c>
      <c r="F56" s="3">
        <f t="shared" si="2"/>
        <v>2.8873633658407236E-3</v>
      </c>
      <c r="G56" s="1">
        <f t="shared" si="3"/>
        <v>1.2046859826181022E-3</v>
      </c>
    </row>
    <row r="57" spans="1:7" x14ac:dyDescent="0.2">
      <c r="A57" s="2">
        <v>20920</v>
      </c>
      <c r="B57" s="2" t="s">
        <v>51</v>
      </c>
      <c r="C57">
        <v>24380</v>
      </c>
      <c r="D57" s="2">
        <f t="shared" si="0"/>
        <v>66</v>
      </c>
      <c r="E57" s="3">
        <f t="shared" si="1"/>
        <v>2.6998281927513705E-3</v>
      </c>
      <c r="F57" s="3">
        <f t="shared" si="2"/>
        <v>1.9445508382192628E-3</v>
      </c>
      <c r="G57" s="1">
        <f t="shared" si="3"/>
        <v>8.1131913115096684E-4</v>
      </c>
    </row>
    <row r="58" spans="1:7" x14ac:dyDescent="0.2">
      <c r="A58" s="2">
        <v>130010</v>
      </c>
      <c r="B58" s="2" t="s">
        <v>38</v>
      </c>
      <c r="C58">
        <v>24156</v>
      </c>
      <c r="D58" s="2">
        <f t="shared" si="0"/>
        <v>224</v>
      </c>
      <c r="E58" s="3">
        <f t="shared" si="1"/>
        <v>9.1878589007383105E-3</v>
      </c>
      <c r="F58" s="3">
        <f t="shared" si="2"/>
        <v>6.5996876933502252E-3</v>
      </c>
      <c r="G58" s="1">
        <f t="shared" si="3"/>
        <v>2.7535679602699479E-3</v>
      </c>
    </row>
    <row r="59" spans="1:7" x14ac:dyDescent="0.2">
      <c r="A59" s="2">
        <v>130020</v>
      </c>
      <c r="B59" s="2" t="s">
        <v>52</v>
      </c>
      <c r="C59">
        <v>24057</v>
      </c>
      <c r="D59" s="2">
        <f t="shared" si="0"/>
        <v>99</v>
      </c>
      <c r="E59" s="3">
        <f t="shared" si="1"/>
        <v>4.0983606557377051E-3</v>
      </c>
      <c r="F59" s="3">
        <f t="shared" si="2"/>
        <v>2.9168262573288943E-3</v>
      </c>
      <c r="G59" s="1">
        <f t="shared" si="3"/>
        <v>1.2169786967264503E-3</v>
      </c>
    </row>
    <row r="60" spans="1:7" x14ac:dyDescent="0.2">
      <c r="A60" s="2">
        <v>130030</v>
      </c>
      <c r="B60" s="2" t="s">
        <v>53</v>
      </c>
      <c r="C60">
        <v>23973</v>
      </c>
      <c r="D60" s="2">
        <f t="shared" si="0"/>
        <v>84</v>
      </c>
      <c r="E60" s="3">
        <f t="shared" si="1"/>
        <v>3.491707195410899E-3</v>
      </c>
      <c r="F60" s="3">
        <f t="shared" si="2"/>
        <v>2.4748828850063346E-3</v>
      </c>
      <c r="G60" s="1">
        <f t="shared" si="3"/>
        <v>1.0325879851012306E-3</v>
      </c>
    </row>
    <row r="61" spans="1:7" x14ac:dyDescent="0.2">
      <c r="A61" s="2">
        <v>110010</v>
      </c>
      <c r="B61" s="2" t="s">
        <v>54</v>
      </c>
      <c r="C61">
        <v>23086</v>
      </c>
      <c r="D61" s="2">
        <f t="shared" si="0"/>
        <v>887</v>
      </c>
      <c r="E61" s="3">
        <f t="shared" si="1"/>
        <v>3.6999958286405538E-2</v>
      </c>
      <c r="F61" s="3">
        <f t="shared" si="2"/>
        <v>2.6133584750007367E-2</v>
      </c>
      <c r="G61" s="1">
        <f t="shared" si="3"/>
        <v>1.0903637414104661E-2</v>
      </c>
    </row>
    <row r="62" spans="1:7" x14ac:dyDescent="0.2">
      <c r="A62" s="2">
        <v>120010</v>
      </c>
      <c r="B62" s="2" t="s">
        <v>55</v>
      </c>
      <c r="C62">
        <v>22776</v>
      </c>
      <c r="D62" s="2">
        <f t="shared" si="0"/>
        <v>310</v>
      </c>
      <c r="E62" s="3">
        <f t="shared" si="1"/>
        <v>1.3428051633024345E-2</v>
      </c>
      <c r="F62" s="3">
        <f t="shared" si="2"/>
        <v>9.1334963613329007E-3</v>
      </c>
      <c r="G62" s="1">
        <f t="shared" si="3"/>
        <v>3.8107413735878745E-3</v>
      </c>
    </row>
    <row r="63" spans="1:7" x14ac:dyDescent="0.2">
      <c r="A63" s="2">
        <v>120011</v>
      </c>
      <c r="B63" s="2" t="s">
        <v>56</v>
      </c>
      <c r="C63">
        <v>22753</v>
      </c>
      <c r="D63" s="2">
        <f t="shared" si="0"/>
        <v>23</v>
      </c>
      <c r="E63" s="3">
        <f t="shared" si="1"/>
        <v>1.009834913944503E-3</v>
      </c>
      <c r="F63" s="3">
        <f t="shared" si="2"/>
        <v>6.7764650422792489E-4</v>
      </c>
      <c r="G63" s="1">
        <f t="shared" si="3"/>
        <v>2.8273242449200356E-4</v>
      </c>
    </row>
    <row r="64" spans="1:7" x14ac:dyDescent="0.2">
      <c r="A64" s="2" t="s">
        <v>67</v>
      </c>
      <c r="B64" s="2"/>
      <c r="D64" s="2">
        <f>SUM(D5:D63)</f>
        <v>11188</v>
      </c>
      <c r="F64" s="3">
        <f t="shared" si="2"/>
        <v>0.32963082996965321</v>
      </c>
      <c r="G64" s="1">
        <f t="shared" si="3"/>
        <v>0.13753088544419723</v>
      </c>
    </row>
  </sheetData>
  <mergeCells count="2">
    <mergeCell ref="A1:G1"/>
    <mergeCell ref="A2:F2"/>
  </mergeCells>
  <phoneticPr fontId="1" type="noConversion"/>
  <conditionalFormatting sqref="G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{61E8CFD2-EC5E-7B44-A8AE-52FFCCDF9405}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E8CFD2-EC5E-7B44-A8AE-52FFCCDF94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G5" sqref="G4:G5"/>
    </sheetView>
  </sheetViews>
  <sheetFormatPr baseColWidth="10" defaultColWidth="8.83203125" defaultRowHeight="15" x14ac:dyDescent="0.2"/>
  <cols>
    <col min="1" max="1" width="8.83203125" style="2"/>
    <col min="2" max="2" width="25.1640625" style="2" customWidth="1"/>
    <col min="3" max="3" width="15.33203125" style="2" customWidth="1"/>
    <col min="4" max="4" width="17.33203125" style="2" customWidth="1"/>
    <col min="5" max="5" width="21.1640625" style="3" customWidth="1"/>
    <col min="6" max="6" width="25.1640625" style="3" customWidth="1"/>
    <col min="7" max="7" width="27.6640625" style="3" customWidth="1"/>
    <col min="8" max="16384" width="8.83203125" style="2"/>
  </cols>
  <sheetData>
    <row r="1" spans="1:7" x14ac:dyDescent="0.2">
      <c r="A1" s="5" t="s">
        <v>89</v>
      </c>
      <c r="B1" s="5"/>
      <c r="C1" s="5"/>
      <c r="D1" s="5"/>
      <c r="E1" s="5"/>
      <c r="F1" s="5"/>
      <c r="G1" s="5"/>
    </row>
    <row r="2" spans="1:7" x14ac:dyDescent="0.2">
      <c r="A2" s="6" t="s">
        <v>70</v>
      </c>
      <c r="B2" s="6"/>
      <c r="C2" s="6"/>
      <c r="D2" s="6"/>
      <c r="E2" s="6"/>
      <c r="F2" s="6"/>
      <c r="G2" s="1" t="s">
        <v>71</v>
      </c>
    </row>
    <row r="3" spans="1:7" x14ac:dyDescent="0.2">
      <c r="A3" s="2" t="s">
        <v>2</v>
      </c>
      <c r="B3" s="2" t="s">
        <v>3</v>
      </c>
      <c r="C3" s="2" t="s">
        <v>72</v>
      </c>
      <c r="D3" s="2" t="s">
        <v>73</v>
      </c>
      <c r="E3" s="3" t="s">
        <v>74</v>
      </c>
      <c r="F3" s="3" t="s">
        <v>75</v>
      </c>
      <c r="G3" s="3" t="s">
        <v>76</v>
      </c>
    </row>
    <row r="4" spans="1:7" x14ac:dyDescent="0.2">
      <c r="A4" s="2">
        <v>10010</v>
      </c>
      <c r="B4" s="2" t="s">
        <v>9</v>
      </c>
      <c r="C4" s="2">
        <v>30488</v>
      </c>
      <c r="D4" s="2">
        <f>37525-C4</f>
        <v>7037</v>
      </c>
      <c r="E4" s="3" t="s">
        <v>78</v>
      </c>
      <c r="F4" s="3" t="s">
        <v>78</v>
      </c>
      <c r="G4" s="3">
        <f>D4/77582</f>
        <v>9.0704029285143456E-2</v>
      </c>
    </row>
    <row r="5" spans="1:7" x14ac:dyDescent="0.2">
      <c r="A5" s="2">
        <v>20150</v>
      </c>
      <c r="B5" s="2" t="s">
        <v>10</v>
      </c>
      <c r="C5" s="2">
        <v>28401</v>
      </c>
      <c r="D5" s="2">
        <f>C4-C5</f>
        <v>2087</v>
      </c>
      <c r="E5" s="3">
        <f>D5/C4</f>
        <v>6.8453161899763845E-2</v>
      </c>
      <c r="F5" s="3">
        <f>D5/30488</f>
        <v>6.8453161899763845E-2</v>
      </c>
      <c r="G5" s="3">
        <f>D5/77582</f>
        <v>2.6900569719780363E-2</v>
      </c>
    </row>
    <row r="6" spans="1:7" x14ac:dyDescent="0.2">
      <c r="A6" s="2">
        <v>20160</v>
      </c>
      <c r="B6" s="2" t="s">
        <v>11</v>
      </c>
      <c r="C6" s="2">
        <v>27855</v>
      </c>
      <c r="D6" s="2">
        <f t="shared" ref="D6:D63" si="0">C5-C6</f>
        <v>546</v>
      </c>
      <c r="E6" s="3">
        <f t="shared" ref="E6:E63" si="1">D6/C5</f>
        <v>1.9224675187493399E-2</v>
      </c>
      <c r="F6" s="3">
        <f t="shared" ref="F6:F64" si="2">D6/30488</f>
        <v>1.790868538441354E-2</v>
      </c>
      <c r="G6" s="3">
        <f t="shared" ref="G6:G64" si="3">D6/77582</f>
        <v>7.037714933876415E-3</v>
      </c>
    </row>
    <row r="7" spans="1:7" x14ac:dyDescent="0.2">
      <c r="A7" s="2">
        <v>20170</v>
      </c>
      <c r="B7" s="2" t="s">
        <v>12</v>
      </c>
      <c r="C7" s="2">
        <v>27714</v>
      </c>
      <c r="D7" s="2">
        <f t="shared" si="0"/>
        <v>141</v>
      </c>
      <c r="E7" s="3">
        <f t="shared" si="1"/>
        <v>5.0619278406031235E-3</v>
      </c>
      <c r="F7" s="3">
        <f t="shared" si="2"/>
        <v>4.6247704014694309E-3</v>
      </c>
      <c r="G7" s="3">
        <f t="shared" si="3"/>
        <v>1.8174318785285247E-3</v>
      </c>
    </row>
    <row r="8" spans="1:7" x14ac:dyDescent="0.2">
      <c r="A8" s="2">
        <v>20200</v>
      </c>
      <c r="B8" s="2" t="s">
        <v>13</v>
      </c>
      <c r="C8" s="2">
        <v>27596</v>
      </c>
      <c r="D8" s="2">
        <f t="shared" si="0"/>
        <v>118</v>
      </c>
      <c r="E8" s="3">
        <f t="shared" si="1"/>
        <v>4.257775853359313E-3</v>
      </c>
      <c r="F8" s="3">
        <f t="shared" si="2"/>
        <v>3.8703752295985304E-3</v>
      </c>
      <c r="G8" s="3">
        <f t="shared" si="3"/>
        <v>1.5209713593359285E-3</v>
      </c>
    </row>
    <row r="9" spans="1:7" x14ac:dyDescent="0.2">
      <c r="A9" s="2">
        <v>20210</v>
      </c>
      <c r="B9" s="2" t="s">
        <v>14</v>
      </c>
      <c r="C9" s="2">
        <v>27428</v>
      </c>
      <c r="D9" s="2">
        <f t="shared" si="0"/>
        <v>168</v>
      </c>
      <c r="E9" s="3">
        <f t="shared" si="1"/>
        <v>6.0878388172198872E-3</v>
      </c>
      <c r="F9" s="3">
        <f t="shared" si="2"/>
        <v>5.5103647336657048E-3</v>
      </c>
      <c r="G9" s="3">
        <f t="shared" si="3"/>
        <v>2.1654507488850505E-3</v>
      </c>
    </row>
    <row r="10" spans="1:7" x14ac:dyDescent="0.2">
      <c r="A10" s="2">
        <v>20220</v>
      </c>
      <c r="B10" s="2" t="s">
        <v>15</v>
      </c>
      <c r="C10" s="2">
        <v>27187</v>
      </c>
      <c r="D10" s="2">
        <f t="shared" si="0"/>
        <v>241</v>
      </c>
      <c r="E10" s="3">
        <f t="shared" si="1"/>
        <v>8.7866413883622568E-3</v>
      </c>
      <c r="F10" s="3">
        <f t="shared" si="2"/>
        <v>7.9047494096037788E-3</v>
      </c>
      <c r="G10" s="3">
        <f t="shared" si="3"/>
        <v>3.1063906576267691E-3</v>
      </c>
    </row>
    <row r="11" spans="1:7" x14ac:dyDescent="0.2">
      <c r="A11" s="2">
        <v>202301</v>
      </c>
      <c r="B11" s="2" t="s">
        <v>16</v>
      </c>
      <c r="C11" s="2">
        <v>27086</v>
      </c>
      <c r="D11" s="2">
        <f t="shared" si="0"/>
        <v>101</v>
      </c>
      <c r="E11" s="3">
        <f t="shared" si="1"/>
        <v>3.7150108507742669E-3</v>
      </c>
      <c r="F11" s="3">
        <f t="shared" si="2"/>
        <v>3.3127787982156916E-3</v>
      </c>
      <c r="G11" s="3">
        <f t="shared" si="3"/>
        <v>1.3018483668892269E-3</v>
      </c>
    </row>
    <row r="12" spans="1:7" x14ac:dyDescent="0.2">
      <c r="A12" s="2">
        <v>20230</v>
      </c>
      <c r="B12" s="2" t="s">
        <v>17</v>
      </c>
      <c r="C12" s="2">
        <v>27072</v>
      </c>
      <c r="D12" s="2">
        <f t="shared" si="0"/>
        <v>14</v>
      </c>
      <c r="E12" s="3">
        <f t="shared" si="1"/>
        <v>5.168721848925644E-4</v>
      </c>
      <c r="F12" s="3">
        <f t="shared" si="2"/>
        <v>4.591970611388087E-4</v>
      </c>
      <c r="G12" s="3">
        <f t="shared" si="3"/>
        <v>1.8045422907375422E-4</v>
      </c>
    </row>
    <row r="13" spans="1:7" x14ac:dyDescent="0.2">
      <c r="A13" s="2">
        <v>20240</v>
      </c>
      <c r="B13" s="2" t="s">
        <v>18</v>
      </c>
      <c r="C13" s="2">
        <v>27058</v>
      </c>
      <c r="D13" s="2">
        <f t="shared" si="0"/>
        <v>14</v>
      </c>
      <c r="E13" s="3">
        <f t="shared" si="1"/>
        <v>5.1713947990543734E-4</v>
      </c>
      <c r="F13" s="3">
        <f t="shared" si="2"/>
        <v>4.591970611388087E-4</v>
      </c>
      <c r="G13" s="3">
        <f t="shared" si="3"/>
        <v>1.8045422907375422E-4</v>
      </c>
    </row>
    <row r="14" spans="1:7" x14ac:dyDescent="0.2">
      <c r="A14" s="2">
        <v>20250</v>
      </c>
      <c r="B14" s="2" t="s">
        <v>19</v>
      </c>
      <c r="C14" s="2">
        <v>27007</v>
      </c>
      <c r="D14" s="2">
        <f t="shared" si="0"/>
        <v>51</v>
      </c>
      <c r="E14" s="3">
        <f t="shared" si="1"/>
        <v>1.8848399733904944E-3</v>
      </c>
      <c r="F14" s="3">
        <f t="shared" si="2"/>
        <v>1.6727892941485174E-3</v>
      </c>
      <c r="G14" s="3">
        <f t="shared" si="3"/>
        <v>6.5736897734010465E-4</v>
      </c>
    </row>
    <row r="15" spans="1:7" x14ac:dyDescent="0.2">
      <c r="A15" s="2">
        <v>20300</v>
      </c>
      <c r="B15" s="2" t="s">
        <v>20</v>
      </c>
      <c r="C15" s="2">
        <v>26890</v>
      </c>
      <c r="D15" s="2">
        <f t="shared" si="0"/>
        <v>117</v>
      </c>
      <c r="E15" s="3">
        <f t="shared" si="1"/>
        <v>4.3322101677342913E-3</v>
      </c>
      <c r="F15" s="3">
        <f t="shared" si="2"/>
        <v>3.8375754395171872E-3</v>
      </c>
      <c r="G15" s="3">
        <f t="shared" si="3"/>
        <v>1.5080817715449461E-3</v>
      </c>
    </row>
    <row r="16" spans="1:7" x14ac:dyDescent="0.2">
      <c r="A16" s="2">
        <v>20310</v>
      </c>
      <c r="B16" s="2" t="s">
        <v>21</v>
      </c>
      <c r="C16" s="2">
        <v>26691</v>
      </c>
      <c r="D16" s="2">
        <f t="shared" si="0"/>
        <v>199</v>
      </c>
      <c r="E16" s="3">
        <f t="shared" si="1"/>
        <v>7.4005206396429903E-3</v>
      </c>
      <c r="F16" s="3">
        <f t="shared" si="2"/>
        <v>6.5271582261873526E-3</v>
      </c>
      <c r="G16" s="3">
        <f t="shared" si="3"/>
        <v>2.5650279704055065E-3</v>
      </c>
    </row>
    <row r="17" spans="1:7" x14ac:dyDescent="0.2">
      <c r="A17" s="2">
        <v>20350</v>
      </c>
      <c r="B17" s="2" t="s">
        <v>22</v>
      </c>
      <c r="C17" s="2">
        <v>26681</v>
      </c>
      <c r="D17" s="2">
        <f t="shared" si="0"/>
        <v>10</v>
      </c>
      <c r="E17" s="3">
        <f t="shared" si="1"/>
        <v>3.7465812446142895E-4</v>
      </c>
      <c r="F17" s="3">
        <f t="shared" si="2"/>
        <v>3.2799790081343482E-4</v>
      </c>
      <c r="G17" s="3">
        <f t="shared" si="3"/>
        <v>1.2889587790982445E-4</v>
      </c>
    </row>
    <row r="18" spans="1:7" x14ac:dyDescent="0.2">
      <c r="A18" s="2">
        <v>20360</v>
      </c>
      <c r="B18" s="2" t="s">
        <v>23</v>
      </c>
      <c r="C18" s="2">
        <v>26559</v>
      </c>
      <c r="D18" s="2">
        <f t="shared" si="0"/>
        <v>122</v>
      </c>
      <c r="E18" s="3">
        <f t="shared" si="1"/>
        <v>4.5725422585360369E-3</v>
      </c>
      <c r="F18" s="3">
        <f t="shared" si="2"/>
        <v>4.0015743899239047E-3</v>
      </c>
      <c r="G18" s="3">
        <f t="shared" si="3"/>
        <v>1.5725297104998582E-3</v>
      </c>
    </row>
    <row r="19" spans="1:7" x14ac:dyDescent="0.2">
      <c r="A19" s="2">
        <v>20370</v>
      </c>
      <c r="B19" s="2" t="s">
        <v>24</v>
      </c>
      <c r="C19" s="2">
        <v>26552</v>
      </c>
      <c r="D19" s="2">
        <f t="shared" si="0"/>
        <v>7</v>
      </c>
      <c r="E19" s="3">
        <f t="shared" si="1"/>
        <v>2.6356414021612261E-4</v>
      </c>
      <c r="F19" s="3">
        <f t="shared" si="2"/>
        <v>2.2959853056940435E-4</v>
      </c>
      <c r="G19" s="3">
        <f t="shared" si="3"/>
        <v>9.0227114536877109E-5</v>
      </c>
    </row>
    <row r="20" spans="1:7" x14ac:dyDescent="0.2">
      <c r="A20" s="2">
        <v>20380</v>
      </c>
      <c r="B20" s="2" t="s">
        <v>25</v>
      </c>
      <c r="C20" s="2">
        <v>26551</v>
      </c>
      <c r="D20" s="2">
        <f t="shared" si="0"/>
        <v>1</v>
      </c>
      <c r="E20" s="3">
        <f t="shared" si="1"/>
        <v>3.766194636938837E-5</v>
      </c>
      <c r="F20" s="3">
        <f t="shared" si="2"/>
        <v>3.2799790081343477E-5</v>
      </c>
      <c r="G20" s="3">
        <f t="shared" si="3"/>
        <v>1.2889587790982445E-5</v>
      </c>
    </row>
    <row r="21" spans="1:7" x14ac:dyDescent="0.2">
      <c r="A21" s="2">
        <v>20390</v>
      </c>
      <c r="B21" s="2" t="s">
        <v>26</v>
      </c>
      <c r="C21" s="2">
        <v>26161</v>
      </c>
      <c r="D21" s="2">
        <f t="shared" si="0"/>
        <v>390</v>
      </c>
      <c r="E21" s="3">
        <f t="shared" si="1"/>
        <v>1.4688712289555948E-2</v>
      </c>
      <c r="F21" s="3">
        <f t="shared" si="2"/>
        <v>1.2791918131723957E-2</v>
      </c>
      <c r="G21" s="3">
        <f t="shared" si="3"/>
        <v>5.0269392384831536E-3</v>
      </c>
    </row>
    <row r="22" spans="1:7" x14ac:dyDescent="0.2">
      <c r="A22" s="2">
        <v>20400</v>
      </c>
      <c r="B22" s="2" t="s">
        <v>27</v>
      </c>
      <c r="C22" s="2">
        <v>26045</v>
      </c>
      <c r="D22" s="2">
        <f t="shared" si="0"/>
        <v>116</v>
      </c>
      <c r="E22" s="3">
        <f t="shared" si="1"/>
        <v>4.434081266006651E-3</v>
      </c>
      <c r="F22" s="3">
        <f t="shared" si="2"/>
        <v>3.8047756494358435E-3</v>
      </c>
      <c r="G22" s="3">
        <f t="shared" si="3"/>
        <v>1.4951921837539637E-3</v>
      </c>
    </row>
    <row r="23" spans="1:7" x14ac:dyDescent="0.2">
      <c r="A23" s="2">
        <v>20410</v>
      </c>
      <c r="B23" s="2" t="s">
        <v>28</v>
      </c>
      <c r="C23" s="2">
        <v>25588</v>
      </c>
      <c r="D23" s="2">
        <f t="shared" si="0"/>
        <v>457</v>
      </c>
      <c r="E23" s="3">
        <f t="shared" si="1"/>
        <v>1.754655404108274E-2</v>
      </c>
      <c r="F23" s="3">
        <f t="shared" si="2"/>
        <v>1.498950406717397E-2</v>
      </c>
      <c r="G23" s="3">
        <f t="shared" si="3"/>
        <v>5.8905416204789772E-3</v>
      </c>
    </row>
    <row r="24" spans="1:7" x14ac:dyDescent="0.2">
      <c r="A24" s="2">
        <v>20420</v>
      </c>
      <c r="B24" s="2" t="s">
        <v>28</v>
      </c>
      <c r="C24" s="2">
        <v>24993</v>
      </c>
      <c r="D24" s="2">
        <f t="shared" si="0"/>
        <v>595</v>
      </c>
      <c r="E24" s="3">
        <f t="shared" si="1"/>
        <v>2.3253087384711584E-2</v>
      </c>
      <c r="F24" s="3">
        <f t="shared" si="2"/>
        <v>1.951587509839937E-2</v>
      </c>
      <c r="G24" s="3">
        <f t="shared" si="3"/>
        <v>7.6693047356345542E-3</v>
      </c>
    </row>
    <row r="25" spans="1:7" x14ac:dyDescent="0.2">
      <c r="A25" s="2">
        <v>20430</v>
      </c>
      <c r="B25" s="2" t="s">
        <v>29</v>
      </c>
      <c r="C25" s="2">
        <v>24974</v>
      </c>
      <c r="D25" s="2">
        <f t="shared" si="0"/>
        <v>19</v>
      </c>
      <c r="E25" s="3">
        <f t="shared" si="1"/>
        <v>7.6021285960068817E-4</v>
      </c>
      <c r="F25" s="3">
        <f t="shared" si="2"/>
        <v>6.2319601154552616E-4</v>
      </c>
      <c r="G25" s="3">
        <f t="shared" si="3"/>
        <v>2.4490216802866647E-4</v>
      </c>
    </row>
    <row r="26" spans="1:7" x14ac:dyDescent="0.2">
      <c r="A26" s="2">
        <v>20440</v>
      </c>
      <c r="B26" s="2" t="s">
        <v>21</v>
      </c>
      <c r="C26" s="2">
        <v>24595</v>
      </c>
      <c r="D26" s="2">
        <f t="shared" si="0"/>
        <v>379</v>
      </c>
      <c r="E26" s="3">
        <f t="shared" si="1"/>
        <v>1.5175782814126692E-2</v>
      </c>
      <c r="F26" s="3">
        <f t="shared" si="2"/>
        <v>1.2431120440829179E-2</v>
      </c>
      <c r="G26" s="3">
        <f t="shared" si="3"/>
        <v>4.8851537727823465E-3</v>
      </c>
    </row>
    <row r="27" spans="1:7" x14ac:dyDescent="0.2">
      <c r="A27" s="2">
        <v>20450</v>
      </c>
      <c r="B27" s="2" t="s">
        <v>30</v>
      </c>
      <c r="C27" s="2">
        <v>24590</v>
      </c>
      <c r="D27" s="2">
        <f t="shared" si="0"/>
        <v>5</v>
      </c>
      <c r="E27" s="3">
        <f t="shared" si="1"/>
        <v>2.0329335230737954E-4</v>
      </c>
      <c r="F27" s="3">
        <f t="shared" si="2"/>
        <v>1.6399895040671741E-4</v>
      </c>
      <c r="G27" s="3">
        <f t="shared" si="3"/>
        <v>6.4447938954912223E-5</v>
      </c>
    </row>
    <row r="28" spans="1:7" x14ac:dyDescent="0.2">
      <c r="A28" s="2">
        <v>20600</v>
      </c>
      <c r="B28" s="2" t="s">
        <v>31</v>
      </c>
      <c r="C28" s="2">
        <v>24571</v>
      </c>
      <c r="D28" s="2">
        <f t="shared" si="0"/>
        <v>19</v>
      </c>
      <c r="E28" s="3">
        <f t="shared" si="1"/>
        <v>7.7267181781211875E-4</v>
      </c>
      <c r="F28" s="3">
        <f t="shared" si="2"/>
        <v>6.2319601154552616E-4</v>
      </c>
      <c r="G28" s="3">
        <f t="shared" si="3"/>
        <v>2.4490216802866647E-4</v>
      </c>
    </row>
    <row r="29" spans="1:7" x14ac:dyDescent="0.2">
      <c r="A29" s="2">
        <v>20620</v>
      </c>
      <c r="B29" s="2" t="s">
        <v>18</v>
      </c>
      <c r="C29" s="2">
        <v>24386</v>
      </c>
      <c r="D29" s="2">
        <f t="shared" si="0"/>
        <v>185</v>
      </c>
      <c r="E29" s="3">
        <f t="shared" si="1"/>
        <v>7.5292010907166982E-3</v>
      </c>
      <c r="F29" s="3">
        <f t="shared" si="2"/>
        <v>6.0679611650485436E-3</v>
      </c>
      <c r="G29" s="3">
        <f t="shared" si="3"/>
        <v>2.3845737413317521E-3</v>
      </c>
    </row>
    <row r="30" spans="1:7" x14ac:dyDescent="0.2">
      <c r="A30" s="2">
        <v>20630</v>
      </c>
      <c r="B30" s="2" t="s">
        <v>21</v>
      </c>
      <c r="C30" s="2">
        <v>24350</v>
      </c>
      <c r="D30" s="2">
        <f t="shared" si="0"/>
        <v>36</v>
      </c>
      <c r="E30" s="3">
        <f t="shared" si="1"/>
        <v>1.4762568686951529E-3</v>
      </c>
      <c r="F30" s="3">
        <f t="shared" si="2"/>
        <v>1.1807924429283652E-3</v>
      </c>
      <c r="G30" s="3">
        <f t="shared" si="3"/>
        <v>4.6402516047536798E-4</v>
      </c>
    </row>
    <row r="31" spans="1:7" x14ac:dyDescent="0.2">
      <c r="A31" s="2">
        <v>20631</v>
      </c>
      <c r="B31" s="2" t="s">
        <v>24</v>
      </c>
      <c r="C31" s="2">
        <v>24348</v>
      </c>
      <c r="D31" s="2">
        <f t="shared" si="0"/>
        <v>2</v>
      </c>
      <c r="E31" s="3">
        <f t="shared" si="1"/>
        <v>8.2135523613963032E-5</v>
      </c>
      <c r="F31" s="3">
        <f t="shared" si="2"/>
        <v>6.5599580162686955E-5</v>
      </c>
      <c r="G31" s="3">
        <f t="shared" si="3"/>
        <v>2.577917558196489E-5</v>
      </c>
    </row>
    <row r="32" spans="1:7" x14ac:dyDescent="0.2">
      <c r="A32" s="2">
        <v>20632</v>
      </c>
      <c r="B32" s="2" t="s">
        <v>25</v>
      </c>
      <c r="C32" s="2">
        <v>24347</v>
      </c>
      <c r="D32" s="2">
        <f t="shared" si="0"/>
        <v>1</v>
      </c>
      <c r="E32" s="3">
        <f t="shared" si="1"/>
        <v>4.1071135206177099E-5</v>
      </c>
      <c r="F32" s="3">
        <f t="shared" si="2"/>
        <v>3.2799790081343477E-5</v>
      </c>
      <c r="G32" s="3">
        <f t="shared" si="3"/>
        <v>1.2889587790982445E-5</v>
      </c>
    </row>
    <row r="33" spans="1:7" x14ac:dyDescent="0.2">
      <c r="A33" s="2">
        <v>20633</v>
      </c>
      <c r="B33" s="2" t="s">
        <v>32</v>
      </c>
      <c r="C33" s="2">
        <v>24288</v>
      </c>
      <c r="D33" s="2">
        <f t="shared" si="0"/>
        <v>59</v>
      </c>
      <c r="E33" s="3">
        <f t="shared" si="1"/>
        <v>2.4232965047028382E-3</v>
      </c>
      <c r="F33" s="3">
        <f t="shared" si="2"/>
        <v>1.9351876147992652E-3</v>
      </c>
      <c r="G33" s="3">
        <f t="shared" si="3"/>
        <v>7.6048567966796425E-4</v>
      </c>
    </row>
    <row r="34" spans="1:7" x14ac:dyDescent="0.2">
      <c r="A34" s="2">
        <v>20640</v>
      </c>
      <c r="B34" s="2" t="s">
        <v>27</v>
      </c>
      <c r="C34" s="2">
        <v>24250</v>
      </c>
      <c r="D34" s="2">
        <f t="shared" si="0"/>
        <v>38</v>
      </c>
      <c r="E34" s="3">
        <f t="shared" si="1"/>
        <v>1.564558629776021E-3</v>
      </c>
      <c r="F34" s="3">
        <f t="shared" si="2"/>
        <v>1.2463920230910523E-3</v>
      </c>
      <c r="G34" s="3">
        <f t="shared" si="3"/>
        <v>4.8980433605733294E-4</v>
      </c>
    </row>
    <row r="35" spans="1:7" x14ac:dyDescent="0.2">
      <c r="A35" s="2">
        <v>20641</v>
      </c>
      <c r="B35" s="2" t="s">
        <v>28</v>
      </c>
      <c r="C35" s="2">
        <v>24193</v>
      </c>
      <c r="D35" s="2">
        <f t="shared" si="0"/>
        <v>57</v>
      </c>
      <c r="E35" s="3">
        <f t="shared" si="1"/>
        <v>2.3505154639175256E-3</v>
      </c>
      <c r="F35" s="3">
        <f t="shared" si="2"/>
        <v>1.8695880346365783E-3</v>
      </c>
      <c r="G35" s="3">
        <f t="shared" si="3"/>
        <v>7.347065040859993E-4</v>
      </c>
    </row>
    <row r="36" spans="1:7" x14ac:dyDescent="0.2">
      <c r="A36" s="2">
        <v>20650</v>
      </c>
      <c r="B36" s="2" t="s">
        <v>28</v>
      </c>
      <c r="C36" s="2">
        <v>23973</v>
      </c>
      <c r="D36" s="2">
        <f t="shared" si="0"/>
        <v>220</v>
      </c>
      <c r="E36" s="3">
        <f t="shared" si="1"/>
        <v>9.0935394535609469E-3</v>
      </c>
      <c r="F36" s="3">
        <f t="shared" si="2"/>
        <v>7.2159538178955653E-3</v>
      </c>
      <c r="G36" s="3">
        <f t="shared" si="3"/>
        <v>2.8357093140161378E-3</v>
      </c>
    </row>
    <row r="37" spans="1:7" x14ac:dyDescent="0.2">
      <c r="A37" s="2">
        <v>20660</v>
      </c>
      <c r="B37" s="2" t="s">
        <v>33</v>
      </c>
      <c r="C37" s="2">
        <v>23860</v>
      </c>
      <c r="D37" s="2">
        <f t="shared" si="0"/>
        <v>113</v>
      </c>
      <c r="E37" s="3">
        <f t="shared" si="1"/>
        <v>4.713636174029116E-3</v>
      </c>
      <c r="F37" s="3">
        <f t="shared" si="2"/>
        <v>3.7063762791918133E-3</v>
      </c>
      <c r="G37" s="3">
        <f t="shared" si="3"/>
        <v>1.4565234203810162E-3</v>
      </c>
    </row>
    <row r="38" spans="1:7" x14ac:dyDescent="0.2">
      <c r="A38" s="2">
        <v>20670</v>
      </c>
      <c r="B38" s="2" t="s">
        <v>34</v>
      </c>
      <c r="C38" s="2">
        <v>23586</v>
      </c>
      <c r="D38" s="2">
        <f t="shared" si="0"/>
        <v>274</v>
      </c>
      <c r="E38" s="3">
        <f t="shared" si="1"/>
        <v>1.1483654652137468E-2</v>
      </c>
      <c r="F38" s="3">
        <f t="shared" si="2"/>
        <v>8.987142482288114E-3</v>
      </c>
      <c r="G38" s="3">
        <f t="shared" si="3"/>
        <v>3.5317470547291899E-3</v>
      </c>
    </row>
    <row r="39" spans="1:7" x14ac:dyDescent="0.2">
      <c r="A39" s="2">
        <v>20680</v>
      </c>
      <c r="B39" s="2" t="s">
        <v>35</v>
      </c>
      <c r="C39" s="2">
        <v>23574</v>
      </c>
      <c r="D39" s="2">
        <f t="shared" si="0"/>
        <v>12</v>
      </c>
      <c r="E39" s="3">
        <f t="shared" si="1"/>
        <v>5.0877639277537522E-4</v>
      </c>
      <c r="F39" s="3">
        <f t="shared" si="2"/>
        <v>3.9359748097612176E-4</v>
      </c>
      <c r="G39" s="3">
        <f t="shared" si="3"/>
        <v>1.5467505349178935E-4</v>
      </c>
    </row>
    <row r="40" spans="1:7" x14ac:dyDescent="0.2">
      <c r="A40" s="2">
        <v>20690</v>
      </c>
      <c r="B40" s="2" t="s">
        <v>36</v>
      </c>
      <c r="C40" s="2">
        <v>23526</v>
      </c>
      <c r="D40" s="2">
        <f t="shared" si="0"/>
        <v>48</v>
      </c>
      <c r="E40" s="3">
        <f t="shared" si="1"/>
        <v>2.0361415118350726E-3</v>
      </c>
      <c r="F40" s="3">
        <f t="shared" si="2"/>
        <v>1.574389923904487E-3</v>
      </c>
      <c r="G40" s="3">
        <f t="shared" si="3"/>
        <v>6.1870021396715738E-4</v>
      </c>
    </row>
    <row r="41" spans="1:7" x14ac:dyDescent="0.2">
      <c r="A41" s="2">
        <v>20700</v>
      </c>
      <c r="B41" s="2" t="s">
        <v>37</v>
      </c>
      <c r="C41" s="2">
        <v>23415</v>
      </c>
      <c r="D41" s="2">
        <f t="shared" si="0"/>
        <v>111</v>
      </c>
      <c r="E41" s="3">
        <f t="shared" si="1"/>
        <v>4.7181841366998219E-3</v>
      </c>
      <c r="F41" s="3">
        <f t="shared" si="2"/>
        <v>3.6407766990291263E-3</v>
      </c>
      <c r="G41" s="3">
        <f t="shared" si="3"/>
        <v>1.4307442447990513E-3</v>
      </c>
    </row>
    <row r="42" spans="1:7" x14ac:dyDescent="0.2">
      <c r="A42" s="2">
        <v>20800</v>
      </c>
      <c r="B42" s="2" t="s">
        <v>38</v>
      </c>
      <c r="C42" s="2">
        <v>23322</v>
      </c>
      <c r="D42" s="2">
        <f t="shared" si="0"/>
        <v>93</v>
      </c>
      <c r="E42" s="3">
        <f t="shared" si="1"/>
        <v>3.9718129404228055E-3</v>
      </c>
      <c r="F42" s="3">
        <f t="shared" si="2"/>
        <v>3.0503804775649434E-3</v>
      </c>
      <c r="G42" s="3">
        <f t="shared" si="3"/>
        <v>1.1987316645613673E-3</v>
      </c>
    </row>
    <row r="43" spans="1:7" x14ac:dyDescent="0.2">
      <c r="A43" s="2">
        <v>20820</v>
      </c>
      <c r="B43" s="2" t="s">
        <v>39</v>
      </c>
      <c r="C43" s="2">
        <v>22919</v>
      </c>
      <c r="D43" s="2">
        <f t="shared" si="0"/>
        <v>403</v>
      </c>
      <c r="E43" s="3">
        <f t="shared" si="1"/>
        <v>1.7279821627647716E-2</v>
      </c>
      <c r="F43" s="3">
        <f t="shared" si="2"/>
        <v>1.3218315402781422E-2</v>
      </c>
      <c r="G43" s="3">
        <f t="shared" si="3"/>
        <v>5.1945038797659247E-3</v>
      </c>
    </row>
    <row r="44" spans="1:7" x14ac:dyDescent="0.2">
      <c r="A44" s="2">
        <v>20020</v>
      </c>
      <c r="B44" s="2" t="s">
        <v>40</v>
      </c>
      <c r="C44" s="2">
        <v>22779</v>
      </c>
      <c r="D44" s="2">
        <f t="shared" si="0"/>
        <v>140</v>
      </c>
      <c r="E44" s="3">
        <f t="shared" si="1"/>
        <v>6.1084689558881279E-3</v>
      </c>
      <c r="F44" s="3">
        <f t="shared" si="2"/>
        <v>4.5919706113880868E-3</v>
      </c>
      <c r="G44" s="3">
        <f t="shared" si="3"/>
        <v>1.8045422907375422E-3</v>
      </c>
    </row>
    <row r="45" spans="1:7" x14ac:dyDescent="0.2">
      <c r="A45" s="2">
        <v>20030</v>
      </c>
      <c r="B45" s="2" t="s">
        <v>41</v>
      </c>
      <c r="C45" s="2">
        <v>22776</v>
      </c>
      <c r="D45" s="2">
        <f t="shared" si="0"/>
        <v>3</v>
      </c>
      <c r="E45" s="3">
        <f t="shared" si="1"/>
        <v>1.3170025023047545E-4</v>
      </c>
      <c r="F45" s="3">
        <f t="shared" si="2"/>
        <v>9.8399370244030439E-5</v>
      </c>
      <c r="G45" s="3">
        <f t="shared" si="3"/>
        <v>3.8668763372947336E-5</v>
      </c>
    </row>
    <row r="46" spans="1:7" x14ac:dyDescent="0.2">
      <c r="A46" s="2">
        <v>20040</v>
      </c>
      <c r="B46" s="2" t="s">
        <v>42</v>
      </c>
      <c r="C46" s="2">
        <v>22715</v>
      </c>
      <c r="D46" s="2">
        <f t="shared" si="0"/>
        <v>61</v>
      </c>
      <c r="E46" s="3">
        <f t="shared" si="1"/>
        <v>2.6782578152441164E-3</v>
      </c>
      <c r="F46" s="3">
        <f t="shared" si="2"/>
        <v>2.0007871949619524E-3</v>
      </c>
      <c r="G46" s="3">
        <f t="shared" si="3"/>
        <v>7.862648552499291E-4</v>
      </c>
    </row>
    <row r="47" spans="1:7" x14ac:dyDescent="0.2">
      <c r="A47" s="2">
        <v>20120</v>
      </c>
      <c r="B47" s="2" t="s">
        <v>43</v>
      </c>
      <c r="C47" s="2">
        <v>22657</v>
      </c>
      <c r="D47" s="2">
        <f t="shared" si="0"/>
        <v>58</v>
      </c>
      <c r="E47" s="3">
        <f t="shared" si="1"/>
        <v>2.5533788245652653E-3</v>
      </c>
      <c r="F47" s="3">
        <f t="shared" si="2"/>
        <v>1.9023878247179217E-3</v>
      </c>
      <c r="G47" s="3">
        <f t="shared" si="3"/>
        <v>7.4759609187698183E-4</v>
      </c>
    </row>
    <row r="48" spans="1:7" x14ac:dyDescent="0.2">
      <c r="A48" s="2">
        <v>20151</v>
      </c>
      <c r="B48" s="2" t="s">
        <v>44</v>
      </c>
      <c r="C48" s="2">
        <v>22569</v>
      </c>
      <c r="D48" s="2">
        <f t="shared" si="0"/>
        <v>88</v>
      </c>
      <c r="E48" s="3">
        <f t="shared" si="1"/>
        <v>3.8840093569316326E-3</v>
      </c>
      <c r="F48" s="3">
        <f t="shared" si="2"/>
        <v>2.8863815271582263E-3</v>
      </c>
      <c r="G48" s="3">
        <f t="shared" si="3"/>
        <v>1.1342837256064552E-3</v>
      </c>
    </row>
    <row r="49" spans="1:7" x14ac:dyDescent="0.2">
      <c r="A49" s="2">
        <v>20830</v>
      </c>
      <c r="B49" s="2" t="s">
        <v>45</v>
      </c>
      <c r="C49" s="2">
        <v>22527</v>
      </c>
      <c r="D49" s="2">
        <f t="shared" si="0"/>
        <v>42</v>
      </c>
      <c r="E49" s="3">
        <f t="shared" si="1"/>
        <v>1.8609597235145553E-3</v>
      </c>
      <c r="F49" s="3">
        <f t="shared" si="2"/>
        <v>1.3775911834164262E-3</v>
      </c>
      <c r="G49" s="3">
        <f t="shared" si="3"/>
        <v>5.4136268722126263E-4</v>
      </c>
    </row>
    <row r="50" spans="1:7" x14ac:dyDescent="0.2">
      <c r="A50" s="2">
        <v>20850</v>
      </c>
      <c r="B50" s="2" t="s">
        <v>46</v>
      </c>
      <c r="C50" s="2">
        <v>22465</v>
      </c>
      <c r="D50" s="2">
        <f t="shared" si="0"/>
        <v>62</v>
      </c>
      <c r="E50" s="3">
        <f t="shared" si="1"/>
        <v>2.7522528521329958E-3</v>
      </c>
      <c r="F50" s="3">
        <f t="shared" si="2"/>
        <v>2.0335869850432956E-3</v>
      </c>
      <c r="G50" s="3">
        <f t="shared" si="3"/>
        <v>7.9915444304091152E-4</v>
      </c>
    </row>
    <row r="51" spans="1:7" x14ac:dyDescent="0.2">
      <c r="A51" s="2">
        <v>20860</v>
      </c>
      <c r="B51" s="2" t="s">
        <v>47</v>
      </c>
      <c r="C51" s="2">
        <v>22434</v>
      </c>
      <c r="D51" s="2">
        <f t="shared" si="0"/>
        <v>31</v>
      </c>
      <c r="E51" s="3">
        <f t="shared" si="1"/>
        <v>1.3799243267304695E-3</v>
      </c>
      <c r="F51" s="3">
        <f t="shared" si="2"/>
        <v>1.0167934925216478E-3</v>
      </c>
      <c r="G51" s="3">
        <f t="shared" si="3"/>
        <v>3.9957722152045576E-4</v>
      </c>
    </row>
    <row r="52" spans="1:7" x14ac:dyDescent="0.2">
      <c r="A52" s="2">
        <v>20870</v>
      </c>
      <c r="B52" s="2" t="s">
        <v>48</v>
      </c>
      <c r="C52" s="2">
        <v>22418</v>
      </c>
      <c r="D52" s="2">
        <f t="shared" si="0"/>
        <v>16</v>
      </c>
      <c r="E52" s="3">
        <f t="shared" si="1"/>
        <v>7.1320317375412321E-4</v>
      </c>
      <c r="F52" s="3">
        <f t="shared" si="2"/>
        <v>5.2479664130149564E-4</v>
      </c>
      <c r="G52" s="3">
        <f t="shared" si="3"/>
        <v>2.0623340465571912E-4</v>
      </c>
    </row>
    <row r="53" spans="1:7" x14ac:dyDescent="0.2">
      <c r="A53" s="2">
        <v>20880</v>
      </c>
      <c r="B53" s="2" t="s">
        <v>49</v>
      </c>
      <c r="C53" s="2">
        <v>22383</v>
      </c>
      <c r="D53" s="2">
        <f t="shared" si="0"/>
        <v>35</v>
      </c>
      <c r="E53" s="3">
        <f t="shared" si="1"/>
        <v>1.5612454277812472E-3</v>
      </c>
      <c r="F53" s="3">
        <f t="shared" si="2"/>
        <v>1.1479926528470217E-3</v>
      </c>
      <c r="G53" s="3">
        <f t="shared" si="3"/>
        <v>4.5113557268438556E-4</v>
      </c>
    </row>
    <row r="54" spans="1:7" x14ac:dyDescent="0.2">
      <c r="A54" s="2">
        <v>20890</v>
      </c>
      <c r="B54" s="2" t="s">
        <v>10</v>
      </c>
      <c r="C54" s="2">
        <v>22342</v>
      </c>
      <c r="D54" s="2">
        <f t="shared" si="0"/>
        <v>41</v>
      </c>
      <c r="E54" s="3">
        <f t="shared" si="1"/>
        <v>1.8317473082249921E-3</v>
      </c>
      <c r="F54" s="3">
        <f t="shared" si="2"/>
        <v>1.3447913933350827E-3</v>
      </c>
      <c r="G54" s="3">
        <f t="shared" si="3"/>
        <v>5.2847309943028021E-4</v>
      </c>
    </row>
    <row r="55" spans="1:7" x14ac:dyDescent="0.2">
      <c r="A55" s="2">
        <v>20900</v>
      </c>
      <c r="B55" s="2" t="s">
        <v>11</v>
      </c>
      <c r="C55" s="2">
        <v>22240</v>
      </c>
      <c r="D55" s="2">
        <f t="shared" si="0"/>
        <v>102</v>
      </c>
      <c r="E55" s="3">
        <f t="shared" si="1"/>
        <v>4.5653925342404441E-3</v>
      </c>
      <c r="F55" s="3">
        <f t="shared" si="2"/>
        <v>3.3455785882970349E-3</v>
      </c>
      <c r="G55" s="3">
        <f t="shared" si="3"/>
        <v>1.3147379546802093E-3</v>
      </c>
    </row>
    <row r="56" spans="1:7" x14ac:dyDescent="0.2">
      <c r="A56" s="2">
        <v>20910</v>
      </c>
      <c r="B56" s="2" t="s">
        <v>50</v>
      </c>
      <c r="C56" s="2">
        <v>22175</v>
      </c>
      <c r="D56" s="2">
        <f t="shared" si="0"/>
        <v>65</v>
      </c>
      <c r="E56" s="3">
        <f t="shared" si="1"/>
        <v>2.9226618705035972E-3</v>
      </c>
      <c r="F56" s="3">
        <f t="shared" si="2"/>
        <v>2.1319863552873262E-3</v>
      </c>
      <c r="G56" s="3">
        <f t="shared" si="3"/>
        <v>8.378232064138589E-4</v>
      </c>
    </row>
    <row r="57" spans="1:7" x14ac:dyDescent="0.2">
      <c r="A57" s="2">
        <v>20920</v>
      </c>
      <c r="B57" s="2" t="s">
        <v>51</v>
      </c>
      <c r="C57" s="2">
        <v>22129</v>
      </c>
      <c r="D57" s="2">
        <f t="shared" si="0"/>
        <v>46</v>
      </c>
      <c r="E57" s="3">
        <f t="shared" si="1"/>
        <v>2.0744081172491546E-3</v>
      </c>
      <c r="F57" s="3">
        <f t="shared" si="2"/>
        <v>1.5087903437418001E-3</v>
      </c>
      <c r="G57" s="3">
        <f t="shared" si="3"/>
        <v>5.9292103838519243E-4</v>
      </c>
    </row>
    <row r="58" spans="1:7" x14ac:dyDescent="0.2">
      <c r="A58" s="2">
        <v>130010</v>
      </c>
      <c r="B58" s="2" t="s">
        <v>38</v>
      </c>
      <c r="C58" s="2">
        <v>21940</v>
      </c>
      <c r="D58" s="2">
        <f t="shared" si="0"/>
        <v>189</v>
      </c>
      <c r="E58" s="3">
        <f t="shared" si="1"/>
        <v>8.5408287767183341E-3</v>
      </c>
      <c r="F58" s="3">
        <f t="shared" si="2"/>
        <v>6.1991603253739175E-3</v>
      </c>
      <c r="G58" s="3">
        <f t="shared" si="3"/>
        <v>2.4361320924956818E-3</v>
      </c>
    </row>
    <row r="59" spans="1:7" x14ac:dyDescent="0.2">
      <c r="A59" s="2">
        <v>130020</v>
      </c>
      <c r="B59" s="2" t="s">
        <v>52</v>
      </c>
      <c r="C59" s="2">
        <v>21852</v>
      </c>
      <c r="D59" s="2">
        <f t="shared" si="0"/>
        <v>88</v>
      </c>
      <c r="E59" s="3">
        <f t="shared" si="1"/>
        <v>4.0109389243391065E-3</v>
      </c>
      <c r="F59" s="3">
        <f t="shared" si="2"/>
        <v>2.8863815271582263E-3</v>
      </c>
      <c r="G59" s="3">
        <f t="shared" si="3"/>
        <v>1.1342837256064552E-3</v>
      </c>
    </row>
    <row r="60" spans="1:7" x14ac:dyDescent="0.2">
      <c r="A60" s="2">
        <v>130030</v>
      </c>
      <c r="B60" s="2" t="s">
        <v>53</v>
      </c>
      <c r="C60" s="2">
        <v>21776</v>
      </c>
      <c r="D60" s="2">
        <f t="shared" si="0"/>
        <v>76</v>
      </c>
      <c r="E60" s="3">
        <f t="shared" si="1"/>
        <v>3.477942522423577E-3</v>
      </c>
      <c r="F60" s="3">
        <f t="shared" si="2"/>
        <v>2.4927840461821046E-3</v>
      </c>
      <c r="G60" s="3">
        <f t="shared" si="3"/>
        <v>9.7960867211466587E-4</v>
      </c>
    </row>
    <row r="61" spans="1:7" x14ac:dyDescent="0.2">
      <c r="A61" s="2">
        <v>110010</v>
      </c>
      <c r="B61" s="2" t="s">
        <v>54</v>
      </c>
      <c r="C61" s="2">
        <v>21131</v>
      </c>
      <c r="D61" s="2">
        <f t="shared" si="0"/>
        <v>645</v>
      </c>
      <c r="E61" s="3">
        <f t="shared" si="1"/>
        <v>2.9619764878765612E-2</v>
      </c>
      <c r="F61" s="3">
        <f t="shared" si="2"/>
        <v>2.1155864602466545E-2</v>
      </c>
      <c r="G61" s="3">
        <f t="shared" si="3"/>
        <v>8.3137841251836771E-3</v>
      </c>
    </row>
    <row r="62" spans="1:7" x14ac:dyDescent="0.2">
      <c r="A62" s="2">
        <v>120010</v>
      </c>
      <c r="B62" s="2" t="s">
        <v>55</v>
      </c>
      <c r="C62" s="2">
        <v>20926</v>
      </c>
      <c r="D62" s="2">
        <f t="shared" si="0"/>
        <v>205</v>
      </c>
      <c r="E62" s="3">
        <f t="shared" si="1"/>
        <v>9.7013865884245896E-3</v>
      </c>
      <c r="F62" s="3">
        <f t="shared" si="2"/>
        <v>6.723956966675413E-3</v>
      </c>
      <c r="G62" s="3">
        <f t="shared" si="3"/>
        <v>2.642365497151401E-3</v>
      </c>
    </row>
    <row r="63" spans="1:7" x14ac:dyDescent="0.2">
      <c r="A63" s="2">
        <v>120011</v>
      </c>
      <c r="B63" s="2" t="s">
        <v>56</v>
      </c>
      <c r="C63" s="2">
        <v>20904</v>
      </c>
      <c r="D63" s="2">
        <f t="shared" si="0"/>
        <v>22</v>
      </c>
      <c r="E63" s="3">
        <f t="shared" si="1"/>
        <v>1.0513237121284526E-3</v>
      </c>
      <c r="F63" s="3">
        <f t="shared" si="2"/>
        <v>7.2159538178955657E-4</v>
      </c>
      <c r="G63" s="3">
        <f t="shared" si="3"/>
        <v>2.8357093140161379E-4</v>
      </c>
    </row>
    <row r="64" spans="1:7" x14ac:dyDescent="0.2">
      <c r="A64" s="2" t="s">
        <v>77</v>
      </c>
      <c r="D64" s="2">
        <f>SUM(D5:D63)</f>
        <v>9584</v>
      </c>
      <c r="F64" s="3">
        <f t="shared" si="2"/>
        <v>0.3143531881395959</v>
      </c>
      <c r="G64" s="3">
        <f t="shared" si="3"/>
        <v>0.12353380938877574</v>
      </c>
    </row>
  </sheetData>
  <mergeCells count="2">
    <mergeCell ref="A1:G1"/>
    <mergeCell ref="A2:F2"/>
  </mergeCells>
  <phoneticPr fontId="1" type="noConversion"/>
  <conditionalFormatting sqref="G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{E1E53D9A-E811-BF49-AEC8-810614BF6AC0}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E53D9A-E811-BF49-AEC8-810614BF6A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workbookViewId="0">
      <selection activeCell="F27" sqref="F27"/>
    </sheetView>
  </sheetViews>
  <sheetFormatPr baseColWidth="10" defaultColWidth="8.83203125" defaultRowHeight="15" x14ac:dyDescent="0.2"/>
  <cols>
    <col min="1" max="1" width="8.83203125" style="2"/>
    <col min="2" max="2" width="23.6640625" style="2" customWidth="1"/>
    <col min="3" max="3" width="11.1640625" style="2" customWidth="1"/>
    <col min="4" max="4" width="21.1640625" style="2" customWidth="1"/>
    <col min="5" max="5" width="21.6640625" style="3" customWidth="1"/>
    <col min="6" max="6" width="23.83203125" style="3" customWidth="1"/>
    <col min="7" max="7" width="30.83203125" style="3" customWidth="1"/>
    <col min="8" max="16384" width="8.83203125" style="2"/>
  </cols>
  <sheetData>
    <row r="1" spans="1:7" x14ac:dyDescent="0.2">
      <c r="A1" s="5" t="s">
        <v>88</v>
      </c>
      <c r="B1" s="5"/>
      <c r="C1" s="5"/>
      <c r="D1" s="5"/>
      <c r="E1" s="5"/>
      <c r="F1" s="5"/>
      <c r="G1" s="5"/>
    </row>
    <row r="2" spans="1:7" x14ac:dyDescent="0.2">
      <c r="A2" s="6" t="s">
        <v>79</v>
      </c>
      <c r="B2" s="6"/>
      <c r="C2" s="6"/>
      <c r="D2" s="6"/>
      <c r="E2" s="6"/>
      <c r="F2" s="6"/>
      <c r="G2" s="1" t="s">
        <v>80</v>
      </c>
    </row>
    <row r="3" spans="1:7" x14ac:dyDescent="0.2">
      <c r="A3" s="2" t="s">
        <v>2</v>
      </c>
      <c r="B3" s="2" t="s">
        <v>3</v>
      </c>
      <c r="C3" s="2" t="s">
        <v>81</v>
      </c>
      <c r="D3" s="2" t="s">
        <v>82</v>
      </c>
      <c r="E3" s="3" t="s">
        <v>83</v>
      </c>
      <c r="F3" s="3" t="s">
        <v>84</v>
      </c>
      <c r="G3" s="3" t="s">
        <v>85</v>
      </c>
    </row>
    <row r="4" spans="1:7" x14ac:dyDescent="0.2">
      <c r="A4" s="2">
        <v>10010</v>
      </c>
      <c r="B4" s="2" t="s">
        <v>9</v>
      </c>
      <c r="C4" s="2">
        <v>30265</v>
      </c>
      <c r="D4" s="2">
        <f>36121-C4</f>
        <v>5856</v>
      </c>
      <c r="E4" s="3" t="s">
        <v>87</v>
      </c>
      <c r="F4" s="3" t="s">
        <v>87</v>
      </c>
      <c r="G4" s="3">
        <f>D4/77260</f>
        <v>7.5796013461040646E-2</v>
      </c>
    </row>
    <row r="5" spans="1:7" x14ac:dyDescent="0.2">
      <c r="A5" s="2">
        <v>20150</v>
      </c>
      <c r="B5" s="2" t="s">
        <v>10</v>
      </c>
      <c r="C5" s="2">
        <v>28188</v>
      </c>
      <c r="D5" s="2">
        <f>C4-C5</f>
        <v>2077</v>
      </c>
      <c r="E5" s="3">
        <f>D5/C4</f>
        <v>6.8627127044440767E-2</v>
      </c>
      <c r="F5" s="3">
        <f>D5/30265</f>
        <v>6.8627127044440767E-2</v>
      </c>
      <c r="G5" s="3">
        <f>D5/77260</f>
        <v>2.6883251359047372E-2</v>
      </c>
    </row>
    <row r="6" spans="1:7" x14ac:dyDescent="0.2">
      <c r="A6" s="2">
        <v>20160</v>
      </c>
      <c r="B6" s="2" t="s">
        <v>11</v>
      </c>
      <c r="C6" s="2">
        <v>27632</v>
      </c>
      <c r="D6" s="2">
        <f t="shared" ref="D6:D63" si="0">C5-C6</f>
        <v>556</v>
      </c>
      <c r="E6" s="3">
        <f t="shared" ref="E6:E63" si="1">D6/C5</f>
        <v>1.9724705548460338E-2</v>
      </c>
      <c r="F6" s="3">
        <f t="shared" ref="F6:F64" si="2">D6/30265</f>
        <v>1.8371055674871965E-2</v>
      </c>
      <c r="G6" s="3">
        <f t="shared" ref="G6:G64" si="3">D6/77260</f>
        <v>7.196479420139788E-3</v>
      </c>
    </row>
    <row r="7" spans="1:7" x14ac:dyDescent="0.2">
      <c r="A7" s="2">
        <v>20170</v>
      </c>
      <c r="B7" s="2" t="s">
        <v>12</v>
      </c>
      <c r="C7" s="2">
        <v>27494</v>
      </c>
      <c r="D7" s="2">
        <f t="shared" si="0"/>
        <v>138</v>
      </c>
      <c r="E7" s="3">
        <f t="shared" si="1"/>
        <v>4.9942096120440069E-3</v>
      </c>
      <c r="F7" s="3">
        <f t="shared" si="2"/>
        <v>4.5597224516768543E-3</v>
      </c>
      <c r="G7" s="3">
        <f t="shared" si="3"/>
        <v>1.7861765467253429E-3</v>
      </c>
    </row>
    <row r="8" spans="1:7" x14ac:dyDescent="0.2">
      <c r="A8" s="2">
        <v>20200</v>
      </c>
      <c r="B8" s="2" t="s">
        <v>13</v>
      </c>
      <c r="C8" s="2">
        <v>27395</v>
      </c>
      <c r="D8" s="2">
        <f t="shared" si="0"/>
        <v>99</v>
      </c>
      <c r="E8" s="3">
        <f t="shared" si="1"/>
        <v>3.6007856259547538E-3</v>
      </c>
      <c r="F8" s="3">
        <f t="shared" si="2"/>
        <v>3.271105237072526E-3</v>
      </c>
      <c r="G8" s="3">
        <f t="shared" si="3"/>
        <v>1.2813875226507896E-3</v>
      </c>
    </row>
    <row r="9" spans="1:7" x14ac:dyDescent="0.2">
      <c r="A9" s="2">
        <v>20210</v>
      </c>
      <c r="B9" s="2" t="s">
        <v>14</v>
      </c>
      <c r="C9" s="2">
        <v>27235</v>
      </c>
      <c r="D9" s="2">
        <f t="shared" si="0"/>
        <v>160</v>
      </c>
      <c r="E9" s="3">
        <f t="shared" si="1"/>
        <v>5.8404818397517792E-3</v>
      </c>
      <c r="F9" s="3">
        <f t="shared" si="2"/>
        <v>5.2866347265818599E-3</v>
      </c>
      <c r="G9" s="3">
        <f t="shared" si="3"/>
        <v>2.0709293295366298E-3</v>
      </c>
    </row>
    <row r="10" spans="1:7" x14ac:dyDescent="0.2">
      <c r="A10" s="2">
        <v>20220</v>
      </c>
      <c r="B10" s="2" t="s">
        <v>15</v>
      </c>
      <c r="C10" s="2">
        <v>27003</v>
      </c>
      <c r="D10" s="2">
        <f t="shared" si="0"/>
        <v>232</v>
      </c>
      <c r="E10" s="3">
        <f t="shared" si="1"/>
        <v>8.5184505232237927E-3</v>
      </c>
      <c r="F10" s="3">
        <f t="shared" si="2"/>
        <v>7.6656203535436975E-3</v>
      </c>
      <c r="G10" s="3">
        <f t="shared" si="3"/>
        <v>3.0028475278281127E-3</v>
      </c>
    </row>
    <row r="11" spans="1:7" x14ac:dyDescent="0.2">
      <c r="A11" s="2">
        <v>202301</v>
      </c>
      <c r="B11" s="2" t="s">
        <v>16</v>
      </c>
      <c r="C11" s="2">
        <v>26898</v>
      </c>
      <c r="D11" s="2">
        <f t="shared" si="0"/>
        <v>105</v>
      </c>
      <c r="E11" s="3">
        <f t="shared" si="1"/>
        <v>3.8884568381290967E-3</v>
      </c>
      <c r="F11" s="3">
        <f t="shared" si="2"/>
        <v>3.469354039319346E-3</v>
      </c>
      <c r="G11" s="3">
        <f t="shared" si="3"/>
        <v>1.3590473725084132E-3</v>
      </c>
    </row>
    <row r="12" spans="1:7" x14ac:dyDescent="0.2">
      <c r="A12" s="2">
        <v>20230</v>
      </c>
      <c r="B12" s="2" t="s">
        <v>17</v>
      </c>
      <c r="C12" s="2">
        <v>26880</v>
      </c>
      <c r="D12" s="2">
        <f t="shared" si="0"/>
        <v>18</v>
      </c>
      <c r="E12" s="3">
        <f t="shared" si="1"/>
        <v>6.6919473566807942E-4</v>
      </c>
      <c r="F12" s="3">
        <f t="shared" si="2"/>
        <v>5.9474640674045929E-4</v>
      </c>
      <c r="G12" s="3">
        <f t="shared" si="3"/>
        <v>2.3297954957287082E-4</v>
      </c>
    </row>
    <row r="13" spans="1:7" x14ac:dyDescent="0.2">
      <c r="A13" s="2">
        <v>20240</v>
      </c>
      <c r="B13" s="2" t="s">
        <v>18</v>
      </c>
      <c r="C13" s="2">
        <v>26867</v>
      </c>
      <c r="D13" s="2">
        <f t="shared" si="0"/>
        <v>13</v>
      </c>
      <c r="E13" s="3">
        <f t="shared" si="1"/>
        <v>4.836309523809524E-4</v>
      </c>
      <c r="F13" s="3">
        <f t="shared" si="2"/>
        <v>4.2953907153477614E-4</v>
      </c>
      <c r="G13" s="3">
        <f t="shared" si="3"/>
        <v>1.6826300802485114E-4</v>
      </c>
    </row>
    <row r="14" spans="1:7" x14ac:dyDescent="0.2">
      <c r="A14" s="2">
        <v>20250</v>
      </c>
      <c r="B14" s="2" t="s">
        <v>19</v>
      </c>
      <c r="C14" s="2">
        <v>26819</v>
      </c>
      <c r="D14" s="2">
        <f t="shared" si="0"/>
        <v>48</v>
      </c>
      <c r="E14" s="3">
        <f t="shared" si="1"/>
        <v>1.7865783302936688E-3</v>
      </c>
      <c r="F14" s="3">
        <f t="shared" si="2"/>
        <v>1.585990417974558E-3</v>
      </c>
      <c r="G14" s="3">
        <f t="shared" si="3"/>
        <v>6.2127879886098882E-4</v>
      </c>
    </row>
    <row r="15" spans="1:7" x14ac:dyDescent="0.2">
      <c r="A15" s="2">
        <v>20300</v>
      </c>
      <c r="B15" s="2" t="s">
        <v>20</v>
      </c>
      <c r="C15" s="2">
        <v>26725</v>
      </c>
      <c r="D15" s="2">
        <f t="shared" si="0"/>
        <v>94</v>
      </c>
      <c r="E15" s="3">
        <f t="shared" si="1"/>
        <v>3.5049778142361757E-3</v>
      </c>
      <c r="F15" s="3">
        <f t="shared" si="2"/>
        <v>3.1058979018668427E-3</v>
      </c>
      <c r="G15" s="3">
        <f t="shared" si="3"/>
        <v>1.2166709811027698E-3</v>
      </c>
    </row>
    <row r="16" spans="1:7" x14ac:dyDescent="0.2">
      <c r="A16" s="2">
        <v>20310</v>
      </c>
      <c r="B16" s="2" t="s">
        <v>21</v>
      </c>
      <c r="C16" s="2">
        <v>26565</v>
      </c>
      <c r="D16" s="2">
        <f t="shared" si="0"/>
        <v>160</v>
      </c>
      <c r="E16" s="3">
        <f t="shared" si="1"/>
        <v>5.9869036482694104E-3</v>
      </c>
      <c r="F16" s="3">
        <f t="shared" si="2"/>
        <v>5.2866347265818599E-3</v>
      </c>
      <c r="G16" s="3">
        <f t="shared" si="3"/>
        <v>2.0709293295366298E-3</v>
      </c>
    </row>
    <row r="17" spans="1:7" x14ac:dyDescent="0.2">
      <c r="A17" s="2">
        <v>20350</v>
      </c>
      <c r="B17" s="2" t="s">
        <v>22</v>
      </c>
      <c r="C17" s="2">
        <v>26549</v>
      </c>
      <c r="D17" s="2">
        <f t="shared" si="0"/>
        <v>16</v>
      </c>
      <c r="E17" s="3">
        <f t="shared" si="1"/>
        <v>6.0229625447016748E-4</v>
      </c>
      <c r="F17" s="3">
        <f t="shared" si="2"/>
        <v>5.2866347265818599E-4</v>
      </c>
      <c r="G17" s="3">
        <f t="shared" si="3"/>
        <v>2.0709293295366295E-4</v>
      </c>
    </row>
    <row r="18" spans="1:7" x14ac:dyDescent="0.2">
      <c r="A18" s="2">
        <v>20360</v>
      </c>
      <c r="B18" s="2" t="s">
        <v>23</v>
      </c>
      <c r="C18" s="2">
        <v>26438</v>
      </c>
      <c r="D18" s="2">
        <f t="shared" si="0"/>
        <v>111</v>
      </c>
      <c r="E18" s="3">
        <f t="shared" si="1"/>
        <v>4.1809484349693022E-3</v>
      </c>
      <c r="F18" s="3">
        <f t="shared" si="2"/>
        <v>3.6676028415661656E-3</v>
      </c>
      <c r="G18" s="3">
        <f t="shared" si="3"/>
        <v>1.4367072223660368E-3</v>
      </c>
    </row>
    <row r="19" spans="1:7" x14ac:dyDescent="0.2">
      <c r="A19" s="2">
        <v>20370</v>
      </c>
      <c r="B19" s="2" t="s">
        <v>24</v>
      </c>
      <c r="C19" s="2">
        <v>26429</v>
      </c>
      <c r="D19" s="2">
        <f t="shared" si="0"/>
        <v>9</v>
      </c>
      <c r="E19" s="3">
        <f t="shared" si="1"/>
        <v>3.4041909372872379E-4</v>
      </c>
      <c r="F19" s="3">
        <f t="shared" si="2"/>
        <v>2.9737320337022965E-4</v>
      </c>
      <c r="G19" s="3">
        <f t="shared" si="3"/>
        <v>1.1648977478643541E-4</v>
      </c>
    </row>
    <row r="20" spans="1:7" x14ac:dyDescent="0.2">
      <c r="A20" s="2">
        <v>20380</v>
      </c>
      <c r="B20" s="2" t="s">
        <v>25</v>
      </c>
      <c r="C20" s="2">
        <v>26427</v>
      </c>
      <c r="D20" s="2">
        <f t="shared" si="0"/>
        <v>2</v>
      </c>
      <c r="E20" s="3">
        <f t="shared" si="1"/>
        <v>7.5674448522456393E-5</v>
      </c>
      <c r="F20" s="3">
        <f t="shared" si="2"/>
        <v>6.6082934082273249E-5</v>
      </c>
      <c r="G20" s="3">
        <f t="shared" si="3"/>
        <v>2.5886616619207869E-5</v>
      </c>
    </row>
    <row r="21" spans="1:7" x14ac:dyDescent="0.2">
      <c r="A21" s="2">
        <v>20390</v>
      </c>
      <c r="B21" s="2" t="s">
        <v>26</v>
      </c>
      <c r="C21" s="2">
        <v>26089</v>
      </c>
      <c r="D21" s="2">
        <f t="shared" si="0"/>
        <v>338</v>
      </c>
      <c r="E21" s="3">
        <f t="shared" si="1"/>
        <v>1.2789949672683241E-2</v>
      </c>
      <c r="F21" s="3">
        <f t="shared" si="2"/>
        <v>1.1168015859904179E-2</v>
      </c>
      <c r="G21" s="3">
        <f t="shared" si="3"/>
        <v>4.3748382086461297E-3</v>
      </c>
    </row>
    <row r="22" spans="1:7" x14ac:dyDescent="0.2">
      <c r="A22" s="2">
        <v>20400</v>
      </c>
      <c r="B22" s="2" t="s">
        <v>27</v>
      </c>
      <c r="C22" s="2">
        <v>25978</v>
      </c>
      <c r="D22" s="2">
        <f t="shared" si="0"/>
        <v>111</v>
      </c>
      <c r="E22" s="3">
        <f t="shared" si="1"/>
        <v>4.2546667177737743E-3</v>
      </c>
      <c r="F22" s="3">
        <f t="shared" si="2"/>
        <v>3.6676028415661656E-3</v>
      </c>
      <c r="G22" s="3">
        <f t="shared" si="3"/>
        <v>1.4367072223660368E-3</v>
      </c>
    </row>
    <row r="23" spans="1:7" x14ac:dyDescent="0.2">
      <c r="A23" s="2">
        <v>20410</v>
      </c>
      <c r="B23" s="2" t="s">
        <v>28</v>
      </c>
      <c r="C23" s="2">
        <v>25568</v>
      </c>
      <c r="D23" s="2">
        <f t="shared" si="0"/>
        <v>410</v>
      </c>
      <c r="E23" s="3">
        <f t="shared" si="1"/>
        <v>1.578258526445454E-2</v>
      </c>
      <c r="F23" s="3">
        <f t="shared" si="2"/>
        <v>1.3547001486866017E-2</v>
      </c>
      <c r="G23" s="3">
        <f t="shared" si="3"/>
        <v>5.3067564069376131E-3</v>
      </c>
    </row>
    <row r="24" spans="1:7" x14ac:dyDescent="0.2">
      <c r="A24" s="2">
        <v>20420</v>
      </c>
      <c r="B24" s="2" t="s">
        <v>28</v>
      </c>
      <c r="C24" s="2">
        <v>24967</v>
      </c>
      <c r="D24" s="2">
        <f t="shared" si="0"/>
        <v>601</v>
      </c>
      <c r="E24" s="3">
        <f t="shared" si="1"/>
        <v>2.3505944931163956E-2</v>
      </c>
      <c r="F24" s="3">
        <f t="shared" si="2"/>
        <v>1.9857921691723113E-2</v>
      </c>
      <c r="G24" s="3">
        <f t="shared" si="3"/>
        <v>7.7789282940719648E-3</v>
      </c>
    </row>
    <row r="25" spans="1:7" x14ac:dyDescent="0.2">
      <c r="A25" s="2">
        <v>20430</v>
      </c>
      <c r="B25" s="2" t="s">
        <v>29</v>
      </c>
      <c r="C25" s="2">
        <v>24932</v>
      </c>
      <c r="D25" s="2">
        <f t="shared" si="0"/>
        <v>35</v>
      </c>
      <c r="E25" s="3">
        <f t="shared" si="1"/>
        <v>1.4018504425842111E-3</v>
      </c>
      <c r="F25" s="3">
        <f t="shared" si="2"/>
        <v>1.156451346439782E-3</v>
      </c>
      <c r="G25" s="3">
        <f t="shared" si="3"/>
        <v>4.530157908361377E-4</v>
      </c>
    </row>
    <row r="26" spans="1:7" x14ac:dyDescent="0.2">
      <c r="A26" s="2">
        <v>20440</v>
      </c>
      <c r="B26" s="2" t="s">
        <v>21</v>
      </c>
      <c r="C26" s="2">
        <v>24605</v>
      </c>
      <c r="D26" s="2">
        <f t="shared" si="0"/>
        <v>327</v>
      </c>
      <c r="E26" s="3">
        <f t="shared" si="1"/>
        <v>1.3115674635007219E-2</v>
      </c>
      <c r="F26" s="3">
        <f t="shared" si="2"/>
        <v>1.0804559722451677E-2</v>
      </c>
      <c r="G26" s="3">
        <f t="shared" si="3"/>
        <v>4.232461817240487E-3</v>
      </c>
    </row>
    <row r="27" spans="1:7" x14ac:dyDescent="0.2">
      <c r="A27" s="2">
        <v>20450</v>
      </c>
      <c r="B27" s="2" t="s">
        <v>30</v>
      </c>
      <c r="C27" s="2">
        <v>24599</v>
      </c>
      <c r="D27" s="2">
        <f t="shared" si="0"/>
        <v>6</v>
      </c>
      <c r="E27" s="3">
        <f t="shared" si="1"/>
        <v>2.4385287543182281E-4</v>
      </c>
      <c r="F27" s="3">
        <f t="shared" si="2"/>
        <v>1.9824880224681975E-4</v>
      </c>
      <c r="G27" s="3">
        <f t="shared" si="3"/>
        <v>7.7659849857623602E-5</v>
      </c>
    </row>
    <row r="28" spans="1:7" x14ac:dyDescent="0.2">
      <c r="A28" s="2">
        <v>20600</v>
      </c>
      <c r="B28" s="2" t="s">
        <v>31</v>
      </c>
      <c r="C28" s="2">
        <v>24586</v>
      </c>
      <c r="D28" s="2">
        <f t="shared" si="0"/>
        <v>13</v>
      </c>
      <c r="E28" s="3">
        <f t="shared" si="1"/>
        <v>5.2847676734826615E-4</v>
      </c>
      <c r="F28" s="3">
        <f t="shared" si="2"/>
        <v>4.2953907153477614E-4</v>
      </c>
      <c r="G28" s="3">
        <f t="shared" si="3"/>
        <v>1.6826300802485114E-4</v>
      </c>
    </row>
    <row r="29" spans="1:7" x14ac:dyDescent="0.2">
      <c r="A29" s="2">
        <v>20620</v>
      </c>
      <c r="B29" s="2" t="s">
        <v>18</v>
      </c>
      <c r="C29" s="2">
        <v>24443</v>
      </c>
      <c r="D29" s="2">
        <f t="shared" si="0"/>
        <v>143</v>
      </c>
      <c r="E29" s="3">
        <f t="shared" si="1"/>
        <v>5.8163182298869272E-3</v>
      </c>
      <c r="F29" s="3">
        <f t="shared" si="2"/>
        <v>4.7249297868825375E-3</v>
      </c>
      <c r="G29" s="3">
        <f t="shared" si="3"/>
        <v>1.8508930882733627E-3</v>
      </c>
    </row>
    <row r="30" spans="1:7" x14ac:dyDescent="0.2">
      <c r="A30" s="2">
        <v>20630</v>
      </c>
      <c r="B30" s="2" t="s">
        <v>21</v>
      </c>
      <c r="C30" s="2">
        <v>24416</v>
      </c>
      <c r="D30" s="2">
        <f t="shared" si="0"/>
        <v>27</v>
      </c>
      <c r="E30" s="3">
        <f t="shared" si="1"/>
        <v>1.1046107269975043E-3</v>
      </c>
      <c r="F30" s="3">
        <f t="shared" si="2"/>
        <v>8.9211961011068889E-4</v>
      </c>
      <c r="G30" s="3">
        <f t="shared" si="3"/>
        <v>3.4946932435930622E-4</v>
      </c>
    </row>
    <row r="31" spans="1:7" x14ac:dyDescent="0.2">
      <c r="A31" s="2">
        <v>20631</v>
      </c>
      <c r="B31" s="2" t="s">
        <v>24</v>
      </c>
      <c r="C31" s="2">
        <v>24414</v>
      </c>
      <c r="D31" s="2">
        <f t="shared" si="0"/>
        <v>2</v>
      </c>
      <c r="E31" s="3">
        <f t="shared" si="1"/>
        <v>8.1913499344692006E-5</v>
      </c>
      <c r="F31" s="3">
        <f t="shared" si="2"/>
        <v>6.6082934082273249E-5</v>
      </c>
      <c r="G31" s="3">
        <f t="shared" si="3"/>
        <v>2.5886616619207869E-5</v>
      </c>
    </row>
    <row r="32" spans="1:7" x14ac:dyDescent="0.2">
      <c r="A32" s="2">
        <v>20632</v>
      </c>
      <c r="B32" s="2" t="s">
        <v>25</v>
      </c>
      <c r="C32" s="2">
        <v>24414</v>
      </c>
      <c r="D32" s="2">
        <f t="shared" si="0"/>
        <v>0</v>
      </c>
      <c r="E32" s="3">
        <f t="shared" si="1"/>
        <v>0</v>
      </c>
      <c r="F32" s="3">
        <f t="shared" si="2"/>
        <v>0</v>
      </c>
      <c r="G32" s="3">
        <f t="shared" si="3"/>
        <v>0</v>
      </c>
    </row>
    <row r="33" spans="1:10" x14ac:dyDescent="0.2">
      <c r="A33" s="2">
        <v>20633</v>
      </c>
      <c r="B33" s="2" t="s">
        <v>32</v>
      </c>
      <c r="C33" s="2">
        <v>24374</v>
      </c>
      <c r="D33" s="2">
        <f t="shared" si="0"/>
        <v>40</v>
      </c>
      <c r="E33" s="3">
        <f t="shared" si="1"/>
        <v>1.6384041943147375E-3</v>
      </c>
      <c r="F33" s="3">
        <f t="shared" si="2"/>
        <v>1.321658681645465E-3</v>
      </c>
      <c r="G33" s="3">
        <f t="shared" si="3"/>
        <v>5.1773233238415744E-4</v>
      </c>
    </row>
    <row r="34" spans="1:10" x14ac:dyDescent="0.2">
      <c r="A34" s="2">
        <v>20640</v>
      </c>
      <c r="B34" s="2" t="s">
        <v>27</v>
      </c>
      <c r="C34" s="2">
        <v>24346</v>
      </c>
      <c r="D34" s="2">
        <f t="shared" si="0"/>
        <v>28</v>
      </c>
      <c r="E34" s="3">
        <f t="shared" si="1"/>
        <v>1.1487650775416428E-3</v>
      </c>
      <c r="F34" s="3">
        <f t="shared" si="2"/>
        <v>9.2516107715182559E-4</v>
      </c>
      <c r="G34" s="3">
        <f t="shared" si="3"/>
        <v>3.6241263266891015E-4</v>
      </c>
    </row>
    <row r="35" spans="1:10" x14ac:dyDescent="0.2">
      <c r="A35" s="2">
        <v>20641</v>
      </c>
      <c r="B35" s="2" t="s">
        <v>28</v>
      </c>
      <c r="C35" s="2">
        <v>24282</v>
      </c>
      <c r="D35" s="2">
        <f t="shared" si="0"/>
        <v>64</v>
      </c>
      <c r="E35" s="3">
        <f t="shared" si="1"/>
        <v>2.6287685862153949E-3</v>
      </c>
      <c r="F35" s="3">
        <f t="shared" si="2"/>
        <v>2.114653890632744E-3</v>
      </c>
      <c r="G35" s="3">
        <f t="shared" si="3"/>
        <v>8.2837173181465179E-4</v>
      </c>
    </row>
    <row r="36" spans="1:10" x14ac:dyDescent="0.2">
      <c r="A36" s="2">
        <v>20650</v>
      </c>
      <c r="B36" s="2" t="s">
        <v>28</v>
      </c>
      <c r="C36" s="2">
        <v>24037</v>
      </c>
      <c r="D36" s="2">
        <f t="shared" si="0"/>
        <v>245</v>
      </c>
      <c r="E36" s="3">
        <f t="shared" si="1"/>
        <v>1.0089778436702083E-2</v>
      </c>
      <c r="F36" s="3">
        <f t="shared" si="2"/>
        <v>8.0951594250784735E-3</v>
      </c>
      <c r="G36" s="3">
        <f t="shared" si="3"/>
        <v>3.171110535852964E-3</v>
      </c>
    </row>
    <row r="37" spans="1:10" x14ac:dyDescent="0.2">
      <c r="A37" s="2">
        <v>20660</v>
      </c>
      <c r="B37" s="2" t="s">
        <v>33</v>
      </c>
      <c r="C37" s="2">
        <v>23942</v>
      </c>
      <c r="D37" s="2">
        <f t="shared" si="0"/>
        <v>95</v>
      </c>
      <c r="E37" s="3">
        <f t="shared" si="1"/>
        <v>3.9522402962100097E-3</v>
      </c>
      <c r="F37" s="3">
        <f t="shared" si="2"/>
        <v>3.1389393689079796E-3</v>
      </c>
      <c r="G37" s="3">
        <f t="shared" si="3"/>
        <v>1.2296142894123738E-3</v>
      </c>
    </row>
    <row r="38" spans="1:10" x14ac:dyDescent="0.2">
      <c r="A38" s="2">
        <v>20670</v>
      </c>
      <c r="B38" s="2" t="s">
        <v>34</v>
      </c>
      <c r="C38" s="2">
        <v>23668</v>
      </c>
      <c r="D38" s="2">
        <f t="shared" si="0"/>
        <v>274</v>
      </c>
      <c r="E38" s="3">
        <f t="shared" si="1"/>
        <v>1.1444323782474312E-2</v>
      </c>
      <c r="F38" s="3">
        <f t="shared" si="2"/>
        <v>9.053361969271435E-3</v>
      </c>
      <c r="G38" s="3">
        <f t="shared" si="3"/>
        <v>3.5464664768314782E-3</v>
      </c>
    </row>
    <row r="39" spans="1:10" x14ac:dyDescent="0.2">
      <c r="A39" s="2">
        <v>20680</v>
      </c>
      <c r="B39" s="2" t="s">
        <v>35</v>
      </c>
      <c r="C39" s="2">
        <v>23654</v>
      </c>
      <c r="D39" s="2">
        <f t="shared" si="0"/>
        <v>14</v>
      </c>
      <c r="E39" s="3">
        <f t="shared" si="1"/>
        <v>5.9151597093121512E-4</v>
      </c>
      <c r="F39" s="3">
        <f t="shared" si="2"/>
        <v>4.625805385759128E-4</v>
      </c>
      <c r="G39" s="3">
        <f t="shared" si="3"/>
        <v>1.8120631633445508E-4</v>
      </c>
    </row>
    <row r="40" spans="1:10" x14ac:dyDescent="0.2">
      <c r="A40" s="2">
        <v>20690</v>
      </c>
      <c r="B40" s="2" t="s">
        <v>36</v>
      </c>
      <c r="C40" s="2">
        <v>23632</v>
      </c>
      <c r="D40" s="2">
        <f t="shared" si="0"/>
        <v>22</v>
      </c>
      <c r="E40" s="3">
        <f t="shared" si="1"/>
        <v>9.3007525154307938E-4</v>
      </c>
      <c r="F40" s="3">
        <f t="shared" si="2"/>
        <v>7.2691227490500579E-4</v>
      </c>
      <c r="G40" s="3">
        <f t="shared" si="3"/>
        <v>2.8475278281128659E-4</v>
      </c>
    </row>
    <row r="41" spans="1:10" x14ac:dyDescent="0.2">
      <c r="A41" s="2">
        <v>20700</v>
      </c>
      <c r="B41" s="2" t="s">
        <v>37</v>
      </c>
      <c r="C41" s="2">
        <v>23510</v>
      </c>
      <c r="D41" s="2">
        <f t="shared" si="0"/>
        <v>122</v>
      </c>
      <c r="E41" s="3">
        <f t="shared" si="1"/>
        <v>5.1624915368991197E-3</v>
      </c>
      <c r="F41" s="3">
        <f t="shared" si="2"/>
        <v>4.0310589790186688E-3</v>
      </c>
      <c r="G41" s="3">
        <f t="shared" si="3"/>
        <v>1.57908361377168E-3</v>
      </c>
    </row>
    <row r="42" spans="1:10" x14ac:dyDescent="0.2">
      <c r="A42" s="2">
        <v>20800</v>
      </c>
      <c r="B42" s="2" t="s">
        <v>38</v>
      </c>
      <c r="C42" s="2">
        <v>23422</v>
      </c>
      <c r="D42" s="2">
        <f t="shared" si="0"/>
        <v>88</v>
      </c>
      <c r="E42" s="3">
        <f t="shared" si="1"/>
        <v>3.7430880476393025E-3</v>
      </c>
      <c r="F42" s="3">
        <f t="shared" si="2"/>
        <v>2.9076490996200232E-3</v>
      </c>
      <c r="G42" s="3">
        <f t="shared" si="3"/>
        <v>1.1390111312451464E-3</v>
      </c>
      <c r="I42" s="2" t="s">
        <v>90</v>
      </c>
      <c r="J42" s="2">
        <f>CODE(I42)</f>
        <v>65</v>
      </c>
    </row>
    <row r="43" spans="1:10" x14ac:dyDescent="0.2">
      <c r="A43" s="2">
        <v>20820</v>
      </c>
      <c r="B43" s="2" t="s">
        <v>39</v>
      </c>
      <c r="C43" s="2">
        <v>22985</v>
      </c>
      <c r="D43" s="2">
        <f t="shared" si="0"/>
        <v>437</v>
      </c>
      <c r="E43" s="3">
        <f t="shared" si="1"/>
        <v>1.8657672273930493E-2</v>
      </c>
      <c r="F43" s="3">
        <f t="shared" si="2"/>
        <v>1.4439121096976705E-2</v>
      </c>
      <c r="G43" s="3">
        <f t="shared" si="3"/>
        <v>5.6562257312969197E-3</v>
      </c>
      <c r="I43" s="2" t="s">
        <v>91</v>
      </c>
      <c r="J43" s="2">
        <f>CODE(I43)</f>
        <v>97</v>
      </c>
    </row>
    <row r="44" spans="1:10" x14ac:dyDescent="0.2">
      <c r="A44" s="2">
        <v>20020</v>
      </c>
      <c r="B44" s="2" t="s">
        <v>40</v>
      </c>
      <c r="C44" s="2">
        <v>22866</v>
      </c>
      <c r="D44" s="2">
        <f t="shared" si="0"/>
        <v>119</v>
      </c>
      <c r="E44" s="3">
        <f t="shared" si="1"/>
        <v>5.1772895366543397E-3</v>
      </c>
      <c r="F44" s="3">
        <f t="shared" si="2"/>
        <v>3.9319345778952583E-3</v>
      </c>
      <c r="G44" s="3">
        <f t="shared" si="3"/>
        <v>1.5402536888428683E-3</v>
      </c>
      <c r="I44" s="2" t="s">
        <v>92</v>
      </c>
      <c r="J44" s="2">
        <f t="shared" ref="J44:J45" si="4">CODE(I44)</f>
        <v>90</v>
      </c>
    </row>
    <row r="45" spans="1:10" x14ac:dyDescent="0.2">
      <c r="A45" s="2">
        <v>20030</v>
      </c>
      <c r="B45" s="2" t="s">
        <v>41</v>
      </c>
      <c r="C45" s="2">
        <v>22865</v>
      </c>
      <c r="D45" s="2">
        <f t="shared" si="0"/>
        <v>1</v>
      </c>
      <c r="E45" s="3">
        <f t="shared" si="1"/>
        <v>4.3733053441791306E-5</v>
      </c>
      <c r="F45" s="3">
        <f t="shared" si="2"/>
        <v>3.3041467041136624E-5</v>
      </c>
      <c r="G45" s="3">
        <f t="shared" si="3"/>
        <v>1.2943308309603934E-5</v>
      </c>
      <c r="I45" s="2" t="s">
        <v>93</v>
      </c>
      <c r="J45" s="2">
        <f t="shared" si="4"/>
        <v>122</v>
      </c>
    </row>
    <row r="46" spans="1:10" x14ac:dyDescent="0.2">
      <c r="A46" s="2">
        <v>20040</v>
      </c>
      <c r="B46" s="2" t="s">
        <v>42</v>
      </c>
      <c r="C46" s="2">
        <v>22795</v>
      </c>
      <c r="D46" s="2">
        <f t="shared" si="0"/>
        <v>70</v>
      </c>
      <c r="E46" s="3">
        <f t="shared" si="1"/>
        <v>3.0614476273780888E-3</v>
      </c>
      <c r="F46" s="3">
        <f t="shared" si="2"/>
        <v>2.312902692879564E-3</v>
      </c>
      <c r="G46" s="3">
        <f t="shared" si="3"/>
        <v>9.0603158167227541E-4</v>
      </c>
    </row>
    <row r="47" spans="1:10" x14ac:dyDescent="0.2">
      <c r="A47" s="2">
        <v>20120</v>
      </c>
      <c r="B47" s="2" t="s">
        <v>43</v>
      </c>
      <c r="C47" s="2">
        <v>22733</v>
      </c>
      <c r="D47" s="2">
        <f t="shared" si="0"/>
        <v>62</v>
      </c>
      <c r="E47" s="3">
        <f t="shared" si="1"/>
        <v>2.7198947137530159E-3</v>
      </c>
      <c r="F47" s="3">
        <f t="shared" si="2"/>
        <v>2.0485709565504708E-3</v>
      </c>
      <c r="G47" s="3">
        <f t="shared" si="3"/>
        <v>8.0248511519544392E-4</v>
      </c>
    </row>
    <row r="48" spans="1:10" x14ac:dyDescent="0.2">
      <c r="A48" s="2">
        <v>20151</v>
      </c>
      <c r="B48" s="2" t="s">
        <v>44</v>
      </c>
      <c r="C48" s="2">
        <v>22649</v>
      </c>
      <c r="D48" s="2">
        <f t="shared" si="0"/>
        <v>84</v>
      </c>
      <c r="E48" s="3">
        <f t="shared" si="1"/>
        <v>3.6950688426516517E-3</v>
      </c>
      <c r="F48" s="3">
        <f t="shared" si="2"/>
        <v>2.7754832314554768E-3</v>
      </c>
      <c r="G48" s="3">
        <f t="shared" si="3"/>
        <v>1.0872378980067306E-3</v>
      </c>
    </row>
    <row r="49" spans="1:7" x14ac:dyDescent="0.2">
      <c r="A49" s="2">
        <v>20830</v>
      </c>
      <c r="B49" s="2" t="s">
        <v>45</v>
      </c>
      <c r="C49" s="2">
        <v>22602</v>
      </c>
      <c r="D49" s="2">
        <f t="shared" si="0"/>
        <v>47</v>
      </c>
      <c r="E49" s="3">
        <f t="shared" si="1"/>
        <v>2.0751468055984811E-3</v>
      </c>
      <c r="F49" s="3">
        <f t="shared" si="2"/>
        <v>1.5529489509334214E-3</v>
      </c>
      <c r="G49" s="3">
        <f t="shared" si="3"/>
        <v>6.0833549055138488E-4</v>
      </c>
    </row>
    <row r="50" spans="1:7" x14ac:dyDescent="0.2">
      <c r="A50" s="2">
        <v>20850</v>
      </c>
      <c r="B50" s="2" t="s">
        <v>46</v>
      </c>
      <c r="C50" s="2">
        <v>22535</v>
      </c>
      <c r="D50" s="2">
        <f t="shared" si="0"/>
        <v>67</v>
      </c>
      <c r="E50" s="3">
        <f t="shared" si="1"/>
        <v>2.9643394389877002E-3</v>
      </c>
      <c r="F50" s="3">
        <f t="shared" si="2"/>
        <v>2.213778291756154E-3</v>
      </c>
      <c r="G50" s="3">
        <f t="shared" si="3"/>
        <v>8.672016567434636E-4</v>
      </c>
    </row>
    <row r="51" spans="1:7" x14ac:dyDescent="0.2">
      <c r="A51" s="2">
        <v>20860</v>
      </c>
      <c r="B51" s="2" t="s">
        <v>47</v>
      </c>
      <c r="C51" s="2">
        <v>22502</v>
      </c>
      <c r="D51" s="2">
        <f t="shared" si="0"/>
        <v>33</v>
      </c>
      <c r="E51" s="3">
        <f t="shared" si="1"/>
        <v>1.4643887286443311E-3</v>
      </c>
      <c r="F51" s="3">
        <f t="shared" si="2"/>
        <v>1.0903684123575086E-3</v>
      </c>
      <c r="G51" s="3">
        <f t="shared" si="3"/>
        <v>4.2712917421692983E-4</v>
      </c>
    </row>
    <row r="52" spans="1:7" x14ac:dyDescent="0.2">
      <c r="A52" s="2">
        <v>20870</v>
      </c>
      <c r="B52" s="2" t="s">
        <v>48</v>
      </c>
      <c r="C52" s="2">
        <v>22490</v>
      </c>
      <c r="D52" s="2">
        <f t="shared" si="0"/>
        <v>12</v>
      </c>
      <c r="E52" s="3">
        <f t="shared" si="1"/>
        <v>5.3328593013954317E-4</v>
      </c>
      <c r="F52" s="3">
        <f t="shared" si="2"/>
        <v>3.9649760449363949E-4</v>
      </c>
      <c r="G52" s="3">
        <f t="shared" si="3"/>
        <v>1.553196997152472E-4</v>
      </c>
    </row>
    <row r="53" spans="1:7" x14ac:dyDescent="0.2">
      <c r="A53" s="2">
        <v>20880</v>
      </c>
      <c r="B53" s="2" t="s">
        <v>49</v>
      </c>
      <c r="C53" s="2">
        <v>22448</v>
      </c>
      <c r="D53" s="2">
        <f t="shared" si="0"/>
        <v>42</v>
      </c>
      <c r="E53" s="3">
        <f t="shared" si="1"/>
        <v>1.8674966651845266E-3</v>
      </c>
      <c r="F53" s="3">
        <f t="shared" si="2"/>
        <v>1.3877416157277384E-3</v>
      </c>
      <c r="G53" s="3">
        <f t="shared" si="3"/>
        <v>5.4361894900336531E-4</v>
      </c>
    </row>
    <row r="54" spans="1:7" x14ac:dyDescent="0.2">
      <c r="A54" s="2">
        <v>20890</v>
      </c>
      <c r="B54" s="2" t="s">
        <v>10</v>
      </c>
      <c r="C54" s="2">
        <v>22426</v>
      </c>
      <c r="D54" s="2">
        <f t="shared" si="0"/>
        <v>22</v>
      </c>
      <c r="E54" s="3">
        <f t="shared" si="1"/>
        <v>9.8004276550249471E-4</v>
      </c>
      <c r="F54" s="3">
        <f t="shared" si="2"/>
        <v>7.2691227490500579E-4</v>
      </c>
      <c r="G54" s="3">
        <f t="shared" si="3"/>
        <v>2.8475278281128659E-4</v>
      </c>
    </row>
    <row r="55" spans="1:7" x14ac:dyDescent="0.2">
      <c r="A55" s="2">
        <v>20900</v>
      </c>
      <c r="B55" s="2" t="s">
        <v>11</v>
      </c>
      <c r="C55" s="2">
        <v>22313</v>
      </c>
      <c r="D55" s="2">
        <f t="shared" si="0"/>
        <v>113</v>
      </c>
      <c r="E55" s="3">
        <f t="shared" si="1"/>
        <v>5.0387942566663697E-3</v>
      </c>
      <c r="F55" s="3">
        <f t="shared" si="2"/>
        <v>3.7336857756484387E-3</v>
      </c>
      <c r="G55" s="3">
        <f t="shared" si="3"/>
        <v>1.4625938389852447E-3</v>
      </c>
    </row>
    <row r="56" spans="1:7" x14ac:dyDescent="0.2">
      <c r="A56" s="2">
        <v>20910</v>
      </c>
      <c r="B56" s="2" t="s">
        <v>50</v>
      </c>
      <c r="C56" s="2">
        <v>22258</v>
      </c>
      <c r="D56" s="2">
        <f t="shared" si="0"/>
        <v>55</v>
      </c>
      <c r="E56" s="3">
        <f t="shared" si="1"/>
        <v>2.4649307578541659E-3</v>
      </c>
      <c r="F56" s="3">
        <f t="shared" si="2"/>
        <v>1.8172806872625144E-3</v>
      </c>
      <c r="G56" s="3">
        <f t="shared" si="3"/>
        <v>7.1188195702821637E-4</v>
      </c>
    </row>
    <row r="57" spans="1:7" x14ac:dyDescent="0.2">
      <c r="A57" s="2">
        <v>20920</v>
      </c>
      <c r="B57" s="2" t="s">
        <v>51</v>
      </c>
      <c r="C57" s="2">
        <v>22207</v>
      </c>
      <c r="D57" s="2">
        <f t="shared" si="0"/>
        <v>51</v>
      </c>
      <c r="E57" s="3">
        <f t="shared" si="1"/>
        <v>2.2913109893072155E-3</v>
      </c>
      <c r="F57" s="3">
        <f t="shared" si="2"/>
        <v>1.685114819097968E-3</v>
      </c>
      <c r="G57" s="3">
        <f t="shared" si="3"/>
        <v>6.6010872378980063E-4</v>
      </c>
    </row>
    <row r="58" spans="1:7" x14ac:dyDescent="0.2">
      <c r="A58" s="2">
        <v>130010</v>
      </c>
      <c r="B58" s="2" t="s">
        <v>38</v>
      </c>
      <c r="C58" s="2">
        <v>22017</v>
      </c>
      <c r="D58" s="2">
        <f t="shared" si="0"/>
        <v>190</v>
      </c>
      <c r="E58" s="3">
        <f t="shared" si="1"/>
        <v>8.5558607646237673E-3</v>
      </c>
      <c r="F58" s="3">
        <f t="shared" si="2"/>
        <v>6.2778787378159591E-3</v>
      </c>
      <c r="G58" s="3">
        <f t="shared" si="3"/>
        <v>2.4592285788247476E-3</v>
      </c>
    </row>
    <row r="59" spans="1:7" x14ac:dyDescent="0.2">
      <c r="A59" s="2">
        <v>130020</v>
      </c>
      <c r="B59" s="2" t="s">
        <v>52</v>
      </c>
      <c r="C59" s="2">
        <v>21938</v>
      </c>
      <c r="D59" s="2">
        <f t="shared" si="0"/>
        <v>79</v>
      </c>
      <c r="E59" s="3">
        <f t="shared" si="1"/>
        <v>3.5881364400236183E-3</v>
      </c>
      <c r="F59" s="3">
        <f t="shared" si="2"/>
        <v>2.6102758962497936E-3</v>
      </c>
      <c r="G59" s="3">
        <f t="shared" si="3"/>
        <v>1.0225213564587108E-3</v>
      </c>
    </row>
    <row r="60" spans="1:7" x14ac:dyDescent="0.2">
      <c r="A60" s="2">
        <v>130030</v>
      </c>
      <c r="B60" s="2" t="s">
        <v>53</v>
      </c>
      <c r="C60" s="2">
        <v>21860</v>
      </c>
      <c r="D60" s="2">
        <f t="shared" si="0"/>
        <v>78</v>
      </c>
      <c r="E60" s="3">
        <f t="shared" si="1"/>
        <v>3.5554745190992799E-3</v>
      </c>
      <c r="F60" s="3">
        <f t="shared" si="2"/>
        <v>2.5772344292086568E-3</v>
      </c>
      <c r="G60" s="3">
        <f t="shared" si="3"/>
        <v>1.009578048149107E-3</v>
      </c>
    </row>
    <row r="61" spans="1:7" x14ac:dyDescent="0.2">
      <c r="A61" s="2">
        <v>110010</v>
      </c>
      <c r="B61" s="2" t="s">
        <v>54</v>
      </c>
      <c r="C61" s="2">
        <v>21175</v>
      </c>
      <c r="D61" s="2">
        <f t="shared" si="0"/>
        <v>685</v>
      </c>
      <c r="E61" s="3">
        <f t="shared" si="1"/>
        <v>3.1335773101555352E-2</v>
      </c>
      <c r="F61" s="3">
        <f t="shared" si="2"/>
        <v>2.2633404923178588E-2</v>
      </c>
      <c r="G61" s="3">
        <f t="shared" si="3"/>
        <v>8.8661661920786949E-3</v>
      </c>
    </row>
    <row r="62" spans="1:7" x14ac:dyDescent="0.2">
      <c r="A62" s="2">
        <v>120010</v>
      </c>
      <c r="B62" s="2" t="s">
        <v>55</v>
      </c>
      <c r="C62" s="2">
        <v>21013</v>
      </c>
      <c r="D62" s="2">
        <f t="shared" si="0"/>
        <v>162</v>
      </c>
      <c r="E62" s="3">
        <f t="shared" si="1"/>
        <v>7.6505312868949231E-3</v>
      </c>
      <c r="F62" s="3">
        <f t="shared" si="2"/>
        <v>5.3527176606641335E-3</v>
      </c>
      <c r="G62" s="3">
        <f t="shared" si="3"/>
        <v>2.0968159461558374E-3</v>
      </c>
    </row>
    <row r="63" spans="1:7" x14ac:dyDescent="0.2">
      <c r="A63" s="2">
        <v>120011</v>
      </c>
      <c r="B63" s="2" t="s">
        <v>56</v>
      </c>
      <c r="C63" s="2">
        <v>20981</v>
      </c>
      <c r="D63" s="2">
        <f t="shared" si="0"/>
        <v>32</v>
      </c>
      <c r="E63" s="3">
        <f t="shared" si="1"/>
        <v>1.5228667967448722E-3</v>
      </c>
      <c r="F63" s="3">
        <f t="shared" si="2"/>
        <v>1.057326945316372E-3</v>
      </c>
      <c r="G63" s="3">
        <f t="shared" si="3"/>
        <v>4.141858659073259E-4</v>
      </c>
    </row>
    <row r="64" spans="1:7" x14ac:dyDescent="0.2">
      <c r="A64" s="2" t="s">
        <v>86</v>
      </c>
      <c r="D64" s="2">
        <f>SUM(D5:D63)</f>
        <v>9284</v>
      </c>
      <c r="F64" s="3">
        <f t="shared" si="2"/>
        <v>0.30675698000991242</v>
      </c>
      <c r="G64" s="3">
        <f t="shared" si="3"/>
        <v>0.12016567434636292</v>
      </c>
    </row>
  </sheetData>
  <mergeCells count="2">
    <mergeCell ref="A1:G1"/>
    <mergeCell ref="A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22号</vt:lpstr>
      <vt:lpstr>23号</vt:lpstr>
      <vt:lpstr>24号</vt:lpstr>
      <vt:lpstr>25号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孙雨晨</dc:creator>
  <cp:lastModifiedBy>Microsoft Office 用户</cp:lastModifiedBy>
  <dcterms:created xsi:type="dcterms:W3CDTF">2019-08-30T06:26:23Z</dcterms:created>
  <dcterms:modified xsi:type="dcterms:W3CDTF">2019-08-30T12:42:13Z</dcterms:modified>
</cp:coreProperties>
</file>