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activeTab="1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4" i="2" l="1"/>
  <c r="AJ34" i="2"/>
  <c r="AJ31" i="2"/>
  <c r="AJ28" i="2"/>
  <c r="AJ22" i="2"/>
  <c r="B7" i="1"/>
  <c r="B8" i="1"/>
  <c r="B9" i="1"/>
  <c r="B10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B14" i="1"/>
  <c r="C14" i="1"/>
  <c r="D14" i="1"/>
  <c r="E14" i="1"/>
  <c r="B17" i="1"/>
  <c r="C17" i="1"/>
  <c r="D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AF34" i="2"/>
  <c r="AF31" i="2"/>
  <c r="AF28" i="2"/>
  <c r="AF25" i="2"/>
  <c r="AF22" i="2"/>
  <c r="AD22" i="2"/>
  <c r="AE22" i="2"/>
  <c r="AD23" i="2"/>
  <c r="AE23" i="2"/>
  <c r="AF23" i="2"/>
  <c r="AD24" i="2"/>
  <c r="AE24" i="2"/>
  <c r="AF24" i="2"/>
  <c r="AD25" i="2"/>
  <c r="AE25" i="2"/>
  <c r="AD26" i="2"/>
  <c r="AE26" i="2"/>
  <c r="AF26" i="2"/>
  <c r="AD27" i="2"/>
  <c r="AE27" i="2"/>
  <c r="AF27" i="2"/>
  <c r="AD28" i="2"/>
  <c r="AE28" i="2"/>
  <c r="AD29" i="2"/>
  <c r="AE29" i="2"/>
  <c r="AF29" i="2"/>
  <c r="AD30" i="2"/>
  <c r="AE30" i="2"/>
  <c r="AF30" i="2"/>
  <c r="AD31" i="2"/>
  <c r="AE31" i="2"/>
  <c r="AD32" i="2"/>
  <c r="AE32" i="2"/>
  <c r="AF32" i="2"/>
  <c r="AD33" i="2"/>
  <c r="AE33" i="2"/>
  <c r="AF33" i="2"/>
  <c r="AD34" i="2"/>
  <c r="AE34" i="2"/>
  <c r="AD21" i="2"/>
  <c r="AE21" i="2"/>
  <c r="AF21" i="2"/>
  <c r="AA34" i="2"/>
  <c r="AB34" i="2"/>
  <c r="AA33" i="2"/>
  <c r="AB33" i="2"/>
  <c r="AA32" i="2"/>
  <c r="AB32" i="2"/>
  <c r="AA31" i="2"/>
  <c r="AB31" i="2"/>
  <c r="AA30" i="2"/>
  <c r="AB30" i="2"/>
  <c r="AA29" i="2"/>
  <c r="AB29" i="2"/>
  <c r="AA28" i="2"/>
  <c r="AB28" i="2"/>
  <c r="AA27" i="2"/>
  <c r="AB27" i="2"/>
  <c r="AA26" i="2"/>
  <c r="AB26" i="2"/>
  <c r="AA25" i="2"/>
  <c r="AB25" i="2"/>
  <c r="AA24" i="2"/>
  <c r="AB24" i="2"/>
  <c r="AA23" i="2"/>
  <c r="AB23" i="2"/>
  <c r="AA22" i="2"/>
  <c r="AB22" i="2"/>
  <c r="AA21" i="2"/>
  <c r="AB21" i="2"/>
  <c r="W34" i="2"/>
  <c r="X34" i="2"/>
  <c r="W33" i="2"/>
  <c r="X33" i="2"/>
  <c r="W32" i="2"/>
  <c r="X32" i="2"/>
  <c r="W31" i="2"/>
  <c r="X31" i="2"/>
  <c r="W30" i="2"/>
  <c r="X30" i="2"/>
  <c r="W29" i="2"/>
  <c r="X29" i="2"/>
  <c r="W28" i="2"/>
  <c r="X28" i="2"/>
  <c r="W27" i="2"/>
  <c r="X27" i="2"/>
  <c r="W26" i="2"/>
  <c r="X26" i="2"/>
  <c r="W25" i="2"/>
  <c r="X25" i="2"/>
  <c r="W24" i="2"/>
  <c r="X24" i="2"/>
  <c r="W23" i="2"/>
  <c r="X23" i="2"/>
  <c r="W22" i="2"/>
  <c r="X22" i="2"/>
  <c r="W21" i="2"/>
  <c r="X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21" i="2"/>
  <c r="T21" i="2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A228" i="1"/>
  <c r="A225" i="1"/>
  <c r="A226" i="1"/>
  <c r="A227" i="1"/>
  <c r="A219" i="1"/>
  <c r="A220" i="1"/>
  <c r="A221" i="1"/>
  <c r="A222" i="1"/>
  <c r="A223" i="1"/>
  <c r="A22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G20" i="2"/>
  <c r="F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Q81" i="3"/>
  <c r="Q82" i="3"/>
  <c r="Q83" i="3"/>
  <c r="Q84" i="3"/>
  <c r="O81" i="3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I21" i="2"/>
  <c r="I22" i="2"/>
  <c r="I24" i="2"/>
  <c r="I25" i="2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<sst xmlns="http://schemas.openxmlformats.org/spreadsheetml/2006/main" count="1726" uniqueCount="1018">
  <si>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</si>
  <si>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</si>
  <si>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</si>
  <si>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</si>
  <si>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</si>
  <si>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</si>
  <si>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</si>
  <si>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</si>
  <si>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</si>
  <si>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</si>
  <si>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</si>
  <si>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</si>
  <si>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</si>
  <si>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</si>
  <si>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</si>
  <si>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</si>
  <si>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</si>
  <si>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</si>
  <si>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</si>
  <si>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</si>
  <si>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</si>
  <si>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</si>
  <si>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</si>
  <si>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</si>
  <si>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</si>
  <si>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</si>
  <si>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</si>
  <si>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</si>
  <si>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</si>
  <si>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</si>
  <si>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</si>
  <si>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</si>
  <si>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</si>
  <si>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</si>
  <si>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</si>
  <si>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</si>
  <si>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</si>
  <si>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</si>
  <si>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</si>
  <si>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</si>
  <si>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</si>
  <si>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</si>
  <si>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</si>
  <si>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</si>
  <si>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</si>
  <si>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</si>
  <si>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</si>
  <si>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</si>
  <si>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</si>
  <si>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</si>
  <si>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</si>
  <si>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</si>
  <si>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</si>
  <si>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</si>
  <si>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</si>
  <si>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</si>
  <si>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</si>
  <si>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</si>
  <si>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</si>
  <si>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</si>
  <si>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</si>
  <si>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</si>
  <si>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</si>
  <si>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</si>
  <si>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</si>
  <si>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</si>
  <si>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</si>
  <si>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</si>
  <si>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</si>
  <si>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</si>
  <si>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</si>
  <si>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</si>
  <si>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</si>
  <si>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</si>
  <si>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</si>
  <si>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</si>
  <si>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</si>
  <si>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</si>
  <si>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</si>
  <si>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</si>
  <si>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</si>
  <si>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</si>
  <si>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</si>
  <si>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</si>
  <si>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</si>
  <si>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</si>
  <si>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</si>
  <si>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</si>
  <si>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</si>
  <si>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</si>
  <si>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</si>
  <si>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</si>
  <si>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</si>
  <si>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</si>
  <si>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</si>
  <si>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</si>
  <si>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</si>
  <si>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</si>
  <si>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</si>
  <si>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</si>
  <si>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</si>
  <si>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</si>
  <si>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</si>
  <si>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</si>
  <si>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</si>
  <si>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</si>
  <si>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</si>
  <si>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</si>
  <si>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</si>
  <si>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</si>
  <si>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</si>
  <si>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</si>
  <si>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</si>
  <si>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</si>
  <si>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</si>
  <si>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</si>
  <si>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</si>
  <si>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</si>
  <si>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</si>
  <si>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</si>
  <si>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</si>
  <si>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</si>
  <si>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</si>
  <si>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</si>
  <si>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</si>
  <si>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</si>
  <si>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</si>
  <si>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</si>
  <si>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</si>
  <si>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</si>
  <si>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</si>
  <si>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</si>
  <si>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</si>
  <si>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</si>
  <si>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</si>
  <si>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</si>
  <si>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</si>
  <si>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</si>
  <si>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</si>
  <si>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</si>
  <si>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</si>
  <si>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</si>
  <si>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</si>
  <si>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</si>
  <si>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</si>
  <si>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</si>
  <si>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</si>
  <si>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</si>
  <si>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</si>
  <si>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</si>
  <si>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</si>
  <si>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</si>
  <si>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</si>
  <si>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</si>
  <si>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</si>
  <si>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</si>
  <si>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</si>
  <si>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</si>
  <si>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</si>
  <si>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</si>
  <si>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</si>
  <si>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</si>
  <si>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</si>
  <si>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</si>
  <si>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</si>
  <si>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</si>
  <si>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</si>
  <si>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</si>
  <si>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</si>
  <si>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</si>
  <si>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</si>
  <si>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</si>
  <si>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</si>
  <si>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</si>
  <si>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</si>
  <si>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</si>
  <si>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</si>
  <si>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</si>
  <si>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</si>
  <si>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</si>
  <si>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</si>
  <si>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</si>
  <si>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</si>
  <si>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</si>
  <si>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</si>
  <si>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</si>
  <si>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</si>
  <si>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</si>
  <si>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</si>
  <si>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</si>
  <si>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</si>
  <si>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</si>
  <si>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</si>
  <si>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</si>
  <si>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</si>
  <si>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</si>
  <si>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</si>
  <si>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</si>
  <si>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</si>
  <si>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</si>
  <si>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</si>
  <si>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</si>
  <si>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</si>
  <si>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</si>
  <si>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</si>
  <si>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</si>
  <si>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</si>
  <si>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</si>
  <si>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</si>
  <si>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</si>
  <si>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</si>
  <si>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</si>
  <si>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</si>
  <si>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</si>
  <si>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</si>
  <si>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</si>
  <si>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</si>
  <si>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</si>
  <si>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</si>
  <si>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</si>
  <si>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</si>
  <si>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</si>
  <si>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</si>
  <si>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</si>
  <si>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</si>
  <si>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</si>
  <si>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</si>
  <si>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</si>
  <si>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</si>
  <si>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</si>
  <si>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</si>
  <si>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</si>
  <si>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</si>
  <si>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</si>
  <si>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</si>
  <si>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</si>
  <si>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</si>
  <si>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</si>
  <si>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</si>
  <si>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</si>
  <si>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</si>
  <si>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</si>
  <si>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</si>
  <si>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</si>
  <si>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</si>
  <si>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</si>
  <si>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</si>
  <si>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</si>
  <si>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</si>
  <si>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</si>
  <si>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</si>
  <si>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</si>
  <si>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</si>
  <si>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</si>
  <si>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</si>
  <si>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</si>
  <si>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</si>
  <si>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</si>
  <si>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</si>
  <si>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</si>
  <si>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</si>
  <si>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</si>
  <si>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</si>
  <si>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</si>
  <si>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</si>
  <si>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</si>
  <si>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</si>
  <si>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</si>
  <si>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</si>
  <si>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</si>
  <si>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</si>
  <si>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</si>
  <si>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</si>
  <si>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</si>
  <si>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</si>
  <si>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</si>
  <si>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</si>
  <si>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</si>
  <si>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</si>
  <si>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</si>
  <si>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</si>
  <si>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</si>
  <si>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</si>
  <si>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</si>
  <si>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</si>
  <si>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</si>
  <si>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</si>
  <si>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</si>
  <si>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</si>
  <si>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</si>
  <si>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</si>
  <si>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</si>
  <si>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</si>
  <si>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</si>
  <si>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</si>
  <si>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</si>
  <si>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</si>
  <si>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</si>
  <si>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</si>
  <si>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</si>
  <si>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</si>
  <si>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</si>
  <si>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</si>
  <si>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</si>
  <si>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</si>
  <si>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</si>
  <si>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</si>
  <si>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</si>
  <si>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</si>
  <si>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</si>
  <si>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</si>
  <si>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</si>
  <si>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</si>
  <si>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</si>
  <si>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</si>
  <si>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</si>
  <si>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</si>
  <si>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</si>
  <si>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</si>
  <si>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</si>
  <si>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</si>
  <si>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</si>
  <si>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</si>
  <si>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</si>
  <si>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</si>
  <si>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</si>
  <si>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</si>
  <si>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</si>
  <si>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</si>
  <si>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</si>
  <si>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</si>
  <si>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</si>
  <si>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</si>
  <si>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</si>
  <si>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</si>
  <si>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</si>
  <si>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</si>
  <si>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</si>
  <si>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</si>
  <si>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</si>
  <si>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</si>
  <si>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</si>
  <si>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</si>
  <si>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</si>
  <si>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</si>
  <si>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</si>
  <si>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</si>
  <si>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</si>
  <si>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</si>
  <si>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</si>
  <si>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</si>
  <si>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</si>
  <si>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</si>
  <si>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</si>
  <si>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</si>
  <si>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</si>
  <si>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</si>
  <si>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</si>
  <si>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</si>
  <si>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</si>
  <si>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</si>
  <si>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</si>
  <si>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</si>
  <si>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</si>
  <si>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</si>
  <si>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</si>
  <si>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</si>
  <si>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</si>
  <si>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</si>
  <si>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</si>
  <si>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</si>
  <si>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</si>
  <si>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</si>
  <si>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</si>
  <si>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</si>
  <si>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</si>
  <si>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</si>
  <si>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</si>
  <si>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</si>
  <si>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</si>
  <si>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</si>
  <si>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</si>
  <si>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</si>
  <si>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</si>
  <si>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</si>
  <si>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</si>
  <si>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</si>
  <si>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</si>
  <si>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</si>
  <si>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</si>
  <si>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</si>
  <si>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</si>
  <si>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</si>
  <si>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</si>
  <si>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</si>
  <si>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</si>
  <si>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</si>
  <si>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</si>
  <si>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</si>
  <si>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</si>
  <si>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</si>
  <si>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</si>
  <si>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</si>
  <si>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</si>
  <si>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</si>
  <si>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</si>
  <si>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</si>
  <si>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</si>
  <si>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</si>
  <si>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</si>
  <si>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</si>
  <si>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</si>
  <si>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</si>
  <si>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</si>
  <si>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</si>
  <si>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</si>
  <si>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</si>
  <si>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</si>
  <si>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</si>
  <si>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</si>
  <si>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</si>
  <si>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</si>
  <si>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</si>
  <si>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</si>
  <si>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</si>
  <si>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</si>
  <si>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</si>
  <si>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</si>
  <si>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</si>
  <si>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</si>
  <si>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</si>
  <si>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</si>
  <si>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</si>
  <si>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</si>
  <si>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</si>
  <si>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</si>
  <si>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</si>
  <si>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</si>
  <si>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</si>
  <si>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</si>
  <si>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</si>
  <si>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</si>
  <si>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</si>
  <si>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</si>
  <si>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</si>
  <si>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</si>
  <si>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</si>
  <si>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</si>
  <si>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</si>
  <si>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</si>
  <si>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</si>
  <si>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</si>
  <si>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</si>
  <si>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</si>
  <si>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</si>
  <si>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</si>
  <si>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</si>
  <si>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</si>
  <si>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</si>
  <si>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</si>
  <si>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</si>
  <si>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</si>
  <si>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</si>
  <si>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</si>
  <si>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</si>
  <si>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</si>
  <si>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</si>
  <si>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</si>
  <si>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</si>
  <si>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</si>
  <si>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</si>
  <si>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</si>
  <si>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</si>
  <si>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</si>
  <si>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</si>
  <si>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</si>
  <si>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</si>
  <si>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</si>
  <si>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</si>
  <si>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</si>
  <si>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</si>
  <si>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</si>
  <si>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</si>
  <si>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</si>
  <si>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</si>
  <si>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</si>
  <si>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</si>
  <si>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</si>
  <si>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</si>
  <si>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</si>
  <si>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</si>
  <si>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</si>
  <si>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</si>
  <si>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</si>
  <si>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</si>
  <si>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</si>
  <si>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</si>
  <si>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</si>
  <si>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</si>
  <si>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</si>
  <si>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</si>
  <si>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</si>
  <si>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</si>
  <si>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</si>
  <si>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</si>
  <si>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</si>
  <si>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</si>
  <si>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</si>
  <si>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</si>
  <si>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</si>
  <si>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</si>
  <si>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</si>
  <si>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</si>
  <si>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</si>
  <si>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</si>
  <si>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</si>
  <si>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</si>
  <si>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</si>
  <si>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</si>
  <si>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</si>
  <si>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</si>
  <si>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</si>
  <si>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</si>
  <si>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</si>
  <si>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</si>
  <si>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</si>
  <si>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</si>
  <si>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</si>
  <si>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</si>
  <si>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</si>
  <si>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</si>
  <si>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</si>
  <si>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</si>
  <si>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</si>
  <si>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</si>
  <si>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</si>
  <si>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</si>
  <si>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</si>
  <si>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</si>
  <si>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</si>
  <si>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</si>
  <si>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</si>
  <si>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</si>
  <si>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</si>
  <si>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</si>
  <si>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</si>
  <si>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</si>
  <si>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</si>
  <si>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</si>
  <si>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</si>
  <si>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</si>
  <si>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</si>
  <si>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</si>
  <si>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</si>
  <si>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</si>
  <si>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</si>
  <si>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</si>
  <si>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</si>
  <si>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</si>
  <si>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</si>
  <si>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</si>
  <si>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</si>
  <si>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</si>
  <si>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</si>
  <si>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</si>
  <si>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</si>
  <si>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</si>
  <si>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</si>
  <si>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</si>
  <si>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</si>
  <si>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</si>
  <si>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</si>
  <si>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</si>
  <si>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</si>
  <si>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</si>
  <si>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</si>
  <si>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</si>
  <si>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</si>
  <si>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</si>
  <si>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</si>
  <si>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</si>
  <si>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</si>
  <si>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</si>
  <si>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</si>
  <si>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</si>
  <si>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</si>
  <si>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</si>
  <si>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</si>
  <si>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</si>
  <si>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</si>
  <si>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</si>
  <si>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</si>
  <si>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</si>
  <si>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</si>
  <si>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</si>
  <si>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</si>
  <si>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</si>
  <si>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</si>
  <si>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</si>
  <si>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</si>
  <si>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</si>
  <si>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</si>
  <si>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</si>
  <si>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</si>
  <si>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</si>
  <si>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</si>
  <si>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</si>
  <si>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</si>
  <si>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</si>
  <si>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</si>
  <si>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</si>
  <si>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</si>
  <si>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</si>
  <si>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</si>
  <si>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</si>
  <si>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</si>
  <si>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</si>
  <si>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</si>
  <si>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</si>
  <si>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</si>
  <si>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</si>
  <si>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</si>
  <si>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</si>
  <si>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</si>
  <si>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</si>
  <si>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</si>
  <si>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</si>
  <si>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</si>
  <si>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</si>
  <si>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</si>
  <si>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</si>
  <si>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</si>
  <si>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</si>
  <si>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</si>
  <si>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</si>
  <si>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</si>
  <si>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</si>
  <si>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</si>
  <si>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</si>
  <si>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</si>
  <si>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</si>
  <si>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</si>
  <si>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</si>
  <si>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</si>
  <si>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</si>
  <si>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</si>
  <si>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</si>
  <si>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</si>
  <si>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</si>
  <si>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</si>
  <si>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</si>
  <si>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</si>
  <si>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</si>
  <si>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</si>
  <si>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</si>
  <si>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</si>
  <si>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</si>
  <si>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</si>
  <si>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</si>
  <si>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</si>
  <si>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</si>
  <si>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</si>
  <si>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</si>
  <si>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</si>
  <si>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</si>
  <si>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</si>
  <si>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</si>
  <si>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</si>
  <si>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</si>
  <si>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</si>
  <si>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</si>
  <si>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</si>
  <si>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</si>
  <si>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</si>
  <si>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</si>
  <si>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</si>
  <si>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</si>
  <si>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</si>
  <si>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</si>
  <si>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</si>
  <si>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</si>
  <si>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</si>
  <si>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</si>
  <si>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</si>
  <si>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</si>
  <si>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</si>
  <si>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</si>
  <si>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</si>
  <si>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</si>
  <si>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</si>
  <si>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</si>
  <si>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</si>
  <si>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</si>
  <si>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</si>
  <si>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</si>
  <si>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</si>
  <si>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</si>
  <si>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</si>
  <si>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</si>
  <si>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</si>
  <si>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</si>
  <si>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</si>
  <si>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</si>
  <si>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</si>
  <si>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</si>
  <si>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</si>
  <si>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</si>
  <si>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</si>
  <si>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</si>
  <si>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</si>
  <si>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</si>
  <si>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</si>
  <si>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</si>
  <si>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</si>
  <si>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</si>
  <si>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</si>
  <si>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</si>
  <si>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</si>
  <si>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</si>
  <si>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</si>
  <si>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</si>
  <si>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</si>
  <si>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</si>
  <si>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</si>
  <si>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</si>
  <si>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</si>
  <si>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</si>
  <si>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</si>
  <si>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</si>
  <si>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</si>
  <si>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</si>
  <si>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</si>
  <si>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</si>
  <si>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</si>
  <si>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</si>
  <si>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</si>
  <si>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</si>
  <si>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</si>
  <si>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</si>
  <si>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</si>
  <si>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</si>
  <si>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</si>
  <si>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</si>
  <si>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</si>
  <si>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</si>
  <si>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</si>
  <si>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</si>
  <si>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</si>
  <si>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</si>
  <si>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</si>
  <si>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</si>
  <si>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</si>
  <si>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</si>
  <si>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</si>
  <si>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</si>
  <si>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</si>
  <si>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</si>
  <si>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</si>
  <si>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</si>
  <si>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</si>
  <si>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</si>
  <si>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</si>
  <si>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</si>
  <si>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</si>
  <si>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</si>
  <si>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</si>
  <si>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</si>
  <si>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</si>
  <si>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</si>
  <si>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</si>
  <si>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</si>
  <si>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</si>
  <si>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</si>
  <si>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</si>
  <si>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</si>
  <si>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</si>
  <si>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</si>
  <si>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</si>
  <si>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</si>
  <si>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</si>
  <si>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</si>
  <si>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</si>
  <si>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</si>
  <si>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</si>
  <si>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</si>
  <si>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</si>
  <si>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</si>
  <si>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</si>
  <si>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</si>
  <si>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</si>
  <si>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</si>
  <si>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</si>
  <si>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</si>
  <si>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</si>
  <si>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</si>
  <si>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</si>
  <si>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</si>
  <si>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</si>
  <si>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</si>
  <si>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</si>
  <si>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</si>
  <si>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</si>
  <si>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</si>
  <si>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</si>
  <si>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</si>
  <si>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</si>
  <si>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</si>
  <si>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</si>
  <si>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</si>
  <si>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</si>
  <si>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</si>
  <si>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</si>
  <si>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</si>
  <si>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</si>
  <si>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</si>
  <si>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</si>
  <si>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</si>
  <si>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</si>
  <si>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</si>
  <si>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</si>
  <si>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</si>
  <si>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</si>
  <si>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</si>
  <si>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</si>
  <si>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</si>
  <si>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</si>
  <si>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</si>
  <si>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</si>
  <si>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</si>
  <si>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</si>
  <si>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</si>
  <si>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</si>
  <si>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</si>
  <si>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</si>
  <si>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</si>
  <si>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</si>
  <si>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</si>
  <si>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</si>
  <si>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</si>
  <si>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</si>
  <si>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</si>
  <si>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</si>
  <si>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</si>
  <si>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</si>
  <si>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</si>
  <si>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</si>
  <si>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</si>
  <si>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</si>
  <si>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</si>
  <si>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</si>
  <si>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</si>
  <si>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</si>
  <si>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</si>
  <si>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</si>
  <si>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</si>
  <si>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</si>
  <si>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</si>
  <si>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</si>
  <si>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</si>
  <si>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</si>
  <si>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</si>
  <si>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</si>
  <si>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</si>
  <si>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</si>
  <si>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</si>
  <si>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</si>
  <si>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</si>
  <si>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</si>
  <si>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</si>
  <si>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</si>
  <si>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</si>
  <si>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</si>
  <si>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</si>
  <si>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</si>
  <si>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</si>
  <si>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</si>
  <si>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</si>
  <si>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</si>
  <si>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</si>
  <si>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</si>
  <si>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</si>
  <si>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</si>
  <si>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</si>
  <si>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</si>
  <si>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</si>
  <si>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</si>
  <si>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</si>
  <si>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</si>
  <si>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</si>
  <si>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</si>
  <si>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</si>
  <si>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</si>
  <si>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</si>
  <si>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</si>
  <si>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</si>
  <si>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</si>
  <si>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</si>
  <si>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</si>
  <si>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</si>
  <si>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</si>
  <si>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</si>
  <si>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</si>
  <si>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</si>
  <si>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</si>
  <si>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</si>
  <si>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</si>
  <si>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</si>
  <si>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</si>
  <si>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</si>
  <si>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</si>
  <si>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</si>
  <si>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</si>
  <si>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</si>
  <si>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</si>
  <si>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</si>
  <si>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</si>
  <si>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</si>
  <si>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</si>
  <si>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</si>
  <si>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</si>
  <si>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</si>
  <si>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</si>
  <si>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</si>
  <si>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</si>
  <si>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</si>
  <si>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</si>
  <si>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</si>
  <si>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</si>
  <si>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</si>
  <si>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</si>
  <si>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</si>
  <si>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</si>
  <si>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</si>
  <si>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</si>
  <si>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</si>
  <si>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</si>
  <si>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</si>
  <si>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</si>
  <si>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</si>
  <si>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</si>
  <si>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</si>
  <si>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</si>
  <si>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</si>
  <si>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</si>
  <si>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</si>
  <si>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</si>
  <si>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</si>
  <si>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</si>
  <si>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</si>
  <si>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</si>
  <si>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</si>
  <si>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</si>
  <si>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</si>
  <si>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</si>
  <si>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</si>
  <si>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</si>
  <si>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</si>
  <si>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</si>
  <si>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</si>
  <si>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</si>
  <si>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</si>
  <si>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</si>
  <si>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</si>
  <si>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</si>
  <si>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</si>
  <si>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</si>
  <si>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</si>
  <si>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</si>
  <si>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</si>
  <si>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</si>
  <si>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</si>
  <si>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</si>
  <si>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</si>
  <si>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</si>
  <si>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</si>
  <si>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</si>
  <si>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</si>
  <si>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</si>
  <si>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</si>
  <si>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</si>
  <si>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</si>
  <si>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</si>
  <si>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</si>
  <si>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</si>
  <si>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</si>
  <si>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</si>
  <si>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</si>
  <si>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</si>
  <si>
    <t>章节</t>
    <rPh sb="0" eb="1">
      <t>zhang'jie</t>
    </rPh>
    <phoneticPr fontId="1" type="noConversion"/>
  </si>
  <si>
    <t>奖励1</t>
    <rPh sb="0" eb="1">
      <t>jiang'li</t>
    </rPh>
    <phoneticPr fontId="1" type="noConversion"/>
  </si>
  <si>
    <t>单价1</t>
    <rPh sb="0" eb="1">
      <t>dan'jia</t>
    </rPh>
    <phoneticPr fontId="1" type="noConversion"/>
  </si>
  <si>
    <t>数量1</t>
    <rPh sb="0" eb="1">
      <t>shu'laing</t>
    </rPh>
    <phoneticPr fontId="1" type="noConversion"/>
  </si>
  <si>
    <t>总价1</t>
    <rPh sb="0" eb="1">
      <t>zong'jia</t>
    </rPh>
    <phoneticPr fontId="1" type="noConversion"/>
  </si>
  <si>
    <t>奖励2</t>
    <rPh sb="0" eb="1">
      <t>jiang'li</t>
    </rPh>
    <phoneticPr fontId="1" type="noConversion"/>
  </si>
  <si>
    <t>单价2</t>
    <rPh sb="0" eb="1">
      <t>dan'jia</t>
    </rPh>
    <phoneticPr fontId="1" type="noConversion"/>
  </si>
  <si>
    <t>总价2</t>
    <rPh sb="0" eb="1">
      <t>zong'jia</t>
    </rPh>
    <phoneticPr fontId="1" type="noConversion"/>
  </si>
  <si>
    <t>奖励3</t>
    <rPh sb="0" eb="1">
      <t>jiang'li</t>
    </rPh>
    <phoneticPr fontId="1" type="noConversion"/>
  </si>
  <si>
    <t>单价3</t>
    <rPh sb="0" eb="1">
      <t>dan'jia</t>
    </rPh>
    <phoneticPr fontId="1" type="noConversion"/>
  </si>
  <si>
    <t>总价3</t>
    <rPh sb="0" eb="1">
      <t>zong'jia</t>
    </rPh>
    <phoneticPr fontId="1" type="noConversion"/>
  </si>
  <si>
    <t>总关数</t>
    <phoneticPr fontId="1" type="noConversion"/>
  </si>
  <si>
    <t>总星数</t>
    <phoneticPr fontId="1" type="noConversion"/>
  </si>
  <si>
    <t>分类</t>
    <rPh sb="0" eb="1">
      <t>fen'lei</t>
    </rPh>
    <phoneticPr fontId="1" type="noConversion"/>
  </si>
  <si>
    <t>特殊饰品</t>
    <rPh sb="2" eb="3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</si>
  <si>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</si>
  <si>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</si>
  <si>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蚊女</t>
    <rPh sb="0" eb="1">
      <t>wen'nv</t>
    </rPh>
    <phoneticPr fontId="1" type="noConversion"/>
  </si>
  <si>
    <t>基诺斯博士</t>
    <rPh sb="0" eb="1">
      <t>ji'nuo'si</t>
    </rPh>
    <rPh sb="3" eb="4">
      <t>bo'shi</t>
    </rPh>
    <phoneticPr fontId="1" type="noConversion"/>
  </si>
  <si>
    <t>高级招募令</t>
    <rPh sb="0" eb="1">
      <t>gao'ji</t>
    </rPh>
    <rPh sb="2" eb="3">
      <t>zhao'mu'lign</t>
    </rPh>
    <phoneticPr fontId="1" type="noConversion"/>
  </si>
  <si>
    <t>无限海带</t>
    <rPh sb="0" eb="1">
      <t>wu'xian'hai'dai</t>
    </rPh>
    <phoneticPr fontId="1" type="noConversion"/>
  </si>
  <si>
    <t>深海王</t>
    <rPh sb="0" eb="1">
      <t>shen'hai'wang</t>
    </rPh>
    <phoneticPr fontId="1" type="noConversion"/>
  </si>
  <si>
    <t>梅鲁扎嘎鲁多</t>
    <rPh sb="0" eb="1">
      <t>mei'lu'zha'ga'lu'duo</t>
    </rPh>
    <phoneticPr fontId="1" type="noConversion"/>
  </si>
  <si>
    <t>数量2</t>
    <rPh sb="0" eb="1">
      <t>shu'liang</t>
    </rPh>
    <phoneticPr fontId="1" type="noConversion"/>
  </si>
  <si>
    <t>数量3</t>
    <rPh sb="0" eb="1">
      <t>shu'liang</t>
    </rPh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</si>
  <si>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</si>
  <si>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</si>
  <si>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</si>
  <si>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高价值</t>
    <rPh sb="0" eb="1">
      <t>gao'jia'zhi</t>
    </rPh>
    <phoneticPr fontId="1" type="noConversion"/>
  </si>
  <si>
    <t>key_reward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</si>
</sst>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center"/>
    </xf>
    <xf numFmtId="0" fontId="16" fillId="0" borderId="0" xfId="2" applyFont="1"/>
    <xf numFmtId="0" fontId="1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3">
    <cellStyle name="常规" xfId="0" builtinId="0"/>
    <cellStyle name="常规 5" xfId="1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39"/>
  <sheetViews>
    <sheetView workbookViewId="0">
      <selection activeCell="D2" sqref="D2:D5"/>
    </sheetView>
  </sheetViews>
  <sheetFormatPr baseColWidth="10" defaultColWidth="8.83203125" defaultRowHeight="15" x14ac:dyDescent="0.2"/>
  <cols>
    <col min="2" max="2" width="16.83203125" customWidth="1"/>
    <col min="3" max="3" width="41.1640625" customWidth="1"/>
    <col min="4" max="4" width="7.6640625" bestFit="1" customWidth="1"/>
    <col min="5" max="5" width="5" bestFit="1" customWidth="1"/>
    <col min="7" max="7" width="10.83203125" bestFit="1" customWidth="1"/>
    <col min="12" max="12" width="7.16406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 t="s">
        <v>912</v>
      </c>
      <c r="E2" s="14">
        <v>1</v>
      </c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 t="s">
        <v>913</v>
      </c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 t="s">
        <v>911</v>
      </c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952</v>
      </c>
      <c r="C5" s="14"/>
      <c r="D5" s="14" t="s">
        <v>952</v>
      </c>
      <c r="E5" s="14"/>
      <c r="F5" s="14" t="s">
        <v>952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  <row r="173" spans="1:14" x14ac:dyDescent="0.2">
      <c r="A173" s="14">
        <f>[1]物品定价!A188</f>
        <v>0</v>
      </c>
    </row>
    <row r="174" spans="1:14" x14ac:dyDescent="0.2">
      <c r="A174" s="14" t="str">
        <f>[1]物品定价!A189</f>
        <v>英雄</v>
      </c>
    </row>
    <row r="175" spans="1:14" x14ac:dyDescent="0.2">
      <c r="A175" s="14">
        <f>[1]物品定价!A190</f>
        <v>2</v>
      </c>
      <c r="B175" s="14" t="str">
        <f>[1]物品定价!B190</f>
        <v>背心尊者</v>
      </c>
      <c r="C175" s="14" t="str">
        <f>[1]物品定价!C190</f>
        <v>tanktopmaster</v>
      </c>
      <c r="D175" s="14" t="str">
        <f>[1]物品定价!D190</f>
        <v>hero,2</v>
      </c>
      <c r="E175" s="14">
        <f>[1]物品定价!E190</f>
        <v>800</v>
      </c>
      <c r="F175" s="14">
        <f>[1]物品定价!F190</f>
        <v>2</v>
      </c>
      <c r="G175" s="14">
        <f>[1]物品定价!G190</f>
        <v>0</v>
      </c>
      <c r="H175" s="14">
        <f>[1]物品定价!H190</f>
        <v>0</v>
      </c>
      <c r="I175" s="14">
        <f>[1]物品定价!I190</f>
        <v>0</v>
      </c>
      <c r="J175" s="14">
        <f>[1]物品定价!J190</f>
        <v>0</v>
      </c>
      <c r="K175" s="14">
        <f>[1]物品定价!K190</f>
        <v>0</v>
      </c>
      <c r="L175" s="14">
        <f>[1]物品定价!L190</f>
        <v>0</v>
      </c>
      <c r="M175" s="14">
        <f>[1]物品定价!M190</f>
        <v>0</v>
      </c>
      <c r="N175" s="14">
        <f>[1]物品定价!N190</f>
        <v>0</v>
      </c>
    </row>
    <row r="176" spans="1:14" x14ac:dyDescent="0.2">
      <c r="A176" s="14">
        <f>[1]物品定价!A191</f>
        <v>3</v>
      </c>
      <c r="B176" s="14" t="str">
        <f>[1]物品定价!B191</f>
        <v>背心黑洞</v>
      </c>
      <c r="C176" s="14" t="str">
        <f>[1]物品定价!C191</f>
        <v>tanktopblackhole</v>
      </c>
      <c r="D176" s="14" t="str">
        <f>[1]物品定价!D191</f>
        <v>hero,3</v>
      </c>
      <c r="E176" s="14">
        <f>[1]物品定价!E191</f>
        <v>300</v>
      </c>
      <c r="F176" s="14">
        <f>[1]物品定价!F191</f>
        <v>1</v>
      </c>
      <c r="G176" s="14">
        <f>[1]物品定价!G191</f>
        <v>0</v>
      </c>
      <c r="H176" s="14">
        <f>[1]物品定价!H191</f>
        <v>0</v>
      </c>
      <c r="I176" s="14">
        <f>[1]物品定价!I191</f>
        <v>0</v>
      </c>
      <c r="J176" s="14">
        <f>[1]物品定价!J191</f>
        <v>0</v>
      </c>
      <c r="K176" s="14">
        <f>[1]物品定价!K191</f>
        <v>0</v>
      </c>
      <c r="L176" s="14">
        <f>[1]物品定价!L191</f>
        <v>0</v>
      </c>
      <c r="M176" s="14">
        <f>[1]物品定价!M191</f>
        <v>0</v>
      </c>
      <c r="N176" s="14">
        <f>[1]物品定价!N191</f>
        <v>0</v>
      </c>
    </row>
    <row r="177" spans="1:14" x14ac:dyDescent="0.2">
      <c r="A177" s="14">
        <f>[1]物品定价!A192</f>
        <v>4</v>
      </c>
      <c r="B177" s="14" t="str">
        <f>[1]物品定价!B192</f>
        <v>背心猛虎</v>
      </c>
      <c r="C177" s="14" t="str">
        <f>[1]物品定价!C192</f>
        <v>tanktoptiger</v>
      </c>
      <c r="D177" s="14" t="str">
        <f>[1]物品定价!D192</f>
        <v>hero,4</v>
      </c>
      <c r="E177" s="14">
        <f>[1]物品定价!E192</f>
        <v>300</v>
      </c>
      <c r="F177" s="14">
        <f>[1]物品定价!F192</f>
        <v>1</v>
      </c>
      <c r="G177" s="14">
        <f>[1]物品定价!G192</f>
        <v>0</v>
      </c>
      <c r="H177" s="14">
        <f>[1]物品定价!H192</f>
        <v>0</v>
      </c>
      <c r="I177" s="14">
        <f>[1]物品定价!I192</f>
        <v>0</v>
      </c>
      <c r="J177" s="14">
        <f>[1]物品定价!J192</f>
        <v>0</v>
      </c>
      <c r="K177" s="14">
        <f>[1]物品定价!K192</f>
        <v>0</v>
      </c>
      <c r="L177" s="14">
        <f>[1]物品定价!L192</f>
        <v>0</v>
      </c>
      <c r="M177" s="14">
        <f>[1]物品定价!M192</f>
        <v>0</v>
      </c>
      <c r="N177" s="14">
        <f>[1]物品定价!N192</f>
        <v>0</v>
      </c>
    </row>
    <row r="178" spans="1:14" x14ac:dyDescent="0.2">
      <c r="A178" s="14">
        <f>[1]物品定价!A193</f>
        <v>5</v>
      </c>
      <c r="B178" s="14" t="str">
        <f>[1]物品定价!B193</f>
        <v>钉锤头</v>
      </c>
      <c r="C178" s="14" t="str">
        <f>[1]物品定价!C193</f>
        <v>hammerhead</v>
      </c>
      <c r="D178" s="14" t="str">
        <f>[1]物品定价!D193</f>
        <v>hero,5</v>
      </c>
      <c r="E178" s="14">
        <f>[1]物品定价!E193</f>
        <v>300</v>
      </c>
      <c r="F178" s="14">
        <f>[1]物品定价!F193</f>
        <v>1</v>
      </c>
      <c r="G178" s="14">
        <f>[1]物品定价!G193</f>
        <v>0</v>
      </c>
      <c r="H178" s="14">
        <f>[1]物品定价!H193</f>
        <v>0</v>
      </c>
      <c r="I178" s="14">
        <f>[1]物品定价!I193</f>
        <v>0</v>
      </c>
      <c r="J178" s="14">
        <f>[1]物品定价!J193</f>
        <v>0</v>
      </c>
      <c r="K178" s="14">
        <f>[1]物品定价!K193</f>
        <v>0</v>
      </c>
      <c r="L178" s="14">
        <f>[1]物品定价!L193</f>
        <v>0</v>
      </c>
      <c r="M178" s="14">
        <f>[1]物品定价!M193</f>
        <v>0</v>
      </c>
      <c r="N178" s="14">
        <f>[1]物品定价!N193</f>
        <v>0</v>
      </c>
    </row>
    <row r="179" spans="1:14" x14ac:dyDescent="0.2">
      <c r="A179" s="14">
        <f>[1]物品定价!A194</f>
        <v>8</v>
      </c>
      <c r="B179" s="14" t="str">
        <f>[1]物品定价!B194</f>
        <v>基诺斯博士</v>
      </c>
      <c r="C179" s="14" t="str">
        <f>[1]物品定价!C194</f>
        <v>doctorgenus</v>
      </c>
      <c r="D179" s="14" t="str">
        <f>[1]物品定价!D194</f>
        <v>hero,8</v>
      </c>
      <c r="E179" s="14">
        <f>[1]物品定价!E194</f>
        <v>800</v>
      </c>
      <c r="F179" s="14">
        <f>[1]物品定价!F194</f>
        <v>2</v>
      </c>
      <c r="G179" s="14">
        <f>[1]物品定价!G194</f>
        <v>0</v>
      </c>
      <c r="H179" s="14">
        <f>[1]物品定价!H194</f>
        <v>0</v>
      </c>
      <c r="I179" s="14">
        <f>[1]物品定价!I194</f>
        <v>0</v>
      </c>
      <c r="J179" s="14">
        <f>[1]物品定价!J194</f>
        <v>0</v>
      </c>
      <c r="K179" s="14">
        <f>[1]物品定价!K194</f>
        <v>0</v>
      </c>
      <c r="L179" s="14">
        <f>[1]物品定价!L194</f>
        <v>0</v>
      </c>
      <c r="M179" s="14">
        <f>[1]物品定价!M194</f>
        <v>0</v>
      </c>
      <c r="N179" s="14">
        <f>[1]物品定价!N194</f>
        <v>0</v>
      </c>
    </row>
    <row r="180" spans="1:14" x14ac:dyDescent="0.2">
      <c r="A180" s="14">
        <f>[1]物品定价!A195</f>
        <v>9</v>
      </c>
      <c r="B180" s="14" t="str">
        <f>[1]物品定价!B195</f>
        <v>土龙</v>
      </c>
      <c r="C180" s="14" t="str">
        <f>[1]物品定价!C195</f>
        <v>grounddragon</v>
      </c>
      <c r="D180" s="14" t="str">
        <f>[1]物品定价!D195</f>
        <v>hero,9</v>
      </c>
      <c r="E180" s="14">
        <f>[1]物品定价!E195</f>
        <v>300</v>
      </c>
      <c r="F180" s="14">
        <f>[1]物品定价!F195</f>
        <v>1</v>
      </c>
      <c r="G180" s="14">
        <f>[1]物品定价!G195</f>
        <v>0</v>
      </c>
      <c r="H180" s="14">
        <f>[1]物品定价!H195</f>
        <v>0</v>
      </c>
      <c r="I180" s="14">
        <f>[1]物品定价!I195</f>
        <v>0</v>
      </c>
      <c r="J180" s="14">
        <f>[1]物品定价!J195</f>
        <v>0</v>
      </c>
      <c r="K180" s="14">
        <f>[1]物品定价!K195</f>
        <v>0</v>
      </c>
      <c r="L180" s="14">
        <f>[1]物品定价!L195</f>
        <v>0</v>
      </c>
      <c r="M180" s="14">
        <f>[1]物品定价!M195</f>
        <v>0</v>
      </c>
      <c r="N180" s="14">
        <f>[1]物品定价!N195</f>
        <v>0</v>
      </c>
    </row>
    <row r="181" spans="1:14" x14ac:dyDescent="0.2">
      <c r="A181" s="14">
        <f>[1]物品定价!A196</f>
        <v>10</v>
      </c>
      <c r="B181" s="14" t="str">
        <f>[1]物品定价!B196</f>
        <v>蚊女</v>
      </c>
      <c r="C181" s="14" t="str">
        <f>[1]物品定价!C196</f>
        <v>mosquitogirl</v>
      </c>
      <c r="D181" s="14" t="str">
        <f>[1]物品定价!D196</f>
        <v>hero,10</v>
      </c>
      <c r="E181" s="14">
        <f>[1]物品定价!E196</f>
        <v>800</v>
      </c>
      <c r="F181" s="14">
        <f>[1]物品定价!F196</f>
        <v>2</v>
      </c>
      <c r="G181" s="14">
        <f>[1]物品定价!G196</f>
        <v>0</v>
      </c>
      <c r="H181" s="14">
        <f>[1]物品定价!H196</f>
        <v>0</v>
      </c>
      <c r="I181" s="14">
        <f>[1]物品定价!I196</f>
        <v>0</v>
      </c>
      <c r="J181" s="14">
        <f>[1]物品定价!J196</f>
        <v>0</v>
      </c>
      <c r="K181" s="14">
        <f>[1]物品定价!K196</f>
        <v>0</v>
      </c>
      <c r="L181" s="14">
        <f>[1]物品定价!L196</f>
        <v>0</v>
      </c>
      <c r="M181" s="14">
        <f>[1]物品定价!M196</f>
        <v>0</v>
      </c>
      <c r="N181" s="14">
        <f>[1]物品定价!N196</f>
        <v>0</v>
      </c>
    </row>
    <row r="182" spans="1:14" x14ac:dyDescent="0.2">
      <c r="A182" s="14">
        <f>[1]物品定价!A197</f>
        <v>11</v>
      </c>
      <c r="B182" s="14" t="str">
        <f>[1]物品定价!B197</f>
        <v>兽王</v>
      </c>
      <c r="C182" s="14" t="str">
        <f>[1]物品定价!C197</f>
        <v>beastking</v>
      </c>
      <c r="D182" s="14" t="str">
        <f>[1]物品定价!D197</f>
        <v>hero,11</v>
      </c>
      <c r="E182" s="14">
        <f>[1]物品定价!E197</f>
        <v>800</v>
      </c>
      <c r="F182" s="14">
        <f>[1]物品定价!F197</f>
        <v>2</v>
      </c>
      <c r="G182" s="14">
        <f>[1]物品定价!G197</f>
        <v>0</v>
      </c>
      <c r="H182" s="14">
        <f>[1]物品定价!H197</f>
        <v>0</v>
      </c>
      <c r="I182" s="14">
        <f>[1]物品定价!I197</f>
        <v>0</v>
      </c>
      <c r="J182" s="14">
        <f>[1]物品定价!J197</f>
        <v>0</v>
      </c>
      <c r="K182" s="14">
        <f>[1]物品定价!K197</f>
        <v>0</v>
      </c>
      <c r="L182" s="14">
        <f>[1]物品定价!L197</f>
        <v>0</v>
      </c>
      <c r="M182" s="14">
        <f>[1]物品定价!M197</f>
        <v>0</v>
      </c>
      <c r="N182" s="14">
        <f>[1]物品定价!N197</f>
        <v>0</v>
      </c>
    </row>
    <row r="183" spans="1:14" x14ac:dyDescent="0.2">
      <c r="A183" s="14">
        <f>[1]物品定价!A198</f>
        <v>12</v>
      </c>
      <c r="B183" s="14" t="str">
        <f>[1]物品定价!B198</f>
        <v>装甲猩猩</v>
      </c>
      <c r="C183" s="14" t="str">
        <f>[1]物品定价!C198</f>
        <v>armoredgorilla</v>
      </c>
      <c r="D183" s="14" t="str">
        <f>[1]物品定价!D198</f>
        <v>hero,12</v>
      </c>
      <c r="E183" s="14">
        <f>[1]物品定价!E198</f>
        <v>800</v>
      </c>
      <c r="F183" s="14">
        <f>[1]物品定价!F198</f>
        <v>2</v>
      </c>
      <c r="G183" s="14">
        <f>[1]物品定价!G198</f>
        <v>0</v>
      </c>
      <c r="H183" s="14">
        <f>[1]物品定价!H198</f>
        <v>0</v>
      </c>
      <c r="I183" s="14">
        <f>[1]物品定价!I198</f>
        <v>0</v>
      </c>
      <c r="J183" s="14">
        <f>[1]物品定价!J198</f>
        <v>0</v>
      </c>
      <c r="K183" s="14">
        <f>[1]物品定价!K198</f>
        <v>0</v>
      </c>
      <c r="L183" s="14">
        <f>[1]物品定价!L198</f>
        <v>0</v>
      </c>
      <c r="M183" s="14">
        <f>[1]物品定价!M198</f>
        <v>0</v>
      </c>
      <c r="N183" s="14">
        <f>[1]物品定价!N198</f>
        <v>0</v>
      </c>
    </row>
    <row r="184" spans="1:14" x14ac:dyDescent="0.2">
      <c r="A184" s="14">
        <f>[1]物品定价!A199</f>
        <v>13</v>
      </c>
      <c r="B184" s="14" t="str">
        <f>[1]物品定价!B199</f>
        <v>阿修罗独角仙</v>
      </c>
      <c r="C184" s="14" t="str">
        <f>[1]物品定价!C199</f>
        <v>carnagekabuto</v>
      </c>
      <c r="D184" s="14" t="str">
        <f>[1]物品定价!D199</f>
        <v>hero,13</v>
      </c>
      <c r="E184" s="14">
        <f>[1]物品定价!E199</f>
        <v>5000</v>
      </c>
      <c r="F184" s="14">
        <f>[1]物品定价!F199</f>
        <v>3</v>
      </c>
      <c r="G184" s="14">
        <f>[1]物品定价!G199</f>
        <v>0</v>
      </c>
      <c r="H184" s="14">
        <f>[1]物品定价!H199</f>
        <v>0</v>
      </c>
      <c r="I184" s="14">
        <f>[1]物品定价!I199</f>
        <v>0</v>
      </c>
      <c r="J184" s="14">
        <f>[1]物品定价!J199</f>
        <v>0</v>
      </c>
      <c r="K184" s="14">
        <f>[1]物品定价!K199</f>
        <v>0</v>
      </c>
      <c r="L184" s="14">
        <f>[1]物品定价!L199</f>
        <v>0</v>
      </c>
      <c r="M184" s="14">
        <f>[1]物品定价!M199</f>
        <v>0</v>
      </c>
      <c r="N184" s="14">
        <f>[1]物品定价!N199</f>
        <v>0</v>
      </c>
    </row>
    <row r="185" spans="1:14" x14ac:dyDescent="0.2">
      <c r="A185" s="14">
        <f>[1]物品定价!A200</f>
        <v>14</v>
      </c>
      <c r="B185" s="14" t="str">
        <f>[1]物品定价!B200</f>
        <v>冲天好小子</v>
      </c>
      <c r="C185" s="14" t="str">
        <f>[1]物品定价!C200</f>
        <v>jetniceguy</v>
      </c>
      <c r="D185" s="14" t="str">
        <f>[1]物品定价!D200</f>
        <v>hero,14</v>
      </c>
      <c r="E185" s="14">
        <f>[1]物品定价!E200</f>
        <v>300</v>
      </c>
      <c r="F185" s="14">
        <f>[1]物品定价!F200</f>
        <v>1</v>
      </c>
      <c r="G185" s="14">
        <f>[1]物品定价!G200</f>
        <v>0</v>
      </c>
      <c r="H185" s="14">
        <f>[1]物品定价!H200</f>
        <v>0</v>
      </c>
      <c r="I185" s="14">
        <f>[1]物品定价!I200</f>
        <v>0</v>
      </c>
      <c r="J185" s="14">
        <f>[1]物品定价!J200</f>
        <v>0</v>
      </c>
      <c r="K185" s="14">
        <f>[1]物品定价!K200</f>
        <v>0</v>
      </c>
      <c r="L185" s="14">
        <f>[1]物品定价!L200</f>
        <v>0</v>
      </c>
      <c r="M185" s="14">
        <f>[1]物品定价!M200</f>
        <v>0</v>
      </c>
      <c r="N185" s="14">
        <f>[1]物品定价!N200</f>
        <v>0</v>
      </c>
    </row>
    <row r="186" spans="1:14" x14ac:dyDescent="0.2">
      <c r="A186" s="14">
        <f>[1]物品定价!A201</f>
        <v>15</v>
      </c>
      <c r="B186" s="14" t="str">
        <f>[1]物品定价!B201</f>
        <v>快拳侠</v>
      </c>
      <c r="C186" s="14" t="str">
        <f>[1]物品定价!C201</f>
        <v>bunbunman</v>
      </c>
      <c r="D186" s="14" t="str">
        <f>[1]物品定价!D201</f>
        <v>hero,15</v>
      </c>
      <c r="E186" s="14">
        <f>[1]物品定价!E201</f>
        <v>300</v>
      </c>
      <c r="F186" s="14">
        <f>[1]物品定价!F201</f>
        <v>1</v>
      </c>
      <c r="G186" s="14">
        <f>[1]物品定价!G201</f>
        <v>0</v>
      </c>
      <c r="H186" s="14">
        <f>[1]物品定价!H201</f>
        <v>0</v>
      </c>
      <c r="I186" s="14">
        <f>[1]物品定价!I201</f>
        <v>0</v>
      </c>
      <c r="J186" s="14">
        <f>[1]物品定价!J201</f>
        <v>0</v>
      </c>
      <c r="K186" s="14">
        <f>[1]物品定价!K201</f>
        <v>0</v>
      </c>
      <c r="L186" s="14">
        <f>[1]物品定价!L201</f>
        <v>0</v>
      </c>
      <c r="M186" s="14">
        <f>[1]物品定价!M201</f>
        <v>0</v>
      </c>
      <c r="N186" s="14">
        <f>[1]物品定价!N201</f>
        <v>0</v>
      </c>
    </row>
    <row r="187" spans="1:14" x14ac:dyDescent="0.2">
      <c r="A187" s="14">
        <f>[1]物品定价!A202</f>
        <v>16</v>
      </c>
      <c r="B187" s="14" t="str">
        <f>[1]物品定价!B202</f>
        <v>丧服吊带裤</v>
      </c>
      <c r="C187" s="14" t="str">
        <f>[1]物品定价!C202</f>
        <v>funeralsuspenders</v>
      </c>
      <c r="D187" s="14" t="str">
        <f>[1]物品定价!D202</f>
        <v>hero,16</v>
      </c>
      <c r="E187" s="14">
        <f>[1]物品定价!E202</f>
        <v>300</v>
      </c>
      <c r="F187" s="14">
        <f>[1]物品定价!F202</f>
        <v>1</v>
      </c>
      <c r="G187" s="14">
        <f>[1]物品定价!G202</f>
        <v>0</v>
      </c>
      <c r="H187" s="14">
        <f>[1]物品定价!H202</f>
        <v>0</v>
      </c>
      <c r="I187" s="14">
        <f>[1]物品定价!I202</f>
        <v>0</v>
      </c>
      <c r="J187" s="14">
        <f>[1]物品定价!J202</f>
        <v>0</v>
      </c>
      <c r="K187" s="14">
        <f>[1]物品定价!K202</f>
        <v>0</v>
      </c>
      <c r="L187" s="14">
        <f>[1]物品定价!L202</f>
        <v>0</v>
      </c>
      <c r="M187" s="14">
        <f>[1]物品定价!M202</f>
        <v>0</v>
      </c>
      <c r="N187" s="14">
        <f>[1]物品定价!N202</f>
        <v>0</v>
      </c>
    </row>
    <row r="188" spans="1:14" x14ac:dyDescent="0.2">
      <c r="A188" s="14">
        <f>[1]物品定价!A203</f>
        <v>17</v>
      </c>
      <c r="B188" s="14" t="str">
        <f>[1]物品定价!B203</f>
        <v>十字键</v>
      </c>
      <c r="C188" s="14" t="str">
        <f>[1]物品定价!C203</f>
        <v>dpad</v>
      </c>
      <c r="D188" s="14" t="str">
        <f>[1]物品定价!D203</f>
        <v>hero,17</v>
      </c>
      <c r="E188" s="14">
        <f>[1]物品定价!E203</f>
        <v>300</v>
      </c>
      <c r="F188" s="14">
        <f>[1]物品定价!F203</f>
        <v>1</v>
      </c>
      <c r="G188" s="14">
        <f>[1]物品定价!G203</f>
        <v>0</v>
      </c>
      <c r="H188" s="14">
        <f>[1]物品定价!H203</f>
        <v>0</v>
      </c>
      <c r="I188" s="14">
        <f>[1]物品定价!I203</f>
        <v>0</v>
      </c>
      <c r="J188" s="14">
        <f>[1]物品定价!J203</f>
        <v>0</v>
      </c>
      <c r="K188" s="14">
        <f>[1]物品定价!K203</f>
        <v>0</v>
      </c>
      <c r="L188" s="14">
        <f>[1]物品定价!L203</f>
        <v>0</v>
      </c>
      <c r="M188" s="14">
        <f>[1]物品定价!M203</f>
        <v>0</v>
      </c>
      <c r="N188" s="14">
        <f>[1]物品定价!N203</f>
        <v>0</v>
      </c>
    </row>
    <row r="189" spans="1:14" x14ac:dyDescent="0.2">
      <c r="A189" s="14">
        <f>[1]物品定价!A204</f>
        <v>18</v>
      </c>
      <c r="B189" s="14" t="str">
        <f>[1]物品定价!B204</f>
        <v>微笑超人</v>
      </c>
      <c r="C189" s="14" t="str">
        <f>[1]物品定价!C204</f>
        <v>smileman</v>
      </c>
      <c r="D189" s="14" t="str">
        <f>[1]物品定价!D204</f>
        <v>hero,18</v>
      </c>
      <c r="E189" s="14">
        <f>[1]物品定价!E204</f>
        <v>800</v>
      </c>
      <c r="F189" s="14">
        <f>[1]物品定价!F204</f>
        <v>2</v>
      </c>
      <c r="G189" s="14">
        <f>[1]物品定价!G204</f>
        <v>0</v>
      </c>
      <c r="H189" s="14">
        <f>[1]物品定价!H204</f>
        <v>0</v>
      </c>
      <c r="I189" s="14">
        <f>[1]物品定价!I204</f>
        <v>0</v>
      </c>
      <c r="J189" s="14">
        <f>[1]物品定价!J204</f>
        <v>0</v>
      </c>
      <c r="K189" s="14">
        <f>[1]物品定价!K204</f>
        <v>0</v>
      </c>
      <c r="L189" s="14">
        <f>[1]物品定价!L204</f>
        <v>0</v>
      </c>
      <c r="M189" s="14">
        <f>[1]物品定价!M204</f>
        <v>0</v>
      </c>
      <c r="N189" s="14">
        <f>[1]物品定价!N204</f>
        <v>0</v>
      </c>
    </row>
    <row r="190" spans="1:14" x14ac:dyDescent="0.2">
      <c r="A190" s="14">
        <f>[1]物品定价!A205</f>
        <v>19</v>
      </c>
      <c r="B190" s="14" t="str">
        <f>[1]物品定价!B205</f>
        <v>闪电Max</v>
      </c>
      <c r="C190" s="14" t="str">
        <f>[1]物品定价!C205</f>
        <v>lightningmax</v>
      </c>
      <c r="D190" s="14" t="str">
        <f>[1]物品定价!D205</f>
        <v>hero,19</v>
      </c>
      <c r="E190" s="14">
        <f>[1]物品定价!E205</f>
        <v>800</v>
      </c>
      <c r="F190" s="14">
        <f>[1]物品定价!F205</f>
        <v>2</v>
      </c>
      <c r="G190" s="14">
        <f>[1]物品定价!G205</f>
        <v>0</v>
      </c>
      <c r="H190" s="14">
        <f>[1]物品定价!H205</f>
        <v>0</v>
      </c>
      <c r="I190" s="14">
        <f>[1]物品定价!I205</f>
        <v>0</v>
      </c>
      <c r="J190" s="14">
        <f>[1]物品定价!J205</f>
        <v>0</v>
      </c>
      <c r="K190" s="14">
        <f>[1]物品定价!K205</f>
        <v>0</v>
      </c>
      <c r="L190" s="14">
        <f>[1]物品定价!L205</f>
        <v>0</v>
      </c>
      <c r="M190" s="14">
        <f>[1]物品定价!M205</f>
        <v>0</v>
      </c>
      <c r="N190" s="14">
        <f>[1]物品定价!N205</f>
        <v>0</v>
      </c>
    </row>
    <row r="191" spans="1:14" x14ac:dyDescent="0.2">
      <c r="A191" s="14">
        <f>[1]物品定价!A206</f>
        <v>20</v>
      </c>
      <c r="B191" s="14" t="str">
        <f>[1]物品定价!B206</f>
        <v>弹簧胡子</v>
      </c>
      <c r="C191" s="14" t="str">
        <f>[1]物品定价!C206</f>
        <v>springmustachio</v>
      </c>
      <c r="D191" s="14" t="str">
        <f>[1]物品定价!D206</f>
        <v>hero,20</v>
      </c>
      <c r="E191" s="14">
        <f>[1]物品定价!E206</f>
        <v>800</v>
      </c>
      <c r="F191" s="14">
        <f>[1]物品定价!F206</f>
        <v>2</v>
      </c>
      <c r="G191" s="14">
        <f>[1]物品定价!G206</f>
        <v>0</v>
      </c>
      <c r="H191" s="14">
        <f>[1]物品定价!H206</f>
        <v>0</v>
      </c>
      <c r="I191" s="14">
        <f>[1]物品定价!I206</f>
        <v>0</v>
      </c>
      <c r="J191" s="14">
        <f>[1]物品定价!J206</f>
        <v>0</v>
      </c>
      <c r="K191" s="14">
        <f>[1]物品定价!K206</f>
        <v>0</v>
      </c>
      <c r="L191" s="14">
        <f>[1]物品定价!L206</f>
        <v>0</v>
      </c>
      <c r="M191" s="14">
        <f>[1]物品定价!M206</f>
        <v>0</v>
      </c>
      <c r="N191" s="14">
        <f>[1]物品定价!N206</f>
        <v>0</v>
      </c>
    </row>
    <row r="192" spans="1:14" x14ac:dyDescent="0.2">
      <c r="A192" s="14">
        <f>[1]物品定价!A207</f>
        <v>21</v>
      </c>
      <c r="B192" s="14" t="str">
        <f>[1]物品定价!B207</f>
        <v>黄金球</v>
      </c>
      <c r="C192" s="14" t="str">
        <f>[1]物品定价!C207</f>
        <v>goldenball</v>
      </c>
      <c r="D192" s="14" t="str">
        <f>[1]物品定价!D207</f>
        <v>hero,21</v>
      </c>
      <c r="E192" s="14">
        <f>[1]物品定价!E207</f>
        <v>800</v>
      </c>
      <c r="F192" s="14">
        <f>[1]物品定价!F207</f>
        <v>2</v>
      </c>
      <c r="G192" s="14">
        <f>[1]物品定价!G207</f>
        <v>0</v>
      </c>
      <c r="H192" s="14">
        <f>[1]物品定价!H207</f>
        <v>0</v>
      </c>
      <c r="I192" s="14">
        <f>[1]物品定价!I207</f>
        <v>0</v>
      </c>
      <c r="J192" s="14">
        <f>[1]物品定价!J207</f>
        <v>0</v>
      </c>
      <c r="K192" s="14">
        <f>[1]物品定价!K207</f>
        <v>0</v>
      </c>
      <c r="L192" s="14">
        <f>[1]物品定价!L207</f>
        <v>0</v>
      </c>
      <c r="M192" s="14">
        <f>[1]物品定价!M207</f>
        <v>0</v>
      </c>
      <c r="N192" s="14">
        <f>[1]物品定价!N207</f>
        <v>0</v>
      </c>
    </row>
    <row r="193" spans="1:14" x14ac:dyDescent="0.2">
      <c r="A193" s="14">
        <f>[1]物品定价!A208</f>
        <v>22</v>
      </c>
      <c r="B193" s="14" t="str">
        <f>[1]物品定价!B208</f>
        <v>斯奈克</v>
      </c>
      <c r="C193" s="14" t="str">
        <f>[1]物品定价!C208</f>
        <v>snek</v>
      </c>
      <c r="D193" s="14" t="str">
        <f>[1]物品定价!D208</f>
        <v>hero,22</v>
      </c>
      <c r="E193" s="14">
        <f>[1]物品定价!E208</f>
        <v>800</v>
      </c>
      <c r="F193" s="14">
        <f>[1]物品定价!F208</f>
        <v>2</v>
      </c>
      <c r="G193" s="14">
        <f>[1]物品定价!G208</f>
        <v>0</v>
      </c>
      <c r="H193" s="14">
        <f>[1]物品定价!H208</f>
        <v>0</v>
      </c>
      <c r="I193" s="14">
        <f>[1]物品定价!I208</f>
        <v>0</v>
      </c>
      <c r="J193" s="14">
        <f>[1]物品定价!J208</f>
        <v>0</v>
      </c>
      <c r="K193" s="14">
        <f>[1]物品定价!K208</f>
        <v>0</v>
      </c>
      <c r="L193" s="14">
        <f>[1]物品定价!L208</f>
        <v>0</v>
      </c>
      <c r="M193" s="14">
        <f>[1]物品定价!M208</f>
        <v>0</v>
      </c>
      <c r="N193" s="14">
        <f>[1]物品定价!N208</f>
        <v>0</v>
      </c>
    </row>
    <row r="194" spans="1:14" x14ac:dyDescent="0.2">
      <c r="A194" s="14">
        <f>[1]物品定价!A209</f>
        <v>23</v>
      </c>
      <c r="B194" s="14" t="str">
        <f>[1]物品定价!B209</f>
        <v>毒刺</v>
      </c>
      <c r="C194" s="14" t="str">
        <f>[1]物品定价!C209</f>
        <v>stinger</v>
      </c>
      <c r="D194" s="14" t="str">
        <f>[1]物品定价!D209</f>
        <v>hero,23</v>
      </c>
      <c r="E194" s="14">
        <f>[1]物品定价!E209</f>
        <v>800</v>
      </c>
      <c r="F194" s="14">
        <f>[1]物品定价!F209</f>
        <v>2</v>
      </c>
      <c r="G194" s="14">
        <f>[1]物品定价!G209</f>
        <v>0</v>
      </c>
      <c r="H194" s="14">
        <f>[1]物品定价!H209</f>
        <v>0</v>
      </c>
      <c r="I194" s="14">
        <f>[1]物品定价!I209</f>
        <v>0</v>
      </c>
      <c r="J194" s="14">
        <f>[1]物品定价!J209</f>
        <v>0</v>
      </c>
      <c r="K194" s="14">
        <f>[1]物品定价!K209</f>
        <v>0</v>
      </c>
      <c r="L194" s="14">
        <f>[1]物品定价!L209</f>
        <v>0</v>
      </c>
      <c r="M194" s="14">
        <f>[1]物品定价!M209</f>
        <v>0</v>
      </c>
      <c r="N194" s="14">
        <f>[1]物品定价!N209</f>
        <v>0</v>
      </c>
    </row>
    <row r="195" spans="1:14" x14ac:dyDescent="0.2">
      <c r="A195" s="14">
        <f>[1]物品定价!A210</f>
        <v>24</v>
      </c>
      <c r="B195" s="14" t="str">
        <f>[1]物品定价!B210</f>
        <v>青焰</v>
      </c>
      <c r="C195" s="14" t="str">
        <f>[1]物品定价!C210</f>
        <v>bluefire</v>
      </c>
      <c r="D195" s="14" t="str">
        <f>[1]物品定价!D210</f>
        <v>hero,24</v>
      </c>
      <c r="E195" s="14">
        <f>[1]物品定价!E210</f>
        <v>800</v>
      </c>
      <c r="F195" s="14">
        <f>[1]物品定价!F210</f>
        <v>2</v>
      </c>
      <c r="G195" s="14">
        <f>[1]物品定价!G210</f>
        <v>0</v>
      </c>
      <c r="H195" s="14">
        <f>[1]物品定价!H210</f>
        <v>0</v>
      </c>
      <c r="I195" s="14">
        <f>[1]物品定价!I210</f>
        <v>0</v>
      </c>
      <c r="J195" s="14">
        <f>[1]物品定价!J210</f>
        <v>0</v>
      </c>
      <c r="K195" s="14">
        <f>[1]物品定价!K210</f>
        <v>0</v>
      </c>
      <c r="L195" s="14">
        <f>[1]物品定价!L210</f>
        <v>0</v>
      </c>
      <c r="M195" s="14">
        <f>[1]物品定价!M210</f>
        <v>0</v>
      </c>
      <c r="N195" s="14">
        <f>[1]物品定价!N210</f>
        <v>0</v>
      </c>
    </row>
    <row r="196" spans="1:14" x14ac:dyDescent="0.2">
      <c r="A196" s="14">
        <f>[1]物品定价!A211</f>
        <v>25</v>
      </c>
      <c r="B196" s="14" t="str">
        <f>[1]物品定价!B211</f>
        <v>甜心假面</v>
      </c>
      <c r="C196" s="14" t="str">
        <f>[1]物品定价!C211</f>
        <v>sweetmask</v>
      </c>
      <c r="D196" s="14" t="str">
        <f>[1]物品定价!D211</f>
        <v>hero,25</v>
      </c>
      <c r="E196" s="14">
        <f>[1]物品定价!E211</f>
        <v>800</v>
      </c>
      <c r="F196" s="14">
        <f>[1]物品定价!F211</f>
        <v>2</v>
      </c>
      <c r="G196" s="14">
        <f>[1]物品定价!G211</f>
        <v>0</v>
      </c>
      <c r="H196" s="14">
        <f>[1]物品定价!H211</f>
        <v>0</v>
      </c>
      <c r="I196" s="14">
        <f>[1]物品定价!I211</f>
        <v>0</v>
      </c>
      <c r="J196" s="14">
        <f>[1]物品定价!J211</f>
        <v>0</v>
      </c>
      <c r="K196" s="14">
        <f>[1]物品定价!K211</f>
        <v>0</v>
      </c>
      <c r="L196" s="14">
        <f>[1]物品定价!L211</f>
        <v>0</v>
      </c>
      <c r="M196" s="14">
        <f>[1]物品定价!M211</f>
        <v>0</v>
      </c>
      <c r="N196" s="14">
        <f>[1]物品定价!N211</f>
        <v>0</v>
      </c>
    </row>
    <row r="197" spans="1:14" x14ac:dyDescent="0.2">
      <c r="A197" s="14">
        <f>[1]物品定价!A212</f>
        <v>26</v>
      </c>
      <c r="B197" s="14" t="str">
        <f>[1]物品定价!B212</f>
        <v>性感囚犯</v>
      </c>
      <c r="C197" s="14" t="str">
        <f>[1]物品定价!C212</f>
        <v>puripuriprisoner</v>
      </c>
      <c r="D197" s="14" t="str">
        <f>[1]物品定价!D212</f>
        <v>hero,26</v>
      </c>
      <c r="E197" s="14">
        <f>[1]物品定价!E212</f>
        <v>800</v>
      </c>
      <c r="F197" s="14">
        <f>[1]物品定价!F212</f>
        <v>2</v>
      </c>
      <c r="G197" s="14">
        <f>[1]物品定价!G212</f>
        <v>0</v>
      </c>
      <c r="H197" s="14">
        <f>[1]物品定价!H212</f>
        <v>0</v>
      </c>
      <c r="I197" s="14">
        <f>[1]物品定价!I212</f>
        <v>0</v>
      </c>
      <c r="J197" s="14">
        <f>[1]物品定价!J212</f>
        <v>0</v>
      </c>
      <c r="K197" s="14">
        <f>[1]物品定价!K212</f>
        <v>0</v>
      </c>
      <c r="L197" s="14">
        <f>[1]物品定价!L212</f>
        <v>0</v>
      </c>
      <c r="M197" s="14">
        <f>[1]物品定价!M212</f>
        <v>0</v>
      </c>
      <c r="N197" s="14">
        <f>[1]物品定价!N212</f>
        <v>0</v>
      </c>
    </row>
    <row r="198" spans="1:14" x14ac:dyDescent="0.2">
      <c r="A198" s="14">
        <f>[1]物品定价!A213</f>
        <v>27</v>
      </c>
      <c r="B198" s="14" t="str">
        <f>[1]物品定价!B213</f>
        <v>银色獠牙邦古</v>
      </c>
      <c r="C198" s="14" t="str">
        <f>[1]物品定价!C213</f>
        <v>silverfangbang</v>
      </c>
      <c r="D198" s="14" t="str">
        <f>[1]物品定价!D213</f>
        <v>hero,27</v>
      </c>
      <c r="E198" s="14">
        <f>[1]物品定价!E213</f>
        <v>5000</v>
      </c>
      <c r="F198" s="14">
        <f>[1]物品定价!F213</f>
        <v>3</v>
      </c>
      <c r="G198" s="14">
        <f>[1]物品定价!G213</f>
        <v>0</v>
      </c>
      <c r="H198" s="14">
        <f>[1]物品定价!H213</f>
        <v>0</v>
      </c>
      <c r="I198" s="14">
        <f>[1]物品定价!I213</f>
        <v>0</v>
      </c>
      <c r="J198" s="14">
        <f>[1]物品定价!J213</f>
        <v>0</v>
      </c>
      <c r="K198" s="14">
        <f>[1]物品定价!K213</f>
        <v>0</v>
      </c>
      <c r="L198" s="14">
        <f>[1]物品定价!L213</f>
        <v>0</v>
      </c>
      <c r="M198" s="14">
        <f>[1]物品定价!M213</f>
        <v>0</v>
      </c>
      <c r="N198" s="14">
        <f>[1]物品定价!N213</f>
        <v>0</v>
      </c>
    </row>
    <row r="199" spans="1:14" x14ac:dyDescent="0.2">
      <c r="A199" s="14">
        <f>[1]物品定价!A214</f>
        <v>29</v>
      </c>
      <c r="B199" s="14" t="str">
        <f>[1]物品定价!B214</f>
        <v>螃蟹怪</v>
      </c>
      <c r="C199" s="14" t="str">
        <f>[1]物品定价!C214</f>
        <v>crablante</v>
      </c>
      <c r="D199" s="14" t="str">
        <f>[1]物品定价!D214</f>
        <v>hero,29</v>
      </c>
      <c r="E199" s="14">
        <f>[1]物品定价!E214</f>
        <v>300</v>
      </c>
      <c r="F199" s="14">
        <f>[1]物品定价!F214</f>
        <v>1</v>
      </c>
      <c r="G199" s="14">
        <f>[1]物品定价!G214</f>
        <v>0</v>
      </c>
      <c r="H199" s="14">
        <f>[1]物品定价!H214</f>
        <v>0</v>
      </c>
      <c r="I199" s="14">
        <f>[1]物品定价!I214</f>
        <v>0</v>
      </c>
      <c r="J199" s="14">
        <f>[1]物品定价!J214</f>
        <v>0</v>
      </c>
      <c r="K199" s="14">
        <f>[1]物品定价!K214</f>
        <v>0</v>
      </c>
      <c r="L199" s="14">
        <f>[1]物品定价!L214</f>
        <v>0</v>
      </c>
      <c r="M199" s="14">
        <f>[1]物品定价!M214</f>
        <v>0</v>
      </c>
      <c r="N199" s="14">
        <f>[1]物品定价!N214</f>
        <v>0</v>
      </c>
    </row>
    <row r="200" spans="1:14" x14ac:dyDescent="0.2">
      <c r="A200" s="14">
        <f>[1]物品定价!A215</f>
        <v>30</v>
      </c>
      <c r="B200" s="14" t="str">
        <f>[1]物品定价!B215</f>
        <v>汽车人</v>
      </c>
      <c r="C200" s="14" t="str">
        <f>[1]物品定价!C215</f>
        <v>supercustom</v>
      </c>
      <c r="D200" s="14" t="str">
        <f>[1]物品定价!D215</f>
        <v>hero,30</v>
      </c>
      <c r="E200" s="14">
        <f>[1]物品定价!E215</f>
        <v>300</v>
      </c>
      <c r="F200" s="14">
        <f>[1]物品定价!F215</f>
        <v>1</v>
      </c>
      <c r="G200" s="14">
        <f>[1]物品定价!G215</f>
        <v>0</v>
      </c>
      <c r="H200" s="14">
        <f>[1]物品定价!H215</f>
        <v>0</v>
      </c>
      <c r="I200" s="14">
        <f>[1]物品定价!I215</f>
        <v>0</v>
      </c>
      <c r="J200" s="14">
        <f>[1]物品定价!J215</f>
        <v>0</v>
      </c>
      <c r="K200" s="14">
        <f>[1]物品定价!K215</f>
        <v>0</v>
      </c>
      <c r="L200" s="14">
        <f>[1]物品定价!L215</f>
        <v>0</v>
      </c>
      <c r="M200" s="14">
        <f>[1]物品定价!M215</f>
        <v>0</v>
      </c>
      <c r="N200" s="14">
        <f>[1]物品定价!N215</f>
        <v>0</v>
      </c>
    </row>
    <row r="201" spans="1:14" x14ac:dyDescent="0.2">
      <c r="A201" s="14">
        <f>[1]物品定价!A216</f>
        <v>31</v>
      </c>
      <c r="B201" s="14" t="str">
        <f>[1]物品定价!B216</f>
        <v>无限海带</v>
      </c>
      <c r="C201" s="14" t="str">
        <f>[1]物品定价!C216</f>
        <v>konbuinfinity</v>
      </c>
      <c r="D201" s="14" t="str">
        <f>[1]物品定价!D216</f>
        <v>hero,31</v>
      </c>
      <c r="E201" s="14">
        <f>[1]物品定价!E216</f>
        <v>800</v>
      </c>
      <c r="F201" s="14">
        <f>[1]物品定价!F216</f>
        <v>2</v>
      </c>
      <c r="G201" s="14">
        <f>[1]物品定价!G216</f>
        <v>0</v>
      </c>
      <c r="H201" s="14">
        <f>[1]物品定价!H216</f>
        <v>0</v>
      </c>
      <c r="I201" s="14">
        <f>[1]物品定价!I216</f>
        <v>0</v>
      </c>
      <c r="J201" s="14">
        <f>[1]物品定价!J216</f>
        <v>0</v>
      </c>
      <c r="K201" s="14">
        <f>[1]物品定价!K216</f>
        <v>0</v>
      </c>
      <c r="L201" s="14">
        <f>[1]物品定价!L216</f>
        <v>0</v>
      </c>
      <c r="M201" s="14">
        <f>[1]物品定价!M216</f>
        <v>0</v>
      </c>
      <c r="N201" s="14">
        <f>[1]物品定价!N216</f>
        <v>0</v>
      </c>
    </row>
    <row r="202" spans="1:14" x14ac:dyDescent="0.2">
      <c r="A202" s="14">
        <f>[1]物品定价!A217</f>
        <v>32</v>
      </c>
      <c r="B202" s="14" t="str">
        <f>[1]物品定价!B217</f>
        <v>地底王</v>
      </c>
      <c r="C202" s="14" t="str">
        <f>[1]物品定价!C217</f>
        <v>subterraneanking</v>
      </c>
      <c r="D202" s="14" t="str">
        <f>[1]物品定价!D217</f>
        <v>hero,32</v>
      </c>
      <c r="E202" s="14">
        <f>[1]物品定价!E217</f>
        <v>800</v>
      </c>
      <c r="F202" s="14">
        <f>[1]物品定价!F217</f>
        <v>2</v>
      </c>
      <c r="G202" s="14">
        <f>[1]物品定价!G217</f>
        <v>0</v>
      </c>
      <c r="H202" s="14">
        <f>[1]物品定价!H217</f>
        <v>0</v>
      </c>
      <c r="I202" s="14">
        <f>[1]物品定价!I217</f>
        <v>0</v>
      </c>
      <c r="J202" s="14">
        <f>[1]物品定价!J217</f>
        <v>0</v>
      </c>
      <c r="K202" s="14">
        <f>[1]物品定价!K217</f>
        <v>0</v>
      </c>
      <c r="L202" s="14">
        <f>[1]物品定价!L217</f>
        <v>0</v>
      </c>
      <c r="M202" s="14">
        <f>[1]物品定价!M217</f>
        <v>0</v>
      </c>
      <c r="N202" s="14">
        <f>[1]物品定价!N217</f>
        <v>0</v>
      </c>
    </row>
    <row r="203" spans="1:14" x14ac:dyDescent="0.2">
      <c r="A203" s="14">
        <f>[1]物品定价!A218</f>
        <v>33</v>
      </c>
      <c r="B203" s="14" t="str">
        <f>[1]物品定价!B218</f>
        <v>深海王</v>
      </c>
      <c r="C203" s="14" t="str">
        <f>[1]物品定价!C218</f>
        <v>deepseaking</v>
      </c>
      <c r="D203" s="14" t="str">
        <f>[1]物品定价!D218</f>
        <v>hero,33</v>
      </c>
      <c r="E203" s="14">
        <f>[1]物品定价!E218</f>
        <v>800</v>
      </c>
      <c r="F203" s="14">
        <f>[1]物品定价!F218</f>
        <v>2</v>
      </c>
      <c r="G203" s="14">
        <f>[1]物品定价!G218</f>
        <v>0</v>
      </c>
      <c r="H203" s="14">
        <f>[1]物品定价!H218</f>
        <v>0</v>
      </c>
      <c r="I203" s="14">
        <f>[1]物品定价!I218</f>
        <v>0</v>
      </c>
      <c r="J203" s="14">
        <f>[1]物品定价!J218</f>
        <v>0</v>
      </c>
      <c r="K203" s="14">
        <f>[1]物品定价!K218</f>
        <v>0</v>
      </c>
      <c r="L203" s="14">
        <f>[1]物品定价!L218</f>
        <v>0</v>
      </c>
      <c r="M203" s="14">
        <f>[1]物品定价!M218</f>
        <v>0</v>
      </c>
      <c r="N203" s="14">
        <f>[1]物品定价!N218</f>
        <v>0</v>
      </c>
    </row>
    <row r="204" spans="1:14" x14ac:dyDescent="0.2">
      <c r="A204" s="14">
        <f>[1]物品定价!A219</f>
        <v>34</v>
      </c>
      <c r="B204" s="14" t="str">
        <f>[1]物品定价!B219</f>
        <v>天空王</v>
      </c>
      <c r="C204" s="14" t="str">
        <f>[1]物品定价!C219</f>
        <v>skyking</v>
      </c>
      <c r="D204" s="14" t="str">
        <f>[1]物品定价!D219</f>
        <v>hero,34</v>
      </c>
      <c r="E204" s="14">
        <f>[1]物品定价!E219</f>
        <v>800</v>
      </c>
      <c r="F204" s="14">
        <f>[1]物品定价!F219</f>
        <v>2</v>
      </c>
      <c r="G204" s="14">
        <f>[1]物品定价!G219</f>
        <v>0</v>
      </c>
      <c r="H204" s="14">
        <f>[1]物品定价!H219</f>
        <v>0</v>
      </c>
      <c r="I204" s="14">
        <f>[1]物品定价!I219</f>
        <v>0</v>
      </c>
      <c r="J204" s="14">
        <f>[1]物品定价!J219</f>
        <v>0</v>
      </c>
      <c r="K204" s="14">
        <f>[1]物品定价!K219</f>
        <v>0</v>
      </c>
      <c r="L204" s="14">
        <f>[1]物品定价!L219</f>
        <v>0</v>
      </c>
      <c r="M204" s="14">
        <f>[1]物品定价!M219</f>
        <v>0</v>
      </c>
      <c r="N204" s="14">
        <f>[1]物品定价!N219</f>
        <v>0</v>
      </c>
    </row>
    <row r="205" spans="1:14" x14ac:dyDescent="0.2">
      <c r="A205" s="14">
        <f>[1]物品定价!A220</f>
        <v>35</v>
      </c>
      <c r="B205" s="14" t="str">
        <f>[1]物品定价!B220</f>
        <v>疫苗人</v>
      </c>
      <c r="C205" s="14" t="str">
        <f>[1]物品定价!C220</f>
        <v>vaccineman</v>
      </c>
      <c r="D205" s="14" t="str">
        <f>[1]物品定价!D220</f>
        <v>hero,35</v>
      </c>
      <c r="E205" s="14">
        <f>[1]物品定价!E220</f>
        <v>800</v>
      </c>
      <c r="F205" s="14">
        <f>[1]物品定价!F220</f>
        <v>2</v>
      </c>
      <c r="G205" s="14">
        <f>[1]物品定价!G220</f>
        <v>0</v>
      </c>
      <c r="H205" s="14">
        <f>[1]物品定价!H220</f>
        <v>0</v>
      </c>
      <c r="I205" s="14">
        <f>[1]物品定价!I220</f>
        <v>0</v>
      </c>
      <c r="J205" s="14">
        <f>[1]物品定价!J220</f>
        <v>0</v>
      </c>
      <c r="K205" s="14">
        <f>[1]物品定价!K220</f>
        <v>0</v>
      </c>
      <c r="L205" s="14">
        <f>[1]物品定价!L220</f>
        <v>0</v>
      </c>
      <c r="M205" s="14">
        <f>[1]物品定价!M220</f>
        <v>0</v>
      </c>
      <c r="N205" s="14">
        <f>[1]物品定价!N220</f>
        <v>0</v>
      </c>
    </row>
    <row r="206" spans="1:14" x14ac:dyDescent="0.2">
      <c r="A206" s="14">
        <f>[1]物品定价!A221</f>
        <v>36</v>
      </c>
      <c r="B206" s="14" t="str">
        <f>[1]物品定价!B221</f>
        <v>戈留干修普</v>
      </c>
      <c r="C206" s="14" t="str">
        <f>[1]物品定价!C221</f>
        <v>geryuganshoop</v>
      </c>
      <c r="D206" s="14" t="str">
        <f>[1]物品定价!D221</f>
        <v>hero,36</v>
      </c>
      <c r="E206" s="14">
        <f>[1]物品定价!E221</f>
        <v>800</v>
      </c>
      <c r="F206" s="14">
        <f>[1]物品定价!F221</f>
        <v>2</v>
      </c>
      <c r="G206" s="14">
        <f>[1]物品定价!G221</f>
        <v>0</v>
      </c>
      <c r="H206" s="14">
        <f>[1]物品定价!H221</f>
        <v>0</v>
      </c>
      <c r="I206" s="14">
        <f>[1]物品定价!I221</f>
        <v>0</v>
      </c>
      <c r="J206" s="14">
        <f>[1]物品定价!J221</f>
        <v>0</v>
      </c>
      <c r="K206" s="14">
        <f>[1]物品定价!K221</f>
        <v>0</v>
      </c>
      <c r="L206" s="14">
        <f>[1]物品定价!L221</f>
        <v>0</v>
      </c>
      <c r="M206" s="14">
        <f>[1]物品定价!M221</f>
        <v>0</v>
      </c>
      <c r="N206" s="14">
        <f>[1]物品定价!N221</f>
        <v>0</v>
      </c>
    </row>
    <row r="207" spans="1:14" x14ac:dyDescent="0.2">
      <c r="A207" s="14">
        <f>[1]物品定价!A222</f>
        <v>37</v>
      </c>
      <c r="B207" s="14" t="str">
        <f>[1]物品定价!B222</f>
        <v>格洛里巴斯</v>
      </c>
      <c r="C207" s="14" t="str">
        <f>[1]物品定价!C222</f>
        <v>groribas</v>
      </c>
      <c r="D207" s="14" t="str">
        <f>[1]物品定价!D222</f>
        <v>hero,37</v>
      </c>
      <c r="E207" s="14">
        <f>[1]物品定价!E222</f>
        <v>800</v>
      </c>
      <c r="F207" s="14">
        <f>[1]物品定价!F222</f>
        <v>2</v>
      </c>
      <c r="G207" s="14">
        <f>[1]物品定价!G222</f>
        <v>0</v>
      </c>
      <c r="H207" s="14">
        <f>[1]物品定价!H222</f>
        <v>0</v>
      </c>
      <c r="I207" s="14">
        <f>[1]物品定价!I222</f>
        <v>0</v>
      </c>
      <c r="J207" s="14">
        <f>[1]物品定价!J222</f>
        <v>0</v>
      </c>
      <c r="K207" s="14">
        <f>[1]物品定价!K222</f>
        <v>0</v>
      </c>
      <c r="L207" s="14">
        <f>[1]物品定价!L222</f>
        <v>0</v>
      </c>
      <c r="M207" s="14">
        <f>[1]物品定价!M222</f>
        <v>0</v>
      </c>
      <c r="N207" s="14">
        <f>[1]物品定价!N222</f>
        <v>0</v>
      </c>
    </row>
    <row r="208" spans="1:14" x14ac:dyDescent="0.2">
      <c r="A208" s="14">
        <f>[1]物品定价!A223</f>
        <v>38</v>
      </c>
      <c r="B208" s="14" t="str">
        <f>[1]物品定价!B223</f>
        <v>战栗的龙卷</v>
      </c>
      <c r="C208" s="14" t="str">
        <f>[1]物品定价!C223</f>
        <v>terribletornado</v>
      </c>
      <c r="D208" s="14" t="str">
        <f>[1]物品定价!D223</f>
        <v>hero,38</v>
      </c>
      <c r="E208" s="14">
        <f>[1]物品定价!E223</f>
        <v>5000</v>
      </c>
      <c r="F208" s="14">
        <f>[1]物品定价!F223</f>
        <v>3</v>
      </c>
      <c r="G208" s="14">
        <f>[1]物品定价!G223</f>
        <v>0</v>
      </c>
      <c r="H208" s="14">
        <f>[1]物品定价!H223</f>
        <v>0</v>
      </c>
      <c r="I208" s="14">
        <f>[1]物品定价!I223</f>
        <v>0</v>
      </c>
      <c r="J208" s="14">
        <f>[1]物品定价!J223</f>
        <v>0</v>
      </c>
      <c r="K208" s="14">
        <f>[1]物品定价!K223</f>
        <v>0</v>
      </c>
      <c r="L208" s="14">
        <f>[1]物品定价!L223</f>
        <v>0</v>
      </c>
      <c r="M208" s="14">
        <f>[1]物品定价!M223</f>
        <v>0</v>
      </c>
      <c r="N208" s="14">
        <f>[1]物品定价!N223</f>
        <v>0</v>
      </c>
    </row>
    <row r="209" spans="1:14" x14ac:dyDescent="0.2">
      <c r="A209" s="14">
        <f>[1]物品定价!A224</f>
        <v>39</v>
      </c>
      <c r="B209" s="14" t="str">
        <f>[1]物品定价!B224</f>
        <v>梅鲁扎嘎鲁多</v>
      </c>
      <c r="C209" s="14" t="str">
        <f>[1]物品定价!C224</f>
        <v>melzargard</v>
      </c>
      <c r="D209" s="14" t="str">
        <f>[1]物品定价!D224</f>
        <v>hero,39</v>
      </c>
      <c r="E209" s="14">
        <f>[1]物品定价!E224</f>
        <v>5000</v>
      </c>
      <c r="F209" s="14">
        <f>[1]物品定价!F224</f>
        <v>3</v>
      </c>
      <c r="G209" s="14">
        <f>[1]物品定价!G224</f>
        <v>0</v>
      </c>
      <c r="H209" s="14">
        <f>[1]物品定价!H224</f>
        <v>0</v>
      </c>
      <c r="I209" s="14">
        <f>[1]物品定价!I224</f>
        <v>0</v>
      </c>
      <c r="J209" s="14">
        <f>[1]物品定价!J224</f>
        <v>0</v>
      </c>
      <c r="K209" s="14">
        <f>[1]物品定价!K224</f>
        <v>0</v>
      </c>
      <c r="L209" s="14">
        <f>[1]物品定价!L224</f>
        <v>0</v>
      </c>
      <c r="M209" s="14">
        <f>[1]物品定价!M224</f>
        <v>0</v>
      </c>
      <c r="N209" s="14">
        <f>[1]物品定价!N224</f>
        <v>0</v>
      </c>
    </row>
    <row r="210" spans="1:14" x14ac:dyDescent="0.2">
      <c r="A210" s="14">
        <f>[1]物品定价!A225</f>
        <v>40</v>
      </c>
      <c r="B210" s="14" t="str">
        <f>[1]物品定价!B225</f>
        <v>原子武士</v>
      </c>
      <c r="C210" s="14" t="str">
        <f>[1]物品定价!C225</f>
        <v>atomicsamurai</v>
      </c>
      <c r="D210" s="14" t="str">
        <f>[1]物品定价!D225</f>
        <v>hero,40</v>
      </c>
      <c r="E210" s="14">
        <f>[1]物品定价!E225</f>
        <v>5000</v>
      </c>
      <c r="F210" s="14">
        <f>[1]物品定价!F225</f>
        <v>3</v>
      </c>
      <c r="G210" s="14">
        <f>[1]物品定价!G225</f>
        <v>0</v>
      </c>
      <c r="H210" s="14">
        <f>[1]物品定价!H225</f>
        <v>0</v>
      </c>
      <c r="I210" s="14">
        <f>[1]物品定价!I225</f>
        <v>0</v>
      </c>
      <c r="J210" s="14">
        <f>[1]物品定价!J225</f>
        <v>0</v>
      </c>
      <c r="K210" s="14">
        <f>[1]物品定价!K225</f>
        <v>0</v>
      </c>
      <c r="L210" s="14">
        <f>[1]物品定价!L225</f>
        <v>0</v>
      </c>
      <c r="M210" s="14">
        <f>[1]物品定价!M225</f>
        <v>0</v>
      </c>
      <c r="N210" s="14">
        <f>[1]物品定价!N225</f>
        <v>0</v>
      </c>
    </row>
    <row r="211" spans="1:14" x14ac:dyDescent="0.2">
      <c r="A211" s="14">
        <f>[1]物品定价!A226</f>
        <v>41</v>
      </c>
      <c r="B211" s="14" t="str">
        <f>[1]物品定价!B226</f>
        <v>居合庵</v>
      </c>
      <c r="C211" s="14" t="str">
        <f>[1]物品定价!C226</f>
        <v>iairon</v>
      </c>
      <c r="D211" s="14" t="str">
        <f>[1]物品定价!D226</f>
        <v>hero,41</v>
      </c>
      <c r="E211" s="14">
        <f>[1]物品定价!E226</f>
        <v>800</v>
      </c>
      <c r="F211" s="14">
        <f>[1]物品定价!F226</f>
        <v>2</v>
      </c>
      <c r="G211" s="14">
        <f>[1]物品定价!G226</f>
        <v>0</v>
      </c>
      <c r="H211" s="14">
        <f>[1]物品定价!H226</f>
        <v>0</v>
      </c>
      <c r="I211" s="14">
        <f>[1]物品定价!I226</f>
        <v>0</v>
      </c>
      <c r="J211" s="14">
        <f>[1]物品定价!J226</f>
        <v>0</v>
      </c>
      <c r="K211" s="14">
        <f>[1]物品定价!K226</f>
        <v>0</v>
      </c>
      <c r="L211" s="14">
        <f>[1]物品定价!L226</f>
        <v>0</v>
      </c>
      <c r="M211" s="14">
        <f>[1]物品定价!M226</f>
        <v>0</v>
      </c>
      <c r="N211" s="14">
        <f>[1]物品定价!N226</f>
        <v>0</v>
      </c>
    </row>
    <row r="212" spans="1:14" x14ac:dyDescent="0.2">
      <c r="A212" s="14">
        <f>[1]物品定价!A227</f>
        <v>42</v>
      </c>
      <c r="B212" s="14" t="str">
        <f>[1]物品定价!B227</f>
        <v>僵尸男</v>
      </c>
      <c r="C212" s="14" t="str">
        <f>[1]物品定价!C227</f>
        <v>zombieman</v>
      </c>
      <c r="D212" s="14" t="str">
        <f>[1]物品定价!D227</f>
        <v>hero,42</v>
      </c>
      <c r="E212" s="14">
        <f>[1]物品定价!E227</f>
        <v>5000</v>
      </c>
      <c r="F212" s="14">
        <f>[1]物品定价!F227</f>
        <v>3</v>
      </c>
      <c r="G212" s="14">
        <f>[1]物品定价!G227</f>
        <v>0</v>
      </c>
      <c r="H212" s="14">
        <f>[1]物品定价!H227</f>
        <v>0</v>
      </c>
      <c r="I212" s="14">
        <f>[1]物品定价!I227</f>
        <v>0</v>
      </c>
      <c r="J212" s="14">
        <f>[1]物品定价!J227</f>
        <v>0</v>
      </c>
      <c r="K212" s="14">
        <f>[1]物品定价!K227</f>
        <v>0</v>
      </c>
      <c r="L212" s="14">
        <f>[1]物品定价!L227</f>
        <v>0</v>
      </c>
      <c r="M212" s="14">
        <f>[1]物品定价!M227</f>
        <v>0</v>
      </c>
      <c r="N212" s="14">
        <f>[1]物品定价!N227</f>
        <v>0</v>
      </c>
    </row>
    <row r="213" spans="1:14" x14ac:dyDescent="0.2">
      <c r="A213" s="14">
        <f>[1]物品定价!A228</f>
        <v>43</v>
      </c>
      <c r="B213" s="14" t="str">
        <f>[1]物品定价!B228</f>
        <v>金属球棒</v>
      </c>
      <c r="C213" s="14" t="str">
        <f>[1]物品定价!C228</f>
        <v>metalbat</v>
      </c>
      <c r="D213" s="14" t="str">
        <f>[1]物品定价!D228</f>
        <v>hero,43</v>
      </c>
      <c r="E213" s="14">
        <f>[1]物品定价!E228</f>
        <v>5000</v>
      </c>
      <c r="F213" s="14">
        <f>[1]物品定价!F228</f>
        <v>3</v>
      </c>
      <c r="G213" s="14">
        <f>[1]物品定价!G228</f>
        <v>0</v>
      </c>
      <c r="H213" s="14">
        <f>[1]物品定价!H228</f>
        <v>0</v>
      </c>
      <c r="I213" s="14">
        <f>[1]物品定价!I228</f>
        <v>0</v>
      </c>
      <c r="J213" s="14">
        <f>[1]物品定价!J228</f>
        <v>0</v>
      </c>
      <c r="K213" s="14">
        <f>[1]物品定价!K228</f>
        <v>0</v>
      </c>
      <c r="L213" s="14">
        <f>[1]物品定价!L228</f>
        <v>0</v>
      </c>
      <c r="M213" s="14">
        <f>[1]物品定价!M228</f>
        <v>0</v>
      </c>
      <c r="N213" s="14">
        <f>[1]物品定价!N228</f>
        <v>0</v>
      </c>
    </row>
    <row r="214" spans="1:14" x14ac:dyDescent="0.2">
      <c r="A214" s="14">
        <f>[1]物品定价!A229</f>
        <v>44</v>
      </c>
      <c r="B214" s="14" t="str">
        <f>[1]物品定价!B229</f>
        <v>童帝</v>
      </c>
      <c r="C214" s="14" t="str">
        <f>[1]物品定价!C229</f>
        <v>childemperor</v>
      </c>
      <c r="D214" s="14" t="str">
        <f>[1]物品定价!D229</f>
        <v>hero,44</v>
      </c>
      <c r="E214" s="14">
        <f>[1]物品定价!E229</f>
        <v>5000</v>
      </c>
      <c r="F214" s="14">
        <f>[1]物品定价!F229</f>
        <v>3</v>
      </c>
      <c r="G214" s="14">
        <f>[1]物品定价!G229</f>
        <v>0</v>
      </c>
      <c r="H214" s="14">
        <f>[1]物品定价!H229</f>
        <v>0</v>
      </c>
      <c r="I214" s="14">
        <f>[1]物品定价!I229</f>
        <v>0</v>
      </c>
      <c r="J214" s="14">
        <f>[1]物品定价!J229</f>
        <v>0</v>
      </c>
      <c r="K214" s="14">
        <f>[1]物品定价!K229</f>
        <v>0</v>
      </c>
      <c r="L214" s="14">
        <f>[1]物品定价!L229</f>
        <v>0</v>
      </c>
      <c r="M214" s="14">
        <f>[1]物品定价!M229</f>
        <v>0</v>
      </c>
      <c r="N214" s="14">
        <f>[1]物品定价!N229</f>
        <v>0</v>
      </c>
    </row>
    <row r="215" spans="1:14" x14ac:dyDescent="0.2">
      <c r="A215" s="14">
        <f>[1]物品定价!A230</f>
        <v>45</v>
      </c>
      <c r="B215" s="14" t="str">
        <f>[1]物品定价!B230</f>
        <v>金属骑士</v>
      </c>
      <c r="C215" s="14" t="str">
        <f>[1]物品定价!C230</f>
        <v>metalknight</v>
      </c>
      <c r="D215" s="14" t="str">
        <f>[1]物品定价!D230</f>
        <v>hero,45</v>
      </c>
      <c r="E215" s="14">
        <f>[1]物品定价!E230</f>
        <v>5000</v>
      </c>
      <c r="F215" s="14">
        <f>[1]物品定价!F230</f>
        <v>3</v>
      </c>
      <c r="G215" s="14">
        <f>[1]物品定价!G230</f>
        <v>0</v>
      </c>
      <c r="H215" s="14">
        <f>[1]物品定价!H230</f>
        <v>0</v>
      </c>
      <c r="I215" s="14">
        <f>[1]物品定价!I230</f>
        <v>0</v>
      </c>
      <c r="J215" s="14">
        <f>[1]物品定价!J230</f>
        <v>0</v>
      </c>
      <c r="K215" s="14">
        <f>[1]物品定价!K230</f>
        <v>0</v>
      </c>
      <c r="L215" s="14">
        <f>[1]物品定价!L230</f>
        <v>0</v>
      </c>
      <c r="M215" s="14">
        <f>[1]物品定价!M230</f>
        <v>0</v>
      </c>
      <c r="N215" s="14">
        <f>[1]物品定价!N230</f>
        <v>0</v>
      </c>
    </row>
    <row r="216" spans="1:14" x14ac:dyDescent="0.2">
      <c r="A216" s="14">
        <f>[1]物品定价!A231</f>
        <v>46</v>
      </c>
      <c r="B216" s="14" t="str">
        <f>[1]物品定价!B231</f>
        <v>音速索尼克</v>
      </c>
      <c r="C216" s="14" t="str">
        <f>[1]物品定价!C231</f>
        <v>sonic</v>
      </c>
      <c r="D216" s="14" t="str">
        <f>[1]物品定价!D231</f>
        <v>hero,46</v>
      </c>
      <c r="E216" s="14">
        <f>[1]物品定价!E231</f>
        <v>800</v>
      </c>
      <c r="F216" s="14">
        <f>[1]物品定价!F231</f>
        <v>2</v>
      </c>
      <c r="G216" s="14">
        <f>[1]物品定价!G231</f>
        <v>0</v>
      </c>
      <c r="H216" s="14">
        <f>[1]物品定价!H231</f>
        <v>0</v>
      </c>
      <c r="I216" s="14">
        <f>[1]物品定价!I231</f>
        <v>0</v>
      </c>
      <c r="J216" s="14">
        <f>[1]物品定价!J231</f>
        <v>0</v>
      </c>
      <c r="K216" s="14">
        <f>[1]物品定价!K231</f>
        <v>0</v>
      </c>
      <c r="L216" s="14">
        <f>[1]物品定价!L231</f>
        <v>0</v>
      </c>
      <c r="M216" s="14">
        <f>[1]物品定价!M231</f>
        <v>0</v>
      </c>
      <c r="N216" s="14">
        <f>[1]物品定价!N231</f>
        <v>0</v>
      </c>
    </row>
    <row r="217" spans="1:14" x14ac:dyDescent="0.2">
      <c r="A217" s="14">
        <f>[1]物品定价!A232</f>
        <v>47</v>
      </c>
      <c r="B217" s="14" t="str">
        <f>[1]物品定价!B232</f>
        <v>无证骑士</v>
      </c>
      <c r="C217" s="14" t="str">
        <f>[1]物品定价!C232</f>
        <v>mumenrider</v>
      </c>
      <c r="D217" s="14" t="str">
        <f>[1]物品定价!D232</f>
        <v>hero,47</v>
      </c>
      <c r="E217" s="14">
        <f>[1]物品定价!E232</f>
        <v>300</v>
      </c>
      <c r="F217" s="14">
        <f>[1]物品定价!F232</f>
        <v>1</v>
      </c>
      <c r="G217" s="14">
        <f>[1]物品定价!G232</f>
        <v>0</v>
      </c>
      <c r="H217" s="14">
        <f>[1]物品定价!H232</f>
        <v>0</v>
      </c>
      <c r="I217" s="14">
        <f>[1]物品定价!I232</f>
        <v>0</v>
      </c>
      <c r="J217" s="14">
        <f>[1]物品定价!J232</f>
        <v>0</v>
      </c>
      <c r="K217" s="14">
        <f>[1]物品定价!K232</f>
        <v>0</v>
      </c>
      <c r="L217" s="14">
        <f>[1]物品定价!L232</f>
        <v>0</v>
      </c>
      <c r="M217" s="14">
        <f>[1]物品定价!M232</f>
        <v>0</v>
      </c>
      <c r="N217" s="14">
        <f>[1]物品定价!N232</f>
        <v>0</v>
      </c>
    </row>
    <row r="218" spans="1:14" x14ac:dyDescent="0.2">
      <c r="A218" s="14">
        <f>[1]物品定价!A233</f>
        <v>48</v>
      </c>
      <c r="B218" s="14" t="str">
        <f>[1]物品定价!B233</f>
        <v>大背头侠</v>
      </c>
      <c r="C218" s="14" t="str">
        <f>[1]物品定价!C233</f>
        <v>allbackman</v>
      </c>
      <c r="D218" s="14" t="str">
        <f>[1]物品定价!D233</f>
        <v>hero,48</v>
      </c>
      <c r="E218" s="14">
        <f>[1]物品定价!E233</f>
        <v>300</v>
      </c>
      <c r="F218" s="14">
        <f>[1]物品定价!F233</f>
        <v>1</v>
      </c>
      <c r="G218" s="14">
        <f>[1]物品定价!G233</f>
        <v>0</v>
      </c>
      <c r="H218" s="14">
        <f>[1]物品定价!H233</f>
        <v>0</v>
      </c>
      <c r="I218" s="14">
        <f>[1]物品定价!I233</f>
        <v>0</v>
      </c>
      <c r="J218" s="14">
        <f>[1]物品定价!J233</f>
        <v>0</v>
      </c>
      <c r="K218" s="14">
        <f>[1]物品定价!K233</f>
        <v>0</v>
      </c>
      <c r="L218" s="14">
        <f>[1]物品定价!L233</f>
        <v>0</v>
      </c>
      <c r="M218" s="14">
        <f>[1]物品定价!M233</f>
        <v>0</v>
      </c>
      <c r="N218" s="14">
        <f>[1]物品定价!N233</f>
        <v>0</v>
      </c>
    </row>
    <row r="219" spans="1:14" x14ac:dyDescent="0.2">
      <c r="A219" s="14">
        <f>[1]物品定价!A234</f>
        <v>49</v>
      </c>
      <c r="B219" s="14" t="str">
        <f>[1]物品定价!B234</f>
        <v>杰诺斯</v>
      </c>
      <c r="C219" s="14" t="str">
        <f>[1]物品定价!C234</f>
        <v>genos</v>
      </c>
      <c r="D219" s="14" t="str">
        <f>[1]物品定价!D234</f>
        <v>hero,49</v>
      </c>
      <c r="E219" s="14">
        <f>[1]物品定价!E234</f>
        <v>800</v>
      </c>
      <c r="F219" s="14">
        <f>[1]物品定价!F234</f>
        <v>2</v>
      </c>
      <c r="G219" s="14">
        <f>[1]物品定价!G234</f>
        <v>0</v>
      </c>
      <c r="H219" s="14">
        <f>[1]物品定价!H234</f>
        <v>0</v>
      </c>
      <c r="I219" s="14">
        <f>[1]物品定价!I234</f>
        <v>0</v>
      </c>
      <c r="J219" s="14">
        <f>[1]物品定价!J234</f>
        <v>0</v>
      </c>
      <c r="K219" s="14">
        <f>[1]物品定价!K234</f>
        <v>0</v>
      </c>
      <c r="L219" s="14">
        <f>[1]物品定价!L234</f>
        <v>0</v>
      </c>
      <c r="M219" s="14">
        <f>[1]物品定价!M234</f>
        <v>0</v>
      </c>
      <c r="N219" s="14">
        <f>[1]物品定价!N234</f>
        <v>0</v>
      </c>
    </row>
    <row r="220" spans="1:14" x14ac:dyDescent="0.2">
      <c r="A220" s="14">
        <f>[1]物品定价!A235</f>
        <v>51</v>
      </c>
      <c r="B220" s="14" t="str">
        <f>[1]物品定价!B235</f>
        <v>地狱的吹雪</v>
      </c>
      <c r="C220" s="14" t="str">
        <f>[1]物品定价!C235</f>
        <v>hellishblizzard</v>
      </c>
      <c r="D220" s="14" t="str">
        <f>[1]物品定价!D235</f>
        <v>hero,51</v>
      </c>
      <c r="E220" s="14">
        <f>[1]物品定价!E235</f>
        <v>800</v>
      </c>
      <c r="F220" s="14">
        <f>[1]物品定价!F235</f>
        <v>2</v>
      </c>
      <c r="G220" s="14">
        <f>[1]物品定价!G235</f>
        <v>0</v>
      </c>
      <c r="H220" s="14">
        <f>[1]物品定价!H235</f>
        <v>0</v>
      </c>
      <c r="I220" s="14">
        <f>[1]物品定价!I235</f>
        <v>0</v>
      </c>
      <c r="J220" s="14">
        <f>[1]物品定价!J235</f>
        <v>0</v>
      </c>
      <c r="K220" s="14">
        <f>[1]物品定价!K235</f>
        <v>0</v>
      </c>
      <c r="L220" s="14">
        <f>[1]物品定价!L235</f>
        <v>0</v>
      </c>
      <c r="M220" s="14">
        <f>[1]物品定价!M235</f>
        <v>0</v>
      </c>
      <c r="N220" s="14">
        <f>[1]物品定价!N235</f>
        <v>0</v>
      </c>
    </row>
    <row r="221" spans="1:14" x14ac:dyDescent="0.2">
      <c r="A221" s="14">
        <f>[1]物品定价!A236</f>
        <v>52</v>
      </c>
      <c r="B221" s="14" t="str">
        <f>[1]物品定价!B236</f>
        <v>三节棍莉莉</v>
      </c>
      <c r="C221" s="14" t="str">
        <f>[1]物品定价!C236</f>
        <v>triplestafflilly</v>
      </c>
      <c r="D221" s="14" t="str">
        <f>[1]物品定价!D236</f>
        <v>hero,52</v>
      </c>
      <c r="E221" s="14">
        <f>[1]物品定价!E236</f>
        <v>300</v>
      </c>
      <c r="F221" s="14">
        <f>[1]物品定价!F236</f>
        <v>1</v>
      </c>
      <c r="G221" s="14">
        <f>[1]物品定价!G236</f>
        <v>0</v>
      </c>
      <c r="H221" s="14">
        <f>[1]物品定价!H236</f>
        <v>0</v>
      </c>
      <c r="I221" s="14">
        <f>[1]物品定价!I236</f>
        <v>0</v>
      </c>
      <c r="J221" s="14">
        <f>[1]物品定价!J236</f>
        <v>0</v>
      </c>
      <c r="K221" s="14">
        <f>[1]物品定价!K236</f>
        <v>0</v>
      </c>
      <c r="L221" s="14">
        <f>[1]物品定价!L236</f>
        <v>0</v>
      </c>
      <c r="M221" s="14">
        <f>[1]物品定价!M236</f>
        <v>0</v>
      </c>
      <c r="N221" s="14">
        <f>[1]物品定价!N236</f>
        <v>0</v>
      </c>
    </row>
    <row r="222" spans="1:14" x14ac:dyDescent="0.2">
      <c r="A222" s="14">
        <f>[1]物品定价!A237</f>
        <v>53</v>
      </c>
      <c r="B222" s="14" t="str">
        <f>[1]物品定价!B237</f>
        <v>睫毛</v>
      </c>
      <c r="C222" s="14" t="str">
        <f>[1]物品定价!C237</f>
        <v>eyelashes</v>
      </c>
      <c r="D222" s="14" t="str">
        <f>[1]物品定价!D237</f>
        <v>hero,53</v>
      </c>
      <c r="E222" s="14">
        <f>[1]物品定价!E237</f>
        <v>300</v>
      </c>
      <c r="F222" s="14">
        <f>[1]物品定价!F237</f>
        <v>1</v>
      </c>
      <c r="G222" s="14">
        <f>[1]物品定价!G237</f>
        <v>0</v>
      </c>
      <c r="H222" s="14">
        <f>[1]物品定价!H237</f>
        <v>0</v>
      </c>
      <c r="I222" s="14">
        <f>[1]物品定价!I237</f>
        <v>0</v>
      </c>
      <c r="J222" s="14">
        <f>[1]物品定价!J237</f>
        <v>0</v>
      </c>
      <c r="K222" s="14">
        <f>[1]物品定价!K237</f>
        <v>0</v>
      </c>
      <c r="L222" s="14">
        <f>[1]物品定价!L237</f>
        <v>0</v>
      </c>
      <c r="M222" s="14">
        <f>[1]物品定价!M237</f>
        <v>0</v>
      </c>
      <c r="N222" s="14">
        <f>[1]物品定价!N237</f>
        <v>0</v>
      </c>
    </row>
    <row r="223" spans="1:14" x14ac:dyDescent="0.2">
      <c r="A223" s="14">
        <f>[1]物品定价!A238</f>
        <v>54</v>
      </c>
      <c r="B223" s="14" t="str">
        <f>[1]物品定价!B238</f>
        <v>山猿</v>
      </c>
      <c r="C223" s="14" t="str">
        <f>[1]物品定价!C238</f>
        <v>wildmonkey</v>
      </c>
      <c r="D223" s="14" t="str">
        <f>[1]物品定价!D238</f>
        <v>hero,54</v>
      </c>
      <c r="E223" s="14">
        <f>[1]物品定价!E238</f>
        <v>300</v>
      </c>
      <c r="F223" s="14">
        <f>[1]物品定价!F238</f>
        <v>1</v>
      </c>
      <c r="G223" s="14">
        <f>[1]物品定价!G238</f>
        <v>0</v>
      </c>
      <c r="H223" s="14">
        <f>[1]物品定价!H238</f>
        <v>0</v>
      </c>
      <c r="I223" s="14">
        <f>[1]物品定价!I238</f>
        <v>0</v>
      </c>
      <c r="J223" s="14">
        <f>[1]物品定价!J238</f>
        <v>0</v>
      </c>
      <c r="K223" s="14">
        <f>[1]物品定价!K238</f>
        <v>0</v>
      </c>
      <c r="L223" s="14">
        <f>[1]物品定价!L238</f>
        <v>0</v>
      </c>
      <c r="M223" s="14">
        <f>[1]物品定价!M238</f>
        <v>0</v>
      </c>
      <c r="N223" s="14">
        <f>[1]物品定价!N238</f>
        <v>0</v>
      </c>
    </row>
    <row r="224" spans="1:14" x14ac:dyDescent="0.2">
      <c r="A224" s="14">
        <f>[1]物品定价!A239</f>
        <v>55</v>
      </c>
      <c r="B224" s="14" t="str">
        <f>[1]物品定价!B239</f>
        <v>螳螂男</v>
      </c>
      <c r="C224" s="14" t="str">
        <f>[1]物品定价!C239</f>
        <v>kamakyuri</v>
      </c>
      <c r="D224" s="14" t="str">
        <f>[1]物品定价!D239</f>
        <v>hero,55</v>
      </c>
      <c r="E224" s="14">
        <f>[1]物品定价!E239</f>
        <v>300</v>
      </c>
      <c r="F224" s="14">
        <f>[1]物品定价!F239</f>
        <v>1</v>
      </c>
      <c r="G224" s="14">
        <f>[1]物品定价!G239</f>
        <v>0</v>
      </c>
      <c r="H224" s="14">
        <f>[1]物品定价!H239</f>
        <v>0</v>
      </c>
      <c r="I224" s="14">
        <f>[1]物品定价!I239</f>
        <v>0</v>
      </c>
      <c r="J224" s="14">
        <f>[1]物品定价!J239</f>
        <v>0</v>
      </c>
      <c r="K224" s="14">
        <f>[1]物品定价!K239</f>
        <v>0</v>
      </c>
      <c r="L224" s="14">
        <f>[1]物品定价!L239</f>
        <v>0</v>
      </c>
      <c r="M224" s="14">
        <f>[1]物品定价!M239</f>
        <v>0</v>
      </c>
      <c r="N224" s="14">
        <f>[1]物品定价!N239</f>
        <v>0</v>
      </c>
    </row>
    <row r="225" spans="1:14" x14ac:dyDescent="0.2">
      <c r="A225" s="14">
        <f>[1]物品定价!A240</f>
        <v>56</v>
      </c>
      <c r="B225" s="14" t="str">
        <f>[1]物品定价!B240</f>
        <v>青蛙男</v>
      </c>
      <c r="C225" s="14" t="str">
        <f>[1]物品定价!C240</f>
        <v>frogman</v>
      </c>
      <c r="D225" s="14" t="str">
        <f>[1]物品定价!D240</f>
        <v>hero,56</v>
      </c>
      <c r="E225" s="14">
        <f>[1]物品定价!E240</f>
        <v>300</v>
      </c>
      <c r="F225" s="14">
        <f>[1]物品定价!F240</f>
        <v>1</v>
      </c>
      <c r="G225" s="14">
        <f>[1]物品定价!G240</f>
        <v>0</v>
      </c>
      <c r="H225" s="14">
        <f>[1]物品定价!H240</f>
        <v>0</v>
      </c>
      <c r="I225" s="14">
        <f>[1]物品定价!I240</f>
        <v>0</v>
      </c>
      <c r="J225" s="14">
        <f>[1]物品定价!J240</f>
        <v>0</v>
      </c>
      <c r="K225" s="14">
        <f>[1]物品定价!K240</f>
        <v>0</v>
      </c>
      <c r="L225" s="14">
        <f>[1]物品定价!L240</f>
        <v>0</v>
      </c>
      <c r="M225" s="14">
        <f>[1]物品定价!M240</f>
        <v>0</v>
      </c>
      <c r="N225" s="14">
        <f>[1]物品定价!N240</f>
        <v>0</v>
      </c>
    </row>
    <row r="226" spans="1:14" x14ac:dyDescent="0.2">
      <c r="A226" s="14">
        <f>[1]物品定价!A241</f>
        <v>57</v>
      </c>
      <c r="B226" s="14" t="str">
        <f>[1]物品定价!B241</f>
        <v>蛞蝓男</v>
      </c>
      <c r="C226" s="14" t="str">
        <f>[1]物品定价!C241</f>
        <v>slugerous</v>
      </c>
      <c r="D226" s="14" t="str">
        <f>[1]物品定价!D241</f>
        <v>hero,57</v>
      </c>
      <c r="E226" s="14">
        <f>[1]物品定价!E241</f>
        <v>300</v>
      </c>
      <c r="F226" s="14">
        <f>[1]物品定价!F241</f>
        <v>1</v>
      </c>
      <c r="G226" s="14">
        <f>[1]物品定价!G241</f>
        <v>0</v>
      </c>
      <c r="H226" s="14">
        <f>[1]物品定价!H241</f>
        <v>0</v>
      </c>
      <c r="I226" s="14">
        <f>[1]物品定价!I241</f>
        <v>0</v>
      </c>
      <c r="J226" s="14">
        <f>[1]物品定价!J241</f>
        <v>0</v>
      </c>
      <c r="K226" s="14">
        <f>[1]物品定价!K241</f>
        <v>0</v>
      </c>
      <c r="L226" s="14">
        <f>[1]物品定价!L241</f>
        <v>0</v>
      </c>
      <c r="M226" s="14">
        <f>[1]物品定价!M241</f>
        <v>0</v>
      </c>
      <c r="N226" s="14">
        <f>[1]物品定价!N241</f>
        <v>0</v>
      </c>
    </row>
    <row r="227" spans="1:14" x14ac:dyDescent="0.2">
      <c r="A227" s="14">
        <f>[1]物品定价!A242</f>
        <v>58</v>
      </c>
      <c r="B227" s="14" t="str">
        <f>[1]物品定价!B242</f>
        <v>深海族</v>
      </c>
      <c r="C227" s="14" t="str">
        <f>[1]物品定价!C242</f>
        <v>seamessenger</v>
      </c>
      <c r="D227" s="14" t="str">
        <f>[1]物品定价!D242</f>
        <v>hero,58</v>
      </c>
      <c r="E227" s="14">
        <f>[1]物品定价!E242</f>
        <v>300</v>
      </c>
      <c r="F227" s="14">
        <f>[1]物品定价!F242</f>
        <v>1</v>
      </c>
      <c r="G227" s="14">
        <f>[1]物品定价!G242</f>
        <v>0</v>
      </c>
      <c r="H227" s="14">
        <f>[1]物品定价!H242</f>
        <v>0</v>
      </c>
      <c r="I227" s="14">
        <f>[1]物品定价!I242</f>
        <v>0</v>
      </c>
      <c r="J227" s="14">
        <f>[1]物品定价!J242</f>
        <v>0</v>
      </c>
      <c r="K227" s="14">
        <f>[1]物品定价!K242</f>
        <v>0</v>
      </c>
      <c r="L227" s="14">
        <f>[1]物品定价!L242</f>
        <v>0</v>
      </c>
      <c r="M227" s="14">
        <f>[1]物品定价!M242</f>
        <v>0</v>
      </c>
      <c r="N227" s="14">
        <f>[1]物品定价!N242</f>
        <v>0</v>
      </c>
    </row>
    <row r="228" spans="1:14" x14ac:dyDescent="0.2">
      <c r="A228" s="14">
        <f>[1]物品定价!A243</f>
        <v>59</v>
      </c>
      <c r="B228" s="14" t="str">
        <f>[1]物品定价!B243</f>
        <v>暗黑海盗团炮击手</v>
      </c>
      <c r="C228" s="14" t="str">
        <f>[1]物品定价!C243</f>
        <v>cannoneer</v>
      </c>
      <c r="D228" s="14" t="str">
        <f>[1]物品定价!D243</f>
        <v>hero,59</v>
      </c>
      <c r="E228" s="14">
        <f>[1]物品定价!E243</f>
        <v>300</v>
      </c>
      <c r="F228" s="14">
        <f>[1]物品定价!F243</f>
        <v>1</v>
      </c>
      <c r="G228" s="14">
        <f>[1]物品定价!G243</f>
        <v>0</v>
      </c>
      <c r="H228" s="14">
        <f>[1]物品定价!H243</f>
        <v>0</v>
      </c>
      <c r="I228" s="14">
        <f>[1]物品定价!I243</f>
        <v>0</v>
      </c>
      <c r="J228" s="14">
        <f>[1]物品定价!J243</f>
        <v>0</v>
      </c>
      <c r="K228" s="14">
        <f>[1]物品定价!K243</f>
        <v>0</v>
      </c>
      <c r="L228" s="14">
        <f>[1]物品定价!L243</f>
        <v>0</v>
      </c>
      <c r="M228" s="14">
        <f>[1]物品定价!M243</f>
        <v>0</v>
      </c>
      <c r="N228" s="14">
        <f>[1]物品定价!N243</f>
        <v>0</v>
      </c>
    </row>
    <row r="229" spans="1:14" x14ac:dyDescent="0.2">
      <c r="A229" s="14"/>
    </row>
    <row r="230" spans="1:14" x14ac:dyDescent="0.2">
      <c r="A230" s="14"/>
    </row>
    <row r="231" spans="1:14" x14ac:dyDescent="0.2">
      <c r="A231" s="14"/>
    </row>
    <row r="232" spans="1:14" x14ac:dyDescent="0.2">
      <c r="A232" s="14"/>
    </row>
    <row r="233" spans="1:14" x14ac:dyDescent="0.2">
      <c r="A233" s="14"/>
    </row>
    <row r="234" spans="1:14" x14ac:dyDescent="0.2">
      <c r="A234" s="14"/>
    </row>
    <row r="235" spans="1:14" x14ac:dyDescent="0.2">
      <c r="A235" s="14"/>
    </row>
    <row r="236" spans="1:14" x14ac:dyDescent="0.2">
      <c r="A236" s="14"/>
    </row>
    <row r="237" spans="1:14" x14ac:dyDescent="0.2">
      <c r="A237" s="14"/>
    </row>
    <row r="238" spans="1:14" x14ac:dyDescent="0.2">
      <c r="A238" s="14"/>
    </row>
    <row r="239" spans="1:14" x14ac:dyDescent="0.2">
      <c r="A239" s="14"/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100"/>
  <sheetViews>
    <sheetView tabSelected="1" topLeftCell="N3" zoomScale="130" zoomScaleNormal="130" zoomScalePageLayoutView="130" workbookViewId="0">
      <selection activeCell="AJ29" sqref="AJ29"/>
    </sheetView>
  </sheetViews>
  <sheetFormatPr baseColWidth="10" defaultColWidth="8.83203125" defaultRowHeight="13" x14ac:dyDescent="0.15"/>
  <cols>
    <col min="1" max="1" width="8.83203125" style="3"/>
    <col min="2" max="2" width="12.6640625" style="3" customWidth="1"/>
    <col min="3" max="7" width="14.33203125" style="3" customWidth="1"/>
    <col min="8" max="8" width="11" style="3" bestFit="1" customWidth="1"/>
    <col min="9" max="11" width="9.5" style="3" customWidth="1"/>
    <col min="12" max="12" width="10.1640625" style="3" bestFit="1" customWidth="1"/>
    <col min="13" max="13" width="10.33203125" style="3" customWidth="1"/>
    <col min="14" max="14" width="9.1640625" style="3" customWidth="1"/>
    <col min="15" max="15" width="8.1640625" style="3" customWidth="1"/>
    <col min="16" max="16" width="8.83203125" style="3"/>
    <col min="17" max="17" width="11.6640625" style="3" customWidth="1"/>
    <col min="18" max="20" width="6.5" style="3" customWidth="1"/>
    <col min="21" max="21" width="11.6640625" style="3" customWidth="1"/>
    <col min="22" max="24" width="6.5" style="3" customWidth="1"/>
    <col min="25" max="25" width="11.6640625" style="3" customWidth="1"/>
    <col min="26" max="29" width="6.5" style="3" customWidth="1"/>
    <col min="30" max="31" width="9.1640625" style="3" bestFit="1" customWidth="1"/>
    <col min="32" max="32" width="7.6640625" style="3" bestFit="1" customWidth="1"/>
    <col min="33" max="35" width="8.83203125" style="3"/>
    <col min="36" max="36" width="23.6640625" style="3" bestFit="1" customWidth="1"/>
    <col min="37" max="16384" width="8.83203125" style="3"/>
  </cols>
  <sheetData>
    <row r="1" spans="1:15" x14ac:dyDescent="0.15">
      <c r="A1" s="2" t="s">
        <v>1</v>
      </c>
    </row>
    <row r="2" spans="1:15" x14ac:dyDescent="0.15">
      <c r="A2" s="2"/>
      <c r="B2" s="3" t="s">
        <v>30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15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15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15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15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15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15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15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15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15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15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15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36" x14ac:dyDescent="0.15">
      <c r="A18" s="2" t="s">
        <v>31</v>
      </c>
    </row>
    <row r="19" spans="1:36" x14ac:dyDescent="0.15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43" t="s">
        <v>34</v>
      </c>
      <c r="I19" s="44" t="s">
        <v>9</v>
      </c>
      <c r="J19" s="44" t="s">
        <v>35</v>
      </c>
      <c r="K19" s="44" t="s">
        <v>14</v>
      </c>
      <c r="L19" s="44" t="s">
        <v>15</v>
      </c>
      <c r="M19" s="44" t="s">
        <v>16</v>
      </c>
      <c r="N19" s="45"/>
      <c r="P19" s="47" t="s">
        <v>988</v>
      </c>
      <c r="Q19" s="47" t="s">
        <v>989</v>
      </c>
      <c r="R19" s="47" t="s">
        <v>991</v>
      </c>
      <c r="S19" s="47" t="s">
        <v>990</v>
      </c>
      <c r="T19" s="47" t="s">
        <v>992</v>
      </c>
      <c r="U19" s="47" t="s">
        <v>993</v>
      </c>
      <c r="V19" s="47" t="s">
        <v>1011</v>
      </c>
      <c r="W19" s="47" t="s">
        <v>994</v>
      </c>
      <c r="X19" s="47" t="s">
        <v>995</v>
      </c>
      <c r="Y19" s="47" t="s">
        <v>996</v>
      </c>
      <c r="Z19" s="47" t="s">
        <v>1012</v>
      </c>
      <c r="AA19" s="47" t="s">
        <v>997</v>
      </c>
      <c r="AB19" s="47" t="s">
        <v>998</v>
      </c>
      <c r="AC19" s="47" t="s">
        <v>1016</v>
      </c>
      <c r="AD19" s="47" t="s">
        <v>1013</v>
      </c>
      <c r="AE19" s="47" t="s">
        <v>1014</v>
      </c>
      <c r="AF19" s="47" t="s">
        <v>1015</v>
      </c>
      <c r="AG19" s="47" t="s">
        <v>999</v>
      </c>
      <c r="AH19" s="47" t="s">
        <v>1000</v>
      </c>
      <c r="AI19" s="47" t="s">
        <v>1001</v>
      </c>
      <c r="AJ19" s="3" t="s">
        <v>1017</v>
      </c>
    </row>
    <row r="20" spans="1:36" x14ac:dyDescent="0.15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6" t="str">
        <f>VLOOKUP(B20,引用!$B:$F,3,0)&amp;","&amp;D20&amp;";prop,702,1"</f>
        <v>prop,104,1;prop,702,1</v>
      </c>
      <c r="G20" s="46" t="str">
        <f>VLOOKUP(B20,引用!$B:$F,5,0)&amp;","&amp;D20&amp;";prop,702,1"</f>
        <v>prop,104,1;prop,702,1</v>
      </c>
      <c r="H20" s="43" t="s">
        <v>119</v>
      </c>
      <c r="I20" s="44">
        <f>VLOOKUP(H20,引用!$B:$F,4,0)</f>
        <v>250</v>
      </c>
      <c r="J20" s="44">
        <v>2</v>
      </c>
      <c r="K20" s="44">
        <f>I20*J20</f>
        <v>500</v>
      </c>
      <c r="L20" s="44" t="str">
        <f>VLOOKUP(H20,引用!$B:$F,3,0)&amp;","&amp;J20</f>
        <v>prop,702,2</v>
      </c>
      <c r="M20" s="44" t="str">
        <f>VLOOKUP(H20,引用!$B:$F,5,0)&amp;","&amp;J20</f>
        <v>prop,702,2</v>
      </c>
      <c r="N20" s="45" t="s">
        <v>119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8"/>
      <c r="AF20" s="8"/>
      <c r="AG20" s="8"/>
      <c r="AH20" s="8"/>
      <c r="AI20" s="8"/>
    </row>
    <row r="21" spans="1:36" x14ac:dyDescent="0.15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43" t="s">
        <v>120</v>
      </c>
      <c r="I21" s="44">
        <f>VLOOKUP(H21,引用!$B:$F,4,0)</f>
        <v>50</v>
      </c>
      <c r="J21" s="44">
        <v>2</v>
      </c>
      <c r="K21" s="44">
        <f t="shared" ref="K21:K67" si="2">I21*J21</f>
        <v>100</v>
      </c>
      <c r="L21" s="44" t="str">
        <f>VLOOKUP(H21,引用!$B:$F,3,0)&amp;","&amp;J21</f>
        <v>prop,701,2</v>
      </c>
      <c r="M21" s="44" t="str">
        <f>VLOOKUP(H21,引用!$B:$F,5,0)&amp;","&amp;J21</f>
        <v>prop,701,2</v>
      </c>
      <c r="N21" s="45" t="s">
        <v>120</v>
      </c>
      <c r="P21" s="4">
        <v>2</v>
      </c>
      <c r="Q21" s="4" t="s">
        <v>1004</v>
      </c>
      <c r="R21" s="4">
        <v>2</v>
      </c>
      <c r="S21" s="4">
        <f>VLOOKUP(Q21,引用!$B:$F,4,0)</f>
        <v>50</v>
      </c>
      <c r="T21" s="4">
        <f>R21*S21</f>
        <v>100</v>
      </c>
      <c r="U21" s="4" t="s">
        <v>1007</v>
      </c>
      <c r="V21" s="4">
        <v>2</v>
      </c>
      <c r="W21" s="4">
        <f>VLOOKUP(U21,引用!$B:$F,4,0)</f>
        <v>250</v>
      </c>
      <c r="X21" s="4">
        <f>V21*W21</f>
        <v>500</v>
      </c>
      <c r="Y21" s="4" t="s">
        <v>912</v>
      </c>
      <c r="Z21" s="4">
        <v>200</v>
      </c>
      <c r="AA21" s="4">
        <f>VLOOKUP(Y21,引用!$B:$F,4,0)</f>
        <v>1</v>
      </c>
      <c r="AB21" s="4">
        <f>Z21*AA21</f>
        <v>200</v>
      </c>
      <c r="AC21" s="4"/>
      <c r="AD21" s="8" t="str">
        <f>VLOOKUP(Q21,引用!$B:$F,3,0)&amp;","&amp;R21</f>
        <v>prop,701,2</v>
      </c>
      <c r="AE21" s="8" t="str">
        <f>VLOOKUP(U21,引用!$B:$F,3,0)&amp;","&amp;V21</f>
        <v>prop,702,2</v>
      </c>
      <c r="AF21" s="8" t="str">
        <f>VLOOKUP(Y21,引用!$B:$F,3,0)&amp;IF(AC21=1,"",","&amp;Z21)</f>
        <v>cash,200</v>
      </c>
      <c r="AG21" s="4">
        <v>3</v>
      </c>
      <c r="AH21" s="4">
        <f t="shared" ref="AH21:AH34" si="3">AG21*3</f>
        <v>9</v>
      </c>
      <c r="AI21" s="4" t="str">
        <f t="shared" ref="AI21:AI34" si="4">AH21*1/3&amp;","&amp;AH21*2/3&amp;","&amp;AH21</f>
        <v>3,6,9</v>
      </c>
    </row>
    <row r="22" spans="1:36" x14ac:dyDescent="0.15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43" t="s">
        <v>923</v>
      </c>
      <c r="I22" s="44">
        <f>VLOOKUP(H22,引用!$B:$F,4,0)</f>
        <v>50</v>
      </c>
      <c r="J22" s="44">
        <v>2</v>
      </c>
      <c r="K22" s="44">
        <f t="shared" si="2"/>
        <v>100</v>
      </c>
      <c r="L22" s="44" t="str">
        <f>VLOOKUP(H22,引用!$B:$F,3,0)&amp;","&amp;J22</f>
        <v>prop,701,2</v>
      </c>
      <c r="M22" s="44" t="str">
        <f>VLOOKUP(H22,引用!$B:$F,5,0)&amp;","&amp;J22</f>
        <v>prop,701,2</v>
      </c>
      <c r="N22" s="45" t="s">
        <v>923</v>
      </c>
      <c r="P22" s="4">
        <v>3</v>
      </c>
      <c r="Q22" s="4" t="s">
        <v>1004</v>
      </c>
      <c r="R22" s="4">
        <v>2</v>
      </c>
      <c r="S22" s="4">
        <f>VLOOKUP(Q22,引用!$B:$F,4,0)</f>
        <v>50</v>
      </c>
      <c r="T22" s="4">
        <f t="shared" ref="T22:T34" si="5">R22*S22</f>
        <v>100</v>
      </c>
      <c r="U22" s="4" t="s">
        <v>1003</v>
      </c>
      <c r="V22" s="4">
        <v>2</v>
      </c>
      <c r="W22" s="4">
        <f>VLOOKUP(U22,引用!$B:$F,4,0)</f>
        <v>250</v>
      </c>
      <c r="X22" s="4">
        <f t="shared" ref="X22:X34" si="6">V22*W22</f>
        <v>500</v>
      </c>
      <c r="Y22" s="4" t="s">
        <v>1005</v>
      </c>
      <c r="Z22" s="4">
        <v>1</v>
      </c>
      <c r="AA22" s="4">
        <f>VLOOKUP(Y22,引用!$B:$F,4,0)</f>
        <v>800</v>
      </c>
      <c r="AB22" s="4">
        <f t="shared" ref="AB22:AB34" si="7">Z22*AA22</f>
        <v>800</v>
      </c>
      <c r="AC22" s="4">
        <v>1</v>
      </c>
      <c r="AD22" s="8" t="str">
        <f>VLOOKUP(Q22,引用!$B:$F,3,0)&amp;","&amp;R22</f>
        <v>prop,701,2</v>
      </c>
      <c r="AE22" s="8" t="str">
        <f>VLOOKUP(U22,引用!$B:$F,3,0)&amp;","&amp;V22</f>
        <v>prop,702,2</v>
      </c>
      <c r="AF22" s="8" t="str">
        <f>VLOOKUP(Y22,引用!$B:$F,3,0)&amp;IF(AC22=1,"",","&amp;Z22)</f>
        <v>hero,10</v>
      </c>
      <c r="AG22" s="4">
        <v>3</v>
      </c>
      <c r="AH22" s="4">
        <f t="shared" si="3"/>
        <v>9</v>
      </c>
      <c r="AI22" s="4" t="str">
        <f t="shared" si="4"/>
        <v>3,6,9</v>
      </c>
      <c r="AJ22" s="3" t="str">
        <f>AF22</f>
        <v>hero,10</v>
      </c>
    </row>
    <row r="23" spans="1:36" x14ac:dyDescent="0.15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43" t="s">
        <v>924</v>
      </c>
      <c r="I23" s="44">
        <f>VLOOKUP(H23,引用!$B:$F,4,0)</f>
        <v>250</v>
      </c>
      <c r="J23" s="44">
        <v>2</v>
      </c>
      <c r="K23" s="44">
        <f t="shared" si="2"/>
        <v>500</v>
      </c>
      <c r="L23" s="44" t="str">
        <f>VLOOKUP(H23,引用!$B:$F,3,0)&amp;","&amp;J23</f>
        <v>prop,702,2</v>
      </c>
      <c r="M23" s="44" t="str">
        <f>VLOOKUP(H23,引用!$B:$F,5,0)&amp;","&amp;J23</f>
        <v>prop,702,2</v>
      </c>
      <c r="N23" s="45" t="s">
        <v>924</v>
      </c>
      <c r="P23" s="4">
        <v>4</v>
      </c>
      <c r="Q23" s="4" t="s">
        <v>1004</v>
      </c>
      <c r="R23" s="4">
        <v>2</v>
      </c>
      <c r="S23" s="4">
        <f>VLOOKUP(Q23,引用!$B:$F,4,0)</f>
        <v>50</v>
      </c>
      <c r="T23" s="4">
        <f t="shared" si="5"/>
        <v>100</v>
      </c>
      <c r="U23" s="4" t="s">
        <v>1007</v>
      </c>
      <c r="V23" s="4">
        <v>2</v>
      </c>
      <c r="W23" s="4">
        <f>VLOOKUP(U23,引用!$B:$F,4,0)</f>
        <v>250</v>
      </c>
      <c r="X23" s="4">
        <f t="shared" si="6"/>
        <v>500</v>
      </c>
      <c r="Y23" s="4" t="s">
        <v>912</v>
      </c>
      <c r="Z23" s="4">
        <v>200</v>
      </c>
      <c r="AA23" s="4">
        <f>VLOOKUP(Y23,引用!$B:$F,4,0)</f>
        <v>1</v>
      </c>
      <c r="AB23" s="4">
        <f t="shared" si="7"/>
        <v>200</v>
      </c>
      <c r="AC23" s="4"/>
      <c r="AD23" s="8" t="str">
        <f>VLOOKUP(Q23,引用!$B:$F,3,0)&amp;","&amp;R23</f>
        <v>prop,701,2</v>
      </c>
      <c r="AE23" s="8" t="str">
        <f>VLOOKUP(U23,引用!$B:$F,3,0)&amp;","&amp;V23</f>
        <v>prop,702,2</v>
      </c>
      <c r="AF23" s="8" t="str">
        <f>VLOOKUP(Y23,引用!$B:$F,3,0)&amp;IF(AC23=1,"",","&amp;Z23)</f>
        <v>cash,200</v>
      </c>
      <c r="AG23" s="4">
        <v>4</v>
      </c>
      <c r="AH23" s="4">
        <f t="shared" si="3"/>
        <v>12</v>
      </c>
      <c r="AI23" s="4" t="str">
        <f t="shared" si="4"/>
        <v>4,8,12</v>
      </c>
    </row>
    <row r="24" spans="1:36" x14ac:dyDescent="0.15">
      <c r="A24" s="9" t="s">
        <v>75</v>
      </c>
      <c r="B24" s="10" t="s">
        <v>1002</v>
      </c>
      <c r="C24" s="4">
        <v>5</v>
      </c>
      <c r="D24" s="4">
        <v>3</v>
      </c>
      <c r="E24" s="4">
        <f t="shared" si="1"/>
        <v>15</v>
      </c>
      <c r="F24" s="46" t="s">
        <v>925</v>
      </c>
      <c r="G24" s="46" t="s">
        <v>925</v>
      </c>
      <c r="H24" s="43" t="s">
        <v>923</v>
      </c>
      <c r="I24" s="44">
        <f>VLOOKUP(H24,引用!$B:$F,4,0)</f>
        <v>50</v>
      </c>
      <c r="J24" s="44">
        <v>2</v>
      </c>
      <c r="K24" s="44">
        <f t="shared" si="2"/>
        <v>100</v>
      </c>
      <c r="L24" s="44" t="str">
        <f>VLOOKUP(H24,引用!$B:$F,3,0)&amp;","&amp;J24</f>
        <v>prop,701,2</v>
      </c>
      <c r="M24" s="44" t="str">
        <f>VLOOKUP(H24,引用!$B:$F,5,0)&amp;","&amp;J24</f>
        <v>prop,701,2</v>
      </c>
      <c r="N24" s="45" t="s">
        <v>923</v>
      </c>
      <c r="P24" s="4">
        <v>5</v>
      </c>
      <c r="Q24" s="4" t="s">
        <v>1004</v>
      </c>
      <c r="R24" s="4">
        <v>2</v>
      </c>
      <c r="S24" s="4">
        <f>VLOOKUP(Q24,引用!$B:$F,4,0)</f>
        <v>50</v>
      </c>
      <c r="T24" s="4">
        <f t="shared" si="5"/>
        <v>100</v>
      </c>
      <c r="U24" s="4" t="s">
        <v>1003</v>
      </c>
      <c r="V24" s="4">
        <v>2</v>
      </c>
      <c r="W24" s="4">
        <f>VLOOKUP(U24,引用!$B:$F,4,0)</f>
        <v>250</v>
      </c>
      <c r="X24" s="4">
        <f t="shared" si="6"/>
        <v>500</v>
      </c>
      <c r="Y24" s="4" t="s">
        <v>1006</v>
      </c>
      <c r="Z24" s="4">
        <v>1</v>
      </c>
      <c r="AA24" s="4">
        <f>VLOOKUP(Y24,引用!$B:$F,4,0)</f>
        <v>800</v>
      </c>
      <c r="AB24" s="4">
        <f t="shared" si="7"/>
        <v>800</v>
      </c>
      <c r="AC24" s="4">
        <v>1</v>
      </c>
      <c r="AD24" s="8" t="str">
        <f>VLOOKUP(Q24,引用!$B:$F,3,0)&amp;","&amp;R24</f>
        <v>prop,701,2</v>
      </c>
      <c r="AE24" s="8" t="str">
        <f>VLOOKUP(U24,引用!$B:$F,3,0)&amp;","&amp;V24</f>
        <v>prop,702,2</v>
      </c>
      <c r="AF24" s="8" t="str">
        <f>VLOOKUP(Y24,引用!$B:$F,3,0)&amp;IF(AC24=1,"",","&amp;Z24)</f>
        <v>hero,8</v>
      </c>
      <c r="AG24" s="4">
        <v>4</v>
      </c>
      <c r="AH24" s="4">
        <f t="shared" si="3"/>
        <v>12</v>
      </c>
      <c r="AI24" s="4" t="str">
        <f t="shared" si="4"/>
        <v>4,8,12</v>
      </c>
      <c r="AJ24" s="3" t="str">
        <f>AF24</f>
        <v>hero,8</v>
      </c>
    </row>
    <row r="25" spans="1:36" x14ac:dyDescent="0.15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43" t="s">
        <v>923</v>
      </c>
      <c r="I25" s="44">
        <f>VLOOKUP(H25,引用!$B:$F,4,0)</f>
        <v>50</v>
      </c>
      <c r="J25" s="44">
        <v>2</v>
      </c>
      <c r="K25" s="44">
        <f t="shared" si="2"/>
        <v>100</v>
      </c>
      <c r="L25" s="44" t="str">
        <f>VLOOKUP(H25,引用!$B:$F,3,0)&amp;","&amp;J25</f>
        <v>prop,701,2</v>
      </c>
      <c r="M25" s="44" t="str">
        <f>VLOOKUP(H25,引用!$B:$F,5,0)&amp;","&amp;J25</f>
        <v>prop,701,2</v>
      </c>
      <c r="N25" s="45" t="s">
        <v>923</v>
      </c>
      <c r="P25" s="4">
        <v>6</v>
      </c>
      <c r="Q25" s="4" t="s">
        <v>1004</v>
      </c>
      <c r="R25" s="4">
        <v>2</v>
      </c>
      <c r="S25" s="4">
        <f>VLOOKUP(Q25,引用!$B:$F,4,0)</f>
        <v>50</v>
      </c>
      <c r="T25" s="4">
        <f t="shared" si="5"/>
        <v>100</v>
      </c>
      <c r="U25" s="4" t="s">
        <v>1007</v>
      </c>
      <c r="V25" s="4">
        <v>2</v>
      </c>
      <c r="W25" s="4">
        <f>VLOOKUP(U25,引用!$B:$F,4,0)</f>
        <v>250</v>
      </c>
      <c r="X25" s="4">
        <f t="shared" si="6"/>
        <v>500</v>
      </c>
      <c r="Y25" s="4" t="s">
        <v>912</v>
      </c>
      <c r="Z25" s="4">
        <v>200</v>
      </c>
      <c r="AA25" s="4">
        <f>VLOOKUP(Y25,引用!$B:$F,4,0)</f>
        <v>1</v>
      </c>
      <c r="AB25" s="4">
        <f t="shared" si="7"/>
        <v>200</v>
      </c>
      <c r="AC25" s="4"/>
      <c r="AD25" s="8" t="str">
        <f>VLOOKUP(Q25,引用!$B:$F,3,0)&amp;","&amp;R25</f>
        <v>prop,701,2</v>
      </c>
      <c r="AE25" s="8" t="str">
        <f>VLOOKUP(U25,引用!$B:$F,3,0)&amp;","&amp;V25</f>
        <v>prop,702,2</v>
      </c>
      <c r="AF25" s="8" t="str">
        <f>VLOOKUP(Y25,引用!$B:$F,3,0)&amp;IF(AC25=1,"",","&amp;Z25)</f>
        <v>cash,200</v>
      </c>
      <c r="AG25" s="4">
        <v>4</v>
      </c>
      <c r="AH25" s="4">
        <f t="shared" si="3"/>
        <v>12</v>
      </c>
      <c r="AI25" s="4" t="str">
        <f t="shared" si="4"/>
        <v>4,8,12</v>
      </c>
    </row>
    <row r="26" spans="1:36" x14ac:dyDescent="0.15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43" t="s">
        <v>924</v>
      </c>
      <c r="I26" s="44">
        <f>VLOOKUP(H26,引用!$B:$F,4,0)</f>
        <v>250</v>
      </c>
      <c r="J26" s="44">
        <v>2</v>
      </c>
      <c r="K26" s="44">
        <f t="shared" si="2"/>
        <v>500</v>
      </c>
      <c r="L26" s="44" t="str">
        <f>VLOOKUP(H26,引用!$B:$F,3,0)&amp;","&amp;J26</f>
        <v>prop,702,2</v>
      </c>
      <c r="M26" s="44" t="str">
        <f>VLOOKUP(H26,引用!$B:$F,5,0)&amp;","&amp;J26</f>
        <v>prop,702,2</v>
      </c>
      <c r="N26" s="45" t="s">
        <v>924</v>
      </c>
      <c r="P26" s="4">
        <v>7</v>
      </c>
      <c r="Q26" s="4" t="s">
        <v>1004</v>
      </c>
      <c r="R26" s="4">
        <v>2</v>
      </c>
      <c r="S26" s="4">
        <f>VLOOKUP(Q26,引用!$B:$F,4,0)</f>
        <v>50</v>
      </c>
      <c r="T26" s="4">
        <f t="shared" si="5"/>
        <v>100</v>
      </c>
      <c r="U26" s="4" t="s">
        <v>1003</v>
      </c>
      <c r="V26" s="4">
        <v>2</v>
      </c>
      <c r="W26" s="4">
        <f>VLOOKUP(U26,引用!$B:$F,4,0)</f>
        <v>250</v>
      </c>
      <c r="X26" s="4">
        <f t="shared" si="6"/>
        <v>500</v>
      </c>
      <c r="Y26" s="4" t="s">
        <v>912</v>
      </c>
      <c r="Z26" s="4">
        <v>200</v>
      </c>
      <c r="AA26" s="4">
        <f>VLOOKUP(Y26,引用!$B:$F,4,0)</f>
        <v>1</v>
      </c>
      <c r="AB26" s="4">
        <f t="shared" si="7"/>
        <v>200</v>
      </c>
      <c r="AC26" s="4"/>
      <c r="AD26" s="8" t="str">
        <f>VLOOKUP(Q26,引用!$B:$F,3,0)&amp;","&amp;R26</f>
        <v>prop,701,2</v>
      </c>
      <c r="AE26" s="8" t="str">
        <f>VLOOKUP(U26,引用!$B:$F,3,0)&amp;","&amp;V26</f>
        <v>prop,702,2</v>
      </c>
      <c r="AF26" s="8" t="str">
        <f>VLOOKUP(Y26,引用!$B:$F,3,0)&amp;IF(AC26=1,"",","&amp;Z26)</f>
        <v>cash,200</v>
      </c>
      <c r="AG26" s="4">
        <v>4</v>
      </c>
      <c r="AH26" s="4">
        <f t="shared" si="3"/>
        <v>12</v>
      </c>
      <c r="AI26" s="4" t="str">
        <f t="shared" si="4"/>
        <v>4,8,12</v>
      </c>
    </row>
    <row r="27" spans="1:36" x14ac:dyDescent="0.15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43" t="s">
        <v>923</v>
      </c>
      <c r="I27" s="44">
        <f>VLOOKUP(H27,引用!$B:$F,4,0)</f>
        <v>50</v>
      </c>
      <c r="J27" s="44">
        <v>2</v>
      </c>
      <c r="K27" s="44">
        <f t="shared" si="2"/>
        <v>100</v>
      </c>
      <c r="L27" s="44" t="str">
        <f>VLOOKUP(H27,引用!$B:$F,3,0)&amp;","&amp;J27</f>
        <v>prop,701,2</v>
      </c>
      <c r="M27" s="44" t="str">
        <f>VLOOKUP(H27,引用!$B:$F,5,0)&amp;","&amp;J27</f>
        <v>prop,701,2</v>
      </c>
      <c r="N27" s="45" t="s">
        <v>923</v>
      </c>
      <c r="P27" s="4">
        <v>8</v>
      </c>
      <c r="Q27" s="4" t="s">
        <v>1004</v>
      </c>
      <c r="R27" s="4">
        <v>2</v>
      </c>
      <c r="S27" s="4">
        <f>VLOOKUP(Q27,引用!$B:$F,4,0)</f>
        <v>50</v>
      </c>
      <c r="T27" s="4">
        <f t="shared" si="5"/>
        <v>100</v>
      </c>
      <c r="U27" s="4" t="s">
        <v>1007</v>
      </c>
      <c r="V27" s="4">
        <v>2</v>
      </c>
      <c r="W27" s="4">
        <f>VLOOKUP(U27,引用!$B:$F,4,0)</f>
        <v>250</v>
      </c>
      <c r="X27" s="4">
        <f t="shared" si="6"/>
        <v>500</v>
      </c>
      <c r="Y27" s="4" t="s">
        <v>912</v>
      </c>
      <c r="Z27" s="4">
        <v>200</v>
      </c>
      <c r="AA27" s="4">
        <f>VLOOKUP(Y27,引用!$B:$F,4,0)</f>
        <v>1</v>
      </c>
      <c r="AB27" s="4">
        <f t="shared" si="7"/>
        <v>200</v>
      </c>
      <c r="AC27" s="4"/>
      <c r="AD27" s="8" t="str">
        <f>VLOOKUP(Q27,引用!$B:$F,3,0)&amp;","&amp;R27</f>
        <v>prop,701,2</v>
      </c>
      <c r="AE27" s="8" t="str">
        <f>VLOOKUP(U27,引用!$B:$F,3,0)&amp;","&amp;V27</f>
        <v>prop,702,2</v>
      </c>
      <c r="AF27" s="8" t="str">
        <f>VLOOKUP(Y27,引用!$B:$F,3,0)&amp;IF(AC27=1,"",","&amp;Z27)</f>
        <v>cash,200</v>
      </c>
      <c r="AG27" s="4">
        <v>3</v>
      </c>
      <c r="AH27" s="4">
        <f t="shared" si="3"/>
        <v>9</v>
      </c>
      <c r="AI27" s="4" t="str">
        <f t="shared" si="4"/>
        <v>3,6,9</v>
      </c>
    </row>
    <row r="28" spans="1:36" x14ac:dyDescent="0.15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43" t="s">
        <v>923</v>
      </c>
      <c r="I28" s="44">
        <f>VLOOKUP(H28,引用!$B:$F,4,0)</f>
        <v>50</v>
      </c>
      <c r="J28" s="44">
        <v>2</v>
      </c>
      <c r="K28" s="44">
        <f t="shared" si="2"/>
        <v>100</v>
      </c>
      <c r="L28" s="44" t="str">
        <f>VLOOKUP(H28,引用!$B:$F,3,0)&amp;","&amp;J28</f>
        <v>prop,701,2</v>
      </c>
      <c r="M28" s="44" t="str">
        <f>VLOOKUP(H28,引用!$B:$F,5,0)&amp;","&amp;J28</f>
        <v>prop,701,2</v>
      </c>
      <c r="N28" s="45" t="s">
        <v>923</v>
      </c>
      <c r="P28" s="4">
        <v>9</v>
      </c>
      <c r="Q28" s="4" t="s">
        <v>1004</v>
      </c>
      <c r="R28" s="4">
        <v>2</v>
      </c>
      <c r="S28" s="4">
        <f>VLOOKUP(Q28,引用!$B:$F,4,0)</f>
        <v>50</v>
      </c>
      <c r="T28" s="4">
        <f t="shared" si="5"/>
        <v>100</v>
      </c>
      <c r="U28" s="4" t="s">
        <v>1003</v>
      </c>
      <c r="V28" s="4">
        <v>2</v>
      </c>
      <c r="W28" s="4">
        <f>VLOOKUP(U28,引用!$B:$F,4,0)</f>
        <v>250</v>
      </c>
      <c r="X28" s="4">
        <f t="shared" si="6"/>
        <v>500</v>
      </c>
      <c r="Y28" s="4" t="s">
        <v>1008</v>
      </c>
      <c r="Z28" s="4">
        <v>1</v>
      </c>
      <c r="AA28" s="4">
        <f>VLOOKUP(Y28,引用!$B:$F,4,0)</f>
        <v>800</v>
      </c>
      <c r="AB28" s="4">
        <f t="shared" si="7"/>
        <v>800</v>
      </c>
      <c r="AC28" s="4">
        <v>1</v>
      </c>
      <c r="AD28" s="8" t="str">
        <f>VLOOKUP(Q28,引用!$B:$F,3,0)&amp;","&amp;R28</f>
        <v>prop,701,2</v>
      </c>
      <c r="AE28" s="8" t="str">
        <f>VLOOKUP(U28,引用!$B:$F,3,0)&amp;","&amp;V28</f>
        <v>prop,702,2</v>
      </c>
      <c r="AF28" s="8" t="str">
        <f>VLOOKUP(Y28,引用!$B:$F,3,0)&amp;IF(AC28=1,"",","&amp;Z28)</f>
        <v>hero,31</v>
      </c>
      <c r="AG28" s="4">
        <v>3</v>
      </c>
      <c r="AH28" s="4">
        <f t="shared" si="3"/>
        <v>9</v>
      </c>
      <c r="AI28" s="4" t="str">
        <f t="shared" si="4"/>
        <v>3,6,9</v>
      </c>
      <c r="AJ28" s="3" t="str">
        <f>AF28</f>
        <v>hero,31</v>
      </c>
    </row>
    <row r="29" spans="1:36" x14ac:dyDescent="0.15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43" t="s">
        <v>923</v>
      </c>
      <c r="I29" s="44">
        <f>VLOOKUP(H29,引用!$B:$F,4,0)</f>
        <v>50</v>
      </c>
      <c r="J29" s="44">
        <v>2</v>
      </c>
      <c r="K29" s="44">
        <f t="shared" si="2"/>
        <v>100</v>
      </c>
      <c r="L29" s="44" t="str">
        <f>VLOOKUP(H29,引用!$B:$F,3,0)&amp;","&amp;J29</f>
        <v>prop,701,2</v>
      </c>
      <c r="M29" s="44" t="str">
        <f>VLOOKUP(H29,引用!$B:$F,5,0)&amp;","&amp;J29</f>
        <v>prop,701,2</v>
      </c>
      <c r="N29" s="45" t="s">
        <v>923</v>
      </c>
      <c r="P29" s="4">
        <v>10</v>
      </c>
      <c r="Q29" s="4" t="s">
        <v>1004</v>
      </c>
      <c r="R29" s="4">
        <v>2</v>
      </c>
      <c r="S29" s="4">
        <f>VLOOKUP(Q29,引用!$B:$F,4,0)</f>
        <v>50</v>
      </c>
      <c r="T29" s="4">
        <f t="shared" si="5"/>
        <v>100</v>
      </c>
      <c r="U29" s="4" t="s">
        <v>1007</v>
      </c>
      <c r="V29" s="4">
        <v>2</v>
      </c>
      <c r="W29" s="4">
        <f>VLOOKUP(U29,引用!$B:$F,4,0)</f>
        <v>250</v>
      </c>
      <c r="X29" s="4">
        <f t="shared" si="6"/>
        <v>500</v>
      </c>
      <c r="Y29" s="4" t="s">
        <v>912</v>
      </c>
      <c r="Z29" s="4">
        <v>200</v>
      </c>
      <c r="AA29" s="4">
        <f>VLOOKUP(Y29,引用!$B:$F,4,0)</f>
        <v>1</v>
      </c>
      <c r="AB29" s="4">
        <f t="shared" si="7"/>
        <v>200</v>
      </c>
      <c r="AC29" s="4"/>
      <c r="AD29" s="8" t="str">
        <f>VLOOKUP(Q29,引用!$B:$F,3,0)&amp;","&amp;R29</f>
        <v>prop,701,2</v>
      </c>
      <c r="AE29" s="8" t="str">
        <f>VLOOKUP(U29,引用!$B:$F,3,0)&amp;","&amp;V29</f>
        <v>prop,702,2</v>
      </c>
      <c r="AF29" s="8" t="str">
        <f>VLOOKUP(Y29,引用!$B:$F,3,0)&amp;IF(AC29=1,"",","&amp;Z29)</f>
        <v>cash,200</v>
      </c>
      <c r="AG29" s="4">
        <v>3</v>
      </c>
      <c r="AH29" s="4">
        <f t="shared" si="3"/>
        <v>9</v>
      </c>
      <c r="AI29" s="4" t="str">
        <f t="shared" si="4"/>
        <v>3,6,9</v>
      </c>
    </row>
    <row r="30" spans="1:36" x14ac:dyDescent="0.15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43" t="s">
        <v>924</v>
      </c>
      <c r="I30" s="44">
        <f>VLOOKUP(H30,引用!$B:$F,4,0)</f>
        <v>250</v>
      </c>
      <c r="J30" s="44">
        <v>2</v>
      </c>
      <c r="K30" s="44">
        <f t="shared" si="2"/>
        <v>500</v>
      </c>
      <c r="L30" s="44" t="str">
        <f>VLOOKUP(H30,引用!$B:$F,3,0)&amp;","&amp;J30</f>
        <v>prop,702,2</v>
      </c>
      <c r="M30" s="44" t="str">
        <f>VLOOKUP(H30,引用!$B:$F,5,0)&amp;","&amp;J30</f>
        <v>prop,702,2</v>
      </c>
      <c r="N30" s="45" t="s">
        <v>924</v>
      </c>
      <c r="P30" s="4">
        <v>11</v>
      </c>
      <c r="Q30" s="4" t="s">
        <v>1004</v>
      </c>
      <c r="R30" s="4">
        <v>2</v>
      </c>
      <c r="S30" s="4">
        <f>VLOOKUP(Q30,引用!$B:$F,4,0)</f>
        <v>50</v>
      </c>
      <c r="T30" s="4">
        <f t="shared" si="5"/>
        <v>100</v>
      </c>
      <c r="U30" s="4" t="s">
        <v>1003</v>
      </c>
      <c r="V30" s="4">
        <v>2</v>
      </c>
      <c r="W30" s="4">
        <f>VLOOKUP(U30,引用!$B:$F,4,0)</f>
        <v>250</v>
      </c>
      <c r="X30" s="4">
        <f t="shared" si="6"/>
        <v>500</v>
      </c>
      <c r="Y30" s="4" t="s">
        <v>912</v>
      </c>
      <c r="Z30" s="4">
        <v>200</v>
      </c>
      <c r="AA30" s="4">
        <f>VLOOKUP(Y30,引用!$B:$F,4,0)</f>
        <v>1</v>
      </c>
      <c r="AB30" s="4">
        <f t="shared" si="7"/>
        <v>200</v>
      </c>
      <c r="AC30" s="4"/>
      <c r="AD30" s="8" t="str">
        <f>VLOOKUP(Q30,引用!$B:$F,3,0)&amp;","&amp;R30</f>
        <v>prop,701,2</v>
      </c>
      <c r="AE30" s="8" t="str">
        <f>VLOOKUP(U30,引用!$B:$F,3,0)&amp;","&amp;V30</f>
        <v>prop,702,2</v>
      </c>
      <c r="AF30" s="8" t="str">
        <f>VLOOKUP(Y30,引用!$B:$F,3,0)&amp;IF(AC30=1,"",","&amp;Z30)</f>
        <v>cash,200</v>
      </c>
      <c r="AG30" s="4">
        <v>3</v>
      </c>
      <c r="AH30" s="4">
        <f t="shared" si="3"/>
        <v>9</v>
      </c>
      <c r="AI30" s="4" t="str">
        <f t="shared" si="4"/>
        <v>3,6,9</v>
      </c>
    </row>
    <row r="31" spans="1:36" x14ac:dyDescent="0.15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43" t="s">
        <v>923</v>
      </c>
      <c r="I31" s="44">
        <f>VLOOKUP(H31,引用!$B:$F,4,0)</f>
        <v>50</v>
      </c>
      <c r="J31" s="44">
        <v>2</v>
      </c>
      <c r="K31" s="44">
        <f t="shared" si="2"/>
        <v>100</v>
      </c>
      <c r="L31" s="44" t="str">
        <f>VLOOKUP(H31,引用!$B:$F,3,0)&amp;","&amp;J31</f>
        <v>prop,701,2</v>
      </c>
      <c r="M31" s="44" t="str">
        <f>VLOOKUP(H31,引用!$B:$F,5,0)&amp;","&amp;J31</f>
        <v>prop,701,2</v>
      </c>
      <c r="N31" s="45" t="s">
        <v>923</v>
      </c>
      <c r="P31" s="4">
        <v>12</v>
      </c>
      <c r="Q31" s="4" t="s">
        <v>1004</v>
      </c>
      <c r="R31" s="4">
        <v>2</v>
      </c>
      <c r="S31" s="4">
        <f>VLOOKUP(Q31,引用!$B:$F,4,0)</f>
        <v>50</v>
      </c>
      <c r="T31" s="4">
        <f t="shared" si="5"/>
        <v>100</v>
      </c>
      <c r="U31" s="4" t="s">
        <v>1007</v>
      </c>
      <c r="V31" s="4">
        <v>2</v>
      </c>
      <c r="W31" s="4">
        <f>VLOOKUP(U31,引用!$B:$F,4,0)</f>
        <v>250</v>
      </c>
      <c r="X31" s="4">
        <f t="shared" si="6"/>
        <v>500</v>
      </c>
      <c r="Y31" s="4" t="s">
        <v>1009</v>
      </c>
      <c r="Z31" s="4">
        <v>1</v>
      </c>
      <c r="AA31" s="4">
        <f>VLOOKUP(Y31,引用!$B:$F,4,0)</f>
        <v>800</v>
      </c>
      <c r="AB31" s="4">
        <f t="shared" si="7"/>
        <v>800</v>
      </c>
      <c r="AC31" s="4">
        <v>1</v>
      </c>
      <c r="AD31" s="8" t="str">
        <f>VLOOKUP(Q31,引用!$B:$F,3,0)&amp;","&amp;R31</f>
        <v>prop,701,2</v>
      </c>
      <c r="AE31" s="8" t="str">
        <f>VLOOKUP(U31,引用!$B:$F,3,0)&amp;","&amp;V31</f>
        <v>prop,702,2</v>
      </c>
      <c r="AF31" s="8" t="str">
        <f>VLOOKUP(Y31,引用!$B:$F,3,0)&amp;IF(AC31=1,"",","&amp;Z31)</f>
        <v>hero,33</v>
      </c>
      <c r="AG31" s="4">
        <v>2</v>
      </c>
      <c r="AH31" s="4">
        <f t="shared" si="3"/>
        <v>6</v>
      </c>
      <c r="AI31" s="4" t="str">
        <f t="shared" si="4"/>
        <v>2,4,6</v>
      </c>
      <c r="AJ31" s="3" t="str">
        <f>AF31</f>
        <v>hero,33</v>
      </c>
    </row>
    <row r="32" spans="1:36" x14ac:dyDescent="0.15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43" t="s">
        <v>923</v>
      </c>
      <c r="I32" s="44">
        <f>VLOOKUP(H32,引用!$B:$F,4,0)</f>
        <v>50</v>
      </c>
      <c r="J32" s="44">
        <v>2</v>
      </c>
      <c r="K32" s="44">
        <f t="shared" si="2"/>
        <v>100</v>
      </c>
      <c r="L32" s="44" t="str">
        <f>VLOOKUP(H32,引用!$B:$F,3,0)&amp;","&amp;J32</f>
        <v>prop,701,2</v>
      </c>
      <c r="M32" s="44" t="str">
        <f>VLOOKUP(H32,引用!$B:$F,5,0)&amp;","&amp;J32</f>
        <v>prop,701,2</v>
      </c>
      <c r="N32" s="45" t="s">
        <v>923</v>
      </c>
      <c r="P32" s="4">
        <v>13</v>
      </c>
      <c r="Q32" s="4" t="s">
        <v>1004</v>
      </c>
      <c r="R32" s="4">
        <v>2</v>
      </c>
      <c r="S32" s="4">
        <f>VLOOKUP(Q32,引用!$B:$F,4,0)</f>
        <v>50</v>
      </c>
      <c r="T32" s="4">
        <f t="shared" si="5"/>
        <v>100</v>
      </c>
      <c r="U32" s="4" t="s">
        <v>1003</v>
      </c>
      <c r="V32" s="4">
        <v>2</v>
      </c>
      <c r="W32" s="4">
        <f>VLOOKUP(U32,引用!$B:$F,4,0)</f>
        <v>250</v>
      </c>
      <c r="X32" s="4">
        <f t="shared" si="6"/>
        <v>500</v>
      </c>
      <c r="Y32" s="4" t="s">
        <v>912</v>
      </c>
      <c r="Z32" s="4">
        <v>200</v>
      </c>
      <c r="AA32" s="4">
        <f>VLOOKUP(Y32,引用!$B:$F,4,0)</f>
        <v>1</v>
      </c>
      <c r="AB32" s="4">
        <f t="shared" si="7"/>
        <v>200</v>
      </c>
      <c r="AC32" s="4"/>
      <c r="AD32" s="8" t="str">
        <f>VLOOKUP(Q32,引用!$B:$F,3,0)&amp;","&amp;R32</f>
        <v>prop,701,2</v>
      </c>
      <c r="AE32" s="8" t="str">
        <f>VLOOKUP(U32,引用!$B:$F,3,0)&amp;","&amp;V32</f>
        <v>prop,702,2</v>
      </c>
      <c r="AF32" s="8" t="str">
        <f>VLOOKUP(Y32,引用!$B:$F,3,0)&amp;IF(AC32=1,"",","&amp;Z32)</f>
        <v>cash,200</v>
      </c>
      <c r="AG32" s="4">
        <v>4</v>
      </c>
      <c r="AH32" s="4">
        <f t="shared" si="3"/>
        <v>12</v>
      </c>
      <c r="AI32" s="4" t="str">
        <f t="shared" si="4"/>
        <v>4,8,12</v>
      </c>
    </row>
    <row r="33" spans="1:36" x14ac:dyDescent="0.15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43" t="s">
        <v>923</v>
      </c>
      <c r="I33" s="44">
        <f>VLOOKUP(H33,引用!$B:$F,4,0)</f>
        <v>50</v>
      </c>
      <c r="J33" s="44">
        <v>2</v>
      </c>
      <c r="K33" s="44">
        <f t="shared" si="2"/>
        <v>100</v>
      </c>
      <c r="L33" s="44" t="str">
        <f>VLOOKUP(H33,引用!$B:$F,3,0)&amp;","&amp;J33</f>
        <v>prop,701,2</v>
      </c>
      <c r="M33" s="44" t="str">
        <f>VLOOKUP(H33,引用!$B:$F,5,0)&amp;","&amp;J33</f>
        <v>prop,701,2</v>
      </c>
      <c r="N33" s="45" t="s">
        <v>923</v>
      </c>
      <c r="P33" s="4">
        <v>14</v>
      </c>
      <c r="Q33" s="4" t="s">
        <v>1004</v>
      </c>
      <c r="R33" s="4">
        <v>2</v>
      </c>
      <c r="S33" s="4">
        <f>VLOOKUP(Q33,引用!$B:$F,4,0)</f>
        <v>50</v>
      </c>
      <c r="T33" s="4">
        <f t="shared" si="5"/>
        <v>100</v>
      </c>
      <c r="U33" s="4" t="s">
        <v>1007</v>
      </c>
      <c r="V33" s="4">
        <v>2</v>
      </c>
      <c r="W33" s="4">
        <f>VLOOKUP(U33,引用!$B:$F,4,0)</f>
        <v>250</v>
      </c>
      <c r="X33" s="4">
        <f t="shared" si="6"/>
        <v>500</v>
      </c>
      <c r="Y33" s="4" t="s">
        <v>912</v>
      </c>
      <c r="Z33" s="4">
        <v>200</v>
      </c>
      <c r="AA33" s="4">
        <f>VLOOKUP(Y33,引用!$B:$F,4,0)</f>
        <v>1</v>
      </c>
      <c r="AB33" s="4">
        <f t="shared" si="7"/>
        <v>200</v>
      </c>
      <c r="AC33" s="4"/>
      <c r="AD33" s="8" t="str">
        <f>VLOOKUP(Q33,引用!$B:$F,3,0)&amp;","&amp;R33</f>
        <v>prop,701,2</v>
      </c>
      <c r="AE33" s="8" t="str">
        <f>VLOOKUP(U33,引用!$B:$F,3,0)&amp;","&amp;V33</f>
        <v>prop,702,2</v>
      </c>
      <c r="AF33" s="8" t="str">
        <f>VLOOKUP(Y33,引用!$B:$F,3,0)&amp;IF(AC33=1,"",","&amp;Z33)</f>
        <v>cash,200</v>
      </c>
      <c r="AG33" s="4">
        <v>4</v>
      </c>
      <c r="AH33" s="4">
        <f t="shared" si="3"/>
        <v>12</v>
      </c>
      <c r="AI33" s="4" t="str">
        <f t="shared" si="4"/>
        <v>4,8,12</v>
      </c>
    </row>
    <row r="34" spans="1:36" x14ac:dyDescent="0.15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43" t="s">
        <v>924</v>
      </c>
      <c r="I34" s="44">
        <f>VLOOKUP(H34,引用!$B:$F,4,0)</f>
        <v>250</v>
      </c>
      <c r="J34" s="44">
        <v>2</v>
      </c>
      <c r="K34" s="44">
        <f t="shared" si="2"/>
        <v>500</v>
      </c>
      <c r="L34" s="44" t="str">
        <f>VLOOKUP(H34,引用!$B:$F,3,0)&amp;","&amp;J34</f>
        <v>prop,702,2</v>
      </c>
      <c r="M34" s="44" t="str">
        <f>VLOOKUP(H34,引用!$B:$F,5,0)&amp;","&amp;J34</f>
        <v>prop,702,2</v>
      </c>
      <c r="N34" s="45" t="s">
        <v>924</v>
      </c>
      <c r="P34" s="4">
        <v>15</v>
      </c>
      <c r="Q34" s="4" t="s">
        <v>1004</v>
      </c>
      <c r="R34" s="4">
        <v>2</v>
      </c>
      <c r="S34" s="4">
        <f>VLOOKUP(Q34,引用!$B:$F,4,0)</f>
        <v>50</v>
      </c>
      <c r="T34" s="4">
        <f t="shared" si="5"/>
        <v>100</v>
      </c>
      <c r="U34" s="4" t="s">
        <v>1003</v>
      </c>
      <c r="V34" s="4">
        <v>2</v>
      </c>
      <c r="W34" s="4">
        <f>VLOOKUP(U34,引用!$B:$F,4,0)</f>
        <v>250</v>
      </c>
      <c r="X34" s="4">
        <f t="shared" si="6"/>
        <v>500</v>
      </c>
      <c r="Y34" s="4" t="s">
        <v>1010</v>
      </c>
      <c r="Z34" s="4">
        <v>1</v>
      </c>
      <c r="AA34" s="4">
        <f>VLOOKUP(Y34,引用!$B:$F,4,0)</f>
        <v>5000</v>
      </c>
      <c r="AB34" s="4">
        <f t="shared" si="7"/>
        <v>5000</v>
      </c>
      <c r="AC34" s="4">
        <v>1</v>
      </c>
      <c r="AD34" s="8" t="str">
        <f>VLOOKUP(Q34,引用!$B:$F,3,0)&amp;","&amp;R34</f>
        <v>prop,701,2</v>
      </c>
      <c r="AE34" s="8" t="str">
        <f>VLOOKUP(U34,引用!$B:$F,3,0)&amp;","&amp;V34</f>
        <v>prop,702,2</v>
      </c>
      <c r="AF34" s="8" t="str">
        <f>VLOOKUP(Y34,引用!$B:$F,3,0)&amp;IF(AC34=1,"",","&amp;Z34)</f>
        <v>hero,39</v>
      </c>
      <c r="AG34" s="4">
        <v>3</v>
      </c>
      <c r="AH34" s="4">
        <f t="shared" si="3"/>
        <v>9</v>
      </c>
      <c r="AI34" s="4" t="str">
        <f t="shared" si="4"/>
        <v>3,6,9</v>
      </c>
      <c r="AJ34" s="3" t="str">
        <f>AF34</f>
        <v>hero,39</v>
      </c>
    </row>
    <row r="35" spans="1:36" x14ac:dyDescent="0.15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43" t="s">
        <v>923</v>
      </c>
      <c r="I35" s="44">
        <f>VLOOKUP(H35,引用!$B:$F,4,0)</f>
        <v>50</v>
      </c>
      <c r="J35" s="44">
        <v>2</v>
      </c>
      <c r="K35" s="44">
        <f t="shared" si="2"/>
        <v>100</v>
      </c>
      <c r="L35" s="44" t="str">
        <f>VLOOKUP(H35,引用!$B:$F,3,0)&amp;","&amp;J35</f>
        <v>prop,701,2</v>
      </c>
      <c r="M35" s="44" t="str">
        <f>VLOOKUP(H35,引用!$B:$F,5,0)&amp;","&amp;J35</f>
        <v>prop,701,2</v>
      </c>
      <c r="N35" s="45" t="s">
        <v>923</v>
      </c>
    </row>
    <row r="36" spans="1:36" x14ac:dyDescent="0.15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43" t="s">
        <v>923</v>
      </c>
      <c r="I36" s="44">
        <f>VLOOKUP(H36,引用!$B:$F,4,0)</f>
        <v>50</v>
      </c>
      <c r="J36" s="44">
        <v>2</v>
      </c>
      <c r="K36" s="44">
        <f t="shared" si="2"/>
        <v>100</v>
      </c>
      <c r="L36" s="44" t="str">
        <f>VLOOKUP(H36,引用!$B:$F,3,0)&amp;","&amp;J36</f>
        <v>prop,701,2</v>
      </c>
      <c r="M36" s="44" t="str">
        <f>VLOOKUP(H36,引用!$B:$F,5,0)&amp;","&amp;J36</f>
        <v>prop,701,2</v>
      </c>
      <c r="N36" s="45" t="s">
        <v>923</v>
      </c>
    </row>
    <row r="37" spans="1:36" x14ac:dyDescent="0.15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43" t="s">
        <v>923</v>
      </c>
      <c r="I37" s="44">
        <f>VLOOKUP(H37,引用!$B:$F,4,0)</f>
        <v>50</v>
      </c>
      <c r="J37" s="44">
        <v>2</v>
      </c>
      <c r="K37" s="44">
        <f t="shared" si="2"/>
        <v>100</v>
      </c>
      <c r="L37" s="44" t="str">
        <f>VLOOKUP(H37,引用!$B:$F,3,0)&amp;","&amp;J37</f>
        <v>prop,701,2</v>
      </c>
      <c r="M37" s="44" t="str">
        <f>VLOOKUP(H37,引用!$B:$F,5,0)&amp;","&amp;J37</f>
        <v>prop,701,2</v>
      </c>
      <c r="N37" s="45" t="s">
        <v>923</v>
      </c>
    </row>
    <row r="38" spans="1:36" x14ac:dyDescent="0.15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43" t="s">
        <v>924</v>
      </c>
      <c r="I38" s="44">
        <f>VLOOKUP(H38,引用!$B:$F,4,0)</f>
        <v>250</v>
      </c>
      <c r="J38" s="44">
        <v>2</v>
      </c>
      <c r="K38" s="44">
        <f t="shared" si="2"/>
        <v>500</v>
      </c>
      <c r="L38" s="44" t="str">
        <f>VLOOKUP(H38,引用!$B:$F,3,0)&amp;","&amp;J38</f>
        <v>prop,702,2</v>
      </c>
      <c r="M38" s="44" t="str">
        <f>VLOOKUP(H38,引用!$B:$F,5,0)&amp;","&amp;J38</f>
        <v>prop,702,2</v>
      </c>
      <c r="N38" s="45" t="s">
        <v>924</v>
      </c>
    </row>
    <row r="39" spans="1:36" x14ac:dyDescent="0.15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43" t="s">
        <v>923</v>
      </c>
      <c r="I39" s="44">
        <f>VLOOKUP(H39,引用!$B:$F,4,0)</f>
        <v>50</v>
      </c>
      <c r="J39" s="44">
        <v>2</v>
      </c>
      <c r="K39" s="44">
        <f t="shared" si="2"/>
        <v>100</v>
      </c>
      <c r="L39" s="44" t="str">
        <f>VLOOKUP(H39,引用!$B:$F,3,0)&amp;","&amp;J39</f>
        <v>prop,701,2</v>
      </c>
      <c r="M39" s="44" t="str">
        <f>VLOOKUP(H39,引用!$B:$F,5,0)&amp;","&amp;J39</f>
        <v>prop,701,2</v>
      </c>
      <c r="N39" s="45" t="s">
        <v>923</v>
      </c>
    </row>
    <row r="40" spans="1:36" x14ac:dyDescent="0.15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43" t="s">
        <v>923</v>
      </c>
      <c r="I40" s="44">
        <f>VLOOKUP(H40,引用!$B:$F,4,0)</f>
        <v>50</v>
      </c>
      <c r="J40" s="44">
        <v>2</v>
      </c>
      <c r="K40" s="44">
        <f t="shared" si="2"/>
        <v>100</v>
      </c>
      <c r="L40" s="44" t="str">
        <f>VLOOKUP(H40,引用!$B:$F,3,0)&amp;","&amp;J40</f>
        <v>prop,701,2</v>
      </c>
      <c r="M40" s="44" t="str">
        <f>VLOOKUP(H40,引用!$B:$F,5,0)&amp;","&amp;J40</f>
        <v>prop,701,2</v>
      </c>
      <c r="N40" s="45" t="s">
        <v>923</v>
      </c>
    </row>
    <row r="41" spans="1:36" x14ac:dyDescent="0.15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43" t="s">
        <v>923</v>
      </c>
      <c r="I41" s="44">
        <f>VLOOKUP(H41,引用!$B:$F,4,0)</f>
        <v>50</v>
      </c>
      <c r="J41" s="44">
        <v>2</v>
      </c>
      <c r="K41" s="44">
        <f t="shared" si="2"/>
        <v>100</v>
      </c>
      <c r="L41" s="44" t="str">
        <f>VLOOKUP(H41,引用!$B:$F,3,0)&amp;","&amp;J41</f>
        <v>prop,701,2</v>
      </c>
      <c r="M41" s="44" t="str">
        <f>VLOOKUP(H41,引用!$B:$F,5,0)&amp;","&amp;J41</f>
        <v>prop,701,2</v>
      </c>
      <c r="N41" s="45" t="s">
        <v>923</v>
      </c>
    </row>
    <row r="42" spans="1:36" x14ac:dyDescent="0.15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43" t="s">
        <v>924</v>
      </c>
      <c r="I42" s="44">
        <f>VLOOKUP(H42,引用!$B:$F,4,0)</f>
        <v>250</v>
      </c>
      <c r="J42" s="44">
        <v>2</v>
      </c>
      <c r="K42" s="44">
        <f t="shared" si="2"/>
        <v>500</v>
      </c>
      <c r="L42" s="44" t="str">
        <f>VLOOKUP(H42,引用!$B:$F,3,0)&amp;","&amp;J42</f>
        <v>prop,702,2</v>
      </c>
      <c r="M42" s="44" t="str">
        <f>VLOOKUP(H42,引用!$B:$F,5,0)&amp;","&amp;J42</f>
        <v>prop,702,2</v>
      </c>
      <c r="N42" s="45" t="s">
        <v>924</v>
      </c>
    </row>
    <row r="43" spans="1:36" x14ac:dyDescent="0.15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43" t="s">
        <v>923</v>
      </c>
      <c r="I43" s="44">
        <f>VLOOKUP(H43,引用!$B:$F,4,0)</f>
        <v>50</v>
      </c>
      <c r="J43" s="44">
        <v>2</v>
      </c>
      <c r="K43" s="44">
        <f t="shared" si="2"/>
        <v>100</v>
      </c>
      <c r="L43" s="44" t="str">
        <f>VLOOKUP(H43,引用!$B:$F,3,0)&amp;","&amp;J43</f>
        <v>prop,701,2</v>
      </c>
      <c r="M43" s="44" t="str">
        <f>VLOOKUP(H43,引用!$B:$F,5,0)&amp;","&amp;J43</f>
        <v>prop,701,2</v>
      </c>
      <c r="N43" s="45" t="s">
        <v>923</v>
      </c>
    </row>
    <row r="44" spans="1:36" x14ac:dyDescent="0.15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43" t="s">
        <v>923</v>
      </c>
      <c r="I44" s="44">
        <f>VLOOKUP(H44,引用!$B:$F,4,0)</f>
        <v>50</v>
      </c>
      <c r="J44" s="44">
        <v>2</v>
      </c>
      <c r="K44" s="44">
        <f t="shared" si="2"/>
        <v>100</v>
      </c>
      <c r="L44" s="44" t="str">
        <f>VLOOKUP(H44,引用!$B:$F,3,0)&amp;","&amp;J44</f>
        <v>prop,701,2</v>
      </c>
      <c r="M44" s="44" t="str">
        <f>VLOOKUP(H44,引用!$B:$F,5,0)&amp;","&amp;J44</f>
        <v>prop,701,2</v>
      </c>
      <c r="N44" s="45" t="s">
        <v>923</v>
      </c>
    </row>
    <row r="45" spans="1:36" x14ac:dyDescent="0.15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43" t="s">
        <v>924</v>
      </c>
      <c r="I45" s="44">
        <f>VLOOKUP(H45,引用!$B:$F,4,0)</f>
        <v>250</v>
      </c>
      <c r="J45" s="44">
        <v>2</v>
      </c>
      <c r="K45" s="44">
        <f t="shared" si="2"/>
        <v>500</v>
      </c>
      <c r="L45" s="44" t="str">
        <f>VLOOKUP(H45,引用!$B:$F,3,0)&amp;","&amp;J45</f>
        <v>prop,702,2</v>
      </c>
      <c r="M45" s="44" t="str">
        <f>VLOOKUP(H45,引用!$B:$F,5,0)&amp;","&amp;J45</f>
        <v>prop,702,2</v>
      </c>
      <c r="N45" s="45" t="s">
        <v>924</v>
      </c>
    </row>
    <row r="46" spans="1:36" x14ac:dyDescent="0.15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43" t="s">
        <v>923</v>
      </c>
      <c r="I46" s="44">
        <f>VLOOKUP(H46,引用!$B:$F,4,0)</f>
        <v>50</v>
      </c>
      <c r="J46" s="44">
        <v>2</v>
      </c>
      <c r="K46" s="44">
        <f t="shared" si="2"/>
        <v>100</v>
      </c>
      <c r="L46" s="44" t="str">
        <f>VLOOKUP(H46,引用!$B:$F,3,0)&amp;","&amp;J46</f>
        <v>prop,701,2</v>
      </c>
      <c r="M46" s="44" t="str">
        <f>VLOOKUP(H46,引用!$B:$F,5,0)&amp;","&amp;J46</f>
        <v>prop,701,2</v>
      </c>
      <c r="N46" s="45" t="s">
        <v>923</v>
      </c>
    </row>
    <row r="47" spans="1:36" x14ac:dyDescent="0.15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43" t="s">
        <v>923</v>
      </c>
      <c r="I47" s="44">
        <f>VLOOKUP(H47,引用!$B:$F,4,0)</f>
        <v>50</v>
      </c>
      <c r="J47" s="44">
        <v>2</v>
      </c>
      <c r="K47" s="44">
        <f t="shared" si="2"/>
        <v>100</v>
      </c>
      <c r="L47" s="44" t="str">
        <f>VLOOKUP(H47,引用!$B:$F,3,0)&amp;","&amp;J47</f>
        <v>prop,701,2</v>
      </c>
      <c r="M47" s="44" t="str">
        <f>VLOOKUP(H47,引用!$B:$F,5,0)&amp;","&amp;J47</f>
        <v>prop,701,2</v>
      </c>
      <c r="N47" s="45" t="s">
        <v>923</v>
      </c>
    </row>
    <row r="48" spans="1:36" x14ac:dyDescent="0.15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43" t="s">
        <v>924</v>
      </c>
      <c r="I48" s="44">
        <f>VLOOKUP(H48,引用!$B:$F,4,0)</f>
        <v>250</v>
      </c>
      <c r="J48" s="44">
        <v>2</v>
      </c>
      <c r="K48" s="44">
        <f t="shared" si="2"/>
        <v>500</v>
      </c>
      <c r="L48" s="44" t="str">
        <f>VLOOKUP(H48,引用!$B:$F,3,0)&amp;","&amp;J48</f>
        <v>prop,702,2</v>
      </c>
      <c r="M48" s="44" t="str">
        <f>VLOOKUP(H48,引用!$B:$F,5,0)&amp;","&amp;J48</f>
        <v>prop,702,2</v>
      </c>
      <c r="N48" s="45" t="s">
        <v>924</v>
      </c>
    </row>
    <row r="49" spans="1:14" x14ac:dyDescent="0.15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43" t="s">
        <v>923</v>
      </c>
      <c r="I49" s="44">
        <f>VLOOKUP(H49,引用!$B:$F,4,0)</f>
        <v>50</v>
      </c>
      <c r="J49" s="44">
        <v>2</v>
      </c>
      <c r="K49" s="44">
        <f t="shared" si="2"/>
        <v>100</v>
      </c>
      <c r="L49" s="44" t="str">
        <f>VLOOKUP(H49,引用!$B:$F,3,0)&amp;","&amp;J49</f>
        <v>prop,701,2</v>
      </c>
      <c r="M49" s="44" t="str">
        <f>VLOOKUP(H49,引用!$B:$F,5,0)&amp;","&amp;J49</f>
        <v>prop,701,2</v>
      </c>
      <c r="N49" s="45" t="s">
        <v>923</v>
      </c>
    </row>
    <row r="50" spans="1:14" x14ac:dyDescent="0.15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43" t="s">
        <v>923</v>
      </c>
      <c r="I50" s="44">
        <f>VLOOKUP(H50,引用!$B:$F,4,0)</f>
        <v>50</v>
      </c>
      <c r="J50" s="44">
        <v>2</v>
      </c>
      <c r="K50" s="44">
        <f t="shared" si="2"/>
        <v>100</v>
      </c>
      <c r="L50" s="44" t="str">
        <f>VLOOKUP(H50,引用!$B:$F,3,0)&amp;","&amp;J50</f>
        <v>prop,701,2</v>
      </c>
      <c r="M50" s="44" t="str">
        <f>VLOOKUP(H50,引用!$B:$F,5,0)&amp;","&amp;J50</f>
        <v>prop,701,2</v>
      </c>
      <c r="N50" s="45" t="s">
        <v>923</v>
      </c>
    </row>
    <row r="51" spans="1:14" x14ac:dyDescent="0.15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43" t="s">
        <v>924</v>
      </c>
      <c r="I51" s="44">
        <f>VLOOKUP(H51,引用!$B:$F,4,0)</f>
        <v>250</v>
      </c>
      <c r="J51" s="44">
        <v>2</v>
      </c>
      <c r="K51" s="44">
        <f t="shared" si="2"/>
        <v>500</v>
      </c>
      <c r="L51" s="44" t="str">
        <f>VLOOKUP(H51,引用!$B:$F,3,0)&amp;","&amp;J51</f>
        <v>prop,702,2</v>
      </c>
      <c r="M51" s="44" t="str">
        <f>VLOOKUP(H51,引用!$B:$F,5,0)&amp;","&amp;J51</f>
        <v>prop,702,2</v>
      </c>
      <c r="N51" s="45" t="s">
        <v>924</v>
      </c>
    </row>
    <row r="52" spans="1:14" x14ac:dyDescent="0.15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43" t="s">
        <v>923</v>
      </c>
      <c r="I52" s="44">
        <f>VLOOKUP(H52,引用!$B:$F,4,0)</f>
        <v>50</v>
      </c>
      <c r="J52" s="44">
        <v>2</v>
      </c>
      <c r="K52" s="44">
        <f t="shared" si="2"/>
        <v>100</v>
      </c>
      <c r="L52" s="44" t="str">
        <f>VLOOKUP(H52,引用!$B:$F,3,0)&amp;","&amp;J52</f>
        <v>prop,701,2</v>
      </c>
      <c r="M52" s="44" t="str">
        <f>VLOOKUP(H52,引用!$B:$F,5,0)&amp;","&amp;J52</f>
        <v>prop,701,2</v>
      </c>
      <c r="N52" s="45" t="s">
        <v>923</v>
      </c>
    </row>
    <row r="53" spans="1:14" x14ac:dyDescent="0.15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43" t="s">
        <v>923</v>
      </c>
      <c r="I53" s="44">
        <f>VLOOKUP(H53,引用!$B:$F,4,0)</f>
        <v>50</v>
      </c>
      <c r="J53" s="44">
        <v>2</v>
      </c>
      <c r="K53" s="44">
        <f t="shared" si="2"/>
        <v>100</v>
      </c>
      <c r="L53" s="44" t="str">
        <f>VLOOKUP(H53,引用!$B:$F,3,0)&amp;","&amp;J53</f>
        <v>prop,701,2</v>
      </c>
      <c r="M53" s="44" t="str">
        <f>VLOOKUP(H53,引用!$B:$F,5,0)&amp;","&amp;J53</f>
        <v>prop,701,2</v>
      </c>
      <c r="N53" s="45" t="s">
        <v>923</v>
      </c>
    </row>
    <row r="54" spans="1:14" x14ac:dyDescent="0.15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43" t="s">
        <v>924</v>
      </c>
      <c r="I54" s="44">
        <f>VLOOKUP(H54,引用!$B:$F,4,0)</f>
        <v>250</v>
      </c>
      <c r="J54" s="44">
        <v>2</v>
      </c>
      <c r="K54" s="44">
        <f t="shared" si="2"/>
        <v>500</v>
      </c>
      <c r="L54" s="44" t="str">
        <f>VLOOKUP(H54,引用!$B:$F,3,0)&amp;","&amp;J54</f>
        <v>prop,702,2</v>
      </c>
      <c r="M54" s="44" t="str">
        <f>VLOOKUP(H54,引用!$B:$F,5,0)&amp;","&amp;J54</f>
        <v>prop,702,2</v>
      </c>
      <c r="N54" s="45" t="s">
        <v>924</v>
      </c>
    </row>
    <row r="55" spans="1:14" x14ac:dyDescent="0.15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43" t="s">
        <v>923</v>
      </c>
      <c r="I55" s="44">
        <f>VLOOKUP(H55,引用!$B:$F,4,0)</f>
        <v>50</v>
      </c>
      <c r="J55" s="44">
        <v>2</v>
      </c>
      <c r="K55" s="44">
        <f t="shared" si="2"/>
        <v>100</v>
      </c>
      <c r="L55" s="44" t="str">
        <f>VLOOKUP(H55,引用!$B:$F,3,0)&amp;","&amp;J55</f>
        <v>prop,701,2</v>
      </c>
      <c r="M55" s="44" t="str">
        <f>VLOOKUP(H55,引用!$B:$F,5,0)&amp;","&amp;J55</f>
        <v>prop,701,2</v>
      </c>
      <c r="N55" s="45" t="s">
        <v>923</v>
      </c>
    </row>
    <row r="56" spans="1:14" x14ac:dyDescent="0.15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43" t="s">
        <v>924</v>
      </c>
      <c r="I56" s="44">
        <f>VLOOKUP(H56,引用!$B:$F,4,0)</f>
        <v>250</v>
      </c>
      <c r="J56" s="44">
        <v>2</v>
      </c>
      <c r="K56" s="44">
        <f t="shared" si="2"/>
        <v>500</v>
      </c>
      <c r="L56" s="44" t="str">
        <f>VLOOKUP(H56,引用!$B:$F,3,0)&amp;","&amp;J56</f>
        <v>prop,702,2</v>
      </c>
      <c r="M56" s="44" t="str">
        <f>VLOOKUP(H56,引用!$B:$F,5,0)&amp;","&amp;J56</f>
        <v>prop,702,2</v>
      </c>
      <c r="N56" s="45" t="s">
        <v>924</v>
      </c>
    </row>
    <row r="57" spans="1:14" x14ac:dyDescent="0.15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43" t="s">
        <v>923</v>
      </c>
      <c r="I57" s="44">
        <f>VLOOKUP(H57,引用!$B:$F,4,0)</f>
        <v>50</v>
      </c>
      <c r="J57" s="44">
        <v>2</v>
      </c>
      <c r="K57" s="44">
        <f t="shared" si="2"/>
        <v>100</v>
      </c>
      <c r="L57" s="44" t="str">
        <f>VLOOKUP(H57,引用!$B:$F,3,0)&amp;","&amp;J57</f>
        <v>prop,701,2</v>
      </c>
      <c r="M57" s="44" t="str">
        <f>VLOOKUP(H57,引用!$B:$F,5,0)&amp;","&amp;J57</f>
        <v>prop,701,2</v>
      </c>
      <c r="N57" s="45" t="s">
        <v>923</v>
      </c>
    </row>
    <row r="58" spans="1:14" x14ac:dyDescent="0.15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43" t="s">
        <v>923</v>
      </c>
      <c r="I58" s="44">
        <f>VLOOKUP(H58,引用!$B:$F,4,0)</f>
        <v>50</v>
      </c>
      <c r="J58" s="44">
        <v>2</v>
      </c>
      <c r="K58" s="44">
        <f t="shared" si="2"/>
        <v>100</v>
      </c>
      <c r="L58" s="44" t="str">
        <f>VLOOKUP(H58,引用!$B:$F,3,0)&amp;","&amp;J58</f>
        <v>prop,701,2</v>
      </c>
      <c r="M58" s="44" t="str">
        <f>VLOOKUP(H58,引用!$B:$F,5,0)&amp;","&amp;J58</f>
        <v>prop,701,2</v>
      </c>
      <c r="N58" s="45" t="s">
        <v>923</v>
      </c>
    </row>
    <row r="59" spans="1:14" x14ac:dyDescent="0.15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43" t="s">
        <v>923</v>
      </c>
      <c r="I59" s="44">
        <f>VLOOKUP(H59,引用!$B:$F,4,0)</f>
        <v>50</v>
      </c>
      <c r="J59" s="44">
        <v>2</v>
      </c>
      <c r="K59" s="44">
        <f t="shared" si="2"/>
        <v>100</v>
      </c>
      <c r="L59" s="44" t="str">
        <f>VLOOKUP(H59,引用!$B:$F,3,0)&amp;","&amp;J59</f>
        <v>prop,701,2</v>
      </c>
      <c r="M59" s="44" t="str">
        <f>VLOOKUP(H59,引用!$B:$F,5,0)&amp;","&amp;J59</f>
        <v>prop,701,2</v>
      </c>
      <c r="N59" s="45" t="s">
        <v>923</v>
      </c>
    </row>
    <row r="60" spans="1:14" x14ac:dyDescent="0.15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43" t="s">
        <v>924</v>
      </c>
      <c r="I60" s="44">
        <f>VLOOKUP(H60,引用!$B:$F,4,0)</f>
        <v>250</v>
      </c>
      <c r="J60" s="44">
        <v>2</v>
      </c>
      <c r="K60" s="44">
        <f t="shared" si="2"/>
        <v>500</v>
      </c>
      <c r="L60" s="44" t="str">
        <f>VLOOKUP(H60,引用!$B:$F,3,0)&amp;","&amp;J60</f>
        <v>prop,702,2</v>
      </c>
      <c r="M60" s="44" t="str">
        <f>VLOOKUP(H60,引用!$B:$F,5,0)&amp;","&amp;J60</f>
        <v>prop,702,2</v>
      </c>
      <c r="N60" s="45" t="s">
        <v>924</v>
      </c>
    </row>
    <row r="61" spans="1:14" x14ac:dyDescent="0.15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43" t="s">
        <v>923</v>
      </c>
      <c r="I61" s="44">
        <f>VLOOKUP(H61,引用!$B:$F,4,0)</f>
        <v>50</v>
      </c>
      <c r="J61" s="44">
        <v>2</v>
      </c>
      <c r="K61" s="44">
        <f t="shared" si="2"/>
        <v>100</v>
      </c>
      <c r="L61" s="44" t="str">
        <f>VLOOKUP(H61,引用!$B:$F,3,0)&amp;","&amp;J61</f>
        <v>prop,701,2</v>
      </c>
      <c r="M61" s="44" t="str">
        <f>VLOOKUP(H61,引用!$B:$F,5,0)&amp;","&amp;J61</f>
        <v>prop,701,2</v>
      </c>
      <c r="N61" s="45" t="s">
        <v>923</v>
      </c>
    </row>
    <row r="62" spans="1:14" x14ac:dyDescent="0.15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43" t="s">
        <v>923</v>
      </c>
      <c r="I62" s="44">
        <f>VLOOKUP(H62,引用!$B:$F,4,0)</f>
        <v>50</v>
      </c>
      <c r="J62" s="44">
        <v>2</v>
      </c>
      <c r="K62" s="44">
        <f t="shared" si="2"/>
        <v>100</v>
      </c>
      <c r="L62" s="44" t="str">
        <f>VLOOKUP(H62,引用!$B:$F,3,0)&amp;","&amp;J62</f>
        <v>prop,701,2</v>
      </c>
      <c r="M62" s="44" t="str">
        <f>VLOOKUP(H62,引用!$B:$F,5,0)&amp;","&amp;J62</f>
        <v>prop,701,2</v>
      </c>
      <c r="N62" s="45" t="s">
        <v>923</v>
      </c>
    </row>
    <row r="63" spans="1:14" x14ac:dyDescent="0.15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43" t="s">
        <v>923</v>
      </c>
      <c r="I63" s="44">
        <f>VLOOKUP(H63,引用!$B:$F,4,0)</f>
        <v>50</v>
      </c>
      <c r="J63" s="44">
        <v>2</v>
      </c>
      <c r="K63" s="44">
        <f t="shared" si="2"/>
        <v>100</v>
      </c>
      <c r="L63" s="44" t="str">
        <f>VLOOKUP(H63,引用!$B:$F,3,0)&amp;","&amp;J63</f>
        <v>prop,701,2</v>
      </c>
      <c r="M63" s="44" t="str">
        <f>VLOOKUP(H63,引用!$B:$F,5,0)&amp;","&amp;J63</f>
        <v>prop,701,2</v>
      </c>
      <c r="N63" s="45" t="s">
        <v>923</v>
      </c>
    </row>
    <row r="64" spans="1:14" x14ac:dyDescent="0.15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43" t="s">
        <v>924</v>
      </c>
      <c r="I64" s="44">
        <f>VLOOKUP(H64,引用!$B:$F,4,0)</f>
        <v>250</v>
      </c>
      <c r="J64" s="44">
        <v>2</v>
      </c>
      <c r="K64" s="44">
        <f t="shared" si="2"/>
        <v>500</v>
      </c>
      <c r="L64" s="44" t="str">
        <f>VLOOKUP(H64,引用!$B:$F,3,0)&amp;","&amp;J64</f>
        <v>prop,702,2</v>
      </c>
      <c r="M64" s="44" t="str">
        <f>VLOOKUP(H64,引用!$B:$F,5,0)&amp;","&amp;J64</f>
        <v>prop,702,2</v>
      </c>
      <c r="N64" s="45" t="s">
        <v>924</v>
      </c>
    </row>
    <row r="65" spans="1:15" x14ac:dyDescent="0.15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43" t="s">
        <v>923</v>
      </c>
      <c r="I65" s="44">
        <f>VLOOKUP(H65,引用!$B:$F,4,0)</f>
        <v>50</v>
      </c>
      <c r="J65" s="44">
        <v>2</v>
      </c>
      <c r="K65" s="44">
        <f t="shared" si="2"/>
        <v>100</v>
      </c>
      <c r="L65" s="44" t="str">
        <f>VLOOKUP(H65,引用!$B:$F,3,0)&amp;","&amp;J65</f>
        <v>prop,701,2</v>
      </c>
      <c r="M65" s="44" t="str">
        <f>VLOOKUP(H65,引用!$B:$F,5,0)&amp;","&amp;J65</f>
        <v>prop,701,2</v>
      </c>
      <c r="N65" s="45" t="s">
        <v>923</v>
      </c>
    </row>
    <row r="66" spans="1:15" x14ac:dyDescent="0.15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43" t="s">
        <v>923</v>
      </c>
      <c r="I66" s="44">
        <f>VLOOKUP(H66,引用!$B:$F,4,0)</f>
        <v>50</v>
      </c>
      <c r="J66" s="44">
        <v>2</v>
      </c>
      <c r="K66" s="44">
        <f t="shared" si="2"/>
        <v>100</v>
      </c>
      <c r="L66" s="44" t="str">
        <f>VLOOKUP(H66,引用!$B:$F,3,0)&amp;","&amp;J66</f>
        <v>prop,701,2</v>
      </c>
      <c r="M66" s="44" t="str">
        <f>VLOOKUP(H66,引用!$B:$F,5,0)&amp;","&amp;J66</f>
        <v>prop,701,2</v>
      </c>
      <c r="N66" s="45" t="s">
        <v>923</v>
      </c>
    </row>
    <row r="67" spans="1:15" x14ac:dyDescent="0.15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43" t="s">
        <v>924</v>
      </c>
      <c r="I67" s="44">
        <f>VLOOKUP(H67,引用!$B:$F,4,0)</f>
        <v>250</v>
      </c>
      <c r="J67" s="44">
        <v>2</v>
      </c>
      <c r="K67" s="44">
        <f t="shared" si="2"/>
        <v>500</v>
      </c>
      <c r="L67" s="44" t="str">
        <f>VLOOKUP(H67,引用!$B:$F,3,0)&amp;","&amp;J67</f>
        <v>prop,702,2</v>
      </c>
      <c r="M67" s="44" t="str">
        <f>VLOOKUP(H67,引用!$B:$F,5,0)&amp;","&amp;J67</f>
        <v>prop,702,2</v>
      </c>
      <c r="N67" s="45" t="s">
        <v>924</v>
      </c>
    </row>
    <row r="70" spans="1:15" x14ac:dyDescent="0.15">
      <c r="A70" s="13" t="s">
        <v>121</v>
      </c>
    </row>
    <row r="71" spans="1:15" x14ac:dyDescent="0.15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15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15">
      <c r="A73" s="14">
        <v>2</v>
      </c>
      <c r="B73" s="3" t="s">
        <v>126</v>
      </c>
      <c r="C73" s="14" t="s">
        <v>36</v>
      </c>
      <c r="D73" s="14">
        <v>2</v>
      </c>
      <c r="E73" s="14" t="s">
        <v>987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15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926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15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15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15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15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15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15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15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15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15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15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15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15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15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15">
      <c r="A88" s="17" t="str">
        <f t="shared" ref="A88:B100" si="8">C88&amp;";"&amp;E88&amp;IF(G88="","",";"&amp;G88)&amp;IF(I88="","",";"&amp;I88)&amp;IF(K88="","",";"&amp;K88)&amp;IF(M88="","",";"&amp;M88)</f>
        <v>prop,203,2;prop,203,2;prop,204,2</v>
      </c>
      <c r="B88" s="17" t="str">
        <f t="shared" si="8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15">
      <c r="A89" s="17" t="str">
        <f t="shared" si="8"/>
        <v>pack,303,1;pack,303,1;pack,303,1;pack,303,1;pack,304,1</v>
      </c>
      <c r="B89" s="17" t="str">
        <f t="shared" si="8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15">
      <c r="A90" s="17" t="str">
        <f t="shared" si="8"/>
        <v>prop,204,2;prop,204,2;prop,322,1;prop,322,1;prop,205,1;prop,205,1</v>
      </c>
      <c r="B90" s="17" t="str">
        <f t="shared" si="8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15">
      <c r="A91" s="17" t="str">
        <f t="shared" si="8"/>
        <v>prop,313,1;prop,316,1;prop,313,1;prop,316,1;prop,314,1;prop,317,1</v>
      </c>
      <c r="B91" s="17" t="str">
        <f t="shared" si="8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15">
      <c r="A92" s="17" t="str">
        <f t="shared" si="8"/>
        <v>pack,303,1;pack,303,1;pack,303,1;pack,303,1;pack,304,1;pack,304,1</v>
      </c>
      <c r="B92" s="17" t="str">
        <f t="shared" si="8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15">
      <c r="A93" s="17" t="str">
        <f t="shared" si="8"/>
        <v>prop,205,1;prop,205,1;prop,205,1;prop,205,1;prop,206,1;prop,206,1</v>
      </c>
      <c r="B93" s="17" t="str">
        <f t="shared" si="8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15">
      <c r="A94" s="17" t="str">
        <f t="shared" si="8"/>
        <v>prop,314,1;prop,317,1;prop,314,1;prop,317,1;prop,315,1;prop,318,1</v>
      </c>
      <c r="B94" s="17" t="str">
        <f t="shared" si="8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15">
      <c r="A95" s="17" t="str">
        <f t="shared" si="8"/>
        <v>pack,303,1;pack,303,1;pack,303,1;pack,303,1;pack,304,1;pack,304,1</v>
      </c>
      <c r="B95" s="17" t="str">
        <f t="shared" si="8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15">
      <c r="A96" s="17" t="str">
        <f t="shared" si="8"/>
        <v>prop,206,1;prop,206,1;prop,206,1;prop,206,1;prop,323,1;prop,323,1</v>
      </c>
      <c r="B96" s="17" t="str">
        <f t="shared" si="8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15">
      <c r="A97" s="17" t="str">
        <f t="shared" si="8"/>
        <v>prop,314,1;prop,317,1;prop,314,1;prop,317,1;prop,315,1;prop,318,1</v>
      </c>
      <c r="B97" s="17" t="str">
        <f t="shared" si="8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15">
      <c r="A98" s="17" t="str">
        <f t="shared" si="8"/>
        <v>pack,304,1;pack,304,1;pack,304,1;pack,304,1;pack,304,1;pack,304,1</v>
      </c>
      <c r="B98" s="17" t="str">
        <f t="shared" si="8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15">
      <c r="A99" s="17" t="str">
        <f t="shared" si="8"/>
        <v>prop,322,1;prop,322,1;prop,322,1;prop,322,1;prop,323,1;prop,323,1</v>
      </c>
      <c r="B99" s="17" t="str">
        <f t="shared" si="8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15">
      <c r="A100" s="17" t="str">
        <f t="shared" si="8"/>
        <v>prop,314,1;prop,317,1;prop,314,1;prop,317,1;prop,315,1;prop,318,1</v>
      </c>
      <c r="B100" s="17" t="str">
        <f t="shared" si="8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selection activeCell="D23" sqref="D23"/>
    </sheetView>
  </sheetViews>
  <sheetFormatPr baseColWidth="10" defaultColWidth="8.83203125" defaultRowHeight="15" x14ac:dyDescent="0.2"/>
  <cols>
    <col min="4" max="5" width="31.83203125" bestFit="1" customWidth="1"/>
    <col min="8" max="8" width="17.1640625" bestFit="1" customWidth="1"/>
    <col min="9" max="9" width="11.3320312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927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928</v>
      </c>
      <c r="D2" s="42" t="s">
        <v>929</v>
      </c>
      <c r="E2" s="42" t="s">
        <v>929</v>
      </c>
      <c r="F2" s="32"/>
      <c r="G2" t="s">
        <v>940</v>
      </c>
      <c r="H2" s="32" t="s">
        <v>957</v>
      </c>
      <c r="I2">
        <v>1</v>
      </c>
      <c r="J2" t="s">
        <v>945</v>
      </c>
      <c r="K2" t="str">
        <f>INDEX(引用!$B:$B,MATCH('7日登陆'!J2,引用!$F:$F,0))</f>
        <v>经验奶昔</v>
      </c>
      <c r="L2">
        <v>2</v>
      </c>
      <c r="M2" t="s">
        <v>951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930</v>
      </c>
      <c r="D3" s="32" t="s">
        <v>931</v>
      </c>
      <c r="E3" s="32" t="s">
        <v>931</v>
      </c>
      <c r="G3" t="s">
        <v>941</v>
      </c>
      <c r="H3" t="str">
        <f>INDEX(引用!$B:$B,MATCH('7日登陆'!G3,引用!$F:$F,0))</f>
        <v>高级招募令</v>
      </c>
      <c r="I3">
        <v>1</v>
      </c>
      <c r="J3" t="s">
        <v>946</v>
      </c>
      <c r="K3" t="str">
        <f>INDEX(引用!$B:$B,MATCH('7日登陆'!J3,引用!$F:$F,0))</f>
        <v>训练拳套</v>
      </c>
      <c r="L3">
        <v>3</v>
      </c>
      <c r="M3" s="34" t="s">
        <v>952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932</v>
      </c>
      <c r="D4" s="31" t="s">
        <v>933</v>
      </c>
      <c r="E4" s="31" t="s">
        <v>933</v>
      </c>
      <c r="G4" t="s">
        <v>942</v>
      </c>
      <c r="H4" t="str">
        <f>INDEX(引用!B:B,MATCH('7日登陆'!G4,引用!F:F,0))</f>
        <v>杰诺斯的碎片</v>
      </c>
      <c r="I4">
        <v>20</v>
      </c>
      <c r="J4" t="s">
        <v>947</v>
      </c>
      <c r="K4" t="str">
        <f>INDEX(引用!$B:$B,MATCH('7日登陆'!J4,引用!$F:$F,0))</f>
        <v>元气牛肉</v>
      </c>
      <c r="L4">
        <v>3</v>
      </c>
      <c r="M4" t="s">
        <v>953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930</v>
      </c>
      <c r="D5" s="31" t="s">
        <v>934</v>
      </c>
      <c r="E5" s="31" t="s">
        <v>934</v>
      </c>
      <c r="G5" t="s">
        <v>941</v>
      </c>
      <c r="H5" t="str">
        <f>INDEX(引用!B:B,MATCH('7日登陆'!G5,引用!F:F,0))</f>
        <v>高级招募令</v>
      </c>
      <c r="I5">
        <v>1</v>
      </c>
      <c r="J5" t="s">
        <v>948</v>
      </c>
      <c r="K5" t="s">
        <v>959</v>
      </c>
      <c r="L5">
        <v>1</v>
      </c>
      <c r="M5" t="s">
        <v>954</v>
      </c>
      <c r="N5" t="s">
        <v>959</v>
      </c>
      <c r="O5">
        <v>1</v>
      </c>
    </row>
    <row r="6" spans="1:15" x14ac:dyDescent="0.2">
      <c r="A6" s="31">
        <v>5</v>
      </c>
      <c r="B6" s="33">
        <v>1110239</v>
      </c>
      <c r="C6" s="31" t="s">
        <v>935</v>
      </c>
      <c r="D6" s="31" t="s">
        <v>936</v>
      </c>
      <c r="E6" s="31" t="s">
        <v>936</v>
      </c>
      <c r="G6" t="s">
        <v>943</v>
      </c>
      <c r="H6" t="s">
        <v>958</v>
      </c>
      <c r="I6">
        <v>1</v>
      </c>
      <c r="J6" t="s">
        <v>949</v>
      </c>
      <c r="K6" t="str">
        <f>INDEX(引用!$B:$B,MATCH('7日登陆'!J6,引用!$F:$F,0))</f>
        <v>经验鸡块</v>
      </c>
      <c r="L6">
        <v>2</v>
      </c>
      <c r="M6" t="s">
        <v>953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930</v>
      </c>
      <c r="D7" s="31" t="s">
        <v>937</v>
      </c>
      <c r="E7" s="31" t="s">
        <v>937</v>
      </c>
      <c r="G7" t="s">
        <v>941</v>
      </c>
      <c r="H7" t="str">
        <f>INDEX(引用!B:B,MATCH('7日登陆'!G7,引用!F:F,0))</f>
        <v>高级招募令</v>
      </c>
      <c r="I7">
        <v>1</v>
      </c>
      <c r="J7" t="s">
        <v>950</v>
      </c>
      <c r="K7" t="s">
        <v>959</v>
      </c>
      <c r="L7">
        <v>1</v>
      </c>
      <c r="M7" t="s">
        <v>955</v>
      </c>
      <c r="N7" t="s">
        <v>959</v>
      </c>
      <c r="O7">
        <v>1</v>
      </c>
    </row>
    <row r="8" spans="1:15" x14ac:dyDescent="0.2">
      <c r="A8" s="31">
        <v>7</v>
      </c>
      <c r="B8" s="31">
        <v>1110241</v>
      </c>
      <c r="C8" s="31" t="s">
        <v>938</v>
      </c>
      <c r="D8" s="31" t="s">
        <v>939</v>
      </c>
      <c r="E8" s="31" t="s">
        <v>939</v>
      </c>
      <c r="G8" t="s">
        <v>944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956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125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5" bestFit="1" customWidth="1"/>
    <col min="2" max="2" width="4.6640625" bestFit="1" customWidth="1"/>
    <col min="3" max="3" width="8" bestFit="1" customWidth="1"/>
    <col min="4" max="5" width="7.6640625" bestFit="1" customWidth="1"/>
    <col min="6" max="6" width="8.33203125" bestFit="1" customWidth="1"/>
    <col min="7" max="7" width="8" bestFit="1" customWidth="1"/>
    <col min="8" max="8" width="5.83203125" customWidth="1"/>
    <col min="9" max="9" width="5.6640625" bestFit="1" customWidth="1"/>
    <col min="10" max="10" width="8.1640625" customWidth="1"/>
    <col min="11" max="11" width="11" customWidth="1"/>
    <col min="12" max="12" width="6.33203125" bestFit="1" customWidth="1"/>
    <col min="13" max="13" width="13" bestFit="1" customWidth="1"/>
    <col min="14" max="14" width="6.1640625" bestFit="1" customWidth="1"/>
    <col min="15" max="15" width="9.6640625" bestFit="1" customWidth="1"/>
    <col min="16" max="16" width="13.16406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985</v>
      </c>
      <c r="K77" s="35" t="s">
        <v>985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986</v>
      </c>
      <c r="K78" s="35" t="s">
        <v>986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985</v>
      </c>
      <c r="K79" s="35" t="s">
        <v>985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986</v>
      </c>
      <c r="K80" s="35" t="s">
        <v>986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968</v>
      </c>
      <c r="D81" s="35" t="s">
        <v>969</v>
      </c>
      <c r="E81" s="35" t="s">
        <v>970</v>
      </c>
      <c r="F81" s="39" t="s">
        <v>363</v>
      </c>
      <c r="G81" s="35">
        <v>77</v>
      </c>
      <c r="H81" s="40" t="s">
        <v>971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972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973</v>
      </c>
      <c r="D82" s="35" t="s">
        <v>974</v>
      </c>
      <c r="E82" s="35" t="s">
        <v>975</v>
      </c>
      <c r="F82" s="39" t="s">
        <v>363</v>
      </c>
      <c r="G82" s="35">
        <v>77</v>
      </c>
      <c r="H82" s="40" t="s">
        <v>971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976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977</v>
      </c>
      <c r="D83" s="35" t="s">
        <v>978</v>
      </c>
      <c r="E83" s="35" t="s">
        <v>979</v>
      </c>
      <c r="F83" s="39" t="s">
        <v>363</v>
      </c>
      <c r="G83" s="35">
        <v>77</v>
      </c>
      <c r="H83" s="40" t="s">
        <v>971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980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981</v>
      </c>
      <c r="D84" s="35" t="s">
        <v>982</v>
      </c>
      <c r="E84" s="35" t="s">
        <v>983</v>
      </c>
      <c r="F84" s="39" t="s">
        <v>363</v>
      </c>
      <c r="G84" s="35">
        <v>77</v>
      </c>
      <c r="H84" s="40" t="s">
        <v>971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984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62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6.6640625" style="1" customWidth="1"/>
    <col min="2" max="2" width="7.6640625" style="1" bestFit="1" customWidth="1"/>
    <col min="3" max="4" width="8" style="1" bestFit="1" customWidth="1"/>
    <col min="5" max="5" width="7.6640625" style="1" bestFit="1" customWidth="1"/>
    <col min="6" max="6" width="5.6640625" style="1" bestFit="1" customWidth="1"/>
    <col min="7" max="7" width="8" style="1" bestFit="1" customWidth="1"/>
    <col min="8" max="8" width="8.83203125" style="1"/>
    <col min="9" max="9" width="6.33203125" style="1" bestFit="1" customWidth="1"/>
    <col min="10" max="10" width="6.1640625" style="1" bestFit="1" customWidth="1"/>
    <col min="11" max="13" width="4.6640625" style="1" bestFit="1" customWidth="1"/>
    <col min="14" max="14" width="35.83203125" bestFit="1" customWidth="1"/>
    <col min="16" max="16" width="6" style="1" customWidth="1"/>
    <col min="17" max="17" width="8" style="1" bestFit="1" customWidth="1"/>
    <col min="18" max="18" width="4.6640625" style="1" bestFit="1" customWidth="1"/>
    <col min="19" max="20" width="18.6640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960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960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960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961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962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962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962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963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963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963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964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964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964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965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965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965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966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967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966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55"/>
  <sheetViews>
    <sheetView workbookViewId="0">
      <selection activeCell="H2" sqref="H2:I2"/>
    </sheetView>
  </sheetViews>
  <sheetFormatPr baseColWidth="10" defaultColWidth="11" defaultRowHeight="13" x14ac:dyDescent="0.15"/>
  <cols>
    <col min="1" max="1" width="6.6640625" style="29" customWidth="1"/>
    <col min="2" max="2" width="7.6640625" style="29" bestFit="1" customWidth="1"/>
    <col min="3" max="3" width="4.6640625" style="29" bestFit="1" customWidth="1"/>
    <col min="4" max="4" width="9.6640625" style="29" bestFit="1" customWidth="1"/>
    <col min="5" max="5" width="6.33203125" style="29" bestFit="1" customWidth="1"/>
    <col min="6" max="7" width="8" style="29" bestFit="1" customWidth="1"/>
    <col min="8" max="9" width="8.83203125" style="29" bestFit="1" customWidth="1"/>
    <col min="10" max="10" width="5.6640625" style="3" customWidth="1"/>
    <col min="11" max="14" width="5.6640625" style="14" bestFit="1" customWidth="1"/>
    <col min="15" max="18" width="8" style="3" bestFit="1" customWidth="1"/>
    <col min="19" max="19" width="9.6640625" style="3" bestFit="1" customWidth="1"/>
    <col min="20" max="20" width="5.6640625" style="3" customWidth="1"/>
    <col min="21" max="21" width="4.1640625" style="3" bestFit="1" customWidth="1"/>
    <col min="22" max="22" width="11" style="3"/>
    <col min="23" max="23" width="3.1640625" style="3" bestFit="1" customWidth="1"/>
    <col min="24" max="24" width="15" style="3" bestFit="1" customWidth="1"/>
    <col min="25" max="25" width="4.6640625" style="14" bestFit="1" customWidth="1"/>
    <col min="26" max="16384" width="11" style="3"/>
  </cols>
  <sheetData>
    <row r="1" spans="1:25" ht="26" x14ac:dyDescent="0.15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15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15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15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15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15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15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15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15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15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15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15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15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15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15">
      <c r="W15" s="16">
        <v>17</v>
      </c>
      <c r="X15" s="16" t="s">
        <v>244</v>
      </c>
      <c r="Y15" s="25">
        <v>1</v>
      </c>
    </row>
    <row r="16" spans="1:25" x14ac:dyDescent="0.15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15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15">
      <c r="W18" s="16">
        <v>20</v>
      </c>
      <c r="X18" s="16" t="s">
        <v>249</v>
      </c>
      <c r="Y18" s="25">
        <v>2</v>
      </c>
    </row>
    <row r="19" spans="1:25" x14ac:dyDescent="0.15">
      <c r="W19" s="16">
        <v>21</v>
      </c>
      <c r="X19" s="16" t="s">
        <v>250</v>
      </c>
      <c r="Y19" s="25">
        <v>2</v>
      </c>
    </row>
    <row r="20" spans="1:25" x14ac:dyDescent="0.15">
      <c r="W20" s="16">
        <v>22</v>
      </c>
      <c r="X20" s="16" t="s">
        <v>251</v>
      </c>
      <c r="Y20" s="25">
        <v>2</v>
      </c>
    </row>
    <row r="21" spans="1:25" x14ac:dyDescent="0.15">
      <c r="W21" s="16">
        <v>23</v>
      </c>
      <c r="X21" s="16" t="s">
        <v>252</v>
      </c>
      <c r="Y21" s="25">
        <v>2</v>
      </c>
    </row>
    <row r="22" spans="1:25" x14ac:dyDescent="0.15">
      <c r="W22" s="16">
        <v>24</v>
      </c>
      <c r="X22" s="16" t="s">
        <v>253</v>
      </c>
      <c r="Y22" s="25">
        <v>2</v>
      </c>
    </row>
    <row r="23" spans="1:25" x14ac:dyDescent="0.15">
      <c r="W23" s="16">
        <v>25</v>
      </c>
      <c r="X23" s="16" t="s">
        <v>254</v>
      </c>
      <c r="Y23" s="25">
        <v>2</v>
      </c>
    </row>
    <row r="24" spans="1:25" x14ac:dyDescent="0.15">
      <c r="W24" s="16">
        <v>26</v>
      </c>
      <c r="X24" s="16" t="s">
        <v>255</v>
      </c>
      <c r="Y24" s="25">
        <v>2</v>
      </c>
    </row>
    <row r="25" spans="1:25" x14ac:dyDescent="0.15">
      <c r="W25" s="16">
        <v>27</v>
      </c>
      <c r="X25" s="16" t="s">
        <v>256</v>
      </c>
      <c r="Y25" s="25">
        <v>3</v>
      </c>
    </row>
    <row r="26" spans="1:25" x14ac:dyDescent="0.15">
      <c r="W26" s="16">
        <v>29</v>
      </c>
      <c r="X26" s="16" t="s">
        <v>257</v>
      </c>
      <c r="Y26" s="25">
        <v>1</v>
      </c>
    </row>
    <row r="27" spans="1:25" x14ac:dyDescent="0.15">
      <c r="W27" s="16">
        <v>30</v>
      </c>
      <c r="X27" s="16" t="s">
        <v>258</v>
      </c>
      <c r="Y27" s="25">
        <v>1</v>
      </c>
    </row>
    <row r="28" spans="1:25" x14ac:dyDescent="0.15">
      <c r="W28" s="16">
        <v>31</v>
      </c>
      <c r="X28" s="16" t="s">
        <v>259</v>
      </c>
      <c r="Y28" s="25">
        <v>2</v>
      </c>
    </row>
    <row r="29" spans="1:25" x14ac:dyDescent="0.15">
      <c r="W29" s="16">
        <v>32</v>
      </c>
      <c r="X29" s="16" t="s">
        <v>260</v>
      </c>
      <c r="Y29" s="25">
        <v>2</v>
      </c>
    </row>
    <row r="30" spans="1:25" x14ac:dyDescent="0.15">
      <c r="W30" s="16">
        <v>33</v>
      </c>
      <c r="X30" s="16" t="s">
        <v>261</v>
      </c>
      <c r="Y30" s="25">
        <v>2</v>
      </c>
    </row>
    <row r="31" spans="1:25" x14ac:dyDescent="0.15">
      <c r="W31" s="16">
        <v>34</v>
      </c>
      <c r="X31" s="16" t="s">
        <v>262</v>
      </c>
      <c r="Y31" s="25">
        <v>2</v>
      </c>
    </row>
    <row r="32" spans="1:25" x14ac:dyDescent="0.15">
      <c r="W32" s="16">
        <v>35</v>
      </c>
      <c r="X32" s="16" t="s">
        <v>263</v>
      </c>
      <c r="Y32" s="25">
        <v>2</v>
      </c>
    </row>
    <row r="33" spans="23:25" x14ac:dyDescent="0.15">
      <c r="W33" s="16">
        <v>36</v>
      </c>
      <c r="X33" s="16" t="s">
        <v>264</v>
      </c>
      <c r="Y33" s="25">
        <v>2</v>
      </c>
    </row>
    <row r="34" spans="23:25" x14ac:dyDescent="0.15">
      <c r="W34" s="16">
        <v>37</v>
      </c>
      <c r="X34" s="16" t="s">
        <v>265</v>
      </c>
      <c r="Y34" s="25">
        <v>2</v>
      </c>
    </row>
    <row r="35" spans="23:25" x14ac:dyDescent="0.15">
      <c r="W35" s="16">
        <v>38</v>
      </c>
      <c r="X35" s="16" t="s">
        <v>266</v>
      </c>
      <c r="Y35" s="25">
        <v>3</v>
      </c>
    </row>
    <row r="36" spans="23:25" x14ac:dyDescent="0.15">
      <c r="W36" s="16">
        <v>39</v>
      </c>
      <c r="X36" s="16" t="s">
        <v>267</v>
      </c>
      <c r="Y36" s="25">
        <v>3</v>
      </c>
    </row>
    <row r="37" spans="23:25" x14ac:dyDescent="0.15">
      <c r="W37" s="16">
        <v>40</v>
      </c>
      <c r="X37" s="16" t="s">
        <v>268</v>
      </c>
      <c r="Y37" s="25">
        <v>3</v>
      </c>
    </row>
    <row r="38" spans="23:25" x14ac:dyDescent="0.15">
      <c r="W38" s="16">
        <v>41</v>
      </c>
      <c r="X38" s="16" t="s">
        <v>269</v>
      </c>
      <c r="Y38" s="25">
        <v>2</v>
      </c>
    </row>
    <row r="39" spans="23:25" x14ac:dyDescent="0.15">
      <c r="W39" s="16">
        <v>42</v>
      </c>
      <c r="X39" s="16" t="s">
        <v>270</v>
      </c>
      <c r="Y39" s="25">
        <v>3</v>
      </c>
    </row>
    <row r="40" spans="23:25" x14ac:dyDescent="0.15">
      <c r="W40" s="16">
        <v>43</v>
      </c>
      <c r="X40" s="16" t="s">
        <v>271</v>
      </c>
      <c r="Y40" s="25">
        <v>3</v>
      </c>
    </row>
    <row r="41" spans="23:25" x14ac:dyDescent="0.15">
      <c r="W41" s="16">
        <v>44</v>
      </c>
      <c r="X41" s="16" t="s">
        <v>272</v>
      </c>
      <c r="Y41" s="25">
        <v>3</v>
      </c>
    </row>
    <row r="42" spans="23:25" x14ac:dyDescent="0.15">
      <c r="W42" s="16">
        <v>45</v>
      </c>
      <c r="X42" s="16" t="s">
        <v>273</v>
      </c>
      <c r="Y42" s="25">
        <v>3</v>
      </c>
    </row>
    <row r="43" spans="23:25" x14ac:dyDescent="0.15">
      <c r="W43" s="16">
        <v>46</v>
      </c>
      <c r="X43" s="16" t="s">
        <v>274</v>
      </c>
      <c r="Y43" s="25">
        <v>2</v>
      </c>
    </row>
    <row r="44" spans="23:25" x14ac:dyDescent="0.15">
      <c r="W44" s="16">
        <v>47</v>
      </c>
      <c r="X44" s="16" t="s">
        <v>275</v>
      </c>
      <c r="Y44" s="25">
        <v>1</v>
      </c>
    </row>
    <row r="45" spans="23:25" x14ac:dyDescent="0.15">
      <c r="W45" s="16">
        <v>48</v>
      </c>
      <c r="X45" s="16" t="s">
        <v>276</v>
      </c>
      <c r="Y45" s="25">
        <v>1</v>
      </c>
    </row>
    <row r="46" spans="23:25" x14ac:dyDescent="0.15">
      <c r="W46" s="16">
        <v>49</v>
      </c>
      <c r="X46" s="16" t="s">
        <v>277</v>
      </c>
      <c r="Y46" s="25">
        <v>2</v>
      </c>
    </row>
    <row r="47" spans="23:25" x14ac:dyDescent="0.15">
      <c r="W47" s="16">
        <v>51</v>
      </c>
      <c r="X47" s="16" t="s">
        <v>278</v>
      </c>
      <c r="Y47" s="25">
        <v>2</v>
      </c>
    </row>
    <row r="48" spans="23:25" x14ac:dyDescent="0.15">
      <c r="W48" s="16">
        <v>52</v>
      </c>
      <c r="X48" s="16" t="s">
        <v>279</v>
      </c>
      <c r="Y48" s="25">
        <v>1</v>
      </c>
    </row>
    <row r="49" spans="23:25" x14ac:dyDescent="0.15">
      <c r="W49" s="16">
        <v>53</v>
      </c>
      <c r="X49" s="16" t="s">
        <v>280</v>
      </c>
      <c r="Y49" s="25">
        <v>1</v>
      </c>
    </row>
    <row r="50" spans="23:25" x14ac:dyDescent="0.15">
      <c r="W50" s="16">
        <v>54</v>
      </c>
      <c r="X50" s="16" t="s">
        <v>281</v>
      </c>
      <c r="Y50" s="25">
        <v>1</v>
      </c>
    </row>
    <row r="51" spans="23:25" x14ac:dyDescent="0.15">
      <c r="W51" s="16">
        <v>55</v>
      </c>
      <c r="X51" s="16" t="s">
        <v>282</v>
      </c>
      <c r="Y51" s="25">
        <v>1</v>
      </c>
    </row>
    <row r="52" spans="23:25" x14ac:dyDescent="0.15">
      <c r="W52" s="16">
        <v>56</v>
      </c>
      <c r="X52" s="16" t="s">
        <v>283</v>
      </c>
      <c r="Y52" s="25">
        <v>1</v>
      </c>
    </row>
    <row r="53" spans="23:25" x14ac:dyDescent="0.15">
      <c r="W53" s="16">
        <v>57</v>
      </c>
      <c r="X53" s="16" t="s">
        <v>284</v>
      </c>
      <c r="Y53" s="25">
        <v>1</v>
      </c>
    </row>
    <row r="54" spans="23:25" x14ac:dyDescent="0.15">
      <c r="W54" s="16">
        <v>58</v>
      </c>
      <c r="X54" s="16" t="s">
        <v>285</v>
      </c>
      <c r="Y54" s="25">
        <v>1</v>
      </c>
    </row>
    <row r="55" spans="23:25" x14ac:dyDescent="0.15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2019-09-24T06:25:28Z</dcterms:modified>
</cp:coreProperties>
</file>