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90" windowWidth="28035" windowHeight="12345"/>
  </bookViews>
  <sheets>
    <sheet name="新手任务完成情况" sheetId="1" r:id="rId1"/>
    <sheet name="流失玩家与留存玩家比较" sheetId="2" r:id="rId2"/>
    <sheet name="Sheet3" sheetId="3" r:id="rId3"/>
  </sheets>
  <calcPr calcId="144525"/>
  <pivotCaches>
    <pivotCache cacheId="2" r:id="rId4"/>
  </pivotCaches>
</workbook>
</file>

<file path=xl/calcChain.xml><?xml version="1.0" encoding="utf-8"?>
<calcChain xmlns="http://schemas.openxmlformats.org/spreadsheetml/2006/main">
  <c r="G129" i="1" l="1"/>
  <c r="G130" i="1"/>
  <c r="G131" i="1"/>
  <c r="G132" i="1"/>
  <c r="G133" i="1"/>
  <c r="G128" i="1"/>
  <c r="G120" i="1"/>
  <c r="G121" i="1"/>
  <c r="G122" i="1"/>
  <c r="G123" i="1"/>
  <c r="G124" i="1"/>
  <c r="G125" i="1"/>
  <c r="G119" i="1"/>
  <c r="G111" i="1"/>
  <c r="G112" i="1"/>
  <c r="G113" i="1"/>
  <c r="G114" i="1"/>
  <c r="G115" i="1"/>
  <c r="G116" i="1"/>
  <c r="G110" i="1"/>
  <c r="G101" i="1"/>
  <c r="G102" i="1"/>
  <c r="G103" i="1"/>
  <c r="G104" i="1"/>
  <c r="G105" i="1"/>
  <c r="G106" i="1"/>
  <c r="G107" i="1"/>
  <c r="G100" i="1"/>
  <c r="G91" i="1"/>
  <c r="G92" i="1"/>
  <c r="G93" i="1"/>
  <c r="G94" i="1"/>
  <c r="G95" i="1"/>
  <c r="G96" i="1"/>
  <c r="G97" i="1"/>
  <c r="G90" i="1"/>
  <c r="G81" i="1"/>
  <c r="G82" i="1"/>
  <c r="G83" i="1"/>
  <c r="G84" i="1"/>
  <c r="G85" i="1"/>
  <c r="G86" i="1"/>
  <c r="G87" i="1"/>
  <c r="G80" i="1"/>
  <c r="G73" i="1"/>
  <c r="G74" i="1"/>
  <c r="G75" i="1"/>
  <c r="G76" i="1"/>
  <c r="G77" i="1"/>
  <c r="G72" i="1"/>
  <c r="F5" i="1"/>
  <c r="F129" i="1"/>
  <c r="F130" i="1"/>
  <c r="F131" i="1"/>
  <c r="F132" i="1"/>
  <c r="F133" i="1"/>
  <c r="F128" i="1"/>
  <c r="F120" i="1"/>
  <c r="F121" i="1"/>
  <c r="F122" i="1"/>
  <c r="F123" i="1"/>
  <c r="F124" i="1"/>
  <c r="F125" i="1"/>
  <c r="F119" i="1"/>
  <c r="F111" i="1"/>
  <c r="F112" i="1"/>
  <c r="F113" i="1"/>
  <c r="F114" i="1"/>
  <c r="F115" i="1"/>
  <c r="F116" i="1"/>
  <c r="F110" i="1"/>
  <c r="F101" i="1"/>
  <c r="F102" i="1"/>
  <c r="F103" i="1"/>
  <c r="F104" i="1"/>
  <c r="F105" i="1"/>
  <c r="F106" i="1"/>
  <c r="F107" i="1"/>
  <c r="F100" i="1"/>
  <c r="F91" i="1"/>
  <c r="F92" i="1"/>
  <c r="F93" i="1"/>
  <c r="F94" i="1"/>
  <c r="F95" i="1"/>
  <c r="F96" i="1"/>
  <c r="F97" i="1"/>
  <c r="F90" i="1"/>
  <c r="F81" i="1"/>
  <c r="F82" i="1"/>
  <c r="F83" i="1"/>
  <c r="F84" i="1"/>
  <c r="F85" i="1"/>
  <c r="F86" i="1"/>
  <c r="F87" i="1"/>
  <c r="F80" i="1"/>
  <c r="F73" i="1"/>
  <c r="F74" i="1"/>
  <c r="F75" i="1"/>
  <c r="F76" i="1"/>
  <c r="F77" i="1"/>
  <c r="F72" i="1"/>
  <c r="G42" i="1"/>
  <c r="F42" i="1"/>
  <c r="G5" i="1"/>
  <c r="G6" i="1"/>
  <c r="G7" i="1"/>
  <c r="G8" i="1"/>
  <c r="G9" i="1"/>
  <c r="G12" i="1"/>
  <c r="G13" i="1"/>
  <c r="G14" i="1"/>
  <c r="G15" i="1"/>
  <c r="G16" i="1"/>
  <c r="G17" i="1"/>
  <c r="G18" i="1"/>
  <c r="G19" i="1"/>
  <c r="G22" i="1"/>
  <c r="G23" i="1"/>
  <c r="G24" i="1"/>
  <c r="G25" i="1"/>
  <c r="G26" i="1"/>
  <c r="G27" i="1"/>
  <c r="G28" i="1"/>
  <c r="G29" i="1"/>
  <c r="G32" i="1"/>
  <c r="G33" i="1"/>
  <c r="G34" i="1"/>
  <c r="G35" i="1"/>
  <c r="G36" i="1"/>
  <c r="G37" i="1"/>
  <c r="G38" i="1"/>
  <c r="G39" i="1"/>
  <c r="G43" i="1"/>
  <c r="G44" i="1"/>
  <c r="G45" i="1"/>
  <c r="G46" i="1"/>
  <c r="G47" i="1"/>
  <c r="G48" i="1"/>
  <c r="G51" i="1"/>
  <c r="G52" i="1"/>
  <c r="G53" i="1"/>
  <c r="G54" i="1"/>
  <c r="G55" i="1"/>
  <c r="G56" i="1"/>
  <c r="G57" i="1"/>
  <c r="G60" i="1"/>
  <c r="G61" i="1"/>
  <c r="G62" i="1"/>
  <c r="G63" i="1"/>
  <c r="G64" i="1"/>
  <c r="G65" i="1"/>
  <c r="G4" i="1"/>
  <c r="F61" i="1"/>
  <c r="F62" i="1"/>
  <c r="F63" i="1"/>
  <c r="F64" i="1"/>
  <c r="F65" i="1"/>
  <c r="F60" i="1"/>
  <c r="F52" i="1"/>
  <c r="F53" i="1"/>
  <c r="F54" i="1"/>
  <c r="F55" i="1"/>
  <c r="F56" i="1"/>
  <c r="F57" i="1"/>
  <c r="F51" i="1"/>
  <c r="F44" i="1"/>
  <c r="F45" i="1"/>
  <c r="F46" i="1"/>
  <c r="F47" i="1"/>
  <c r="F48" i="1"/>
  <c r="F43" i="1"/>
  <c r="F33" i="1"/>
  <c r="F34" i="1"/>
  <c r="F35" i="1"/>
  <c r="F36" i="1"/>
  <c r="F37" i="1"/>
  <c r="F38" i="1"/>
  <c r="F39" i="1"/>
  <c r="F32" i="1"/>
  <c r="F23" i="1"/>
  <c r="F24" i="1"/>
  <c r="F25" i="1"/>
  <c r="F26" i="1"/>
  <c r="F27" i="1"/>
  <c r="F28" i="1"/>
  <c r="F29" i="1"/>
  <c r="F22" i="1"/>
  <c r="F13" i="1"/>
  <c r="F14" i="1"/>
  <c r="F15" i="1"/>
  <c r="F16" i="1"/>
  <c r="F17" i="1"/>
  <c r="F18" i="1"/>
  <c r="F19" i="1"/>
  <c r="F12" i="1"/>
  <c r="F6" i="1"/>
  <c r="F7" i="1"/>
  <c r="F8" i="1"/>
  <c r="F9" i="1"/>
  <c r="F4" i="1"/>
</calcChain>
</file>

<file path=xl/sharedStrings.xml><?xml version="1.0" encoding="utf-8"?>
<sst xmlns="http://schemas.openxmlformats.org/spreadsheetml/2006/main" count="202" uniqueCount="87">
  <si>
    <t>新手任务ID</t>
    <phoneticPr fontId="2" type="noConversion"/>
  </si>
  <si>
    <t>新手任务描述</t>
    <phoneticPr fontId="2" type="noConversion"/>
  </si>
  <si>
    <t>为杰诺斯激活第一个天赋：机械肩甲。</t>
  </si>
  <si>
    <t>为杰诺斯解锁技能：激光枪扫射拳。</t>
  </si>
  <si>
    <t>从随机副本目标奖励中获得1个中级实力徽章。</t>
  </si>
  <si>
    <t>将杰诺斯的技能提升1级。</t>
  </si>
  <si>
    <t>合成1次饰品。</t>
  </si>
  <si>
    <t>创建或加入公会。</t>
  </si>
  <si>
    <t>竞技大会中段位升至20级。</t>
  </si>
  <si>
    <t>通关剧情副本第1章。</t>
    <phoneticPr fontId="2" type="noConversion"/>
  </si>
  <si>
    <t>通关剧情副本第2章。</t>
    <phoneticPr fontId="2" type="noConversion"/>
  </si>
  <si>
    <t>通关1次随机副本。</t>
    <phoneticPr fontId="2" type="noConversion"/>
  </si>
  <si>
    <t>将任意1个吹雪组英雄升级到10级。</t>
    <phoneticPr fontId="2" type="noConversion"/>
  </si>
  <si>
    <t>将任意1个吹雪组英雄提升至2星。</t>
    <phoneticPr fontId="2" type="noConversion"/>
  </si>
  <si>
    <t>在琦玉日常中，投掷1次色子。</t>
    <phoneticPr fontId="2" type="noConversion"/>
  </si>
  <si>
    <t>执行1次派遣任务。</t>
    <phoneticPr fontId="2" type="noConversion"/>
  </si>
  <si>
    <t>通关剧情副本第3章。</t>
    <phoneticPr fontId="2" type="noConversion"/>
  </si>
  <si>
    <t>挑战1次进化之家的体格增幅实验室。</t>
    <phoneticPr fontId="2" type="noConversion"/>
  </si>
  <si>
    <t>挑战1次进化之家的速度增幅实验室。</t>
    <phoneticPr fontId="2" type="noConversion"/>
  </si>
  <si>
    <t>挑战1次进化之家的能量增幅实验室。</t>
    <phoneticPr fontId="2" type="noConversion"/>
  </si>
  <si>
    <t>挑战1次进化之家的火力增幅实验室。</t>
    <phoneticPr fontId="2" type="noConversion"/>
  </si>
  <si>
    <t>为杰诺斯佩戴3星饰品，并激活套装效果。</t>
    <phoneticPr fontId="2" type="noConversion"/>
  </si>
  <si>
    <t>添加1个好友。</t>
    <phoneticPr fontId="2" type="noConversion"/>
  </si>
  <si>
    <t>进行10次高级招募。</t>
    <phoneticPr fontId="2" type="noConversion"/>
  </si>
  <si>
    <t>将杰诺斯提升至3星。</t>
    <phoneticPr fontId="2" type="noConversion"/>
  </si>
  <si>
    <t>完成剧情副本第3章所有关卡的挑战目标。</t>
    <phoneticPr fontId="2" type="noConversion"/>
  </si>
  <si>
    <t>第3章随机副本的治安度达到80点。</t>
    <phoneticPr fontId="2" type="noConversion"/>
  </si>
  <si>
    <t>在副本商店中购买任意1件商品。</t>
    <phoneticPr fontId="2" type="noConversion"/>
  </si>
  <si>
    <t>通关剧情副本第4章。</t>
    <phoneticPr fontId="2" type="noConversion"/>
  </si>
  <si>
    <t>将任意2个饰品强化到+3。</t>
    <phoneticPr fontId="2" type="noConversion"/>
  </si>
  <si>
    <t>击败第3章关底BOSS——蚊女。</t>
    <phoneticPr fontId="2" type="noConversion"/>
  </si>
  <si>
    <t>在强者之路中战胜任意1个敌人。</t>
    <phoneticPr fontId="2" type="noConversion"/>
  </si>
  <si>
    <t>在竞技大会上发起1次挑战。</t>
    <phoneticPr fontId="2" type="noConversion"/>
  </si>
  <si>
    <t>将5个角色提升至3星。</t>
    <phoneticPr fontId="2" type="noConversion"/>
  </si>
  <si>
    <t>将5个角色提升至30级。</t>
    <phoneticPr fontId="2" type="noConversion"/>
  </si>
  <si>
    <t>将1个角色提升至4星。</t>
    <phoneticPr fontId="2" type="noConversion"/>
  </si>
  <si>
    <t>从进化之家中获得6件饰品。</t>
    <phoneticPr fontId="2" type="noConversion"/>
  </si>
  <si>
    <t>拥有12件强化等级+3的饰品.</t>
    <phoneticPr fontId="2" type="noConversion"/>
  </si>
  <si>
    <t>第5章随机副本的治安度达到110点。</t>
    <phoneticPr fontId="2" type="noConversion"/>
  </si>
  <si>
    <t>合成1次河畔藏宝图。</t>
    <phoneticPr fontId="2" type="noConversion"/>
  </si>
  <si>
    <t>击败第4章关底BOSS——兽王。</t>
    <phoneticPr fontId="2" type="noConversion"/>
  </si>
  <si>
    <t>拥有12件强化等级+6的饰品.</t>
    <phoneticPr fontId="2" type="noConversion"/>
  </si>
  <si>
    <t>通关剧情副本第6章。</t>
    <phoneticPr fontId="2" type="noConversion"/>
  </si>
  <si>
    <t>第6章随机副本的治安度达到110点。</t>
    <phoneticPr fontId="2" type="noConversion"/>
  </si>
  <si>
    <t>将5个角色提升至4星。</t>
    <phoneticPr fontId="2" type="noConversion"/>
  </si>
  <si>
    <t>合成1次小镇藏宝图。</t>
    <phoneticPr fontId="2" type="noConversion"/>
  </si>
  <si>
    <t>击败第5章关底BOSS——阿修罗独角仙。</t>
    <phoneticPr fontId="2" type="noConversion"/>
  </si>
  <si>
    <t>拥有24件强化等级+6的饰品.</t>
    <phoneticPr fontId="2" type="noConversion"/>
  </si>
  <si>
    <t>通关1次强者之路。</t>
    <phoneticPr fontId="2" type="noConversion"/>
  </si>
  <si>
    <t>第4章随机副本的治安度达到100点。</t>
    <phoneticPr fontId="2" type="noConversion"/>
  </si>
  <si>
    <t>在公会交换中赠送1个角色碎片。</t>
    <phoneticPr fontId="2" type="noConversion"/>
  </si>
  <si>
    <t>通关剧情副本第5章。</t>
    <phoneticPr fontId="2" type="noConversion"/>
  </si>
  <si>
    <t>第1阶段</t>
    <phoneticPr fontId="2" type="noConversion"/>
  </si>
  <si>
    <t>第2阶段</t>
    <phoneticPr fontId="2" type="noConversion"/>
  </si>
  <si>
    <t>第3阶段</t>
    <phoneticPr fontId="2" type="noConversion"/>
  </si>
  <si>
    <t>第4阶段</t>
    <phoneticPr fontId="2" type="noConversion"/>
  </si>
  <si>
    <t>第5阶段</t>
    <phoneticPr fontId="2" type="noConversion"/>
  </si>
  <si>
    <t>第6阶段</t>
    <phoneticPr fontId="2" type="noConversion"/>
  </si>
  <si>
    <t>第7阶段</t>
    <phoneticPr fontId="2" type="noConversion"/>
  </si>
  <si>
    <t>完成人数</t>
    <phoneticPr fontId="2" type="noConversion"/>
  </si>
  <si>
    <t>分阶段任务完成率（与分阶段人数比例）</t>
    <phoneticPr fontId="2" type="noConversion"/>
  </si>
  <si>
    <t>任务完成率（与总人数比例）</t>
    <phoneticPr fontId="2" type="noConversion"/>
  </si>
  <si>
    <t>22-27号创号，28号未登陆玩家</t>
    <phoneticPr fontId="2" type="noConversion"/>
  </si>
  <si>
    <t>总人数</t>
    <phoneticPr fontId="2" type="noConversion"/>
  </si>
  <si>
    <t>备注：阶段1到阶段2，总流失人数73553，其中未完成阶段1人数67058人，占比91.17%</t>
    <phoneticPr fontId="2" type="noConversion"/>
  </si>
  <si>
    <t>备注：阶段2到阶段3，总流失人数10854，其中未完成阶段2人数9087人，占比83.72%</t>
    <phoneticPr fontId="2" type="noConversion"/>
  </si>
  <si>
    <t>备注：阶段3到阶段4，总流失人数9098，其中未完成阶段3人数7281人，占比80.03%</t>
    <phoneticPr fontId="2" type="noConversion"/>
  </si>
  <si>
    <t>备注：阶段4到阶段5，总流失人数3040，其中未完成阶段4人数7281人，占比80.03%</t>
    <phoneticPr fontId="2" type="noConversion"/>
  </si>
  <si>
    <t>备注：阶段5到阶段6，总流失人数1060，其中未完成阶段5人数792人，占比74.72%</t>
    <phoneticPr fontId="2" type="noConversion"/>
  </si>
  <si>
    <t>备注：阶段6到阶段7，总流失人数1465，其中未完成阶段6人数1429人，占比97.54%</t>
    <phoneticPr fontId="2" type="noConversion"/>
  </si>
  <si>
    <t>备注：完成人数，总人数均为22号-27号创建角色，且28号未登陆玩家，完成指的是领取了相应任务奖励，分阶段任务完成率是在当前任务阶段完成人数占当前阶段人数的比例</t>
    <phoneticPr fontId="2" type="noConversion"/>
  </si>
  <si>
    <t>22-27号创号，且28号登陆玩家</t>
    <phoneticPr fontId="2" type="noConversion"/>
  </si>
  <si>
    <t>流失玩家分阶段完成率</t>
    <phoneticPr fontId="2" type="noConversion"/>
  </si>
  <si>
    <t>留存玩家分阶段完成率</t>
    <phoneticPr fontId="2" type="noConversion"/>
  </si>
  <si>
    <t>求和项:流失玩家分阶段完成率</t>
  </si>
  <si>
    <t>求和项:留存玩家分阶段完成率</t>
  </si>
  <si>
    <t>行标签</t>
  </si>
  <si>
    <t>总计</t>
  </si>
  <si>
    <t>备注：完成人数，总人数均为22号-27号创建角色，且28号登陆玩家，完成指的是领取了相应任务奖励，分阶段任务完成率是在当前任务阶段完成人数占当前阶段人数的比例</t>
    <phoneticPr fontId="2" type="noConversion"/>
  </si>
  <si>
    <r>
      <t>结论：</t>
    </r>
    <r>
      <rPr>
        <sz val="20"/>
        <color theme="1"/>
        <rFont val="宋体"/>
        <family val="3"/>
        <charset val="134"/>
        <scheme val="minor"/>
      </rPr>
      <t>一.</t>
    </r>
    <r>
      <rPr>
        <sz val="11"/>
        <color theme="1"/>
        <rFont val="宋体"/>
        <family val="2"/>
        <charset val="134"/>
        <scheme val="minor"/>
      </rPr>
      <t>部分新手任务与同阶段任务比起来，任务难度较大，关卡ID：124，149，152，153，155，157，158，其中152，153，155，157，158与关卡难度有关，上张表分析过各关卡难度，第456章确实有一定的难度；124添加好友如同二测一样，互相加上才算完成，可能阻碍了一部分玩家；149要求玩家PVP20段，对于玩家时间精力耗费很大；</t>
    </r>
    <r>
      <rPr>
        <sz val="20"/>
        <color theme="1"/>
        <rFont val="宋体"/>
        <family val="3"/>
        <charset val="134"/>
        <scheme val="minor"/>
      </rPr>
      <t>二.</t>
    </r>
    <r>
      <rPr>
        <sz val="11"/>
        <color theme="1"/>
        <rFont val="宋体"/>
        <family val="2"/>
        <charset val="134"/>
        <scheme val="minor"/>
      </rPr>
      <t>流失玩家和留存玩家进行比较发现，部分关卡波动较大，见流失与留存玩家比较表；</t>
    </r>
    <r>
      <rPr>
        <sz val="20"/>
        <color theme="1"/>
        <rFont val="宋体"/>
        <family val="3"/>
        <charset val="134"/>
        <scheme val="minor"/>
      </rPr>
      <t>三.</t>
    </r>
    <r>
      <rPr>
        <sz val="11"/>
        <color theme="1"/>
        <rFont val="宋体"/>
        <family val="3"/>
        <charset val="134"/>
        <scheme val="minor"/>
      </rPr>
      <t>根据任务完成率（总人数）那一列分析，添加好友和PVP20段任务在相应任务阶段拦住了一部分玩家，使得任务第3阶段和任务第6阶段与下一阶段连续性较差，任务过渡不够平滑，能否考虑与下一阶段某个任务进行对调</t>
    </r>
    <phoneticPr fontId="2" type="noConversion"/>
  </si>
  <si>
    <t>备注：阶段1到阶段2，12737人卡在第1阶段未完成，占比23.25%</t>
    <phoneticPr fontId="2" type="noConversion"/>
  </si>
  <si>
    <t>备注：阶段2到阶段3，5977人卡在第2阶段未完成，占比14.932%</t>
    <phoneticPr fontId="2" type="noConversion"/>
  </si>
  <si>
    <t>备注：阶段3到阶段4，10528人卡在第3阶段未完成，占比32.4%</t>
    <phoneticPr fontId="2" type="noConversion"/>
  </si>
  <si>
    <t>备注：阶段4到阶段5，3642人卡在第4阶段未完成，占比18.89%</t>
    <phoneticPr fontId="2" type="noConversion"/>
  </si>
  <si>
    <t>备注：阶段5到阶段6，2447人卡在第5阶段未完成，占比17.36%</t>
    <phoneticPr fontId="2" type="noConversion"/>
  </si>
  <si>
    <t>备注：阶段6到阶段7，9928人卡在第6阶段未完成，占比92.43%</t>
    <phoneticPr fontId="2" type="noConversion"/>
  </si>
  <si>
    <t>备注：阶段6到阶段7，220人卡在第7阶段未完成，占比28.46%</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</si>
</sst>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theme="1"/>
      <name val="宋体"/>
      <family val="2"/>
      <charset val="134"/>
      <scheme val="minor"/>
    </font>
    <font>
      <sz val="11"/>
      <color theme="1"/>
      <name val="宋体"/>
      <family val="2"/>
      <charset val="134"/>
      <scheme val="minor"/>
    </font>
    <font>
      <sz val="9"/>
      <name val="宋体"/>
      <family val="2"/>
      <charset val="134"/>
      <scheme val="minor"/>
    </font>
    <font>
      <sz val="11"/>
      <color theme="1"/>
      <name val="宋体"/>
      <family val="3"/>
      <charset val="134"/>
      <scheme val="minor"/>
    </font>
    <font>
      <sz val="11"/>
      <color theme="1"/>
      <name val="宋体"/>
      <family val="2"/>
      <scheme val="minor"/>
    </font>
    <font>
      <sz val="11"/>
      <color rgb="FF4F5276"/>
      <name val="Segoe UI"/>
      <family val="2"/>
    </font>
    <font>
      <sz val="11"/>
      <color rgb="FF4F5276"/>
      <name val="宋体"/>
      <family val="3"/>
      <charset val="134"/>
      <scheme val="minor"/>
    </font>
    <font>
      <sz val="11"/>
      <name val="宋体"/>
      <family val="2"/>
      <charset val="134"/>
      <scheme val="minor"/>
    </font>
    <font>
      <sz val="20"/>
      <color theme="1"/>
      <name val="宋体"/>
      <family val="3"/>
      <charset val="134"/>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3">
    <xf numFmtId="0" fontId="0" fillId="0" borderId="0">
      <alignment vertical="center"/>
    </xf>
    <xf numFmtId="0" fontId="4" fillId="0" borderId="0"/>
    <xf numFmtId="0" fontId="1" fillId="0" borderId="0">
      <alignment vertical="center"/>
    </xf>
  </cellStyleXfs>
  <cellXfs count="22">
    <xf numFmtId="0" fontId="0" fillId="0" borderId="0" xfId="0">
      <alignment vertical="center"/>
    </xf>
    <xf numFmtId="0" fontId="0" fillId="0" borderId="0" xfId="0" applyAlignment="1">
      <alignment horizontal="center" vertical="center"/>
    </xf>
    <xf numFmtId="0" fontId="3" fillId="0" borderId="0" xfId="0" applyFont="1" applyFill="1" applyAlignment="1">
      <alignment horizontal="center" vertical="center"/>
    </xf>
    <xf numFmtId="0" fontId="0" fillId="0" borderId="0" xfId="0" applyFill="1" applyAlignment="1">
      <alignment horizontal="center" vertical="center"/>
    </xf>
    <xf numFmtId="0" fontId="0" fillId="0" borderId="0" xfId="0" applyAlignment="1">
      <alignment horizontal="center" vertical="center"/>
    </xf>
    <xf numFmtId="0" fontId="1" fillId="0" borderId="0" xfId="2" applyAlignment="1">
      <alignment horizontal="center" vertical="center"/>
    </xf>
    <xf numFmtId="10" fontId="0" fillId="0" borderId="0" xfId="2" applyNumberFormat="1" applyFont="1" applyAlignment="1">
      <alignment horizontal="center" vertical="center"/>
    </xf>
    <xf numFmtId="0" fontId="5" fillId="0" borderId="0" xfId="0" applyFont="1">
      <alignment vertical="center"/>
    </xf>
    <xf numFmtId="0" fontId="6" fillId="0" borderId="0" xfId="0" applyFont="1">
      <alignment vertical="center"/>
    </xf>
    <xf numFmtId="0" fontId="0" fillId="0" borderId="0" xfId="2" applyFont="1" applyAlignment="1">
      <alignment horizontal="center" vertical="center"/>
    </xf>
    <xf numFmtId="10" fontId="0" fillId="0" borderId="0" xfId="0" applyNumberFormat="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0" fillId="0" borderId="0" xfId="0" applyFill="1" applyAlignment="1">
      <alignment horizontal="center" vertical="center"/>
    </xf>
    <xf numFmtId="0" fontId="0" fillId="0" borderId="0" xfId="0" applyAlignment="1">
      <alignment horizontal="center" vertical="center" wrapText="1"/>
    </xf>
    <xf numFmtId="0"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2" borderId="0" xfId="0" applyFill="1" applyAlignment="1">
      <alignment horizontal="center" vertical="center"/>
    </xf>
    <xf numFmtId="0" fontId="7" fillId="2" borderId="0" xfId="0" applyFont="1" applyFill="1" applyAlignment="1">
      <alignment horizontal="center" vertical="center"/>
    </xf>
    <xf numFmtId="10" fontId="0" fillId="2" borderId="0" xfId="0" applyNumberFormat="1" applyFill="1" applyAlignment="1">
      <alignment horizontal="center" vertical="center"/>
    </xf>
    <xf numFmtId="0" fontId="0" fillId="0" borderId="0" xfId="0" applyNumberFormat="1" applyAlignment="1">
      <alignment horizontal="center" vertical="center"/>
    </xf>
  </cellXfs>
  <cellStyles count="3">
    <cellStyle name="常规" xfId="0" builtinId="0"/>
    <cellStyle name="常规 2" xfId="2"/>
    <cellStyle name="常规 3" xfId="1"/>
  </cellStyles>
  <dxfs count="4">
    <dxf>
      <alignment horizontal="general" readingOrder="0"/>
    </dxf>
    <dxf>
      <alignment horizontal="center" readingOrder="0"/>
    </dxf>
    <dxf>
      <alignment horizontal="general"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[新手任务完成情况.xlsx]流失玩家与留存玩家比较!数据透视表1</c:name>
    <c:fmtId val="0"/>
  </c:pivotSource>
  <c:chart>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流失玩家与留存玩家比较!$B$52</c:f>
              <c:strCache>
                <c:ptCount val="1"/>
                <c:pt idx="0">
                  <c:v>求和项:流失玩家分阶段完成率</c:v>
                </c:pt>
              </c:strCache>
            </c:strRef>
          </c:tx>
          <c:invertIfNegative val="0"/>
          <c:cat>
            <c:strRef>
              <c:f>流失玩家与留存玩家比较!$A$53:$A$103</c:f>
              <c:strCache>
                <c:ptCount val="50"/>
                <c:pt idx="0">
                  <c:v>111</c:v>
                </c:pt>
                <c:pt idx="1">
                  <c:v>112</c:v>
                </c:pt>
                <c:pt idx="2">
                  <c:v>113</c:v>
                </c:pt>
                <c:pt idx="3">
                  <c:v>114</c:v>
                </c:pt>
                <c:pt idx="4">
                  <c:v>115</c:v>
                </c:pt>
                <c:pt idx="5">
                  <c:v>117</c:v>
                </c:pt>
                <c:pt idx="6">
                  <c:v>118</c:v>
                </c:pt>
                <c:pt idx="7">
                  <c:v>119</c:v>
                </c:pt>
                <c:pt idx="8">
                  <c:v>120</c:v>
                </c:pt>
                <c:pt idx="9">
                  <c:v>121</c:v>
                </c:pt>
                <c:pt idx="10">
                  <c:v>122</c:v>
                </c:pt>
                <c:pt idx="11">
                  <c:v>123</c:v>
                </c:pt>
                <c:pt idx="12">
                  <c:v>124</c:v>
                </c:pt>
                <c:pt idx="13">
                  <c:v>125</c:v>
                </c:pt>
                <c:pt idx="14">
                  <c:v>126</c:v>
                </c:pt>
                <c:pt idx="15">
                  <c:v>127</c:v>
                </c:pt>
                <c:pt idx="16">
                  <c:v>128</c:v>
                </c:pt>
                <c:pt idx="17">
                  <c:v>129</c:v>
                </c:pt>
                <c:pt idx="18">
                  <c:v>130</c:v>
                </c:pt>
                <c:pt idx="19">
                  <c:v>131</c:v>
                </c:pt>
                <c:pt idx="20">
                  <c:v>132</c:v>
                </c:pt>
                <c:pt idx="21">
                  <c:v>133</c:v>
                </c:pt>
                <c:pt idx="22">
                  <c:v>134</c:v>
                </c:pt>
                <c:pt idx="23">
                  <c:v>135</c:v>
                </c:pt>
                <c:pt idx="24">
                  <c:v>137</c:v>
                </c:pt>
                <c:pt idx="25">
                  <c:v>138</c:v>
                </c:pt>
                <c:pt idx="26">
                  <c:v>139</c:v>
                </c:pt>
                <c:pt idx="27">
                  <c:v>140</c:v>
                </c:pt>
                <c:pt idx="28">
                  <c:v>141</c:v>
                </c:pt>
                <c:pt idx="29">
                  <c:v>142</c:v>
                </c:pt>
                <c:pt idx="30">
                  <c:v>143</c:v>
                </c:pt>
                <c:pt idx="31">
                  <c:v>144</c:v>
                </c:pt>
                <c:pt idx="32">
                  <c:v>145</c:v>
                </c:pt>
                <c:pt idx="33">
                  <c:v>146</c:v>
                </c:pt>
                <c:pt idx="34">
                  <c:v>147</c:v>
                </c:pt>
                <c:pt idx="35">
                  <c:v>148</c:v>
                </c:pt>
                <c:pt idx="36">
                  <c:v>149</c:v>
                </c:pt>
                <c:pt idx="37">
                  <c:v>150</c:v>
                </c:pt>
                <c:pt idx="38">
                  <c:v>151</c:v>
                </c:pt>
                <c:pt idx="39">
                  <c:v>152</c:v>
                </c:pt>
                <c:pt idx="40">
                  <c:v>153</c:v>
                </c:pt>
                <c:pt idx="41">
                  <c:v>154</c:v>
                </c:pt>
                <c:pt idx="42">
                  <c:v>155</c:v>
                </c:pt>
                <c:pt idx="43">
                  <c:v>156</c:v>
                </c:pt>
                <c:pt idx="44">
                  <c:v>157</c:v>
                </c:pt>
                <c:pt idx="45">
                  <c:v>158</c:v>
                </c:pt>
                <c:pt idx="46">
                  <c:v>159</c:v>
                </c:pt>
                <c:pt idx="47">
                  <c:v>160</c:v>
                </c:pt>
                <c:pt idx="48">
                  <c:v>161</c:v>
                </c:pt>
                <c:pt idx="49">
                  <c:v>162</c:v>
                </c:pt>
              </c:strCache>
            </c:strRef>
          </c:cat>
          <c:val>
            <c:numRef>
              <c:f>流失玩家与留存玩家比较!$B$53:$B$103</c:f>
              <c:numCache>
                <c:formatCode>General</c:formatCode>
                <c:ptCount val="50"/>
                <c:pt idx="0">
                  <c:v>1</c:v>
                </c:pt>
                <c:pt idx="1">
                  <c:v>0.45588962067191802</c:v>
                </c:pt>
                <c:pt idx="2">
                  <c:v>0.39246991901078176</c:v>
                </c:pt>
                <c:pt idx="3">
                  <c:v>0.38299932424936206</c:v>
                </c:pt>
                <c:pt idx="4">
                  <c:v>0.32366438390704899</c:v>
                </c:pt>
                <c:pt idx="5">
                  <c:v>0.88974839818721674</c:v>
                </c:pt>
                <c:pt idx="6">
                  <c:v>0.82153461478355994</c:v>
                </c:pt>
                <c:pt idx="7">
                  <c:v>0.73800593842787932</c:v>
                </c:pt>
                <c:pt idx="8">
                  <c:v>0.67619940615721208</c:v>
                </c:pt>
                <c:pt idx="9">
                  <c:v>0.64498359118612281</c:v>
                </c:pt>
                <c:pt idx="10">
                  <c:v>0.69745272698859195</c:v>
                </c:pt>
                <c:pt idx="11">
                  <c:v>1</c:v>
                </c:pt>
                <c:pt idx="12">
                  <c:v>0.50610500610500608</c:v>
                </c:pt>
                <c:pt idx="13">
                  <c:v>0.5631927704767572</c:v>
                </c:pt>
                <c:pt idx="14">
                  <c:v>0.94295983747460543</c:v>
                </c:pt>
                <c:pt idx="15">
                  <c:v>0.92063492063492058</c:v>
                </c:pt>
                <c:pt idx="16">
                  <c:v>0.57282069454287743</c:v>
                </c:pt>
                <c:pt idx="17">
                  <c:v>1</c:v>
                </c:pt>
                <c:pt idx="18">
                  <c:v>0.98304164970831642</c:v>
                </c:pt>
                <c:pt idx="19">
                  <c:v>0.96084337349397586</c:v>
                </c:pt>
                <c:pt idx="20">
                  <c:v>0.71031183557760458</c:v>
                </c:pt>
                <c:pt idx="21">
                  <c:v>0.98263642806520202</c:v>
                </c:pt>
                <c:pt idx="22">
                  <c:v>0.76285442952109617</c:v>
                </c:pt>
                <c:pt idx="23">
                  <c:v>0.74026590693257355</c:v>
                </c:pt>
                <c:pt idx="24">
                  <c:v>0.75674942341609008</c:v>
                </c:pt>
                <c:pt idx="25">
                  <c:v>0.91826075159408493</c:v>
                </c:pt>
                <c:pt idx="26">
                  <c:v>0.82778171509567677</c:v>
                </c:pt>
                <c:pt idx="27">
                  <c:v>0.4482636428065202</c:v>
                </c:pt>
                <c:pt idx="28">
                  <c:v>0.68887313961729268</c:v>
                </c:pt>
                <c:pt idx="29">
                  <c:v>1</c:v>
                </c:pt>
                <c:pt idx="30">
                  <c:v>0.755846917080085</c:v>
                </c:pt>
                <c:pt idx="31">
                  <c:v>0.74231950844854067</c:v>
                </c:pt>
                <c:pt idx="32">
                  <c:v>0.85023041474654382</c:v>
                </c:pt>
                <c:pt idx="33">
                  <c:v>0.96735791090629797</c:v>
                </c:pt>
                <c:pt idx="34">
                  <c:v>1</c:v>
                </c:pt>
                <c:pt idx="35">
                  <c:v>0.69585253456221197</c:v>
                </c:pt>
                <c:pt idx="36">
                  <c:v>7.4481865284974094E-2</c:v>
                </c:pt>
                <c:pt idx="37">
                  <c:v>0.90220207253886009</c:v>
                </c:pt>
                <c:pt idx="38">
                  <c:v>0.85330261136712748</c:v>
                </c:pt>
                <c:pt idx="39">
                  <c:v>0.28303108808290156</c:v>
                </c:pt>
                <c:pt idx="40">
                  <c:v>0.16645077720207255</c:v>
                </c:pt>
                <c:pt idx="41">
                  <c:v>1</c:v>
                </c:pt>
                <c:pt idx="42">
                  <c:v>0.67875647668393779</c:v>
                </c:pt>
                <c:pt idx="43">
                  <c:v>0.92422279792746109</c:v>
                </c:pt>
                <c:pt idx="44">
                  <c:v>0.53164556962025311</c:v>
                </c:pt>
                <c:pt idx="45">
                  <c:v>0.53164556962025311</c:v>
                </c:pt>
                <c:pt idx="46">
                  <c:v>0.72151898734177211</c:v>
                </c:pt>
                <c:pt idx="47">
                  <c:v>0.759493670886076</c:v>
                </c:pt>
                <c:pt idx="48">
                  <c:v>0.89873417721518989</c:v>
                </c:pt>
                <c:pt idx="49">
                  <c:v>1</c:v>
                </c:pt>
              </c:numCache>
            </c:numRef>
          </c:val>
        </c:ser>
        <c:ser>
          <c:idx val="1"/>
          <c:order val="1"/>
          <c:tx>
            <c:strRef>
              <c:f>流失玩家与留存玩家比较!$C$52</c:f>
              <c:strCache>
                <c:ptCount val="1"/>
                <c:pt idx="0">
                  <c:v>求和项:留存玩家分阶段完成率</c:v>
                </c:pt>
              </c:strCache>
            </c:strRef>
          </c:tx>
          <c:invertIfNegative val="0"/>
          <c:cat>
            <c:strRef>
              <c:f>流失玩家与留存玩家比较!$A$53:$A$103</c:f>
              <c:strCache>
                <c:ptCount val="50"/>
                <c:pt idx="0">
                  <c:v>111</c:v>
                </c:pt>
                <c:pt idx="1">
                  <c:v>112</c:v>
                </c:pt>
                <c:pt idx="2">
                  <c:v>113</c:v>
                </c:pt>
                <c:pt idx="3">
                  <c:v>114</c:v>
                </c:pt>
                <c:pt idx="4">
                  <c:v>115</c:v>
                </c:pt>
                <c:pt idx="5">
                  <c:v>117</c:v>
                </c:pt>
                <c:pt idx="6">
                  <c:v>118</c:v>
                </c:pt>
                <c:pt idx="7">
                  <c:v>119</c:v>
                </c:pt>
                <c:pt idx="8">
                  <c:v>120</c:v>
                </c:pt>
                <c:pt idx="9">
                  <c:v>121</c:v>
                </c:pt>
                <c:pt idx="10">
                  <c:v>122</c:v>
                </c:pt>
                <c:pt idx="11">
                  <c:v>123</c:v>
                </c:pt>
                <c:pt idx="12">
                  <c:v>124</c:v>
                </c:pt>
                <c:pt idx="13">
                  <c:v>125</c:v>
                </c:pt>
                <c:pt idx="14">
                  <c:v>126</c:v>
                </c:pt>
                <c:pt idx="15">
                  <c:v>127</c:v>
                </c:pt>
                <c:pt idx="16">
                  <c:v>128</c:v>
                </c:pt>
                <c:pt idx="17">
                  <c:v>129</c:v>
                </c:pt>
                <c:pt idx="18">
                  <c:v>130</c:v>
                </c:pt>
                <c:pt idx="19">
                  <c:v>131</c:v>
                </c:pt>
                <c:pt idx="20">
                  <c:v>132</c:v>
                </c:pt>
                <c:pt idx="21">
                  <c:v>133</c:v>
                </c:pt>
                <c:pt idx="22">
                  <c:v>134</c:v>
                </c:pt>
                <c:pt idx="23">
                  <c:v>135</c:v>
                </c:pt>
                <c:pt idx="24">
                  <c:v>137</c:v>
                </c:pt>
                <c:pt idx="25">
                  <c:v>138</c:v>
                </c:pt>
                <c:pt idx="26">
                  <c:v>139</c:v>
                </c:pt>
                <c:pt idx="27">
                  <c:v>140</c:v>
                </c:pt>
                <c:pt idx="28">
                  <c:v>141</c:v>
                </c:pt>
                <c:pt idx="29">
                  <c:v>142</c:v>
                </c:pt>
                <c:pt idx="30">
                  <c:v>143</c:v>
                </c:pt>
                <c:pt idx="31">
                  <c:v>144</c:v>
                </c:pt>
                <c:pt idx="32">
                  <c:v>145</c:v>
                </c:pt>
                <c:pt idx="33">
                  <c:v>146</c:v>
                </c:pt>
                <c:pt idx="34">
                  <c:v>147</c:v>
                </c:pt>
                <c:pt idx="35">
                  <c:v>148</c:v>
                </c:pt>
                <c:pt idx="36">
                  <c:v>149</c:v>
                </c:pt>
                <c:pt idx="37">
                  <c:v>150</c:v>
                </c:pt>
                <c:pt idx="38">
                  <c:v>151</c:v>
                </c:pt>
                <c:pt idx="39">
                  <c:v>152</c:v>
                </c:pt>
                <c:pt idx="40">
                  <c:v>153</c:v>
                </c:pt>
                <c:pt idx="41">
                  <c:v>154</c:v>
                </c:pt>
                <c:pt idx="42">
                  <c:v>155</c:v>
                </c:pt>
                <c:pt idx="43">
                  <c:v>156</c:v>
                </c:pt>
                <c:pt idx="44">
                  <c:v>157</c:v>
                </c:pt>
                <c:pt idx="45">
                  <c:v>158</c:v>
                </c:pt>
                <c:pt idx="46">
                  <c:v>159</c:v>
                </c:pt>
                <c:pt idx="47">
                  <c:v>160</c:v>
                </c:pt>
                <c:pt idx="48">
                  <c:v>161</c:v>
                </c:pt>
                <c:pt idx="49">
                  <c:v>162</c:v>
                </c:pt>
              </c:strCache>
            </c:strRef>
          </c:cat>
          <c:val>
            <c:numRef>
              <c:f>流失玩家与留存玩家比较!$C$53:$C$103</c:f>
              <c:numCache>
                <c:formatCode>General</c:formatCode>
                <c:ptCount val="50"/>
                <c:pt idx="0">
                  <c:v>1</c:v>
                </c:pt>
                <c:pt idx="1">
                  <c:v>0.86531722274950718</c:v>
                </c:pt>
                <c:pt idx="2">
                  <c:v>0.84096882529020955</c:v>
                </c:pt>
                <c:pt idx="3">
                  <c:v>0.82607505293129879</c:v>
                </c:pt>
                <c:pt idx="4">
                  <c:v>0.76752208512813025</c:v>
                </c:pt>
                <c:pt idx="5">
                  <c:v>0.96900909000099889</c:v>
                </c:pt>
                <c:pt idx="6">
                  <c:v>0.94333732893816802</c:v>
                </c:pt>
                <c:pt idx="7">
                  <c:v>0.90555389072020775</c:v>
                </c:pt>
                <c:pt idx="8">
                  <c:v>0.87428828288882232</c:v>
                </c:pt>
                <c:pt idx="9">
                  <c:v>0.85073918689441619</c:v>
                </c:pt>
                <c:pt idx="10">
                  <c:v>0.88317850364598938</c:v>
                </c:pt>
                <c:pt idx="11">
                  <c:v>1</c:v>
                </c:pt>
                <c:pt idx="12">
                  <c:v>0.67599175206967654</c:v>
                </c:pt>
                <c:pt idx="13">
                  <c:v>0.89908374096517485</c:v>
                </c:pt>
                <c:pt idx="14">
                  <c:v>0.9812706023374288</c:v>
                </c:pt>
                <c:pt idx="15">
                  <c:v>0.96586957190779554</c:v>
                </c:pt>
                <c:pt idx="16">
                  <c:v>0.81107998755057575</c:v>
                </c:pt>
                <c:pt idx="17">
                  <c:v>1</c:v>
                </c:pt>
                <c:pt idx="18">
                  <c:v>0.99461422460222204</c:v>
                </c:pt>
                <c:pt idx="19">
                  <c:v>0.98718746757962439</c:v>
                </c:pt>
                <c:pt idx="20">
                  <c:v>0.87939620292561471</c:v>
                </c:pt>
                <c:pt idx="21">
                  <c:v>0.99823633156966485</c:v>
                </c:pt>
                <c:pt idx="22">
                  <c:v>0.84562828916997512</c:v>
                </c:pt>
                <c:pt idx="23">
                  <c:v>0.86412458067891551</c:v>
                </c:pt>
                <c:pt idx="24">
                  <c:v>0.89942449142892311</c:v>
                </c:pt>
                <c:pt idx="25">
                  <c:v>0.97279414027636724</c:v>
                </c:pt>
                <c:pt idx="26">
                  <c:v>0.93510737628384688</c:v>
                </c:pt>
                <c:pt idx="27">
                  <c:v>0.97290203589416191</c:v>
                </c:pt>
                <c:pt idx="28">
                  <c:v>0.86865857454092743</c:v>
                </c:pt>
                <c:pt idx="29">
                  <c:v>1</c:v>
                </c:pt>
                <c:pt idx="30">
                  <c:v>0.8985890652557319</c:v>
                </c:pt>
                <c:pt idx="31">
                  <c:v>0.85762928282613327</c:v>
                </c:pt>
                <c:pt idx="32">
                  <c:v>0.93580194367595937</c:v>
                </c:pt>
                <c:pt idx="33">
                  <c:v>0.97878981343548277</c:v>
                </c:pt>
                <c:pt idx="34">
                  <c:v>1</c:v>
                </c:pt>
                <c:pt idx="35">
                  <c:v>0.82641696814925159</c:v>
                </c:pt>
                <c:pt idx="36">
                  <c:v>7.5691276417465786E-2</c:v>
                </c:pt>
                <c:pt idx="37">
                  <c:v>0.90596778698445213</c:v>
                </c:pt>
                <c:pt idx="38">
                  <c:v>0.90920053912179899</c:v>
                </c:pt>
                <c:pt idx="39">
                  <c:v>0.44288241318313004</c:v>
                </c:pt>
                <c:pt idx="40">
                  <c:v>0.32045433386090683</c:v>
                </c:pt>
                <c:pt idx="41">
                  <c:v>1</c:v>
                </c:pt>
                <c:pt idx="42">
                  <c:v>0.76445396145610278</c:v>
                </c:pt>
                <c:pt idx="43">
                  <c:v>0.93380504608509451</c:v>
                </c:pt>
                <c:pt idx="44">
                  <c:v>0.78525226390685643</c:v>
                </c:pt>
                <c:pt idx="45">
                  <c:v>0.71539456662354461</c:v>
                </c:pt>
                <c:pt idx="46">
                  <c:v>0.93661060802069862</c:v>
                </c:pt>
                <c:pt idx="47">
                  <c:v>0.91720569210866754</c:v>
                </c:pt>
                <c:pt idx="48">
                  <c:v>0.94437257438551103</c:v>
                </c:pt>
                <c:pt idx="49">
                  <c:v>1</c:v>
                </c:pt>
              </c:numCache>
            </c:numRef>
          </c:val>
        </c:ser>
        <c:dLbls>
          <c:showLegendKey val="0"/>
          <c:showVal val="0"/>
          <c:showCatName val="0"/>
          <c:showSerName val="0"/>
          <c:showPercent val="0"/>
          <c:showBubbleSize val="0"/>
        </c:dLbls>
        <c:gapWidth val="150"/>
        <c:axId val="242969600"/>
        <c:axId val="261533696"/>
      </c:barChart>
      <c:catAx>
        <c:axId val="242969600"/>
        <c:scaling>
          <c:orientation val="minMax"/>
        </c:scaling>
        <c:delete val="0"/>
        <c:axPos val="b"/>
        <c:majorTickMark val="out"/>
        <c:minorTickMark val="none"/>
        <c:tickLblPos val="nextTo"/>
        <c:crossAx val="261533696"/>
        <c:crosses val="autoZero"/>
        <c:auto val="1"/>
        <c:lblAlgn val="ctr"/>
        <c:lblOffset val="100"/>
        <c:noMultiLvlLbl val="0"/>
      </c:catAx>
      <c:valAx>
        <c:axId val="261533696"/>
        <c:scaling>
          <c:orientation val="minMax"/>
        </c:scaling>
        <c:delete val="0"/>
        <c:axPos val="l"/>
        <c:majorGridlines/>
        <c:numFmt formatCode="General" sourceLinked="1"/>
        <c:majorTickMark val="out"/>
        <c:minorTickMark val="none"/>
        <c:tickLblPos val="nextTo"/>
        <c:crossAx val="2429696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323851</xdr:colOff>
      <xdr:row>38</xdr:row>
      <xdr:rowOff>57149</xdr:rowOff>
    </xdr:from>
    <xdr:to>
      <xdr:col>20</xdr:col>
      <xdr:colOff>66675</xdr:colOff>
      <xdr:row>73</xdr:row>
      <xdr:rowOff>104775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孙雨晨" refreshedDate="43706.684388657406" createdVersion="4" refreshedVersion="4" minRefreshableVersion="3" recordCount="50">
  <cacheSource type="worksheet">
    <worksheetSource ref="A1:C51" sheet="流失玩家与留存玩家比较"/>
  </cacheSource>
  <cacheFields count="3">
    <cacheField name="新手任务ID" numFmtId="0">
      <sharedItems containsSemiMixedTypes="0" containsString="0" containsNumber="1" containsInteger="1" minValue="111" maxValue="162" count="50">
        <n v="111"/>
        <n v="112"/>
        <n v="113"/>
        <n v="114"/>
        <n v="115"/>
        <n v="125"/>
        <n v="117"/>
        <n v="118"/>
        <n v="119"/>
        <n v="120"/>
        <n v="121"/>
        <n v="122"/>
        <n v="123"/>
        <n v="126"/>
        <n v="124"/>
        <n v="127"/>
        <n v="129"/>
        <n v="130"/>
        <n v="134"/>
        <n v="135"/>
        <n v="137"/>
        <n v="138"/>
        <n v="128"/>
        <n v="131"/>
        <n v="132"/>
        <n v="133"/>
        <n v="139"/>
        <n v="141"/>
        <n v="142"/>
        <n v="143"/>
        <n v="140"/>
        <n v="144"/>
        <n v="145"/>
        <n v="146"/>
        <n v="147"/>
        <n v="148"/>
        <n v="151"/>
        <n v="149"/>
        <n v="150"/>
        <n v="152"/>
        <n v="153"/>
        <n v="154"/>
        <n v="155"/>
        <n v="156"/>
        <n v="157"/>
        <n v="158"/>
        <n v="159"/>
        <n v="160"/>
        <n v="161"/>
        <n v="162"/>
      </sharedItems>
    </cacheField>
    <cacheField name="流失玩家分阶段完成率" numFmtId="0">
      <sharedItems containsSemiMixedTypes="0" containsString="0" containsNumber="1" minValue="7.4481865284974094E-2" maxValue="1"/>
    </cacheField>
    <cacheField name="留存玩家分阶段完成率" numFmtId="0">
      <sharedItems containsSemiMixedTypes="0" containsString="0" containsNumber="1" minValue="7.5691276417465786E-2"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n v="1"/>
    <n v="1"/>
  </r>
  <r>
    <x v="1"/>
    <n v="0.45588962067191802"/>
    <n v="0.86531722274950718"/>
  </r>
  <r>
    <x v="2"/>
    <n v="0.39246991901078176"/>
    <n v="0.84096882529020955"/>
  </r>
  <r>
    <x v="3"/>
    <n v="0.38299932424936206"/>
    <n v="0.82607505293129879"/>
  </r>
  <r>
    <x v="4"/>
    <n v="0.32366438390704899"/>
    <n v="0.76752208512813025"/>
  </r>
  <r>
    <x v="5"/>
    <n v="0.5631927704767572"/>
    <n v="0.89908374096517485"/>
  </r>
  <r>
    <x v="6"/>
    <n v="0.88974839818721674"/>
    <n v="0.96900909000099889"/>
  </r>
  <r>
    <x v="7"/>
    <n v="0.82153461478355994"/>
    <n v="0.94333732893816802"/>
  </r>
  <r>
    <x v="8"/>
    <n v="0.73800593842787932"/>
    <n v="0.90555389072020775"/>
  </r>
  <r>
    <x v="9"/>
    <n v="0.67619940615721208"/>
    <n v="0.87428828288882232"/>
  </r>
  <r>
    <x v="10"/>
    <n v="0.64498359118612281"/>
    <n v="0.85073918689441619"/>
  </r>
  <r>
    <x v="11"/>
    <n v="0.69745272698859195"/>
    <n v="0.88317850364598938"/>
  </r>
  <r>
    <x v="12"/>
    <n v="1"/>
    <n v="1"/>
  </r>
  <r>
    <x v="13"/>
    <n v="0.94295983747460543"/>
    <n v="0.9812706023374288"/>
  </r>
  <r>
    <x v="14"/>
    <n v="0.50610500610500608"/>
    <n v="0.67599175206967654"/>
  </r>
  <r>
    <x v="15"/>
    <n v="0.92063492063492058"/>
    <n v="0.96586957190779554"/>
  </r>
  <r>
    <x v="16"/>
    <n v="1"/>
    <n v="1"/>
  </r>
  <r>
    <x v="17"/>
    <n v="0.98304164970831642"/>
    <n v="0.99461422460222204"/>
  </r>
  <r>
    <x v="18"/>
    <n v="0.76285442952109617"/>
    <n v="0.84562828916997512"/>
  </r>
  <r>
    <x v="19"/>
    <n v="0.74026590693257355"/>
    <n v="0.86412458067891551"/>
  </r>
  <r>
    <x v="20"/>
    <n v="0.75674942341609008"/>
    <n v="0.89942449142892311"/>
  </r>
  <r>
    <x v="21"/>
    <n v="0.91826075159408493"/>
    <n v="0.97279414027636724"/>
  </r>
  <r>
    <x v="22"/>
    <n v="0.57282069454287743"/>
    <n v="0.81107998755057575"/>
  </r>
  <r>
    <x v="23"/>
    <n v="0.96084337349397586"/>
    <n v="0.98718746757962439"/>
  </r>
  <r>
    <x v="24"/>
    <n v="0.71031183557760458"/>
    <n v="0.87939620292561471"/>
  </r>
  <r>
    <x v="25"/>
    <n v="0.98263642806520202"/>
    <n v="0.99823633156966485"/>
  </r>
  <r>
    <x v="26"/>
    <n v="0.82778171509567677"/>
    <n v="0.93510737628384688"/>
  </r>
  <r>
    <x v="27"/>
    <n v="0.68887313961729268"/>
    <n v="0.86865857454092743"/>
  </r>
  <r>
    <x v="28"/>
    <n v="1"/>
    <n v="1"/>
  </r>
  <r>
    <x v="29"/>
    <n v="0.755846917080085"/>
    <n v="0.8985890652557319"/>
  </r>
  <r>
    <x v="30"/>
    <n v="0.4482636428065202"/>
    <n v="0.97290203589416191"/>
  </r>
  <r>
    <x v="31"/>
    <n v="0.74231950844854067"/>
    <n v="0.85762928282613327"/>
  </r>
  <r>
    <x v="32"/>
    <n v="0.85023041474654382"/>
    <n v="0.93580194367595937"/>
  </r>
  <r>
    <x v="33"/>
    <n v="0.96735791090629797"/>
    <n v="0.97878981343548277"/>
  </r>
  <r>
    <x v="34"/>
    <n v="1"/>
    <n v="1"/>
  </r>
  <r>
    <x v="35"/>
    <n v="0.69585253456221197"/>
    <n v="0.82641696814925159"/>
  </r>
  <r>
    <x v="36"/>
    <n v="0.85330261136712748"/>
    <n v="0.90920053912179899"/>
  </r>
  <r>
    <x v="37"/>
    <n v="7.4481865284974094E-2"/>
    <n v="7.5691276417465786E-2"/>
  </r>
  <r>
    <x v="38"/>
    <n v="0.90220207253886009"/>
    <n v="0.90596778698445213"/>
  </r>
  <r>
    <x v="39"/>
    <n v="0.28303108808290156"/>
    <n v="0.44288241318313004"/>
  </r>
  <r>
    <x v="40"/>
    <n v="0.16645077720207255"/>
    <n v="0.32045433386090683"/>
  </r>
  <r>
    <x v="41"/>
    <n v="1"/>
    <n v="1"/>
  </r>
  <r>
    <x v="42"/>
    <n v="0.67875647668393779"/>
    <n v="0.76445396145610278"/>
  </r>
  <r>
    <x v="43"/>
    <n v="0.92422279792746109"/>
    <n v="0.93380504608509451"/>
  </r>
  <r>
    <x v="44"/>
    <n v="0.53164556962025311"/>
    <n v="0.78525226390685643"/>
  </r>
  <r>
    <x v="45"/>
    <n v="0.53164556962025311"/>
    <n v="0.71539456662354461"/>
  </r>
  <r>
    <x v="46"/>
    <n v="0.72151898734177211"/>
    <n v="0.93661060802069862"/>
  </r>
  <r>
    <x v="47"/>
    <n v="0.759493670886076"/>
    <n v="0.91720569210866754"/>
  </r>
  <r>
    <x v="48"/>
    <n v="0.89873417721518989"/>
    <n v="0.94437257438551103"/>
  </r>
  <r>
    <x v="49"/>
    <n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2"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chartFormat="1">
  <location ref="A52:C103" firstHeaderRow="0" firstDataRow="1" firstDataCol="1"/>
  <pivotFields count="3">
    <pivotField axis="axisRow" showAll="0">
      <items count="51">
        <item x="0"/>
        <item x="1"/>
        <item x="2"/>
        <item x="3"/>
        <item x="4"/>
        <item x="6"/>
        <item x="7"/>
        <item x="8"/>
        <item x="9"/>
        <item x="10"/>
        <item x="11"/>
        <item x="12"/>
        <item x="14"/>
        <item x="5"/>
        <item x="13"/>
        <item x="15"/>
        <item x="22"/>
        <item x="16"/>
        <item x="17"/>
        <item x="23"/>
        <item x="24"/>
        <item x="25"/>
        <item x="18"/>
        <item x="19"/>
        <item x="20"/>
        <item x="21"/>
        <item x="26"/>
        <item x="30"/>
        <item x="27"/>
        <item x="28"/>
        <item x="29"/>
        <item x="31"/>
        <item x="32"/>
        <item x="33"/>
        <item x="34"/>
        <item x="35"/>
        <item x="37"/>
        <item x="38"/>
        <item x="36"/>
        <item x="39"/>
        <item x="40"/>
        <item x="41"/>
        <item x="42"/>
        <item x="43"/>
        <item x="44"/>
        <item x="45"/>
        <item x="46"/>
        <item x="47"/>
        <item x="48"/>
        <item x="49"/>
        <item t="default"/>
      </items>
    </pivotField>
    <pivotField dataField="1" showAll="0"/>
    <pivotField dataField="1"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求和项:流失玩家分阶段完成率" fld="1" baseField="0" baseItem="0"/>
    <dataField name="求和项:留存玩家分阶段完成率" fld="2" baseField="0" baseItem="0"/>
  </dataFields>
  <formats count="2">
    <format dxfId="3">
      <pivotArea outline="0" collapsedLevelsAreSubtotals="1" fieldPosition="0">
        <references count="1">
          <reference field="4294967294" count="1" selected="0">
            <x v="1"/>
          </reference>
        </references>
      </pivotArea>
    </format>
    <format dxfId="1">
      <pivotArea dataOnly="0" labelOnly="1" outline="0" fieldPosition="0">
        <references count="1">
          <reference field="4294967294" count="1">
            <x v="1"/>
          </reference>
        </references>
      </pivotArea>
    </format>
  </formats>
  <chartFormats count="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
  <sheetViews>
    <sheetView tabSelected="1" topLeftCell="A87" workbookViewId="0">
      <selection activeCell="K122" sqref="K122"/>
    </sheetView>
  </sheetViews>
  <sheetFormatPr defaultRowHeight="13.5"/>
  <cols>
    <col min="2" max="2" width="12" style="1" customWidth="1"/>
    <col min="3" max="3" width="40.375" style="1" customWidth="1"/>
    <col min="6" max="6" width="35.625" style="10" customWidth="1"/>
    <col min="7" max="7" width="28.875" style="10" customWidth="1"/>
    <col min="8" max="8" width="28.5" customWidth="1"/>
  </cols>
  <sheetData>
    <row r="1" spans="1:7" ht="25.5" customHeight="1">
      <c r="A1" s="4" t="s">
        <v>62</v>
      </c>
      <c r="B1" s="4"/>
      <c r="C1" s="4"/>
      <c r="D1" s="4"/>
      <c r="E1" s="4"/>
      <c r="F1" s="4"/>
      <c r="G1" s="4"/>
    </row>
    <row r="2" spans="1:7" ht="35.25" customHeight="1">
      <c r="A2" s="14" t="s">
        <v>70</v>
      </c>
      <c r="B2" s="14"/>
      <c r="C2" s="14"/>
      <c r="D2" s="14"/>
      <c r="E2" s="14"/>
      <c r="F2" s="14"/>
      <c r="G2" s="14"/>
    </row>
    <row r="3" spans="1:7">
      <c r="B3" s="1" t="s">
        <v>0</v>
      </c>
      <c r="C3" s="1" t="s">
        <v>1</v>
      </c>
      <c r="D3" s="5" t="s">
        <v>59</v>
      </c>
      <c r="E3" s="9" t="s">
        <v>63</v>
      </c>
      <c r="F3" s="6" t="s">
        <v>60</v>
      </c>
      <c r="G3" s="6" t="s">
        <v>61</v>
      </c>
    </row>
    <row r="4" spans="1:7">
      <c r="A4" s="4" t="s">
        <v>52</v>
      </c>
      <c r="B4" s="2">
        <v>111</v>
      </c>
      <c r="C4" s="1" t="s">
        <v>9</v>
      </c>
      <c r="D4">
        <v>99149</v>
      </c>
      <c r="E4">
        <v>99149</v>
      </c>
      <c r="F4" s="10">
        <f>D4/99149</f>
        <v>1</v>
      </c>
      <c r="G4" s="10">
        <f>D4/99149</f>
        <v>1</v>
      </c>
    </row>
    <row r="5" spans="1:7">
      <c r="A5" s="4"/>
      <c r="B5" s="2">
        <v>112</v>
      </c>
      <c r="C5" s="1" t="s">
        <v>10</v>
      </c>
      <c r="D5">
        <v>45201</v>
      </c>
      <c r="F5" s="10">
        <f>D5/99149</f>
        <v>0.45588962067191802</v>
      </c>
      <c r="G5" s="10">
        <f t="shared" ref="G5:G65" si="0">D5/99149</f>
        <v>0.45588962067191802</v>
      </c>
    </row>
    <row r="6" spans="1:7">
      <c r="A6" s="4"/>
      <c r="B6" s="2">
        <v>113</v>
      </c>
      <c r="C6" s="1" t="s">
        <v>11</v>
      </c>
      <c r="D6">
        <v>38913</v>
      </c>
      <c r="F6" s="10">
        <f t="shared" ref="F6:F9" si="1">D6/99149</f>
        <v>0.39246991901078176</v>
      </c>
      <c r="G6" s="10">
        <f t="shared" si="0"/>
        <v>0.39246991901078176</v>
      </c>
    </row>
    <row r="7" spans="1:7" ht="16.5">
      <c r="A7" s="4"/>
      <c r="B7" s="2">
        <v>114</v>
      </c>
      <c r="C7" s="1" t="s">
        <v>12</v>
      </c>
      <c r="D7" s="7">
        <v>37974</v>
      </c>
      <c r="F7" s="10">
        <f t="shared" si="1"/>
        <v>0.38299932424936206</v>
      </c>
      <c r="G7" s="10">
        <f t="shared" si="0"/>
        <v>0.38299932424936206</v>
      </c>
    </row>
    <row r="8" spans="1:7">
      <c r="A8" s="4"/>
      <c r="B8" s="2">
        <v>115</v>
      </c>
      <c r="C8" s="1" t="s">
        <v>13</v>
      </c>
      <c r="D8">
        <v>32091</v>
      </c>
      <c r="F8" s="10">
        <f t="shared" si="1"/>
        <v>0.32366438390704899</v>
      </c>
      <c r="G8" s="10">
        <f t="shared" si="0"/>
        <v>0.32366438390704899</v>
      </c>
    </row>
    <row r="9" spans="1:7">
      <c r="A9" s="4"/>
      <c r="B9" s="2">
        <v>125</v>
      </c>
      <c r="C9" s="1" t="s">
        <v>14</v>
      </c>
      <c r="D9">
        <v>55840</v>
      </c>
      <c r="F9" s="10">
        <f t="shared" si="1"/>
        <v>0.5631927704767572</v>
      </c>
      <c r="G9" s="10">
        <f t="shared" si="0"/>
        <v>0.5631927704767572</v>
      </c>
    </row>
    <row r="10" spans="1:7">
      <c r="B10" s="11" t="s">
        <v>64</v>
      </c>
      <c r="C10" s="11"/>
      <c r="D10" s="11"/>
      <c r="E10" s="11"/>
      <c r="F10" s="11"/>
      <c r="G10" s="11"/>
    </row>
    <row r="11" spans="1:7">
      <c r="B11" s="11"/>
      <c r="C11" s="11"/>
      <c r="D11" s="11"/>
      <c r="E11" s="11"/>
      <c r="F11" s="11"/>
      <c r="G11" s="11"/>
    </row>
    <row r="12" spans="1:7">
      <c r="A12" s="4" t="s">
        <v>53</v>
      </c>
      <c r="B12" s="2">
        <v>117</v>
      </c>
      <c r="C12" s="1" t="s">
        <v>15</v>
      </c>
      <c r="D12">
        <v>22774</v>
      </c>
      <c r="E12">
        <v>25596</v>
      </c>
      <c r="F12" s="10">
        <f>D12/25596</f>
        <v>0.88974839818721674</v>
      </c>
      <c r="G12" s="10">
        <f t="shared" si="0"/>
        <v>0.22969470191328203</v>
      </c>
    </row>
    <row r="13" spans="1:7">
      <c r="A13" s="4"/>
      <c r="B13" s="2">
        <v>118</v>
      </c>
      <c r="C13" s="1" t="s">
        <v>16</v>
      </c>
      <c r="D13">
        <v>21028</v>
      </c>
      <c r="F13" s="10">
        <f t="shared" ref="F13:F19" si="2">D13/25596</f>
        <v>0.82153461478355994</v>
      </c>
      <c r="G13" s="10">
        <f t="shared" si="0"/>
        <v>0.21208484200546651</v>
      </c>
    </row>
    <row r="14" spans="1:7">
      <c r="A14" s="4"/>
      <c r="B14" s="2">
        <v>119</v>
      </c>
      <c r="C14" s="1" t="s">
        <v>17</v>
      </c>
      <c r="D14">
        <v>18890</v>
      </c>
      <c r="F14" s="10">
        <f t="shared" si="2"/>
        <v>0.73800593842787932</v>
      </c>
      <c r="G14" s="10">
        <f t="shared" si="0"/>
        <v>0.19052133657424683</v>
      </c>
    </row>
    <row r="15" spans="1:7">
      <c r="A15" s="4"/>
      <c r="B15" s="2">
        <v>120</v>
      </c>
      <c r="C15" s="1" t="s">
        <v>18</v>
      </c>
      <c r="D15">
        <v>17308</v>
      </c>
      <c r="F15" s="10">
        <f t="shared" si="2"/>
        <v>0.67619940615721208</v>
      </c>
      <c r="G15" s="10">
        <f t="shared" si="0"/>
        <v>0.1745655528547943</v>
      </c>
    </row>
    <row r="16" spans="1:7">
      <c r="A16" s="4"/>
      <c r="B16" s="2">
        <v>121</v>
      </c>
      <c r="C16" s="1" t="s">
        <v>19</v>
      </c>
      <c r="D16">
        <v>16509</v>
      </c>
      <c r="F16" s="10">
        <f t="shared" si="2"/>
        <v>0.64498359118612281</v>
      </c>
      <c r="G16" s="10">
        <f t="shared" si="0"/>
        <v>0.16650697435173326</v>
      </c>
    </row>
    <row r="17" spans="1:7">
      <c r="A17" s="4"/>
      <c r="B17" s="2">
        <v>122</v>
      </c>
      <c r="C17" s="1" t="s">
        <v>20</v>
      </c>
      <c r="D17">
        <v>17852</v>
      </c>
      <c r="F17" s="10">
        <f t="shared" si="2"/>
        <v>0.69745272698859195</v>
      </c>
      <c r="G17" s="10">
        <f t="shared" si="0"/>
        <v>0.18005224460155927</v>
      </c>
    </row>
    <row r="18" spans="1:7">
      <c r="A18" s="4"/>
      <c r="B18" s="2">
        <v>123</v>
      </c>
      <c r="C18" s="1" t="s">
        <v>2</v>
      </c>
      <c r="D18">
        <v>25596</v>
      </c>
      <c r="F18" s="10">
        <f t="shared" si="2"/>
        <v>1</v>
      </c>
      <c r="G18" s="10">
        <f t="shared" si="0"/>
        <v>0.25815691534962532</v>
      </c>
    </row>
    <row r="19" spans="1:7">
      <c r="A19" s="4"/>
      <c r="B19" s="2">
        <v>126</v>
      </c>
      <c r="C19" s="1" t="s">
        <v>21</v>
      </c>
      <c r="D19">
        <v>24136</v>
      </c>
      <c r="F19" s="10">
        <f t="shared" si="2"/>
        <v>0.94295983747460543</v>
      </c>
      <c r="G19" s="10">
        <f t="shared" si="0"/>
        <v>0.24343160294102814</v>
      </c>
    </row>
    <row r="20" spans="1:7">
      <c r="B20" s="11" t="s">
        <v>65</v>
      </c>
      <c r="C20" s="11"/>
      <c r="D20" s="11"/>
      <c r="E20" s="11"/>
      <c r="F20" s="11"/>
      <c r="G20" s="11"/>
    </row>
    <row r="21" spans="1:7">
      <c r="B21" s="11"/>
      <c r="C21" s="11"/>
      <c r="D21" s="11"/>
      <c r="E21" s="11"/>
      <c r="F21" s="11"/>
      <c r="G21" s="11"/>
    </row>
    <row r="22" spans="1:7">
      <c r="A22" s="4" t="s">
        <v>54</v>
      </c>
      <c r="B22" s="2">
        <v>124</v>
      </c>
      <c r="C22" s="1" t="s">
        <v>22</v>
      </c>
      <c r="D22">
        <v>7461</v>
      </c>
      <c r="E22">
        <v>14742</v>
      </c>
      <c r="F22" s="10">
        <f>D22/14742</f>
        <v>0.50610500610500608</v>
      </c>
      <c r="G22" s="10">
        <f t="shared" si="0"/>
        <v>7.5250380740098238E-2</v>
      </c>
    </row>
    <row r="23" spans="1:7">
      <c r="A23" s="4"/>
      <c r="B23" s="2">
        <v>127</v>
      </c>
      <c r="C23" s="1" t="s">
        <v>23</v>
      </c>
      <c r="D23">
        <v>13572</v>
      </c>
      <c r="F23" s="10">
        <f t="shared" ref="F23:F29" si="3">D23/14742</f>
        <v>0.92063492063492058</v>
      </c>
      <c r="G23" s="10">
        <f t="shared" si="0"/>
        <v>0.13688489041745253</v>
      </c>
    </row>
    <row r="24" spans="1:7">
      <c r="A24" s="4"/>
      <c r="B24" s="2">
        <v>129</v>
      </c>
      <c r="C24" s="1" t="s">
        <v>24</v>
      </c>
      <c r="D24">
        <v>14742</v>
      </c>
      <c r="F24" s="10">
        <f t="shared" si="3"/>
        <v>1</v>
      </c>
      <c r="G24" s="10">
        <f t="shared" si="0"/>
        <v>0.14868531200516394</v>
      </c>
    </row>
    <row r="25" spans="1:7">
      <c r="A25" s="4"/>
      <c r="B25" s="2">
        <v>130</v>
      </c>
      <c r="C25" s="1" t="s">
        <v>3</v>
      </c>
      <c r="D25">
        <v>14492</v>
      </c>
      <c r="F25" s="10">
        <f t="shared" si="3"/>
        <v>0.98304164970831642</v>
      </c>
      <c r="G25" s="10">
        <f t="shared" si="0"/>
        <v>0.14616385440095211</v>
      </c>
    </row>
    <row r="26" spans="1:7">
      <c r="A26" s="4"/>
      <c r="B26" s="2">
        <v>134</v>
      </c>
      <c r="C26" s="1" t="s">
        <v>25</v>
      </c>
      <c r="D26">
        <v>11246</v>
      </c>
      <c r="F26" s="10">
        <f t="shared" si="3"/>
        <v>0.76285442952109617</v>
      </c>
      <c r="G26" s="10">
        <f t="shared" si="0"/>
        <v>0.11342524886786554</v>
      </c>
    </row>
    <row r="27" spans="1:7">
      <c r="A27" s="4"/>
      <c r="B27" s="2">
        <v>135</v>
      </c>
      <c r="C27" s="1" t="s">
        <v>4</v>
      </c>
      <c r="D27">
        <v>10913</v>
      </c>
      <c r="F27" s="10">
        <f t="shared" si="3"/>
        <v>0.74026590693257355</v>
      </c>
      <c r="G27" s="10">
        <f t="shared" si="0"/>
        <v>0.11006666733905536</v>
      </c>
    </row>
    <row r="28" spans="1:7">
      <c r="A28" s="4"/>
      <c r="B28" s="2">
        <v>137</v>
      </c>
      <c r="C28" s="1" t="s">
        <v>26</v>
      </c>
      <c r="D28">
        <v>11156</v>
      </c>
      <c r="F28" s="10">
        <f t="shared" si="3"/>
        <v>0.75674942341609008</v>
      </c>
      <c r="G28" s="10">
        <f t="shared" si="0"/>
        <v>0.11251752413034927</v>
      </c>
    </row>
    <row r="29" spans="1:7">
      <c r="A29" s="4"/>
      <c r="B29" s="2">
        <v>138</v>
      </c>
      <c r="C29" s="1" t="s">
        <v>27</v>
      </c>
      <c r="D29">
        <v>13537</v>
      </c>
      <c r="F29" s="10">
        <f t="shared" si="3"/>
        <v>0.91826075159408493</v>
      </c>
      <c r="G29" s="10">
        <f t="shared" si="0"/>
        <v>0.13653188635286287</v>
      </c>
    </row>
    <row r="30" spans="1:7">
      <c r="B30" s="4" t="s">
        <v>66</v>
      </c>
      <c r="C30" s="4"/>
      <c r="D30" s="4"/>
      <c r="E30" s="4"/>
      <c r="F30" s="4"/>
      <c r="G30" s="4"/>
    </row>
    <row r="31" spans="1:7">
      <c r="B31" s="4"/>
      <c r="C31" s="4"/>
      <c r="D31" s="4"/>
      <c r="E31" s="4"/>
      <c r="F31" s="4"/>
      <c r="G31" s="4"/>
    </row>
    <row r="32" spans="1:7">
      <c r="A32" s="4" t="s">
        <v>55</v>
      </c>
      <c r="B32" s="2">
        <v>128</v>
      </c>
      <c r="C32" s="1" t="s">
        <v>28</v>
      </c>
      <c r="D32">
        <v>3233</v>
      </c>
      <c r="E32">
        <v>5644</v>
      </c>
      <c r="F32" s="10">
        <f>D32/5644</f>
        <v>0.57282069454287743</v>
      </c>
      <c r="G32" s="10">
        <f t="shared" si="0"/>
        <v>3.2607489737667548E-2</v>
      </c>
    </row>
    <row r="33" spans="1:7">
      <c r="A33" s="4"/>
      <c r="B33" s="2">
        <v>131</v>
      </c>
      <c r="C33" s="1" t="s">
        <v>29</v>
      </c>
      <c r="D33">
        <v>5423</v>
      </c>
      <c r="F33" s="10">
        <f t="shared" ref="F33:F39" si="4">D33/5644</f>
        <v>0.96084337349397586</v>
      </c>
      <c r="G33" s="10">
        <f t="shared" si="0"/>
        <v>5.4695458350563296E-2</v>
      </c>
    </row>
    <row r="34" spans="1:7">
      <c r="A34" s="4"/>
      <c r="B34" s="2">
        <v>132</v>
      </c>
      <c r="C34" s="1" t="s">
        <v>30</v>
      </c>
      <c r="D34" s="8">
        <v>4009</v>
      </c>
      <c r="F34" s="10">
        <f t="shared" si="4"/>
        <v>0.71031183557760458</v>
      </c>
      <c r="G34" s="10">
        <f t="shared" si="0"/>
        <v>4.043409414114111E-2</v>
      </c>
    </row>
    <row r="35" spans="1:7">
      <c r="A35" s="4"/>
      <c r="B35" s="2">
        <v>133</v>
      </c>
      <c r="C35" s="1" t="s">
        <v>31</v>
      </c>
      <c r="D35">
        <v>5546</v>
      </c>
      <c r="F35" s="10">
        <f t="shared" si="4"/>
        <v>0.98263642806520202</v>
      </c>
      <c r="G35" s="10">
        <f t="shared" si="0"/>
        <v>5.5936015491835522E-2</v>
      </c>
    </row>
    <row r="36" spans="1:7">
      <c r="A36" s="4"/>
      <c r="B36" s="2">
        <v>139</v>
      </c>
      <c r="C36" s="1" t="s">
        <v>32</v>
      </c>
      <c r="D36">
        <v>4672</v>
      </c>
      <c r="F36" s="10">
        <f t="shared" si="4"/>
        <v>0.82778171509567677</v>
      </c>
      <c r="G36" s="10">
        <f t="shared" si="0"/>
        <v>4.7120999707510915E-2</v>
      </c>
    </row>
    <row r="37" spans="1:7">
      <c r="A37" s="4"/>
      <c r="B37" s="2">
        <v>141</v>
      </c>
      <c r="C37" s="1" t="s">
        <v>33</v>
      </c>
      <c r="D37">
        <v>3888</v>
      </c>
      <c r="F37" s="10">
        <f t="shared" si="4"/>
        <v>0.68887313961729268</v>
      </c>
      <c r="G37" s="10">
        <f t="shared" si="0"/>
        <v>3.9213708660702576E-2</v>
      </c>
    </row>
    <row r="38" spans="1:7">
      <c r="A38" s="4"/>
      <c r="B38" s="2">
        <v>142</v>
      </c>
      <c r="C38" s="1" t="s">
        <v>5</v>
      </c>
      <c r="D38">
        <v>5644</v>
      </c>
      <c r="F38" s="10">
        <f t="shared" si="4"/>
        <v>1</v>
      </c>
      <c r="G38" s="10">
        <f t="shared" si="0"/>
        <v>5.6924426872686562E-2</v>
      </c>
    </row>
    <row r="39" spans="1:7">
      <c r="A39" s="4"/>
      <c r="B39" s="2">
        <v>143</v>
      </c>
      <c r="C39" s="1" t="s">
        <v>6</v>
      </c>
      <c r="D39">
        <v>4266</v>
      </c>
      <c r="F39" s="10">
        <f t="shared" si="4"/>
        <v>0.755846917080085</v>
      </c>
      <c r="G39" s="10">
        <f t="shared" si="0"/>
        <v>4.3026152558270886E-2</v>
      </c>
    </row>
    <row r="40" spans="1:7">
      <c r="A40" s="12"/>
      <c r="B40" s="11" t="s">
        <v>67</v>
      </c>
      <c r="C40" s="11"/>
      <c r="D40" s="11"/>
      <c r="E40" s="11"/>
      <c r="F40" s="11"/>
      <c r="G40" s="11"/>
    </row>
    <row r="41" spans="1:7">
      <c r="B41" s="11"/>
      <c r="C41" s="11"/>
      <c r="D41" s="11"/>
      <c r="E41" s="11"/>
      <c r="F41" s="11"/>
      <c r="G41" s="11"/>
    </row>
    <row r="42" spans="1:7">
      <c r="B42" s="2">
        <v>140</v>
      </c>
      <c r="C42" s="1" t="s">
        <v>7</v>
      </c>
      <c r="D42">
        <v>2530</v>
      </c>
      <c r="E42">
        <v>2604</v>
      </c>
      <c r="F42" s="10">
        <f t="shared" ref="F42" si="5">D42/5644</f>
        <v>0.4482636428065202</v>
      </c>
      <c r="G42" s="10">
        <f t="shared" ref="G42" si="6">D42/99149</f>
        <v>2.5517150954623848E-2</v>
      </c>
    </row>
    <row r="43" spans="1:7">
      <c r="A43" s="4" t="s">
        <v>56</v>
      </c>
      <c r="B43" s="2">
        <v>144</v>
      </c>
      <c r="C43" s="1" t="s">
        <v>34</v>
      </c>
      <c r="D43">
        <v>1933</v>
      </c>
      <c r="F43" s="10">
        <f>D43/2604</f>
        <v>0.74231950844854067</v>
      </c>
      <c r="G43" s="10">
        <f t="shared" si="0"/>
        <v>1.9495910195765968E-2</v>
      </c>
    </row>
    <row r="44" spans="1:7">
      <c r="A44" s="4"/>
      <c r="B44" s="2">
        <v>145</v>
      </c>
      <c r="C44" s="1" t="s">
        <v>35</v>
      </c>
      <c r="D44">
        <v>2214</v>
      </c>
      <c r="F44" s="10">
        <f t="shared" ref="F44:F48" si="7">D44/2604</f>
        <v>0.85023041474654382</v>
      </c>
      <c r="G44" s="10">
        <f t="shared" si="0"/>
        <v>2.2330028542900081E-2</v>
      </c>
    </row>
    <row r="45" spans="1:7">
      <c r="A45" s="4"/>
      <c r="B45" s="2">
        <v>146</v>
      </c>
      <c r="C45" s="1" t="s">
        <v>36</v>
      </c>
      <c r="D45">
        <v>2519</v>
      </c>
      <c r="F45" s="10">
        <f t="shared" si="7"/>
        <v>0.96735791090629797</v>
      </c>
      <c r="G45" s="10">
        <f t="shared" si="0"/>
        <v>2.5406206820038527E-2</v>
      </c>
    </row>
    <row r="46" spans="1:7">
      <c r="A46" s="4"/>
      <c r="B46" s="2">
        <v>147</v>
      </c>
      <c r="C46" s="1" t="s">
        <v>37</v>
      </c>
      <c r="D46">
        <v>2604</v>
      </c>
      <c r="F46" s="10">
        <f t="shared" si="7"/>
        <v>1</v>
      </c>
      <c r="G46" s="10">
        <f t="shared" si="0"/>
        <v>2.6263502405470554E-2</v>
      </c>
    </row>
    <row r="47" spans="1:7">
      <c r="A47" s="4"/>
      <c r="B47" s="3">
        <v>148</v>
      </c>
      <c r="C47" s="1" t="s">
        <v>49</v>
      </c>
      <c r="D47">
        <v>1812</v>
      </c>
      <c r="F47" s="10">
        <f t="shared" si="7"/>
        <v>0.69585253456221197</v>
      </c>
      <c r="G47" s="10">
        <f t="shared" si="0"/>
        <v>1.8275524715327437E-2</v>
      </c>
    </row>
    <row r="48" spans="1:7">
      <c r="A48" s="4"/>
      <c r="B48" s="3">
        <v>151</v>
      </c>
      <c r="C48" s="1" t="s">
        <v>50</v>
      </c>
      <c r="D48">
        <v>2222</v>
      </c>
      <c r="F48" s="10">
        <f t="shared" si="7"/>
        <v>0.85330261136712748</v>
      </c>
      <c r="G48" s="10">
        <f t="shared" si="0"/>
        <v>2.2410715186234859E-2</v>
      </c>
    </row>
    <row r="49" spans="1:7">
      <c r="B49" s="13" t="s">
        <v>68</v>
      </c>
      <c r="C49" s="13"/>
      <c r="D49" s="13"/>
      <c r="E49" s="13"/>
      <c r="F49" s="13"/>
      <c r="G49" s="13"/>
    </row>
    <row r="50" spans="1:7">
      <c r="B50" s="13"/>
      <c r="C50" s="13"/>
      <c r="D50" s="13"/>
      <c r="E50" s="13"/>
      <c r="F50" s="13"/>
      <c r="G50" s="13"/>
    </row>
    <row r="51" spans="1:7">
      <c r="A51" s="4" t="s">
        <v>57</v>
      </c>
      <c r="B51" s="2">
        <v>149</v>
      </c>
      <c r="C51" s="1" t="s">
        <v>8</v>
      </c>
      <c r="D51">
        <v>115</v>
      </c>
      <c r="E51">
        <v>1544</v>
      </c>
      <c r="F51" s="10">
        <f>D51/1544</f>
        <v>7.4481865284974094E-2</v>
      </c>
      <c r="G51" s="10">
        <f t="shared" si="0"/>
        <v>1.1598704979374477E-3</v>
      </c>
    </row>
    <row r="52" spans="1:7">
      <c r="A52" s="4"/>
      <c r="B52" s="2">
        <v>150</v>
      </c>
      <c r="C52" s="1" t="s">
        <v>48</v>
      </c>
      <c r="D52">
        <v>1393</v>
      </c>
      <c r="F52" s="10">
        <f t="shared" ref="F52:F57" si="8">D52/1544</f>
        <v>0.90220207253886009</v>
      </c>
      <c r="G52" s="10">
        <f t="shared" si="0"/>
        <v>1.4049561770668389E-2</v>
      </c>
    </row>
    <row r="53" spans="1:7">
      <c r="A53" s="4"/>
      <c r="B53" s="3">
        <v>152</v>
      </c>
      <c r="C53" s="1" t="s">
        <v>51</v>
      </c>
      <c r="D53">
        <v>437</v>
      </c>
      <c r="F53" s="10">
        <f t="shared" si="8"/>
        <v>0.28303108808290156</v>
      </c>
      <c r="G53" s="10">
        <f t="shared" si="0"/>
        <v>4.4075078921623012E-3</v>
      </c>
    </row>
    <row r="54" spans="1:7">
      <c r="A54" s="4"/>
      <c r="B54" s="3">
        <v>153</v>
      </c>
      <c r="C54" s="1" t="s">
        <v>38</v>
      </c>
      <c r="D54">
        <v>257</v>
      </c>
      <c r="F54" s="10">
        <f t="shared" si="8"/>
        <v>0.16645077720207255</v>
      </c>
      <c r="G54" s="10">
        <f t="shared" si="0"/>
        <v>2.5920584171297742E-3</v>
      </c>
    </row>
    <row r="55" spans="1:7">
      <c r="A55" s="4"/>
      <c r="B55" s="3">
        <v>154</v>
      </c>
      <c r="C55" s="1" t="s">
        <v>39</v>
      </c>
      <c r="D55">
        <v>1544</v>
      </c>
      <c r="F55" s="10">
        <f t="shared" si="8"/>
        <v>1</v>
      </c>
      <c r="G55" s="10">
        <f t="shared" si="0"/>
        <v>1.5572522163612341E-2</v>
      </c>
    </row>
    <row r="56" spans="1:7">
      <c r="A56" s="4"/>
      <c r="B56" s="3">
        <v>155</v>
      </c>
      <c r="C56" s="1" t="s">
        <v>40</v>
      </c>
      <c r="D56">
        <v>1048</v>
      </c>
      <c r="F56" s="10">
        <f t="shared" si="8"/>
        <v>0.67875647668393779</v>
      </c>
      <c r="G56" s="10">
        <f t="shared" si="0"/>
        <v>1.0569950276856045E-2</v>
      </c>
    </row>
    <row r="57" spans="1:7">
      <c r="A57" s="4"/>
      <c r="B57" s="3">
        <v>156</v>
      </c>
      <c r="C57" s="1" t="s">
        <v>41</v>
      </c>
      <c r="D57">
        <v>1427</v>
      </c>
      <c r="F57" s="10">
        <f t="shared" si="8"/>
        <v>0.92422279792746109</v>
      </c>
      <c r="G57" s="10">
        <f t="shared" si="0"/>
        <v>1.4392480004841198E-2</v>
      </c>
    </row>
    <row r="58" spans="1:7">
      <c r="B58" s="13" t="s">
        <v>69</v>
      </c>
      <c r="C58" s="13"/>
      <c r="D58" s="13"/>
      <c r="E58" s="13"/>
      <c r="F58" s="13"/>
      <c r="G58" s="13"/>
    </row>
    <row r="59" spans="1:7">
      <c r="B59" s="13"/>
      <c r="C59" s="13"/>
      <c r="D59" s="13"/>
      <c r="E59" s="13"/>
      <c r="F59" s="13"/>
      <c r="G59" s="13"/>
    </row>
    <row r="60" spans="1:7">
      <c r="A60" s="4" t="s">
        <v>58</v>
      </c>
      <c r="B60" s="3">
        <v>157</v>
      </c>
      <c r="C60" s="1" t="s">
        <v>42</v>
      </c>
      <c r="D60" s="8">
        <v>42</v>
      </c>
      <c r="E60">
        <v>79</v>
      </c>
      <c r="F60" s="10">
        <f>D60/79</f>
        <v>0.53164556962025311</v>
      </c>
      <c r="G60" s="10">
        <f t="shared" si="0"/>
        <v>4.236048775075896E-4</v>
      </c>
    </row>
    <row r="61" spans="1:7">
      <c r="A61" s="4"/>
      <c r="B61" s="3">
        <v>158</v>
      </c>
      <c r="C61" s="1" t="s">
        <v>43</v>
      </c>
      <c r="D61">
        <v>42</v>
      </c>
      <c r="F61" s="10">
        <f t="shared" ref="F61:F65" si="9">D61/79</f>
        <v>0.53164556962025311</v>
      </c>
      <c r="G61" s="10">
        <f t="shared" si="0"/>
        <v>4.236048775075896E-4</v>
      </c>
    </row>
    <row r="62" spans="1:7">
      <c r="A62" s="4"/>
      <c r="B62" s="3">
        <v>159</v>
      </c>
      <c r="C62" s="1" t="s">
        <v>44</v>
      </c>
      <c r="D62">
        <v>57</v>
      </c>
      <c r="F62" s="10">
        <f t="shared" si="9"/>
        <v>0.72151898734177211</v>
      </c>
      <c r="G62" s="10">
        <f t="shared" si="0"/>
        <v>5.7489233376030013E-4</v>
      </c>
    </row>
    <row r="63" spans="1:7">
      <c r="A63" s="4"/>
      <c r="B63" s="3">
        <v>160</v>
      </c>
      <c r="C63" s="1" t="s">
        <v>45</v>
      </c>
      <c r="D63">
        <v>60</v>
      </c>
      <c r="F63" s="10">
        <f t="shared" si="9"/>
        <v>0.759493670886076</v>
      </c>
      <c r="G63" s="10">
        <f t="shared" si="0"/>
        <v>6.0514982501084222E-4</v>
      </c>
    </row>
    <row r="64" spans="1:7">
      <c r="A64" s="4"/>
      <c r="B64" s="1">
        <v>161</v>
      </c>
      <c r="C64" s="1" t="s">
        <v>46</v>
      </c>
      <c r="D64">
        <v>71</v>
      </c>
      <c r="F64" s="10">
        <f t="shared" si="9"/>
        <v>0.89873417721518989</v>
      </c>
      <c r="G64" s="10">
        <f t="shared" si="0"/>
        <v>7.1609395959616338E-4</v>
      </c>
    </row>
    <row r="65" spans="1:7">
      <c r="A65" s="4"/>
      <c r="B65" s="1">
        <v>162</v>
      </c>
      <c r="C65" s="1" t="s">
        <v>47</v>
      </c>
      <c r="D65">
        <v>79</v>
      </c>
      <c r="F65" s="10">
        <f t="shared" si="9"/>
        <v>1</v>
      </c>
      <c r="G65" s="10">
        <f t="shared" si="0"/>
        <v>7.9678060293094234E-4</v>
      </c>
    </row>
    <row r="69" spans="1:7" ht="27.75" customHeight="1">
      <c r="A69" s="4" t="s">
        <v>71</v>
      </c>
      <c r="B69" s="4"/>
      <c r="C69" s="4"/>
      <c r="D69" s="4"/>
      <c r="E69" s="4"/>
      <c r="F69" s="4"/>
      <c r="G69" s="4"/>
    </row>
    <row r="70" spans="1:7" ht="34.5" customHeight="1">
      <c r="A70" s="14" t="s">
        <v>78</v>
      </c>
      <c r="B70" s="14"/>
      <c r="C70" s="14"/>
      <c r="D70" s="14"/>
      <c r="E70" s="14"/>
      <c r="F70" s="14"/>
      <c r="G70" s="14"/>
    </row>
    <row r="71" spans="1:7">
      <c r="B71" s="1" t="s">
        <v>0</v>
      </c>
      <c r="C71" s="1" t="s">
        <v>1</v>
      </c>
      <c r="D71" s="5" t="s">
        <v>59</v>
      </c>
      <c r="E71" s="9" t="s">
        <v>63</v>
      </c>
      <c r="F71" s="6" t="s">
        <v>60</v>
      </c>
      <c r="G71" s="6" t="s">
        <v>61</v>
      </c>
    </row>
    <row r="72" spans="1:7">
      <c r="A72" s="4" t="s">
        <v>52</v>
      </c>
      <c r="B72" s="2">
        <v>111</v>
      </c>
      <c r="C72" s="1" t="s">
        <v>9</v>
      </c>
      <c r="D72">
        <v>54788</v>
      </c>
      <c r="E72">
        <v>54788</v>
      </c>
      <c r="F72" s="10">
        <f>D72/54788</f>
        <v>1</v>
      </c>
      <c r="G72" s="10">
        <f>D72/54788</f>
        <v>1</v>
      </c>
    </row>
    <row r="73" spans="1:7">
      <c r="A73" s="4"/>
      <c r="B73" s="2">
        <v>112</v>
      </c>
      <c r="C73" s="1" t="s">
        <v>10</v>
      </c>
      <c r="D73">
        <v>47409</v>
      </c>
      <c r="F73" s="10">
        <f t="shared" ref="F73:F77" si="10">D73/54788</f>
        <v>0.86531722274950718</v>
      </c>
      <c r="G73" s="10">
        <f t="shared" ref="G73:G77" si="11">D73/54788</f>
        <v>0.86531722274950718</v>
      </c>
    </row>
    <row r="74" spans="1:7">
      <c r="A74" s="4"/>
      <c r="B74" s="2">
        <v>113</v>
      </c>
      <c r="C74" s="1" t="s">
        <v>11</v>
      </c>
      <c r="D74">
        <v>46075</v>
      </c>
      <c r="F74" s="10">
        <f t="shared" si="10"/>
        <v>0.84096882529020955</v>
      </c>
      <c r="G74" s="10">
        <f t="shared" si="11"/>
        <v>0.84096882529020955</v>
      </c>
    </row>
    <row r="75" spans="1:7" ht="16.5">
      <c r="A75" s="4"/>
      <c r="B75" s="2">
        <v>114</v>
      </c>
      <c r="C75" s="1" t="s">
        <v>12</v>
      </c>
      <c r="D75" s="7">
        <v>45259</v>
      </c>
      <c r="F75" s="10">
        <f t="shared" si="10"/>
        <v>0.82607505293129879</v>
      </c>
      <c r="G75" s="10">
        <f t="shared" si="11"/>
        <v>0.82607505293129879</v>
      </c>
    </row>
    <row r="76" spans="1:7">
      <c r="A76" s="4"/>
      <c r="B76" s="2">
        <v>115</v>
      </c>
      <c r="C76" s="1" t="s">
        <v>13</v>
      </c>
      <c r="D76">
        <v>42051</v>
      </c>
      <c r="F76" s="10">
        <f t="shared" si="10"/>
        <v>0.76752208512813025</v>
      </c>
      <c r="G76" s="10">
        <f t="shared" si="11"/>
        <v>0.76752208512813025</v>
      </c>
    </row>
    <row r="77" spans="1:7">
      <c r="A77" s="4"/>
      <c r="B77" s="2">
        <v>125</v>
      </c>
      <c r="C77" s="1" t="s">
        <v>14</v>
      </c>
      <c r="D77">
        <v>49259</v>
      </c>
      <c r="F77" s="10">
        <f t="shared" si="10"/>
        <v>0.89908374096517485</v>
      </c>
      <c r="G77" s="10">
        <f t="shared" si="11"/>
        <v>0.89908374096517485</v>
      </c>
    </row>
    <row r="78" spans="1:7">
      <c r="B78" s="11" t="s">
        <v>80</v>
      </c>
      <c r="C78" s="11"/>
      <c r="D78" s="11"/>
      <c r="E78" s="11"/>
      <c r="F78" s="11"/>
      <c r="G78" s="11"/>
    </row>
    <row r="79" spans="1:7">
      <c r="B79" s="11"/>
      <c r="C79" s="11"/>
      <c r="D79" s="11"/>
      <c r="E79" s="11"/>
      <c r="F79" s="11"/>
      <c r="G79" s="11"/>
    </row>
    <row r="80" spans="1:7">
      <c r="A80" s="4" t="s">
        <v>53</v>
      </c>
      <c r="B80" s="2">
        <v>117</v>
      </c>
      <c r="C80" s="1" t="s">
        <v>15</v>
      </c>
      <c r="D80">
        <v>38803</v>
      </c>
      <c r="E80">
        <v>40044</v>
      </c>
      <c r="F80" s="10">
        <f>D80/40044</f>
        <v>0.96900909000099889</v>
      </c>
      <c r="G80" s="10">
        <f>D80/54788</f>
        <v>0.70823903044462289</v>
      </c>
    </row>
    <row r="81" spans="1:7">
      <c r="A81" s="4"/>
      <c r="B81" s="2">
        <v>118</v>
      </c>
      <c r="C81" s="1" t="s">
        <v>16</v>
      </c>
      <c r="D81">
        <v>37775</v>
      </c>
      <c r="F81" s="10">
        <f t="shared" ref="F81:F87" si="12">D81/40044</f>
        <v>0.94333732893816802</v>
      </c>
      <c r="G81" s="10">
        <f t="shared" ref="G81:G87" si="13">D81/54788</f>
        <v>0.68947579761991673</v>
      </c>
    </row>
    <row r="82" spans="1:7">
      <c r="A82" s="4"/>
      <c r="B82" s="2">
        <v>119</v>
      </c>
      <c r="C82" s="1" t="s">
        <v>17</v>
      </c>
      <c r="D82">
        <v>36262</v>
      </c>
      <c r="F82" s="10">
        <f t="shared" si="12"/>
        <v>0.90555389072020775</v>
      </c>
      <c r="G82" s="10">
        <f t="shared" si="13"/>
        <v>0.66186026137110321</v>
      </c>
    </row>
    <row r="83" spans="1:7">
      <c r="A83" s="4"/>
      <c r="B83" s="2">
        <v>120</v>
      </c>
      <c r="C83" s="1" t="s">
        <v>18</v>
      </c>
      <c r="D83">
        <v>35010</v>
      </c>
      <c r="F83" s="10">
        <f t="shared" si="12"/>
        <v>0.87428828288882232</v>
      </c>
      <c r="G83" s="10">
        <f t="shared" si="13"/>
        <v>0.63900854201649993</v>
      </c>
    </row>
    <row r="84" spans="1:7">
      <c r="A84" s="4"/>
      <c r="B84" s="2">
        <v>121</v>
      </c>
      <c r="C84" s="1" t="s">
        <v>19</v>
      </c>
      <c r="D84">
        <v>34067</v>
      </c>
      <c r="F84" s="10">
        <f t="shared" si="12"/>
        <v>0.85073918689441619</v>
      </c>
      <c r="G84" s="10">
        <f t="shared" si="13"/>
        <v>0.62179674381251371</v>
      </c>
    </row>
    <row r="85" spans="1:7">
      <c r="A85" s="4"/>
      <c r="B85" s="2">
        <v>122</v>
      </c>
      <c r="C85" s="1" t="s">
        <v>20</v>
      </c>
      <c r="D85">
        <v>35366</v>
      </c>
      <c r="F85" s="10">
        <f t="shared" si="12"/>
        <v>0.88317850364598938</v>
      </c>
      <c r="G85" s="10">
        <f t="shared" si="13"/>
        <v>0.64550631525151492</v>
      </c>
    </row>
    <row r="86" spans="1:7">
      <c r="A86" s="4"/>
      <c r="B86" s="2">
        <v>123</v>
      </c>
      <c r="C86" s="1" t="s">
        <v>2</v>
      </c>
      <c r="D86">
        <v>40044</v>
      </c>
      <c r="F86" s="10">
        <f t="shared" si="12"/>
        <v>1</v>
      </c>
      <c r="G86" s="10">
        <f t="shared" si="13"/>
        <v>0.73088997590713289</v>
      </c>
    </row>
    <row r="87" spans="1:7">
      <c r="A87" s="4"/>
      <c r="B87" s="2">
        <v>126</v>
      </c>
      <c r="C87" s="1" t="s">
        <v>21</v>
      </c>
      <c r="D87">
        <v>39294</v>
      </c>
      <c r="F87" s="10">
        <f t="shared" si="12"/>
        <v>0.9812706023374288</v>
      </c>
      <c r="G87" s="10">
        <f t="shared" si="13"/>
        <v>0.71720084690078123</v>
      </c>
    </row>
    <row r="88" spans="1:7">
      <c r="B88" s="11" t="s">
        <v>81</v>
      </c>
      <c r="C88" s="11"/>
      <c r="D88" s="11"/>
      <c r="E88" s="11"/>
      <c r="F88" s="11"/>
      <c r="G88" s="11"/>
    </row>
    <row r="89" spans="1:7">
      <c r="B89" s="11"/>
      <c r="C89" s="11"/>
      <c r="D89" s="11"/>
      <c r="E89" s="11"/>
      <c r="F89" s="11"/>
      <c r="G89" s="11"/>
    </row>
    <row r="90" spans="1:7">
      <c r="A90" s="4" t="s">
        <v>54</v>
      </c>
      <c r="B90" s="2">
        <v>124</v>
      </c>
      <c r="C90" s="1" t="s">
        <v>22</v>
      </c>
      <c r="D90">
        <v>21965</v>
      </c>
      <c r="E90">
        <v>32493</v>
      </c>
      <c r="F90" s="20">
        <f>D90/32493</f>
        <v>0.67599175206967654</v>
      </c>
      <c r="G90" s="20">
        <f>D90/54788</f>
        <v>0.40090895816602173</v>
      </c>
    </row>
    <row r="91" spans="1:7">
      <c r="A91" s="4"/>
      <c r="B91" s="2">
        <v>127</v>
      </c>
      <c r="C91" s="1" t="s">
        <v>23</v>
      </c>
      <c r="D91">
        <v>31384</v>
      </c>
      <c r="F91" s="10">
        <f t="shared" ref="F91:F97" si="14">D91/32493</f>
        <v>0.96586957190779554</v>
      </c>
      <c r="G91" s="10">
        <f t="shared" ref="G91:G97" si="15">D91/54788</f>
        <v>0.57282616631379135</v>
      </c>
    </row>
    <row r="92" spans="1:7">
      <c r="A92" s="4"/>
      <c r="B92" s="2">
        <v>129</v>
      </c>
      <c r="C92" s="1" t="s">
        <v>24</v>
      </c>
      <c r="D92">
        <v>32493</v>
      </c>
      <c r="F92" s="10">
        <f t="shared" si="14"/>
        <v>1</v>
      </c>
      <c r="G92" s="10">
        <f t="shared" si="15"/>
        <v>0.5930678250711835</v>
      </c>
    </row>
    <row r="93" spans="1:7">
      <c r="A93" s="4"/>
      <c r="B93" s="2">
        <v>130</v>
      </c>
      <c r="C93" s="1" t="s">
        <v>3</v>
      </c>
      <c r="D93">
        <v>32318</v>
      </c>
      <c r="F93" s="10">
        <f t="shared" si="14"/>
        <v>0.99461422460222204</v>
      </c>
      <c r="G93" s="10">
        <f t="shared" si="15"/>
        <v>0.58987369496970143</v>
      </c>
    </row>
    <row r="94" spans="1:7">
      <c r="A94" s="4"/>
      <c r="B94" s="2">
        <v>134</v>
      </c>
      <c r="C94" s="1" t="s">
        <v>25</v>
      </c>
      <c r="D94">
        <v>27477</v>
      </c>
      <c r="F94" s="10">
        <f t="shared" si="14"/>
        <v>0.84562828916997512</v>
      </c>
      <c r="G94" s="10">
        <f t="shared" si="15"/>
        <v>0.50151493027670291</v>
      </c>
    </row>
    <row r="95" spans="1:7">
      <c r="A95" s="4"/>
      <c r="B95" s="2">
        <v>135</v>
      </c>
      <c r="C95" s="1" t="s">
        <v>4</v>
      </c>
      <c r="D95">
        <v>28078</v>
      </c>
      <c r="F95" s="10">
        <f t="shared" si="14"/>
        <v>0.86412458067891551</v>
      </c>
      <c r="G95" s="10">
        <f t="shared" si="15"/>
        <v>0.51248448565379279</v>
      </c>
    </row>
    <row r="96" spans="1:7">
      <c r="A96" s="4"/>
      <c r="B96" s="2">
        <v>137</v>
      </c>
      <c r="C96" s="1" t="s">
        <v>26</v>
      </c>
      <c r="D96">
        <v>29225</v>
      </c>
      <c r="F96" s="10">
        <f t="shared" si="14"/>
        <v>0.89942449142892311</v>
      </c>
      <c r="G96" s="10">
        <f t="shared" si="15"/>
        <v>0.53341972694750672</v>
      </c>
    </row>
    <row r="97" spans="1:7">
      <c r="A97" s="4"/>
      <c r="B97" s="2">
        <v>138</v>
      </c>
      <c r="C97" s="1" t="s">
        <v>27</v>
      </c>
      <c r="D97">
        <v>31609</v>
      </c>
      <c r="F97" s="10">
        <f t="shared" si="14"/>
        <v>0.97279414027636724</v>
      </c>
      <c r="G97" s="10">
        <f t="shared" si="15"/>
        <v>0.57693290501569683</v>
      </c>
    </row>
    <row r="98" spans="1:7">
      <c r="B98" s="4" t="s">
        <v>82</v>
      </c>
      <c r="C98" s="4"/>
      <c r="D98" s="4"/>
      <c r="E98" s="4"/>
      <c r="F98" s="4"/>
      <c r="G98" s="4"/>
    </row>
    <row r="99" spans="1:7">
      <c r="B99" s="4"/>
      <c r="C99" s="4"/>
      <c r="D99" s="4"/>
      <c r="E99" s="4"/>
      <c r="F99" s="4"/>
      <c r="G99" s="4"/>
    </row>
    <row r="100" spans="1:7">
      <c r="A100" s="4" t="s">
        <v>55</v>
      </c>
      <c r="B100" s="2">
        <v>128</v>
      </c>
      <c r="C100" s="1" t="s">
        <v>28</v>
      </c>
      <c r="D100">
        <v>15636</v>
      </c>
      <c r="E100">
        <v>19278</v>
      </c>
      <c r="F100" s="10">
        <f>D100/19278</f>
        <v>0.81107998755057575</v>
      </c>
      <c r="G100" s="10">
        <f>D100/54788</f>
        <v>0.28539096152442139</v>
      </c>
    </row>
    <row r="101" spans="1:7">
      <c r="A101" s="4"/>
      <c r="B101" s="2">
        <v>131</v>
      </c>
      <c r="C101" s="1" t="s">
        <v>29</v>
      </c>
      <c r="D101">
        <v>19031</v>
      </c>
      <c r="F101" s="10">
        <f t="shared" ref="F101:F107" si="16">D101/19278</f>
        <v>0.98718746757962439</v>
      </c>
      <c r="G101" s="10">
        <f t="shared" ref="G101:G107" si="17">D101/54788</f>
        <v>0.34735708549317368</v>
      </c>
    </row>
    <row r="102" spans="1:7">
      <c r="A102" s="4"/>
      <c r="B102" s="2">
        <v>132</v>
      </c>
      <c r="C102" s="1" t="s">
        <v>30</v>
      </c>
      <c r="D102" s="8">
        <v>16953</v>
      </c>
      <c r="F102" s="10">
        <f t="shared" si="16"/>
        <v>0.87939620292561471</v>
      </c>
      <c r="G102" s="10">
        <f t="shared" si="17"/>
        <v>0.30942907205957509</v>
      </c>
    </row>
    <row r="103" spans="1:7">
      <c r="A103" s="4"/>
      <c r="B103" s="2">
        <v>133</v>
      </c>
      <c r="C103" s="1" t="s">
        <v>31</v>
      </c>
      <c r="D103">
        <v>19244</v>
      </c>
      <c r="F103" s="10">
        <f t="shared" si="16"/>
        <v>0.99823633156966485</v>
      </c>
      <c r="G103" s="10">
        <f t="shared" si="17"/>
        <v>0.35124479813097759</v>
      </c>
    </row>
    <row r="104" spans="1:7">
      <c r="A104" s="4"/>
      <c r="B104" s="2">
        <v>139</v>
      </c>
      <c r="C104" s="1" t="s">
        <v>32</v>
      </c>
      <c r="D104">
        <v>18027</v>
      </c>
      <c r="F104" s="10">
        <f t="shared" si="16"/>
        <v>0.93510737628384688</v>
      </c>
      <c r="G104" s="10">
        <f t="shared" si="17"/>
        <v>0.32903190479667083</v>
      </c>
    </row>
    <row r="105" spans="1:7">
      <c r="A105" s="4"/>
      <c r="B105" s="2">
        <v>141</v>
      </c>
      <c r="C105" s="1" t="s">
        <v>33</v>
      </c>
      <c r="D105">
        <v>16746</v>
      </c>
      <c r="F105" s="10">
        <f t="shared" si="16"/>
        <v>0.86865857454092743</v>
      </c>
      <c r="G105" s="10">
        <f t="shared" si="17"/>
        <v>0.305650872453822</v>
      </c>
    </row>
    <row r="106" spans="1:7">
      <c r="A106" s="4"/>
      <c r="B106" s="2">
        <v>142</v>
      </c>
      <c r="C106" s="1" t="s">
        <v>5</v>
      </c>
      <c r="D106">
        <v>19278</v>
      </c>
      <c r="F106" s="10">
        <f t="shared" si="16"/>
        <v>1</v>
      </c>
      <c r="G106" s="10">
        <f t="shared" si="17"/>
        <v>0.35186537197926554</v>
      </c>
    </row>
    <row r="107" spans="1:7">
      <c r="A107" s="4"/>
      <c r="B107" s="2">
        <v>143</v>
      </c>
      <c r="C107" s="1" t="s">
        <v>6</v>
      </c>
      <c r="D107">
        <v>17323</v>
      </c>
      <c r="F107" s="10">
        <f t="shared" si="16"/>
        <v>0.8985890652557319</v>
      </c>
      <c r="G107" s="10">
        <f t="shared" si="17"/>
        <v>0.31618237570270863</v>
      </c>
    </row>
    <row r="108" spans="1:7">
      <c r="A108" s="12"/>
      <c r="B108" s="11" t="s">
        <v>83</v>
      </c>
      <c r="C108" s="11"/>
      <c r="D108" s="11"/>
      <c r="E108" s="11"/>
      <c r="F108" s="11"/>
      <c r="G108" s="11"/>
    </row>
    <row r="109" spans="1:7">
      <c r="B109" s="11"/>
      <c r="C109" s="11"/>
      <c r="D109" s="11"/>
      <c r="E109" s="11"/>
      <c r="F109" s="11"/>
      <c r="G109" s="11"/>
    </row>
    <row r="110" spans="1:7" ht="16.5">
      <c r="A110" s="4" t="s">
        <v>56</v>
      </c>
      <c r="B110" s="2">
        <v>140</v>
      </c>
      <c r="C110" s="1" t="s">
        <v>7</v>
      </c>
      <c r="D110" s="7">
        <v>13715</v>
      </c>
      <c r="E110">
        <v>14097</v>
      </c>
      <c r="F110" s="10">
        <f>D110/14097</f>
        <v>0.97290203589416191</v>
      </c>
      <c r="G110" s="10">
        <f>D110/54788</f>
        <v>0.25032853909615244</v>
      </c>
    </row>
    <row r="111" spans="1:7">
      <c r="A111" s="4"/>
      <c r="B111" s="2">
        <v>144</v>
      </c>
      <c r="C111" s="1" t="s">
        <v>34</v>
      </c>
      <c r="D111">
        <v>12090</v>
      </c>
      <c r="F111" s="10">
        <f t="shared" ref="F111:F116" si="18">D111/14097</f>
        <v>0.85762928282613327</v>
      </c>
      <c r="G111" s="10">
        <f t="shared" ref="G111:G116" si="19">D111/54788</f>
        <v>0.22066875958239029</v>
      </c>
    </row>
    <row r="112" spans="1:7">
      <c r="A112" s="4"/>
      <c r="B112" s="2">
        <v>145</v>
      </c>
      <c r="C112" s="1" t="s">
        <v>35</v>
      </c>
      <c r="D112">
        <v>13192</v>
      </c>
      <c r="F112" s="10">
        <f t="shared" si="18"/>
        <v>0.93580194367595937</v>
      </c>
      <c r="G112" s="10">
        <f t="shared" si="19"/>
        <v>0.24078265313572314</v>
      </c>
    </row>
    <row r="113" spans="1:7">
      <c r="A113" s="4"/>
      <c r="B113" s="2">
        <v>146</v>
      </c>
      <c r="C113" s="1" t="s">
        <v>36</v>
      </c>
      <c r="D113">
        <v>13798</v>
      </c>
      <c r="F113" s="10">
        <f t="shared" si="18"/>
        <v>0.97878981343548277</v>
      </c>
      <c r="G113" s="10">
        <f t="shared" si="19"/>
        <v>0.25184346937285534</v>
      </c>
    </row>
    <row r="114" spans="1:7">
      <c r="A114" s="4"/>
      <c r="B114" s="2">
        <v>147</v>
      </c>
      <c r="C114" s="1" t="s">
        <v>37</v>
      </c>
      <c r="D114">
        <v>14097</v>
      </c>
      <c r="F114" s="10">
        <f t="shared" si="18"/>
        <v>1</v>
      </c>
      <c r="G114" s="10">
        <f t="shared" si="19"/>
        <v>0.25730086880338759</v>
      </c>
    </row>
    <row r="115" spans="1:7">
      <c r="A115" s="4"/>
      <c r="B115" s="3">
        <v>148</v>
      </c>
      <c r="C115" s="1" t="s">
        <v>49</v>
      </c>
      <c r="D115">
        <v>11650</v>
      </c>
      <c r="F115" s="10">
        <f t="shared" si="18"/>
        <v>0.82641696814925159</v>
      </c>
      <c r="G115" s="10">
        <f t="shared" si="19"/>
        <v>0.21263780389866394</v>
      </c>
    </row>
    <row r="116" spans="1:7">
      <c r="A116" s="4"/>
      <c r="B116" s="3">
        <v>151</v>
      </c>
      <c r="C116" s="1" t="s">
        <v>50</v>
      </c>
      <c r="D116">
        <v>12817</v>
      </c>
      <c r="F116" s="10">
        <f t="shared" si="18"/>
        <v>0.90920053912179899</v>
      </c>
      <c r="G116" s="10">
        <f t="shared" si="19"/>
        <v>0.23393808863254728</v>
      </c>
    </row>
    <row r="117" spans="1:7">
      <c r="B117" s="13" t="s">
        <v>84</v>
      </c>
      <c r="C117" s="13"/>
      <c r="D117" s="13"/>
      <c r="E117" s="13"/>
      <c r="F117" s="13"/>
      <c r="G117" s="13"/>
    </row>
    <row r="118" spans="1:7">
      <c r="B118" s="13"/>
      <c r="C118" s="13"/>
      <c r="D118" s="13"/>
      <c r="E118" s="13"/>
      <c r="F118" s="13"/>
      <c r="G118" s="13"/>
    </row>
    <row r="119" spans="1:7">
      <c r="A119" s="4" t="s">
        <v>57</v>
      </c>
      <c r="B119" s="2">
        <v>149</v>
      </c>
      <c r="C119" s="1" t="s">
        <v>8</v>
      </c>
      <c r="D119">
        <v>813</v>
      </c>
      <c r="E119">
        <v>10741</v>
      </c>
      <c r="F119" s="20">
        <f>D119/10741</f>
        <v>7.5691276417465786E-2</v>
      </c>
      <c r="G119" s="20">
        <f>D119/54788</f>
        <v>1.4839015842885304E-2</v>
      </c>
    </row>
    <row r="120" spans="1:7">
      <c r="A120" s="4"/>
      <c r="B120" s="2">
        <v>150</v>
      </c>
      <c r="C120" s="1" t="s">
        <v>48</v>
      </c>
      <c r="D120">
        <v>9731</v>
      </c>
      <c r="F120" s="10">
        <f t="shared" ref="F120:F125" si="20">D120/10741</f>
        <v>0.90596778698445213</v>
      </c>
      <c r="G120" s="10">
        <f t="shared" ref="G120:G125" si="21">D120/54788</f>
        <v>0.17761188581441192</v>
      </c>
    </row>
    <row r="121" spans="1:7">
      <c r="A121" s="4"/>
      <c r="B121" s="3">
        <v>152</v>
      </c>
      <c r="C121" s="1" t="s">
        <v>51</v>
      </c>
      <c r="D121">
        <v>4757</v>
      </c>
      <c r="F121" s="20">
        <f t="shared" si="20"/>
        <v>0.44288241318313004</v>
      </c>
      <c r="G121" s="10">
        <f t="shared" si="21"/>
        <v>8.6825582244287075E-2</v>
      </c>
    </row>
    <row r="122" spans="1:7">
      <c r="A122" s="4"/>
      <c r="B122" s="3">
        <v>153</v>
      </c>
      <c r="C122" s="1" t="s">
        <v>38</v>
      </c>
      <c r="D122">
        <v>3442</v>
      </c>
      <c r="F122" s="20">
        <f t="shared" si="20"/>
        <v>0.32045433386090683</v>
      </c>
      <c r="G122" s="10">
        <f t="shared" si="21"/>
        <v>6.2823976053150321E-2</v>
      </c>
    </row>
    <row r="123" spans="1:7">
      <c r="A123" s="4"/>
      <c r="B123" s="3">
        <v>154</v>
      </c>
      <c r="C123" s="1" t="s">
        <v>39</v>
      </c>
      <c r="D123">
        <v>10741</v>
      </c>
      <c r="F123" s="10">
        <f t="shared" si="20"/>
        <v>1</v>
      </c>
      <c r="G123" s="10">
        <f t="shared" si="21"/>
        <v>0.19604657954296562</v>
      </c>
    </row>
    <row r="124" spans="1:7">
      <c r="A124" s="4"/>
      <c r="B124" s="3">
        <v>155</v>
      </c>
      <c r="C124" s="1" t="s">
        <v>40</v>
      </c>
      <c r="D124">
        <v>8211</v>
      </c>
      <c r="F124" s="20">
        <f t="shared" si="20"/>
        <v>0.76445396145610278</v>
      </c>
      <c r="G124" s="10">
        <f t="shared" si="21"/>
        <v>0.14986858436153902</v>
      </c>
    </row>
    <row r="125" spans="1:7">
      <c r="A125" s="4"/>
      <c r="B125" s="3">
        <v>156</v>
      </c>
      <c r="C125" s="1" t="s">
        <v>41</v>
      </c>
      <c r="D125">
        <v>10030</v>
      </c>
      <c r="F125" s="10">
        <f t="shared" si="20"/>
        <v>0.93380504608509451</v>
      </c>
      <c r="G125" s="10">
        <f t="shared" si="21"/>
        <v>0.18306928524494415</v>
      </c>
    </row>
    <row r="126" spans="1:7">
      <c r="B126" s="13" t="s">
        <v>85</v>
      </c>
      <c r="C126" s="13"/>
      <c r="D126" s="13"/>
      <c r="E126" s="13"/>
      <c r="F126" s="13"/>
      <c r="G126" s="13"/>
    </row>
    <row r="127" spans="1:7">
      <c r="B127" s="13"/>
      <c r="C127" s="13"/>
      <c r="D127" s="13"/>
      <c r="E127" s="13"/>
      <c r="F127" s="13"/>
      <c r="G127" s="13"/>
    </row>
    <row r="128" spans="1:7">
      <c r="A128" s="4" t="s">
        <v>58</v>
      </c>
      <c r="B128" s="3">
        <v>157</v>
      </c>
      <c r="C128" s="1" t="s">
        <v>42</v>
      </c>
      <c r="D128" s="8">
        <v>607</v>
      </c>
      <c r="E128">
        <v>773</v>
      </c>
      <c r="F128" s="20">
        <f>D128/773</f>
        <v>0.78525226390685643</v>
      </c>
      <c r="G128" s="10">
        <f>D128/54788</f>
        <v>1.1079068409140688E-2</v>
      </c>
    </row>
    <row r="129" spans="1:7">
      <c r="A129" s="4"/>
      <c r="B129" s="3">
        <v>158</v>
      </c>
      <c r="C129" s="1" t="s">
        <v>43</v>
      </c>
      <c r="D129">
        <v>553</v>
      </c>
      <c r="F129" s="20">
        <f t="shared" ref="F129:F133" si="22">D129/773</f>
        <v>0.71539456662354461</v>
      </c>
      <c r="G129" s="10">
        <f t="shared" ref="G129:G133" si="23">D129/54788</f>
        <v>1.0093451120683361E-2</v>
      </c>
    </row>
    <row r="130" spans="1:7">
      <c r="A130" s="4"/>
      <c r="B130" s="3">
        <v>159</v>
      </c>
      <c r="C130" s="1" t="s">
        <v>44</v>
      </c>
      <c r="D130">
        <v>724</v>
      </c>
      <c r="F130" s="10">
        <f t="shared" si="22"/>
        <v>0.93661060802069862</v>
      </c>
      <c r="G130" s="10">
        <f t="shared" si="23"/>
        <v>1.3214572534131561E-2</v>
      </c>
    </row>
    <row r="131" spans="1:7">
      <c r="A131" s="4"/>
      <c r="B131" s="3">
        <v>160</v>
      </c>
      <c r="C131" s="1" t="s">
        <v>45</v>
      </c>
      <c r="D131">
        <v>709</v>
      </c>
      <c r="F131" s="10">
        <f t="shared" si="22"/>
        <v>0.91720569210866754</v>
      </c>
      <c r="G131" s="10">
        <f t="shared" si="23"/>
        <v>1.2940789954004526E-2</v>
      </c>
    </row>
    <row r="132" spans="1:7">
      <c r="A132" s="4"/>
      <c r="B132" s="1">
        <v>161</v>
      </c>
      <c r="C132" s="1" t="s">
        <v>46</v>
      </c>
      <c r="D132">
        <v>730</v>
      </c>
      <c r="F132" s="10">
        <f t="shared" si="22"/>
        <v>0.94437257438551103</v>
      </c>
      <c r="G132" s="10">
        <f t="shared" si="23"/>
        <v>1.3324085566182376E-2</v>
      </c>
    </row>
    <row r="133" spans="1:7">
      <c r="A133" s="4"/>
      <c r="B133" s="1">
        <v>162</v>
      </c>
      <c r="C133" s="1" t="s">
        <v>47</v>
      </c>
      <c r="D133">
        <v>773</v>
      </c>
      <c r="F133" s="10">
        <f t="shared" si="22"/>
        <v>1</v>
      </c>
      <c r="G133" s="10">
        <f t="shared" si="23"/>
        <v>1.4108928962546542E-2</v>
      </c>
    </row>
    <row r="134" spans="1:7">
      <c r="A134" s="1"/>
      <c r="B134" s="4" t="s">
        <v>86</v>
      </c>
      <c r="C134" s="4"/>
      <c r="D134" s="4"/>
      <c r="E134" s="4"/>
      <c r="F134" s="4"/>
      <c r="G134" s="4"/>
    </row>
    <row r="135" spans="1:7">
      <c r="A135" s="1"/>
      <c r="B135" s="4"/>
      <c r="C135" s="4"/>
      <c r="D135" s="4"/>
      <c r="E135" s="4"/>
      <c r="F135" s="4"/>
      <c r="G135" s="4"/>
    </row>
    <row r="137" spans="1:7" ht="13.5" customHeight="1">
      <c r="A137" s="14" t="s">
        <v>79</v>
      </c>
      <c r="B137" s="14"/>
      <c r="C137" s="14"/>
      <c r="D137" s="14"/>
      <c r="E137" s="14"/>
      <c r="F137" s="14"/>
      <c r="G137" s="14"/>
    </row>
    <row r="138" spans="1:7">
      <c r="A138" s="14"/>
      <c r="B138" s="14"/>
      <c r="C138" s="14"/>
      <c r="D138" s="14"/>
      <c r="E138" s="14"/>
      <c r="F138" s="14"/>
      <c r="G138" s="14"/>
    </row>
    <row r="139" spans="1:7">
      <c r="A139" s="14"/>
      <c r="B139" s="14"/>
      <c r="C139" s="14"/>
      <c r="D139" s="14"/>
      <c r="E139" s="14"/>
      <c r="F139" s="14"/>
      <c r="G139" s="14"/>
    </row>
    <row r="140" spans="1:7">
      <c r="A140" s="14"/>
      <c r="B140" s="14"/>
      <c r="C140" s="14"/>
      <c r="D140" s="14"/>
      <c r="E140" s="14"/>
      <c r="F140" s="14"/>
      <c r="G140" s="14"/>
    </row>
    <row r="141" spans="1:7">
      <c r="A141" s="14"/>
      <c r="B141" s="14"/>
      <c r="C141" s="14"/>
      <c r="D141" s="14"/>
      <c r="E141" s="14"/>
      <c r="F141" s="14"/>
      <c r="G141" s="14"/>
    </row>
    <row r="142" spans="1:7">
      <c r="A142" s="14"/>
      <c r="B142" s="14"/>
      <c r="C142" s="14"/>
      <c r="D142" s="14"/>
      <c r="E142" s="14"/>
      <c r="F142" s="14"/>
      <c r="G142" s="14"/>
    </row>
    <row r="143" spans="1:7">
      <c r="A143" s="14"/>
      <c r="B143" s="14"/>
      <c r="C143" s="14"/>
      <c r="D143" s="14"/>
      <c r="E143" s="14"/>
      <c r="F143" s="14"/>
      <c r="G143" s="14"/>
    </row>
    <row r="144" spans="1:7">
      <c r="A144" s="14"/>
      <c r="B144" s="14"/>
      <c r="C144" s="14"/>
      <c r="D144" s="14"/>
      <c r="E144" s="14"/>
      <c r="F144" s="14"/>
      <c r="G144" s="14"/>
    </row>
  </sheetData>
  <mergeCells count="32">
    <mergeCell ref="B134:G135"/>
    <mergeCell ref="A137:G144"/>
    <mergeCell ref="B117:G118"/>
    <mergeCell ref="A119:A125"/>
    <mergeCell ref="B126:G127"/>
    <mergeCell ref="A128:A133"/>
    <mergeCell ref="A110:A116"/>
    <mergeCell ref="A80:A87"/>
    <mergeCell ref="B88:G89"/>
    <mergeCell ref="A90:A97"/>
    <mergeCell ref="B98:G99"/>
    <mergeCell ref="A100:A107"/>
    <mergeCell ref="B108:G109"/>
    <mergeCell ref="B58:G59"/>
    <mergeCell ref="A2:G2"/>
    <mergeCell ref="A69:G69"/>
    <mergeCell ref="A70:G70"/>
    <mergeCell ref="A72:A77"/>
    <mergeCell ref="B78:G79"/>
    <mergeCell ref="A60:A65"/>
    <mergeCell ref="A1:G1"/>
    <mergeCell ref="B10:G11"/>
    <mergeCell ref="B20:G21"/>
    <mergeCell ref="B30:G31"/>
    <mergeCell ref="A32:A39"/>
    <mergeCell ref="B40:G41"/>
    <mergeCell ref="B49:G50"/>
    <mergeCell ref="A4:A9"/>
    <mergeCell ref="A12:A19"/>
    <mergeCell ref="A22:A29"/>
    <mergeCell ref="A43:A48"/>
    <mergeCell ref="A51:A57"/>
  </mergeCells>
  <phoneticPr fontId="2"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topLeftCell="A16" workbookViewId="0">
      <selection activeCell="C49" sqref="C49"/>
    </sheetView>
  </sheetViews>
  <sheetFormatPr defaultRowHeight="13.5"/>
  <cols>
    <col min="1" max="1" width="9.75" customWidth="1"/>
    <col min="2" max="3" width="30.875" style="1" customWidth="1"/>
    <col min="4" max="4" width="21.875" style="1" customWidth="1"/>
  </cols>
  <sheetData>
    <row r="1" spans="1:4">
      <c r="A1" s="1" t="s">
        <v>0</v>
      </c>
      <c r="B1" s="1" t="s">
        <v>1</v>
      </c>
      <c r="C1" s="1" t="s">
        <v>72</v>
      </c>
      <c r="D1" s="1" t="s">
        <v>73</v>
      </c>
    </row>
    <row r="2" spans="1:4">
      <c r="A2" s="2">
        <v>111</v>
      </c>
      <c r="B2" s="1" t="s">
        <v>9</v>
      </c>
      <c r="C2" s="1">
        <v>1</v>
      </c>
      <c r="D2" s="1">
        <v>1</v>
      </c>
    </row>
    <row r="3" spans="1:4">
      <c r="A3" s="2">
        <v>112</v>
      </c>
      <c r="B3" s="1" t="s">
        <v>10</v>
      </c>
      <c r="C3" s="18">
        <v>0.45588962067191802</v>
      </c>
      <c r="D3" s="18">
        <v>0.86531722274950718</v>
      </c>
    </row>
    <row r="4" spans="1:4">
      <c r="A4" s="2">
        <v>113</v>
      </c>
      <c r="B4" s="1" t="s">
        <v>11</v>
      </c>
      <c r="C4" s="18">
        <v>0.39246991901078176</v>
      </c>
      <c r="D4" s="18">
        <v>0.84096882529020955</v>
      </c>
    </row>
    <row r="5" spans="1:4">
      <c r="A5" s="2">
        <v>114</v>
      </c>
      <c r="B5" s="1" t="s">
        <v>12</v>
      </c>
      <c r="C5" s="18">
        <v>0.38299932424936206</v>
      </c>
      <c r="D5" s="18">
        <v>0.82607505293129879</v>
      </c>
    </row>
    <row r="6" spans="1:4">
      <c r="A6" s="2">
        <v>115</v>
      </c>
      <c r="B6" s="1" t="s">
        <v>13</v>
      </c>
      <c r="C6" s="18">
        <v>0.32366438390704899</v>
      </c>
      <c r="D6" s="18">
        <v>0.76752208512813025</v>
      </c>
    </row>
    <row r="7" spans="1:4">
      <c r="A7" s="2">
        <v>125</v>
      </c>
      <c r="B7" s="1" t="s">
        <v>14</v>
      </c>
      <c r="C7" s="18">
        <v>0.5631927704767572</v>
      </c>
      <c r="D7" s="18">
        <v>0.89908374096517485</v>
      </c>
    </row>
    <row r="8" spans="1:4">
      <c r="A8" s="2">
        <v>117</v>
      </c>
      <c r="B8" s="1" t="s">
        <v>15</v>
      </c>
      <c r="C8" s="1">
        <v>0.88974839818721674</v>
      </c>
      <c r="D8" s="1">
        <v>0.96900909000099889</v>
      </c>
    </row>
    <row r="9" spans="1:4">
      <c r="A9" s="2">
        <v>118</v>
      </c>
      <c r="B9" s="1" t="s">
        <v>16</v>
      </c>
      <c r="C9" s="19">
        <v>0.82153461478355994</v>
      </c>
      <c r="D9" s="19">
        <v>0.94333732893816802</v>
      </c>
    </row>
    <row r="10" spans="1:4">
      <c r="A10" s="2">
        <v>119</v>
      </c>
      <c r="B10" s="1" t="s">
        <v>17</v>
      </c>
      <c r="C10" s="19">
        <v>0.73800593842787932</v>
      </c>
      <c r="D10" s="19">
        <v>0.90555389072020775</v>
      </c>
    </row>
    <row r="11" spans="1:4">
      <c r="A11" s="2">
        <v>120</v>
      </c>
      <c r="B11" s="1" t="s">
        <v>18</v>
      </c>
      <c r="C11" s="19">
        <v>0.67619940615721208</v>
      </c>
      <c r="D11" s="19">
        <v>0.87428828288882232</v>
      </c>
    </row>
    <row r="12" spans="1:4">
      <c r="A12" s="2">
        <v>121</v>
      </c>
      <c r="B12" s="1" t="s">
        <v>19</v>
      </c>
      <c r="C12" s="19">
        <v>0.64498359118612281</v>
      </c>
      <c r="D12" s="19">
        <v>0.85073918689441619</v>
      </c>
    </row>
    <row r="13" spans="1:4">
      <c r="A13" s="2">
        <v>122</v>
      </c>
      <c r="B13" s="1" t="s">
        <v>20</v>
      </c>
      <c r="C13" s="19">
        <v>0.69745272698859195</v>
      </c>
      <c r="D13" s="19">
        <v>0.88317850364598938</v>
      </c>
    </row>
    <row r="14" spans="1:4">
      <c r="A14" s="2">
        <v>123</v>
      </c>
      <c r="B14" s="1" t="s">
        <v>2</v>
      </c>
      <c r="C14" s="1">
        <v>1</v>
      </c>
      <c r="D14" s="1">
        <v>1</v>
      </c>
    </row>
    <row r="15" spans="1:4">
      <c r="A15" s="2">
        <v>126</v>
      </c>
      <c r="B15" s="1" t="s">
        <v>21</v>
      </c>
      <c r="C15" s="1">
        <v>0.94295983747460543</v>
      </c>
      <c r="D15" s="1">
        <v>0.9812706023374288</v>
      </c>
    </row>
    <row r="16" spans="1:4">
      <c r="A16" s="2">
        <v>124</v>
      </c>
      <c r="B16" s="1" t="s">
        <v>22</v>
      </c>
      <c r="C16" s="18">
        <v>0.50610500610500608</v>
      </c>
      <c r="D16" s="18">
        <v>0.67599175206967654</v>
      </c>
    </row>
    <row r="17" spans="1:4">
      <c r="A17" s="2">
        <v>127</v>
      </c>
      <c r="B17" s="1" t="s">
        <v>23</v>
      </c>
      <c r="C17" s="1">
        <v>0.92063492063492058</v>
      </c>
      <c r="D17" s="1">
        <v>0.96586957190779554</v>
      </c>
    </row>
    <row r="18" spans="1:4">
      <c r="A18" s="2">
        <v>129</v>
      </c>
      <c r="B18" s="1" t="s">
        <v>24</v>
      </c>
      <c r="C18" s="1">
        <v>1</v>
      </c>
      <c r="D18" s="1">
        <v>1</v>
      </c>
    </row>
    <row r="19" spans="1:4">
      <c r="A19" s="2">
        <v>130</v>
      </c>
      <c r="B19" s="1" t="s">
        <v>3</v>
      </c>
      <c r="C19" s="1">
        <v>0.98304164970831642</v>
      </c>
      <c r="D19" s="1">
        <v>0.99461422460222204</v>
      </c>
    </row>
    <row r="20" spans="1:4">
      <c r="A20" s="2">
        <v>134</v>
      </c>
      <c r="B20" s="1" t="s">
        <v>25</v>
      </c>
      <c r="C20" s="1">
        <v>0.76285442952109617</v>
      </c>
      <c r="D20" s="1">
        <v>0.84562828916997512</v>
      </c>
    </row>
    <row r="21" spans="1:4">
      <c r="A21" s="2">
        <v>135</v>
      </c>
      <c r="B21" s="1" t="s">
        <v>4</v>
      </c>
      <c r="C21" s="1">
        <v>0.74026590693257355</v>
      </c>
      <c r="D21" s="1">
        <v>0.86412458067891551</v>
      </c>
    </row>
    <row r="22" spans="1:4">
      <c r="A22" s="2">
        <v>137</v>
      </c>
      <c r="B22" s="1" t="s">
        <v>26</v>
      </c>
      <c r="C22" s="1">
        <v>0.75674942341609008</v>
      </c>
      <c r="D22" s="1">
        <v>0.89942449142892311</v>
      </c>
    </row>
    <row r="23" spans="1:4">
      <c r="A23" s="2">
        <v>138</v>
      </c>
      <c r="B23" s="1" t="s">
        <v>27</v>
      </c>
      <c r="C23" s="1">
        <v>0.91826075159408493</v>
      </c>
      <c r="D23" s="1">
        <v>0.97279414027636724</v>
      </c>
    </row>
    <row r="24" spans="1:4">
      <c r="A24" s="2">
        <v>128</v>
      </c>
      <c r="B24" s="1" t="s">
        <v>28</v>
      </c>
      <c r="C24" s="18">
        <v>0.57282069454287743</v>
      </c>
      <c r="D24" s="18">
        <v>0.81107998755057575</v>
      </c>
    </row>
    <row r="25" spans="1:4">
      <c r="A25" s="2">
        <v>131</v>
      </c>
      <c r="B25" s="1" t="s">
        <v>29</v>
      </c>
      <c r="C25" s="1">
        <v>0.96084337349397586</v>
      </c>
      <c r="D25" s="1">
        <v>0.98718746757962439</v>
      </c>
    </row>
    <row r="26" spans="1:4">
      <c r="A26" s="2">
        <v>132</v>
      </c>
      <c r="B26" s="1" t="s">
        <v>30</v>
      </c>
      <c r="C26" s="3">
        <v>0.71031183557760458</v>
      </c>
      <c r="D26" s="3">
        <v>0.87939620292561471</v>
      </c>
    </row>
    <row r="27" spans="1:4">
      <c r="A27" s="2">
        <v>133</v>
      </c>
      <c r="B27" s="1" t="s">
        <v>31</v>
      </c>
      <c r="C27" s="1">
        <v>0.98263642806520202</v>
      </c>
      <c r="D27" s="1">
        <v>0.99823633156966485</v>
      </c>
    </row>
    <row r="28" spans="1:4">
      <c r="A28" s="2">
        <v>139</v>
      </c>
      <c r="B28" s="1" t="s">
        <v>32</v>
      </c>
      <c r="C28" s="1">
        <v>0.82778171509567677</v>
      </c>
      <c r="D28" s="1">
        <v>0.93510737628384688</v>
      </c>
    </row>
    <row r="29" spans="1:4">
      <c r="A29" s="2">
        <v>141</v>
      </c>
      <c r="B29" s="1" t="s">
        <v>33</v>
      </c>
      <c r="C29" s="18">
        <v>0.68887313961729302</v>
      </c>
      <c r="D29" s="18">
        <v>0.86865857454092743</v>
      </c>
    </row>
    <row r="30" spans="1:4">
      <c r="A30" s="2">
        <v>142</v>
      </c>
      <c r="B30" s="1" t="s">
        <v>5</v>
      </c>
      <c r="C30" s="1">
        <v>1</v>
      </c>
      <c r="D30" s="1">
        <v>1</v>
      </c>
    </row>
    <row r="31" spans="1:4">
      <c r="A31" s="2">
        <v>143</v>
      </c>
      <c r="B31" s="1" t="s">
        <v>6</v>
      </c>
      <c r="C31" s="1">
        <v>0.755846917080085</v>
      </c>
      <c r="D31" s="1">
        <v>0.8985890652557319</v>
      </c>
    </row>
    <row r="32" spans="1:4">
      <c r="A32" s="2">
        <v>140</v>
      </c>
      <c r="B32" s="1" t="s">
        <v>7</v>
      </c>
      <c r="C32" s="18">
        <v>0.4482636428065202</v>
      </c>
      <c r="D32" s="18">
        <v>0.97290203589416191</v>
      </c>
    </row>
    <row r="33" spans="1:4">
      <c r="A33" s="2">
        <v>144</v>
      </c>
      <c r="B33" s="1" t="s">
        <v>34</v>
      </c>
      <c r="C33" s="1">
        <v>0.74231950844854067</v>
      </c>
      <c r="D33" s="1">
        <v>0.85762928282613327</v>
      </c>
    </row>
    <row r="34" spans="1:4">
      <c r="A34" s="2">
        <v>145</v>
      </c>
      <c r="B34" s="1" t="s">
        <v>35</v>
      </c>
      <c r="C34" s="1">
        <v>0.85023041474654382</v>
      </c>
      <c r="D34" s="1">
        <v>0.93580194367595937</v>
      </c>
    </row>
    <row r="35" spans="1:4">
      <c r="A35" s="2">
        <v>146</v>
      </c>
      <c r="B35" s="1" t="s">
        <v>36</v>
      </c>
      <c r="C35" s="1">
        <v>0.96735791090629797</v>
      </c>
      <c r="D35" s="1">
        <v>0.97878981343548277</v>
      </c>
    </row>
    <row r="36" spans="1:4">
      <c r="A36" s="2">
        <v>147</v>
      </c>
      <c r="B36" s="1" t="s">
        <v>37</v>
      </c>
      <c r="C36" s="1">
        <v>1</v>
      </c>
      <c r="D36" s="1">
        <v>1</v>
      </c>
    </row>
    <row r="37" spans="1:4">
      <c r="A37" s="3">
        <v>148</v>
      </c>
      <c r="B37" s="1" t="s">
        <v>49</v>
      </c>
      <c r="C37" s="18">
        <v>0.69585253456221197</v>
      </c>
      <c r="D37" s="18">
        <v>0.82641696814925159</v>
      </c>
    </row>
    <row r="38" spans="1:4">
      <c r="A38" s="3">
        <v>151</v>
      </c>
      <c r="B38" s="1" t="s">
        <v>50</v>
      </c>
      <c r="C38" s="1">
        <v>0.85330261136712748</v>
      </c>
      <c r="D38" s="1">
        <v>0.90920053912179899</v>
      </c>
    </row>
    <row r="39" spans="1:4">
      <c r="A39" s="2">
        <v>149</v>
      </c>
      <c r="B39" s="1" t="s">
        <v>8</v>
      </c>
      <c r="C39" s="18">
        <v>7.4481865284974094E-2</v>
      </c>
      <c r="D39" s="18">
        <v>7.5691276417465786E-2</v>
      </c>
    </row>
    <row r="40" spans="1:4">
      <c r="A40" s="2">
        <v>150</v>
      </c>
      <c r="B40" s="1" t="s">
        <v>48</v>
      </c>
      <c r="C40" s="1">
        <v>0.90220207253886009</v>
      </c>
      <c r="D40" s="1">
        <v>0.90596778698445213</v>
      </c>
    </row>
    <row r="41" spans="1:4">
      <c r="A41" s="3">
        <v>152</v>
      </c>
      <c r="B41" s="1" t="s">
        <v>51</v>
      </c>
      <c r="C41" s="18">
        <v>0.28303108808290156</v>
      </c>
      <c r="D41" s="18">
        <v>0.44288241318313004</v>
      </c>
    </row>
    <row r="42" spans="1:4">
      <c r="A42" s="3">
        <v>153</v>
      </c>
      <c r="B42" s="1" t="s">
        <v>38</v>
      </c>
      <c r="C42" s="18">
        <v>0.16645077720207255</v>
      </c>
      <c r="D42" s="18">
        <v>0.32045433386090683</v>
      </c>
    </row>
    <row r="43" spans="1:4">
      <c r="A43" s="3">
        <v>154</v>
      </c>
      <c r="B43" s="1" t="s">
        <v>39</v>
      </c>
      <c r="C43" s="1">
        <v>1</v>
      </c>
      <c r="D43" s="1">
        <v>1</v>
      </c>
    </row>
    <row r="44" spans="1:4">
      <c r="A44" s="3">
        <v>155</v>
      </c>
      <c r="B44" s="1" t="s">
        <v>40</v>
      </c>
      <c r="C44" s="18">
        <v>0.67875647668393779</v>
      </c>
      <c r="D44" s="18">
        <v>0.76445396145610278</v>
      </c>
    </row>
    <row r="45" spans="1:4">
      <c r="A45" s="3">
        <v>156</v>
      </c>
      <c r="B45" s="1" t="s">
        <v>41</v>
      </c>
      <c r="C45" s="1">
        <v>0.92422279792746109</v>
      </c>
      <c r="D45" s="1">
        <v>0.93380504608509451</v>
      </c>
    </row>
    <row r="46" spans="1:4">
      <c r="A46" s="3">
        <v>157</v>
      </c>
      <c r="B46" s="1" t="s">
        <v>42</v>
      </c>
      <c r="C46" s="18">
        <v>0.53164556962025311</v>
      </c>
      <c r="D46" s="18">
        <v>0.78525226390685643</v>
      </c>
    </row>
    <row r="47" spans="1:4">
      <c r="A47" s="3">
        <v>158</v>
      </c>
      <c r="B47" s="1" t="s">
        <v>43</v>
      </c>
      <c r="C47" s="18">
        <v>0.53164556962025311</v>
      </c>
      <c r="D47" s="18">
        <v>0.71539456662354461</v>
      </c>
    </row>
    <row r="48" spans="1:4">
      <c r="A48" s="3">
        <v>159</v>
      </c>
      <c r="B48" s="1" t="s">
        <v>44</v>
      </c>
      <c r="C48" s="1">
        <v>0.72151898734177211</v>
      </c>
      <c r="D48" s="1">
        <v>0.93661060802069862</v>
      </c>
    </row>
    <row r="49" spans="1:4">
      <c r="A49" s="3">
        <v>160</v>
      </c>
      <c r="B49" s="1" t="s">
        <v>45</v>
      </c>
      <c r="C49" s="1">
        <v>0.759493670886076</v>
      </c>
      <c r="D49" s="1">
        <v>0.91720569210866754</v>
      </c>
    </row>
    <row r="50" spans="1:4">
      <c r="A50" s="1">
        <v>161</v>
      </c>
      <c r="B50" s="1" t="s">
        <v>46</v>
      </c>
      <c r="C50" s="1">
        <v>0.89873417721518989</v>
      </c>
      <c r="D50" s="1">
        <v>0.94437257438551103</v>
      </c>
    </row>
    <row r="51" spans="1:4">
      <c r="A51" s="1">
        <v>162</v>
      </c>
      <c r="B51" s="1" t="s">
        <v>47</v>
      </c>
      <c r="C51" s="1">
        <v>1</v>
      </c>
      <c r="D51" s="1">
        <v>1</v>
      </c>
    </row>
    <row r="52" spans="1:4">
      <c r="A52" s="16" t="s">
        <v>76</v>
      </c>
      <c r="B52" t="s">
        <v>74</v>
      </c>
      <c r="C52" s="1" t="s">
        <v>75</v>
      </c>
    </row>
    <row r="53" spans="1:4">
      <c r="A53" s="17">
        <v>111</v>
      </c>
      <c r="B53" s="15">
        <v>1</v>
      </c>
      <c r="C53" s="21">
        <v>1</v>
      </c>
    </row>
    <row r="54" spans="1:4">
      <c r="A54" s="17">
        <v>112</v>
      </c>
      <c r="B54" s="15">
        <v>0.45588962067191802</v>
      </c>
      <c r="C54" s="21">
        <v>0.86531722274950718</v>
      </c>
    </row>
    <row r="55" spans="1:4">
      <c r="A55" s="17">
        <v>113</v>
      </c>
      <c r="B55" s="15">
        <v>0.39246991901078176</v>
      </c>
      <c r="C55" s="21">
        <v>0.84096882529020955</v>
      </c>
    </row>
    <row r="56" spans="1:4">
      <c r="A56" s="17">
        <v>114</v>
      </c>
      <c r="B56" s="15">
        <v>0.38299932424936206</v>
      </c>
      <c r="C56" s="21">
        <v>0.82607505293129879</v>
      </c>
    </row>
    <row r="57" spans="1:4">
      <c r="A57" s="17">
        <v>115</v>
      </c>
      <c r="B57" s="15">
        <v>0.32366438390704899</v>
      </c>
      <c r="C57" s="21">
        <v>0.76752208512813025</v>
      </c>
    </row>
    <row r="58" spans="1:4">
      <c r="A58" s="17">
        <v>117</v>
      </c>
      <c r="B58" s="15">
        <v>0.88974839818721674</v>
      </c>
      <c r="C58" s="21">
        <v>0.96900909000099889</v>
      </c>
    </row>
    <row r="59" spans="1:4">
      <c r="A59" s="17">
        <v>118</v>
      </c>
      <c r="B59" s="15">
        <v>0.82153461478355994</v>
      </c>
      <c r="C59" s="21">
        <v>0.94333732893816802</v>
      </c>
    </row>
    <row r="60" spans="1:4">
      <c r="A60" s="17">
        <v>119</v>
      </c>
      <c r="B60" s="15">
        <v>0.73800593842787932</v>
      </c>
      <c r="C60" s="21">
        <v>0.90555389072020775</v>
      </c>
    </row>
    <row r="61" spans="1:4">
      <c r="A61" s="17">
        <v>120</v>
      </c>
      <c r="B61" s="15">
        <v>0.67619940615721208</v>
      </c>
      <c r="C61" s="21">
        <v>0.87428828288882232</v>
      </c>
    </row>
    <row r="62" spans="1:4">
      <c r="A62" s="17">
        <v>121</v>
      </c>
      <c r="B62" s="15">
        <v>0.64498359118612281</v>
      </c>
      <c r="C62" s="21">
        <v>0.85073918689441619</v>
      </c>
    </row>
    <row r="63" spans="1:4">
      <c r="A63" s="17">
        <v>122</v>
      </c>
      <c r="B63" s="15">
        <v>0.69745272698859195</v>
      </c>
      <c r="C63" s="21">
        <v>0.88317850364598938</v>
      </c>
    </row>
    <row r="64" spans="1:4">
      <c r="A64" s="17">
        <v>123</v>
      </c>
      <c r="B64" s="15">
        <v>1</v>
      </c>
      <c r="C64" s="21">
        <v>1</v>
      </c>
    </row>
    <row r="65" spans="1:3">
      <c r="A65" s="17">
        <v>124</v>
      </c>
      <c r="B65" s="15">
        <v>0.50610500610500608</v>
      </c>
      <c r="C65" s="21">
        <v>0.67599175206967654</v>
      </c>
    </row>
    <row r="66" spans="1:3">
      <c r="A66" s="17">
        <v>125</v>
      </c>
      <c r="B66" s="15">
        <v>0.5631927704767572</v>
      </c>
      <c r="C66" s="21">
        <v>0.89908374096517485</v>
      </c>
    </row>
    <row r="67" spans="1:3">
      <c r="A67" s="17">
        <v>126</v>
      </c>
      <c r="B67" s="15">
        <v>0.94295983747460543</v>
      </c>
      <c r="C67" s="21">
        <v>0.9812706023374288</v>
      </c>
    </row>
    <row r="68" spans="1:3">
      <c r="A68" s="17">
        <v>127</v>
      </c>
      <c r="B68" s="15">
        <v>0.92063492063492058</v>
      </c>
      <c r="C68" s="21">
        <v>0.96586957190779554</v>
      </c>
    </row>
    <row r="69" spans="1:3">
      <c r="A69" s="17">
        <v>128</v>
      </c>
      <c r="B69" s="15">
        <v>0.57282069454287743</v>
      </c>
      <c r="C69" s="21">
        <v>0.81107998755057575</v>
      </c>
    </row>
    <row r="70" spans="1:3">
      <c r="A70" s="17">
        <v>129</v>
      </c>
      <c r="B70" s="15">
        <v>1</v>
      </c>
      <c r="C70" s="21">
        <v>1</v>
      </c>
    </row>
    <row r="71" spans="1:3">
      <c r="A71" s="17">
        <v>130</v>
      </c>
      <c r="B71" s="15">
        <v>0.98304164970831642</v>
      </c>
      <c r="C71" s="21">
        <v>0.99461422460222204</v>
      </c>
    </row>
    <row r="72" spans="1:3">
      <c r="A72" s="17">
        <v>131</v>
      </c>
      <c r="B72" s="15">
        <v>0.96084337349397586</v>
      </c>
      <c r="C72" s="21">
        <v>0.98718746757962439</v>
      </c>
    </row>
    <row r="73" spans="1:3">
      <c r="A73" s="17">
        <v>132</v>
      </c>
      <c r="B73" s="15">
        <v>0.71031183557760458</v>
      </c>
      <c r="C73" s="21">
        <v>0.87939620292561471</v>
      </c>
    </row>
    <row r="74" spans="1:3">
      <c r="A74" s="17">
        <v>133</v>
      </c>
      <c r="B74" s="15">
        <v>0.98263642806520202</v>
      </c>
      <c r="C74" s="21">
        <v>0.99823633156966485</v>
      </c>
    </row>
    <row r="75" spans="1:3">
      <c r="A75" s="17">
        <v>134</v>
      </c>
      <c r="B75" s="15">
        <v>0.76285442952109617</v>
      </c>
      <c r="C75" s="21">
        <v>0.84562828916997512</v>
      </c>
    </row>
    <row r="76" spans="1:3">
      <c r="A76" s="17">
        <v>135</v>
      </c>
      <c r="B76" s="15">
        <v>0.74026590693257355</v>
      </c>
      <c r="C76" s="21">
        <v>0.86412458067891551</v>
      </c>
    </row>
    <row r="77" spans="1:3">
      <c r="A77" s="17">
        <v>137</v>
      </c>
      <c r="B77" s="15">
        <v>0.75674942341609008</v>
      </c>
      <c r="C77" s="21">
        <v>0.89942449142892311</v>
      </c>
    </row>
    <row r="78" spans="1:3">
      <c r="A78" s="17">
        <v>138</v>
      </c>
      <c r="B78" s="15">
        <v>0.91826075159408493</v>
      </c>
      <c r="C78" s="21">
        <v>0.97279414027636724</v>
      </c>
    </row>
    <row r="79" spans="1:3">
      <c r="A79" s="17">
        <v>139</v>
      </c>
      <c r="B79" s="15">
        <v>0.82778171509567677</v>
      </c>
      <c r="C79" s="21">
        <v>0.93510737628384688</v>
      </c>
    </row>
    <row r="80" spans="1:3">
      <c r="A80" s="17">
        <v>140</v>
      </c>
      <c r="B80" s="15">
        <v>0.4482636428065202</v>
      </c>
      <c r="C80" s="21">
        <v>0.97290203589416191</v>
      </c>
    </row>
    <row r="81" spans="1:3">
      <c r="A81" s="17">
        <v>141</v>
      </c>
      <c r="B81" s="15">
        <v>0.68887313961729268</v>
      </c>
      <c r="C81" s="21">
        <v>0.86865857454092743</v>
      </c>
    </row>
    <row r="82" spans="1:3">
      <c r="A82" s="17">
        <v>142</v>
      </c>
      <c r="B82" s="15">
        <v>1</v>
      </c>
      <c r="C82" s="21">
        <v>1</v>
      </c>
    </row>
    <row r="83" spans="1:3">
      <c r="A83" s="17">
        <v>143</v>
      </c>
      <c r="B83" s="15">
        <v>0.755846917080085</v>
      </c>
      <c r="C83" s="21">
        <v>0.8985890652557319</v>
      </c>
    </row>
    <row r="84" spans="1:3">
      <c r="A84" s="17">
        <v>144</v>
      </c>
      <c r="B84" s="15">
        <v>0.74231950844854067</v>
      </c>
      <c r="C84" s="21">
        <v>0.85762928282613327</v>
      </c>
    </row>
    <row r="85" spans="1:3">
      <c r="A85" s="17">
        <v>145</v>
      </c>
      <c r="B85" s="15">
        <v>0.85023041474654382</v>
      </c>
      <c r="C85" s="21">
        <v>0.93580194367595937</v>
      </c>
    </row>
    <row r="86" spans="1:3">
      <c r="A86" s="17">
        <v>146</v>
      </c>
      <c r="B86" s="15">
        <v>0.96735791090629797</v>
      </c>
      <c r="C86" s="21">
        <v>0.97878981343548277</v>
      </c>
    </row>
    <row r="87" spans="1:3">
      <c r="A87" s="17">
        <v>147</v>
      </c>
      <c r="B87" s="15">
        <v>1</v>
      </c>
      <c r="C87" s="21">
        <v>1</v>
      </c>
    </row>
    <row r="88" spans="1:3">
      <c r="A88" s="17">
        <v>148</v>
      </c>
      <c r="B88" s="15">
        <v>0.69585253456221197</v>
      </c>
      <c r="C88" s="21">
        <v>0.82641696814925159</v>
      </c>
    </row>
    <row r="89" spans="1:3">
      <c r="A89" s="17">
        <v>149</v>
      </c>
      <c r="B89" s="15">
        <v>7.4481865284974094E-2</v>
      </c>
      <c r="C89" s="21">
        <v>7.5691276417465786E-2</v>
      </c>
    </row>
    <row r="90" spans="1:3">
      <c r="A90" s="17">
        <v>150</v>
      </c>
      <c r="B90" s="15">
        <v>0.90220207253886009</v>
      </c>
      <c r="C90" s="21">
        <v>0.90596778698445213</v>
      </c>
    </row>
    <row r="91" spans="1:3">
      <c r="A91" s="17">
        <v>151</v>
      </c>
      <c r="B91" s="15">
        <v>0.85330261136712748</v>
      </c>
      <c r="C91" s="21">
        <v>0.90920053912179899</v>
      </c>
    </row>
    <row r="92" spans="1:3">
      <c r="A92" s="17">
        <v>152</v>
      </c>
      <c r="B92" s="15">
        <v>0.28303108808290156</v>
      </c>
      <c r="C92" s="21">
        <v>0.44288241318313004</v>
      </c>
    </row>
    <row r="93" spans="1:3">
      <c r="A93" s="17">
        <v>153</v>
      </c>
      <c r="B93" s="15">
        <v>0.16645077720207255</v>
      </c>
      <c r="C93" s="21">
        <v>0.32045433386090683</v>
      </c>
    </row>
    <row r="94" spans="1:3">
      <c r="A94" s="17">
        <v>154</v>
      </c>
      <c r="B94" s="15">
        <v>1</v>
      </c>
      <c r="C94" s="21">
        <v>1</v>
      </c>
    </row>
    <row r="95" spans="1:3">
      <c r="A95" s="17">
        <v>155</v>
      </c>
      <c r="B95" s="15">
        <v>0.67875647668393779</v>
      </c>
      <c r="C95" s="21">
        <v>0.76445396145610278</v>
      </c>
    </row>
    <row r="96" spans="1:3">
      <c r="A96" s="17">
        <v>156</v>
      </c>
      <c r="B96" s="15">
        <v>0.92422279792746109</v>
      </c>
      <c r="C96" s="21">
        <v>0.93380504608509451</v>
      </c>
    </row>
    <row r="97" spans="1:3">
      <c r="A97" s="17">
        <v>157</v>
      </c>
      <c r="B97" s="15">
        <v>0.53164556962025311</v>
      </c>
      <c r="C97" s="21">
        <v>0.78525226390685643</v>
      </c>
    </row>
    <row r="98" spans="1:3">
      <c r="A98" s="17">
        <v>158</v>
      </c>
      <c r="B98" s="15">
        <v>0.53164556962025311</v>
      </c>
      <c r="C98" s="21">
        <v>0.71539456662354461</v>
      </c>
    </row>
    <row r="99" spans="1:3">
      <c r="A99" s="17">
        <v>159</v>
      </c>
      <c r="B99" s="15">
        <v>0.72151898734177211</v>
      </c>
      <c r="C99" s="21">
        <v>0.93661060802069862</v>
      </c>
    </row>
    <row r="100" spans="1:3">
      <c r="A100" s="17">
        <v>160</v>
      </c>
      <c r="B100" s="15">
        <v>0.759493670886076</v>
      </c>
      <c r="C100" s="21">
        <v>0.91720569210866754</v>
      </c>
    </row>
    <row r="101" spans="1:3">
      <c r="A101" s="17">
        <v>161</v>
      </c>
      <c r="B101" s="15">
        <v>0.89873417721518989</v>
      </c>
      <c r="C101" s="21">
        <v>0.94437257438551103</v>
      </c>
    </row>
    <row r="102" spans="1:3">
      <c r="A102" s="17">
        <v>162</v>
      </c>
      <c r="B102" s="15">
        <v>1</v>
      </c>
      <c r="C102" s="21">
        <v>1</v>
      </c>
    </row>
    <row r="103" spans="1:3">
      <c r="A103" s="17" t="s">
        <v>77</v>
      </c>
      <c r="B103" s="15">
        <v>36.645636398146841</v>
      </c>
      <c r="C103" s="21">
        <v>43.425876974465439</v>
      </c>
    </row>
  </sheetData>
  <phoneticPr fontId="2" type="noConversion"/>
  <pageMargins left="0.7" right="0.7" top="0.75" bottom="0.75" header="0.3" footer="0.3"/>
  <pageSetup paperSize="9" orientation="portrait" horizontalDpi="300" verticalDpi="3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新手任务完成情况</vt:lpstr>
      <vt:lpstr>流失玩家与留存玩家比较</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孙雨晨</dc:creator>
  <cp:lastModifiedBy>孙雨晨</cp:lastModifiedBy>
  <dcterms:created xsi:type="dcterms:W3CDTF">2019-08-29T06:10:08Z</dcterms:created>
  <dcterms:modified xsi:type="dcterms:W3CDTF">2019-08-29T08:56:40Z</dcterms:modified>
</cp:coreProperties>
</file>