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A5BCDC52-64FF-44D2-BBAE-B46546093EB0}" xr6:coauthVersionLast="43" xr6:coauthVersionMax="43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5" l="1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F19" i="5"/>
  <c r="G19" i="5" s="1"/>
  <c r="E19" i="5"/>
  <c r="E4" i="5"/>
  <c r="F4" i="5"/>
  <c r="E5" i="5"/>
  <c r="F5" i="5"/>
  <c r="E6" i="5"/>
  <c r="F6" i="5"/>
  <c r="E7" i="5"/>
  <c r="F7" i="5"/>
  <c r="G7" i="5" s="1"/>
  <c r="E8" i="5"/>
  <c r="F8" i="5"/>
  <c r="E9" i="5"/>
  <c r="F9" i="5"/>
  <c r="E10" i="5"/>
  <c r="F10" i="5"/>
  <c r="E11" i="5"/>
  <c r="F11" i="5"/>
  <c r="G11" i="5" s="1"/>
  <c r="E12" i="5"/>
  <c r="F12" i="5"/>
  <c r="E13" i="5"/>
  <c r="F13" i="5"/>
  <c r="E14" i="5"/>
  <c r="F14" i="5"/>
  <c r="E15" i="5"/>
  <c r="F15" i="5"/>
  <c r="G15" i="5" s="1"/>
  <c r="E16" i="5"/>
  <c r="F16" i="5"/>
  <c r="E17" i="5"/>
  <c r="F17" i="5"/>
  <c r="G17" i="5" s="1"/>
  <c r="E18" i="5"/>
  <c r="F18" i="5"/>
  <c r="G4" i="5"/>
  <c r="G5" i="5"/>
  <c r="G6" i="5"/>
  <c r="G8" i="5"/>
  <c r="G9" i="5"/>
  <c r="G10" i="5"/>
  <c r="G12" i="5"/>
  <c r="G13" i="5"/>
  <c r="G14" i="5"/>
  <c r="G16" i="5"/>
  <c r="G18" i="5"/>
  <c r="F3" i="5"/>
  <c r="G3" i="5" s="1"/>
  <c r="E3" i="5"/>
  <c r="B15" i="3"/>
  <c r="E3" i="3" s="1"/>
  <c r="B27" i="2"/>
  <c r="B29" i="2" s="1"/>
  <c r="B30" i="2" s="1"/>
  <c r="Q21" i="2"/>
  <c r="R21" i="2"/>
  <c r="S21" i="2"/>
  <c r="Q22" i="2"/>
  <c r="R22" i="2"/>
  <c r="S22" i="2" s="1"/>
  <c r="S10" i="2"/>
  <c r="R10" i="2"/>
  <c r="H16" i="2"/>
  <c r="C16" i="2"/>
  <c r="D16" i="2" s="1"/>
  <c r="B16" i="2"/>
  <c r="F16" i="2" s="1"/>
  <c r="I22" i="2"/>
  <c r="H22" i="2"/>
  <c r="J22" i="2" s="1"/>
  <c r="I21" i="2"/>
  <c r="H21" i="2"/>
  <c r="J21" i="2" s="1"/>
  <c r="U20" i="2"/>
  <c r="D3" i="3"/>
  <c r="F3" i="3"/>
  <c r="D5" i="3"/>
  <c r="E5" i="3"/>
  <c r="F5" i="3"/>
  <c r="E6" i="3"/>
  <c r="F6" i="3"/>
  <c r="D2" i="3"/>
  <c r="B18" i="3"/>
  <c r="B19" i="3"/>
  <c r="C12" i="3"/>
  <c r="B12" i="3"/>
  <c r="F2" i="3" l="1"/>
  <c r="F4" i="3"/>
  <c r="E2" i="3"/>
  <c r="E4" i="3"/>
  <c r="D4" i="3"/>
  <c r="D6" i="3"/>
  <c r="B20" i="2"/>
  <c r="E20" i="2" s="1"/>
  <c r="E22" i="2" s="1"/>
  <c r="B21" i="2"/>
  <c r="B22" i="2"/>
  <c r="B19" i="2"/>
  <c r="E19" i="2" s="1"/>
  <c r="E21" i="2" s="1"/>
  <c r="J16" i="2"/>
  <c r="I16" i="2"/>
  <c r="W3" i="3"/>
  <c r="W4" i="3"/>
  <c r="W5" i="3"/>
  <c r="W6" i="3"/>
  <c r="W2" i="3"/>
  <c r="V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V4" i="5"/>
  <c r="AG42" i="5" s="1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V5" i="5"/>
  <c r="AG65" i="5" s="1"/>
  <c r="AG95" i="5"/>
  <c r="V6" i="5"/>
  <c r="AG103" i="5" s="1"/>
  <c r="V7" i="5"/>
  <c r="AG142" i="5" s="1"/>
  <c r="V8" i="5"/>
  <c r="AG166" i="5" s="1"/>
  <c r="V9" i="5"/>
  <c r="AG205" i="5" s="1"/>
  <c r="V10" i="5"/>
  <c r="AG244" i="5" s="1"/>
  <c r="V11" i="5"/>
  <c r="AG268" i="5" s="1"/>
  <c r="AG281" i="5"/>
  <c r="AG287" i="5"/>
  <c r="AG297" i="5"/>
  <c r="V12" i="5"/>
  <c r="AG306" i="5" s="1"/>
  <c r="AG312" i="5"/>
  <c r="AG318" i="5"/>
  <c r="AG328" i="5"/>
  <c r="AG334" i="5"/>
  <c r="V13" i="5"/>
  <c r="AG345" i="5" s="1"/>
  <c r="AG349" i="5"/>
  <c r="AG359" i="5"/>
  <c r="AA360" i="5"/>
  <c r="AB360" i="5"/>
  <c r="AA361" i="5"/>
  <c r="AB361" i="5"/>
  <c r="AA362" i="5"/>
  <c r="AB362" i="5"/>
  <c r="AA363" i="5"/>
  <c r="AB363" i="5"/>
  <c r="AA364" i="5"/>
  <c r="AB364" i="5"/>
  <c r="AA365" i="5"/>
  <c r="AB365" i="5"/>
  <c r="AA366" i="5"/>
  <c r="AB366" i="5"/>
  <c r="AA367" i="5"/>
  <c r="AB367" i="5"/>
  <c r="AA368" i="5"/>
  <c r="AB368" i="5"/>
  <c r="AA369" i="5"/>
  <c r="AB369" i="5"/>
  <c r="AA370" i="5"/>
  <c r="AB370" i="5"/>
  <c r="AA371" i="5"/>
  <c r="AB371" i="5"/>
  <c r="AA372" i="5"/>
  <c r="AB372" i="5"/>
  <c r="V14" i="5"/>
  <c r="AG365" i="5" s="1"/>
  <c r="AA373" i="5"/>
  <c r="AB373" i="5"/>
  <c r="AA374" i="5"/>
  <c r="AB374" i="5"/>
  <c r="AA375" i="5"/>
  <c r="AB375" i="5"/>
  <c r="AG375" i="5"/>
  <c r="AA376" i="5"/>
  <c r="AB376" i="5"/>
  <c r="AA377" i="5"/>
  <c r="AB377" i="5"/>
  <c r="AA378" i="5"/>
  <c r="AB378" i="5"/>
  <c r="AA379" i="5"/>
  <c r="AB379" i="5"/>
  <c r="AA380" i="5"/>
  <c r="AB380" i="5"/>
  <c r="AA381" i="5"/>
  <c r="AB381" i="5"/>
  <c r="AA382" i="5"/>
  <c r="AB382" i="5"/>
  <c r="AA383" i="5"/>
  <c r="AB383" i="5"/>
  <c r="AA384" i="5"/>
  <c r="AB384" i="5"/>
  <c r="AA385" i="5"/>
  <c r="AB385" i="5"/>
  <c r="AA386" i="5"/>
  <c r="AB386" i="5"/>
  <c r="AA387" i="5"/>
  <c r="AB387" i="5"/>
  <c r="AA388" i="5"/>
  <c r="AB388" i="5"/>
  <c r="AA389" i="5"/>
  <c r="AB389" i="5"/>
  <c r="AA390" i="5"/>
  <c r="AB390" i="5"/>
  <c r="AA391" i="5"/>
  <c r="AB391" i="5"/>
  <c r="AA392" i="5"/>
  <c r="AB392" i="5"/>
  <c r="AA393" i="5"/>
  <c r="AB393" i="5"/>
  <c r="AA394" i="5"/>
  <c r="AB394" i="5"/>
  <c r="AA395" i="5"/>
  <c r="AB395" i="5"/>
  <c r="AA396" i="5"/>
  <c r="AB396" i="5"/>
  <c r="AA397" i="5"/>
  <c r="AB397" i="5"/>
  <c r="AA398" i="5"/>
  <c r="AB398" i="5"/>
  <c r="AA399" i="5"/>
  <c r="AB399" i="5"/>
  <c r="AA400" i="5"/>
  <c r="AB400" i="5"/>
  <c r="AG400" i="5"/>
  <c r="AA401" i="5"/>
  <c r="AB401" i="5"/>
  <c r="AA402" i="5"/>
  <c r="AB402" i="5"/>
  <c r="AG3" i="5"/>
  <c r="AA103" i="5"/>
  <c r="AB103" i="5"/>
  <c r="AA104" i="5"/>
  <c r="AB104" i="5"/>
  <c r="AA105" i="5"/>
  <c r="AB105" i="5"/>
  <c r="AA106" i="5"/>
  <c r="AB106" i="5"/>
  <c r="AA107" i="5"/>
  <c r="AB107" i="5"/>
  <c r="AA108" i="5"/>
  <c r="AB108" i="5"/>
  <c r="AA109" i="5"/>
  <c r="AB109" i="5"/>
  <c r="AA110" i="5"/>
  <c r="AB110" i="5"/>
  <c r="AA111" i="5"/>
  <c r="AB111" i="5"/>
  <c r="AA112" i="5"/>
  <c r="AB112" i="5"/>
  <c r="AA113" i="5"/>
  <c r="AB113" i="5"/>
  <c r="AA114" i="5"/>
  <c r="AB114" i="5"/>
  <c r="AA115" i="5"/>
  <c r="AB115" i="5"/>
  <c r="AA116" i="5"/>
  <c r="AB116" i="5"/>
  <c r="AA117" i="5"/>
  <c r="AB117" i="5"/>
  <c r="AA118" i="5"/>
  <c r="AB118" i="5"/>
  <c r="AA119" i="5"/>
  <c r="AB119" i="5"/>
  <c r="AA120" i="5"/>
  <c r="AB120" i="5"/>
  <c r="AA121" i="5"/>
  <c r="AB121" i="5"/>
  <c r="AA122" i="5"/>
  <c r="AB122" i="5"/>
  <c r="AA123" i="5"/>
  <c r="AB123" i="5"/>
  <c r="AA124" i="5"/>
  <c r="AB124" i="5"/>
  <c r="AA125" i="5"/>
  <c r="AB125" i="5"/>
  <c r="AA126" i="5"/>
  <c r="AB126" i="5"/>
  <c r="AA127" i="5"/>
  <c r="AB127" i="5"/>
  <c r="AA128" i="5"/>
  <c r="AB128" i="5"/>
  <c r="AA129" i="5"/>
  <c r="AB129" i="5"/>
  <c r="AA130" i="5"/>
  <c r="AB130" i="5"/>
  <c r="AA131" i="5"/>
  <c r="AB131" i="5"/>
  <c r="AA132" i="5"/>
  <c r="AB132" i="5"/>
  <c r="AA133" i="5"/>
  <c r="AB133" i="5"/>
  <c r="AA134" i="5"/>
  <c r="AB134" i="5"/>
  <c r="AA135" i="5"/>
  <c r="AB135" i="5"/>
  <c r="AA136" i="5"/>
  <c r="AB136" i="5"/>
  <c r="AA137" i="5"/>
  <c r="AB137" i="5"/>
  <c r="AA138" i="5"/>
  <c r="AB138" i="5"/>
  <c r="AA139" i="5"/>
  <c r="AB139" i="5"/>
  <c r="AA140" i="5"/>
  <c r="AB140" i="5"/>
  <c r="AA141" i="5"/>
  <c r="AB141" i="5"/>
  <c r="AA142" i="5"/>
  <c r="AB142" i="5"/>
  <c r="AA143" i="5"/>
  <c r="AB143" i="5"/>
  <c r="AA144" i="5"/>
  <c r="AB144" i="5"/>
  <c r="AA145" i="5"/>
  <c r="AB145" i="5"/>
  <c r="AA146" i="5"/>
  <c r="AB146" i="5"/>
  <c r="AA147" i="5"/>
  <c r="AB147" i="5"/>
  <c r="AA148" i="5"/>
  <c r="AB148" i="5"/>
  <c r="AA149" i="5"/>
  <c r="AB149" i="5"/>
  <c r="AA150" i="5"/>
  <c r="AB150" i="5"/>
  <c r="AA151" i="5"/>
  <c r="AB151" i="5"/>
  <c r="AA152" i="5"/>
  <c r="AB152" i="5"/>
  <c r="AA153" i="5"/>
  <c r="AB153" i="5"/>
  <c r="AA154" i="5"/>
  <c r="AB154" i="5"/>
  <c r="AA155" i="5"/>
  <c r="AB155" i="5"/>
  <c r="AA156" i="5"/>
  <c r="AB156" i="5"/>
  <c r="AA157" i="5"/>
  <c r="AB157" i="5"/>
  <c r="AA158" i="5"/>
  <c r="AB158" i="5"/>
  <c r="AA159" i="5"/>
  <c r="AB159" i="5"/>
  <c r="AA160" i="5"/>
  <c r="AB160" i="5"/>
  <c r="AA161" i="5"/>
  <c r="AB161" i="5"/>
  <c r="AA162" i="5"/>
  <c r="AB162" i="5"/>
  <c r="AA163" i="5"/>
  <c r="AB163" i="5"/>
  <c r="AA164" i="5"/>
  <c r="AB164" i="5"/>
  <c r="AA165" i="5"/>
  <c r="AB165" i="5"/>
  <c r="AA166" i="5"/>
  <c r="AB166" i="5"/>
  <c r="AA167" i="5"/>
  <c r="AB167" i="5"/>
  <c r="AA168" i="5"/>
  <c r="AB168" i="5"/>
  <c r="AA169" i="5"/>
  <c r="AB169" i="5"/>
  <c r="AA170" i="5"/>
  <c r="AB170" i="5"/>
  <c r="AA171" i="5"/>
  <c r="AB171" i="5"/>
  <c r="AA172" i="5"/>
  <c r="AB172" i="5"/>
  <c r="AA173" i="5"/>
  <c r="AB173" i="5"/>
  <c r="AA174" i="5"/>
  <c r="AB174" i="5"/>
  <c r="AA175" i="5"/>
  <c r="AB175" i="5"/>
  <c r="AA176" i="5"/>
  <c r="AB176" i="5"/>
  <c r="AA177" i="5"/>
  <c r="AB177" i="5"/>
  <c r="AA178" i="5"/>
  <c r="AB178" i="5"/>
  <c r="AA179" i="5"/>
  <c r="AB179" i="5"/>
  <c r="AA180" i="5"/>
  <c r="AB180" i="5"/>
  <c r="AA181" i="5"/>
  <c r="AB181" i="5"/>
  <c r="AA182" i="5"/>
  <c r="AB182" i="5"/>
  <c r="AA183" i="5"/>
  <c r="AB183" i="5"/>
  <c r="AA184" i="5"/>
  <c r="AB184" i="5"/>
  <c r="AA185" i="5"/>
  <c r="AB185" i="5"/>
  <c r="AA186" i="5"/>
  <c r="AB186" i="5"/>
  <c r="AA187" i="5"/>
  <c r="AB187" i="5"/>
  <c r="AA188" i="5"/>
  <c r="AB188" i="5"/>
  <c r="AA189" i="5"/>
  <c r="AB189" i="5"/>
  <c r="AA190" i="5"/>
  <c r="AB190" i="5"/>
  <c r="AA191" i="5"/>
  <c r="AB191" i="5"/>
  <c r="AA192" i="5"/>
  <c r="AB192" i="5"/>
  <c r="AA193" i="5"/>
  <c r="AB193" i="5"/>
  <c r="AA194" i="5"/>
  <c r="AB194" i="5"/>
  <c r="AA195" i="5"/>
  <c r="AB195" i="5"/>
  <c r="AA196" i="5"/>
  <c r="AB196" i="5"/>
  <c r="AA197" i="5"/>
  <c r="AB197" i="5"/>
  <c r="AA198" i="5"/>
  <c r="AB198" i="5"/>
  <c r="AA199" i="5"/>
  <c r="AB199" i="5"/>
  <c r="AA200" i="5"/>
  <c r="AB200" i="5"/>
  <c r="AA201" i="5"/>
  <c r="AB201" i="5"/>
  <c r="AA202" i="5"/>
  <c r="AB202" i="5"/>
  <c r="AA203" i="5"/>
  <c r="AB203" i="5"/>
  <c r="AA204" i="5"/>
  <c r="AB204" i="5"/>
  <c r="AA205" i="5"/>
  <c r="AB205" i="5"/>
  <c r="AA206" i="5"/>
  <c r="AB206" i="5"/>
  <c r="AA207" i="5"/>
  <c r="AB207" i="5"/>
  <c r="AA208" i="5"/>
  <c r="AB208" i="5"/>
  <c r="AA209" i="5"/>
  <c r="AB209" i="5"/>
  <c r="AA210" i="5"/>
  <c r="AB210" i="5"/>
  <c r="AA211" i="5"/>
  <c r="AB211" i="5"/>
  <c r="AA212" i="5"/>
  <c r="AB212" i="5"/>
  <c r="AA213" i="5"/>
  <c r="AB213" i="5"/>
  <c r="AA214" i="5"/>
  <c r="AB214" i="5"/>
  <c r="AA215" i="5"/>
  <c r="AB215" i="5"/>
  <c r="AA216" i="5"/>
  <c r="AB216" i="5"/>
  <c r="AA217" i="5"/>
  <c r="AB217" i="5"/>
  <c r="AA218" i="5"/>
  <c r="AB218" i="5"/>
  <c r="AA219" i="5"/>
  <c r="AB219" i="5"/>
  <c r="AA220" i="5"/>
  <c r="AB220" i="5"/>
  <c r="AA221" i="5"/>
  <c r="AB221" i="5"/>
  <c r="AA222" i="5"/>
  <c r="AB222" i="5"/>
  <c r="AA223" i="5"/>
  <c r="AB223" i="5"/>
  <c r="AA224" i="5"/>
  <c r="AB224" i="5"/>
  <c r="AA225" i="5"/>
  <c r="AB225" i="5"/>
  <c r="AA226" i="5"/>
  <c r="AB226" i="5"/>
  <c r="AA227" i="5"/>
  <c r="AB227" i="5"/>
  <c r="AA228" i="5"/>
  <c r="AB228" i="5"/>
  <c r="AA229" i="5"/>
  <c r="AB229" i="5"/>
  <c r="AA230" i="5"/>
  <c r="AB230" i="5"/>
  <c r="AA231" i="5"/>
  <c r="AB231" i="5"/>
  <c r="AA232" i="5"/>
  <c r="AB232" i="5"/>
  <c r="AA233" i="5"/>
  <c r="AB233" i="5"/>
  <c r="AA234" i="5"/>
  <c r="AB234" i="5"/>
  <c r="AA235" i="5"/>
  <c r="AB235" i="5"/>
  <c r="AA236" i="5"/>
  <c r="AB236" i="5"/>
  <c r="AA237" i="5"/>
  <c r="AB237" i="5"/>
  <c r="AA238" i="5"/>
  <c r="AB238" i="5"/>
  <c r="AA239" i="5"/>
  <c r="AB239" i="5"/>
  <c r="AA240" i="5"/>
  <c r="AB240" i="5"/>
  <c r="AA241" i="5"/>
  <c r="AB241" i="5"/>
  <c r="AA242" i="5"/>
  <c r="AB242" i="5"/>
  <c r="AA243" i="5"/>
  <c r="AB243" i="5"/>
  <c r="AA244" i="5"/>
  <c r="AB244" i="5"/>
  <c r="AA245" i="5"/>
  <c r="AB245" i="5"/>
  <c r="AA246" i="5"/>
  <c r="AB246" i="5"/>
  <c r="AA247" i="5"/>
  <c r="AB247" i="5"/>
  <c r="AA248" i="5"/>
  <c r="AB248" i="5"/>
  <c r="AA249" i="5"/>
  <c r="AB249" i="5"/>
  <c r="AA250" i="5"/>
  <c r="AB250" i="5"/>
  <c r="AA251" i="5"/>
  <c r="AB251" i="5"/>
  <c r="AA252" i="5"/>
  <c r="AB252" i="5"/>
  <c r="AA253" i="5"/>
  <c r="AB253" i="5"/>
  <c r="AA254" i="5"/>
  <c r="AB254" i="5"/>
  <c r="AA255" i="5"/>
  <c r="AB255" i="5"/>
  <c r="AA256" i="5"/>
  <c r="AB256" i="5"/>
  <c r="AA257" i="5"/>
  <c r="AB257" i="5"/>
  <c r="AA258" i="5"/>
  <c r="AB258" i="5"/>
  <c r="AA259" i="5"/>
  <c r="AB259" i="5"/>
  <c r="AA260" i="5"/>
  <c r="AB260" i="5"/>
  <c r="AA261" i="5"/>
  <c r="AB261" i="5"/>
  <c r="AA262" i="5"/>
  <c r="AB262" i="5"/>
  <c r="AA263" i="5"/>
  <c r="AB263" i="5"/>
  <c r="AA264" i="5"/>
  <c r="AB264" i="5"/>
  <c r="AA265" i="5"/>
  <c r="AB265" i="5"/>
  <c r="AA266" i="5"/>
  <c r="AB266" i="5"/>
  <c r="AA267" i="5"/>
  <c r="AB267" i="5"/>
  <c r="AA268" i="5"/>
  <c r="AB268" i="5"/>
  <c r="AA269" i="5"/>
  <c r="AB269" i="5"/>
  <c r="AA270" i="5"/>
  <c r="AB270" i="5"/>
  <c r="AA271" i="5"/>
  <c r="AB271" i="5"/>
  <c r="AA272" i="5"/>
  <c r="AB272" i="5"/>
  <c r="AA273" i="5"/>
  <c r="AB273" i="5"/>
  <c r="AA274" i="5"/>
  <c r="AB274" i="5"/>
  <c r="AA275" i="5"/>
  <c r="AB275" i="5"/>
  <c r="AA276" i="5"/>
  <c r="AB276" i="5"/>
  <c r="AA277" i="5"/>
  <c r="AB277" i="5"/>
  <c r="AA278" i="5"/>
  <c r="AB278" i="5"/>
  <c r="AA279" i="5"/>
  <c r="AB279" i="5"/>
  <c r="AA280" i="5"/>
  <c r="AB280" i="5"/>
  <c r="AA281" i="5"/>
  <c r="AB281" i="5"/>
  <c r="AA282" i="5"/>
  <c r="AB282" i="5"/>
  <c r="AA283" i="5"/>
  <c r="AB283" i="5"/>
  <c r="AA284" i="5"/>
  <c r="AB284" i="5"/>
  <c r="AA285" i="5"/>
  <c r="AB285" i="5"/>
  <c r="AA286" i="5"/>
  <c r="AB286" i="5"/>
  <c r="AA287" i="5"/>
  <c r="AB287" i="5"/>
  <c r="AA288" i="5"/>
  <c r="AB288" i="5"/>
  <c r="AA289" i="5"/>
  <c r="AB289" i="5"/>
  <c r="AA290" i="5"/>
  <c r="AB290" i="5"/>
  <c r="AA291" i="5"/>
  <c r="AB291" i="5"/>
  <c r="AA292" i="5"/>
  <c r="AB292" i="5"/>
  <c r="AA293" i="5"/>
  <c r="AB293" i="5"/>
  <c r="AA294" i="5"/>
  <c r="AB294" i="5"/>
  <c r="AA295" i="5"/>
  <c r="AB295" i="5"/>
  <c r="AA296" i="5"/>
  <c r="AB296" i="5"/>
  <c r="AA297" i="5"/>
  <c r="AB297" i="5"/>
  <c r="AA298" i="5"/>
  <c r="AB298" i="5"/>
  <c r="AA299" i="5"/>
  <c r="AB299" i="5"/>
  <c r="AA300" i="5"/>
  <c r="AB300" i="5"/>
  <c r="AA301" i="5"/>
  <c r="AB301" i="5"/>
  <c r="AA302" i="5"/>
  <c r="AB302" i="5"/>
  <c r="AA303" i="5"/>
  <c r="AB303" i="5"/>
  <c r="AA304" i="5"/>
  <c r="AB304" i="5"/>
  <c r="AA305" i="5"/>
  <c r="AB305" i="5"/>
  <c r="AA306" i="5"/>
  <c r="AB306" i="5"/>
  <c r="AA307" i="5"/>
  <c r="AB307" i="5"/>
  <c r="AA308" i="5"/>
  <c r="AB308" i="5"/>
  <c r="AA309" i="5"/>
  <c r="AB309" i="5"/>
  <c r="AA310" i="5"/>
  <c r="AB310" i="5"/>
  <c r="AA311" i="5"/>
  <c r="AB311" i="5"/>
  <c r="AA312" i="5"/>
  <c r="AB312" i="5"/>
  <c r="AA313" i="5"/>
  <c r="AB313" i="5"/>
  <c r="AA314" i="5"/>
  <c r="AB314" i="5"/>
  <c r="AA315" i="5"/>
  <c r="AB315" i="5"/>
  <c r="AA316" i="5"/>
  <c r="AB316" i="5"/>
  <c r="AA317" i="5"/>
  <c r="AB317" i="5"/>
  <c r="AA318" i="5"/>
  <c r="AB318" i="5"/>
  <c r="AA319" i="5"/>
  <c r="AB319" i="5"/>
  <c r="AA320" i="5"/>
  <c r="AB320" i="5"/>
  <c r="AA321" i="5"/>
  <c r="AB321" i="5"/>
  <c r="AA322" i="5"/>
  <c r="AB322" i="5"/>
  <c r="AA323" i="5"/>
  <c r="AB323" i="5"/>
  <c r="AA324" i="5"/>
  <c r="AB324" i="5"/>
  <c r="AA325" i="5"/>
  <c r="AB325" i="5"/>
  <c r="AA326" i="5"/>
  <c r="AB326" i="5"/>
  <c r="AA327" i="5"/>
  <c r="AB327" i="5"/>
  <c r="AA328" i="5"/>
  <c r="AB328" i="5"/>
  <c r="AA329" i="5"/>
  <c r="AB329" i="5"/>
  <c r="AA330" i="5"/>
  <c r="AB330" i="5"/>
  <c r="AA331" i="5"/>
  <c r="AB331" i="5"/>
  <c r="AA332" i="5"/>
  <c r="AB332" i="5"/>
  <c r="AA333" i="5"/>
  <c r="AB333" i="5"/>
  <c r="AA334" i="5"/>
  <c r="AB334" i="5"/>
  <c r="AA335" i="5"/>
  <c r="AB335" i="5"/>
  <c r="AA336" i="5"/>
  <c r="AB336" i="5"/>
  <c r="AA337" i="5"/>
  <c r="AB337" i="5"/>
  <c r="AA338" i="5"/>
  <c r="AB338" i="5"/>
  <c r="AA339" i="5"/>
  <c r="AB339" i="5"/>
  <c r="AA340" i="5"/>
  <c r="AB340" i="5"/>
  <c r="AA341" i="5"/>
  <c r="AB341" i="5"/>
  <c r="AA342" i="5"/>
  <c r="AB342" i="5"/>
  <c r="AA343" i="5"/>
  <c r="AB343" i="5"/>
  <c r="AA344" i="5"/>
  <c r="AB344" i="5"/>
  <c r="AA345" i="5"/>
  <c r="AB345" i="5"/>
  <c r="AA346" i="5"/>
  <c r="AB346" i="5"/>
  <c r="AA347" i="5"/>
  <c r="AB347" i="5"/>
  <c r="AA348" i="5"/>
  <c r="AB348" i="5"/>
  <c r="AA349" i="5"/>
  <c r="AB349" i="5"/>
  <c r="AA350" i="5"/>
  <c r="AB350" i="5"/>
  <c r="AA351" i="5"/>
  <c r="AB351" i="5"/>
  <c r="AA352" i="5"/>
  <c r="AB352" i="5"/>
  <c r="AA353" i="5"/>
  <c r="AB353" i="5"/>
  <c r="AA354" i="5"/>
  <c r="AB354" i="5"/>
  <c r="AA355" i="5"/>
  <c r="AB355" i="5"/>
  <c r="AA356" i="5"/>
  <c r="AB356" i="5"/>
  <c r="AA357" i="5"/>
  <c r="AB357" i="5"/>
  <c r="AA358" i="5"/>
  <c r="AB358" i="5"/>
  <c r="AA359" i="5"/>
  <c r="AB359" i="5"/>
  <c r="X4" i="5"/>
  <c r="X5" i="5"/>
  <c r="X6" i="5"/>
  <c r="X7" i="5"/>
  <c r="X8" i="5"/>
  <c r="X9" i="5"/>
  <c r="X10" i="5"/>
  <c r="X11" i="5"/>
  <c r="X12" i="5"/>
  <c r="X13" i="5"/>
  <c r="X14" i="5"/>
  <c r="X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3" i="5"/>
  <c r="T19" i="3"/>
  <c r="U19" i="3"/>
  <c r="V19" i="3"/>
  <c r="W19" i="3"/>
  <c r="X19" i="3"/>
  <c r="Y39" i="3"/>
  <c r="Y50" i="3"/>
  <c r="Y51" i="3"/>
  <c r="Y52" i="3"/>
  <c r="Y53" i="3"/>
  <c r="Y19" i="3"/>
  <c r="Z39" i="3"/>
  <c r="Z50" i="3"/>
  <c r="Z51" i="3"/>
  <c r="Z52" i="3"/>
  <c r="Z53" i="3"/>
  <c r="Z19" i="3"/>
  <c r="AA39" i="3"/>
  <c r="AA50" i="3"/>
  <c r="AA51" i="3"/>
  <c r="AA52" i="3"/>
  <c r="AA53" i="3"/>
  <c r="AA19" i="3"/>
  <c r="AB39" i="3"/>
  <c r="AB50" i="3"/>
  <c r="AB51" i="3"/>
  <c r="AB52" i="3"/>
  <c r="AB53" i="3"/>
  <c r="AB19" i="3"/>
  <c r="AC39" i="3"/>
  <c r="AC50" i="3"/>
  <c r="AC51" i="3"/>
  <c r="AC52" i="3"/>
  <c r="AC53" i="3"/>
  <c r="AC19" i="3"/>
  <c r="AD39" i="3"/>
  <c r="AD50" i="3"/>
  <c r="AD51" i="3"/>
  <c r="AD52" i="3"/>
  <c r="AD53" i="3"/>
  <c r="AD19" i="3"/>
  <c r="S19" i="3"/>
  <c r="S42" i="3"/>
  <c r="T42" i="3"/>
  <c r="U42" i="3"/>
  <c r="V39" i="3"/>
  <c r="V42" i="3"/>
  <c r="W39" i="3"/>
  <c r="W42" i="3"/>
  <c r="X39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Q57" i="3"/>
  <c r="B1" i="4"/>
  <c r="B2" i="4"/>
  <c r="B3" i="4"/>
  <c r="B4" i="4"/>
  <c r="O24" i="3" s="1"/>
  <c r="Q24" i="3" s="1"/>
  <c r="Q43" i="3" s="1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O25" i="3"/>
  <c r="Q25" i="3" s="1"/>
  <c r="Q44" i="3" s="1"/>
  <c r="O26" i="3"/>
  <c r="Q26" i="3" s="1"/>
  <c r="Q45" i="3" s="1"/>
  <c r="O34" i="3"/>
  <c r="Q34" i="3" s="1"/>
  <c r="Q53" i="3" s="1"/>
  <c r="Q55" i="3"/>
  <c r="Q56" i="3"/>
  <c r="R34" i="3"/>
  <c r="T39" i="3"/>
  <c r="T41" i="3"/>
  <c r="U39" i="3"/>
  <c r="U41" i="3"/>
  <c r="V41" i="3"/>
  <c r="W41" i="3"/>
  <c r="X41" i="3"/>
  <c r="Y41" i="3"/>
  <c r="Z41" i="3"/>
  <c r="AA41" i="3"/>
  <c r="AB41" i="3"/>
  <c r="AC41" i="3"/>
  <c r="AD41" i="3"/>
  <c r="S39" i="3"/>
  <c r="S41" i="3"/>
  <c r="Q38" i="3"/>
  <c r="Q36" i="3"/>
  <c r="Q37" i="3"/>
  <c r="R31" i="3"/>
  <c r="R25" i="3"/>
  <c r="R26" i="3"/>
  <c r="R30" i="3"/>
  <c r="Q10" i="3"/>
  <c r="P11" i="5" s="1"/>
  <c r="Q11" i="5" s="1"/>
  <c r="P2" i="3"/>
  <c r="P10" i="3"/>
  <c r="B2" i="2"/>
  <c r="B3" i="2"/>
  <c r="L21" i="2" s="1"/>
  <c r="N21" i="2" s="1"/>
  <c r="B13" i="2"/>
  <c r="F13" i="2" s="1"/>
  <c r="J13" i="2" s="1"/>
  <c r="C15" i="2"/>
  <c r="D15" i="2" s="1"/>
  <c r="H3" i="3"/>
  <c r="M4" i="5" s="1"/>
  <c r="N4" i="5" s="1"/>
  <c r="H4" i="3"/>
  <c r="M5" i="5" s="1"/>
  <c r="N5" i="5" s="1"/>
  <c r="H5" i="3"/>
  <c r="M6" i="5" s="1"/>
  <c r="N6" i="5" s="1"/>
  <c r="H6" i="3"/>
  <c r="M7" i="5" s="1"/>
  <c r="N7" i="5" s="1"/>
  <c r="I2" i="3"/>
  <c r="M8" i="5" s="1"/>
  <c r="N8" i="5" s="1"/>
  <c r="I3" i="3"/>
  <c r="M9" i="5" s="1"/>
  <c r="N9" i="5" s="1"/>
  <c r="I4" i="3"/>
  <c r="M10" i="5" s="1"/>
  <c r="N10" i="5" s="1"/>
  <c r="I5" i="3"/>
  <c r="M11" i="5" s="1"/>
  <c r="N11" i="5" s="1"/>
  <c r="I6" i="3"/>
  <c r="M12" i="5" s="1"/>
  <c r="N12" i="5" s="1"/>
  <c r="J2" i="3"/>
  <c r="M13" i="5" s="1"/>
  <c r="N13" i="5" s="1"/>
  <c r="J3" i="3"/>
  <c r="M14" i="5" s="1"/>
  <c r="N14" i="5" s="1"/>
  <c r="J4" i="3"/>
  <c r="M15" i="5" s="1"/>
  <c r="N15" i="5" s="1"/>
  <c r="J5" i="3"/>
  <c r="M16" i="5" s="1"/>
  <c r="N16" i="5" s="1"/>
  <c r="R7" i="2"/>
  <c r="M10" i="3"/>
  <c r="M15" i="3"/>
  <c r="M11" i="3"/>
  <c r="M16" i="3"/>
  <c r="M8" i="3"/>
  <c r="M9" i="3"/>
  <c r="M7" i="3"/>
  <c r="M12" i="3"/>
  <c r="M13" i="3"/>
  <c r="M14" i="3"/>
  <c r="J6" i="3"/>
  <c r="M17" i="5" s="1"/>
  <c r="N17" i="5" s="1"/>
  <c r="H2" i="3"/>
  <c r="M3" i="5" s="1"/>
  <c r="N3" i="5" s="1"/>
  <c r="R6" i="2"/>
  <c r="R8" i="2"/>
  <c r="R11" i="2"/>
  <c r="R12" i="2"/>
  <c r="R13" i="2"/>
  <c r="R14" i="2"/>
  <c r="R15" i="2"/>
  <c r="R17" i="2"/>
  <c r="R18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B13" i="3"/>
  <c r="B16" i="3" s="1"/>
  <c r="H6" i="2"/>
  <c r="H11" i="2"/>
  <c r="H12" i="2"/>
  <c r="H13" i="2"/>
  <c r="H14" i="2"/>
  <c r="H15" i="2"/>
  <c r="K16" i="2" l="1"/>
  <c r="M16" i="2" s="1"/>
  <c r="Q16" i="2" s="1"/>
  <c r="L16" i="2"/>
  <c r="C21" i="2"/>
  <c r="D21" i="2" s="1"/>
  <c r="C19" i="2"/>
  <c r="K21" i="2"/>
  <c r="K22" i="2"/>
  <c r="M22" i="2" s="1"/>
  <c r="C22" i="2"/>
  <c r="D22" i="2" s="1"/>
  <c r="L22" i="2"/>
  <c r="AG228" i="5"/>
  <c r="AG220" i="5"/>
  <c r="AG210" i="5"/>
  <c r="AG204" i="5"/>
  <c r="AG196" i="5"/>
  <c r="AG195" i="5"/>
  <c r="AG181" i="5"/>
  <c r="AG43" i="5"/>
  <c r="AG172" i="5"/>
  <c r="AG372" i="5"/>
  <c r="AG357" i="5"/>
  <c r="AG343" i="5"/>
  <c r="AG396" i="5"/>
  <c r="AG385" i="5"/>
  <c r="AG399" i="5"/>
  <c r="AG388" i="5"/>
  <c r="AG367" i="5"/>
  <c r="AG360" i="5"/>
  <c r="AG265" i="5"/>
  <c r="AG401" i="5"/>
  <c r="AG380" i="5"/>
  <c r="AG362" i="5"/>
  <c r="AG326" i="5"/>
  <c r="AG310" i="5"/>
  <c r="AG295" i="5"/>
  <c r="AG279" i="5"/>
  <c r="AG259" i="5"/>
  <c r="AG354" i="5"/>
  <c r="AG339" i="5"/>
  <c r="AG323" i="5"/>
  <c r="AG307" i="5"/>
  <c r="AG292" i="5"/>
  <c r="AG276" i="5"/>
  <c r="AG258" i="5"/>
  <c r="AG227" i="5"/>
  <c r="AG189" i="5"/>
  <c r="AG165" i="5"/>
  <c r="AG87" i="5"/>
  <c r="AG352" i="5"/>
  <c r="AG337" i="5"/>
  <c r="AG321" i="5"/>
  <c r="AG305" i="5"/>
  <c r="AG290" i="5"/>
  <c r="AG274" i="5"/>
  <c r="AG257" i="5"/>
  <c r="AG188" i="5"/>
  <c r="AG157" i="5"/>
  <c r="AG351" i="5"/>
  <c r="AG336" i="5"/>
  <c r="AG320" i="5"/>
  <c r="AG304" i="5"/>
  <c r="AG289" i="5"/>
  <c r="AG273" i="5"/>
  <c r="AG251" i="5"/>
  <c r="AG187" i="5"/>
  <c r="AG149" i="5"/>
  <c r="AG250" i="5"/>
  <c r="AG346" i="5"/>
  <c r="AG331" i="5"/>
  <c r="AG315" i="5"/>
  <c r="AG300" i="5"/>
  <c r="AG284" i="5"/>
  <c r="AG269" i="5"/>
  <c r="AG249" i="5"/>
  <c r="AG180" i="5"/>
  <c r="AG134" i="5"/>
  <c r="AG344" i="5"/>
  <c r="AG329" i="5"/>
  <c r="AG313" i="5"/>
  <c r="AG298" i="5"/>
  <c r="AG282" i="5"/>
  <c r="AG266" i="5"/>
  <c r="AG242" i="5"/>
  <c r="AG197" i="5"/>
  <c r="AG179" i="5"/>
  <c r="AG126" i="5"/>
  <c r="AG41" i="5"/>
  <c r="L13" i="2"/>
  <c r="AG358" i="5"/>
  <c r="AG350" i="5"/>
  <c r="AG342" i="5"/>
  <c r="AG335" i="5"/>
  <c r="AG327" i="5"/>
  <c r="AG319" i="5"/>
  <c r="AG311" i="5"/>
  <c r="AG303" i="5"/>
  <c r="AG296" i="5"/>
  <c r="AG288" i="5"/>
  <c r="AG280" i="5"/>
  <c r="AG272" i="5"/>
  <c r="AG263" i="5"/>
  <c r="AG243" i="5"/>
  <c r="AG226" i="5"/>
  <c r="AG203" i="5"/>
  <c r="AG79" i="5"/>
  <c r="AG261" i="5"/>
  <c r="AG391" i="5"/>
  <c r="AG356" i="5"/>
  <c r="AG348" i="5"/>
  <c r="AG341" i="5"/>
  <c r="AG333" i="5"/>
  <c r="AG325" i="5"/>
  <c r="AG317" i="5"/>
  <c r="AG309" i="5"/>
  <c r="AG302" i="5"/>
  <c r="AG294" i="5"/>
  <c r="AG286" i="5"/>
  <c r="AG278" i="5"/>
  <c r="AG271" i="5"/>
  <c r="AG219" i="5"/>
  <c r="AG377" i="5"/>
  <c r="AG355" i="5"/>
  <c r="AG347" i="5"/>
  <c r="AG340" i="5"/>
  <c r="AG332" i="5"/>
  <c r="AG324" i="5"/>
  <c r="AG316" i="5"/>
  <c r="AG308" i="5"/>
  <c r="AG301" i="5"/>
  <c r="AG293" i="5"/>
  <c r="AG285" i="5"/>
  <c r="AG277" i="5"/>
  <c r="AG270" i="5"/>
  <c r="AG236" i="5"/>
  <c r="AG218" i="5"/>
  <c r="AG118" i="5"/>
  <c r="AG235" i="5"/>
  <c r="AG212" i="5"/>
  <c r="AG110" i="5"/>
  <c r="AG393" i="5"/>
  <c r="AG383" i="5"/>
  <c r="AG370" i="5"/>
  <c r="AG353" i="5"/>
  <c r="AG338" i="5"/>
  <c r="AG330" i="5"/>
  <c r="AG322" i="5"/>
  <c r="AG314" i="5"/>
  <c r="AG299" i="5"/>
  <c r="AG291" i="5"/>
  <c r="AG283" i="5"/>
  <c r="AG275" i="5"/>
  <c r="AG267" i="5"/>
  <c r="AG234" i="5"/>
  <c r="AG211" i="5"/>
  <c r="AG364" i="5"/>
  <c r="AG164" i="5"/>
  <c r="AG156" i="5"/>
  <c r="AG148" i="5"/>
  <c r="AG141" i="5"/>
  <c r="AG133" i="5"/>
  <c r="AG125" i="5"/>
  <c r="AG117" i="5"/>
  <c r="AG109" i="5"/>
  <c r="AG102" i="5"/>
  <c r="AG94" i="5"/>
  <c r="AG86" i="5"/>
  <c r="AG78" i="5"/>
  <c r="AG71" i="5"/>
  <c r="AG63" i="5"/>
  <c r="AG398" i="5"/>
  <c r="AG390" i="5"/>
  <c r="AG382" i="5"/>
  <c r="AG374" i="5"/>
  <c r="AG369" i="5"/>
  <c r="AG361" i="5"/>
  <c r="AG264" i="5"/>
  <c r="AG256" i="5"/>
  <c r="AG248" i="5"/>
  <c r="AG241" i="5"/>
  <c r="AG233" i="5"/>
  <c r="AG225" i="5"/>
  <c r="AG217" i="5"/>
  <c r="AG209" i="5"/>
  <c r="AG202" i="5"/>
  <c r="AG194" i="5"/>
  <c r="AG186" i="5"/>
  <c r="AG178" i="5"/>
  <c r="AG171" i="5"/>
  <c r="AG163" i="5"/>
  <c r="AG155" i="5"/>
  <c r="AG147" i="5"/>
  <c r="AG140" i="5"/>
  <c r="AG132" i="5"/>
  <c r="AG124" i="5"/>
  <c r="AG116" i="5"/>
  <c r="AG108" i="5"/>
  <c r="AG101" i="5"/>
  <c r="AG93" i="5"/>
  <c r="AG85" i="5"/>
  <c r="AG77" i="5"/>
  <c r="AG70" i="5"/>
  <c r="AG62" i="5"/>
  <c r="AG395" i="5"/>
  <c r="AG387" i="5"/>
  <c r="AG379" i="5"/>
  <c r="AG366" i="5"/>
  <c r="AG255" i="5"/>
  <c r="AG247" i="5"/>
  <c r="AG240" i="5"/>
  <c r="AG232" i="5"/>
  <c r="AG224" i="5"/>
  <c r="AG216" i="5"/>
  <c r="AG208" i="5"/>
  <c r="AG201" i="5"/>
  <c r="AG193" i="5"/>
  <c r="AG185" i="5"/>
  <c r="AG177" i="5"/>
  <c r="AG170" i="5"/>
  <c r="AG162" i="5"/>
  <c r="AG154" i="5"/>
  <c r="AG146" i="5"/>
  <c r="AG139" i="5"/>
  <c r="AG131" i="5"/>
  <c r="AG123" i="5"/>
  <c r="AG115" i="5"/>
  <c r="AG107" i="5"/>
  <c r="AG100" i="5"/>
  <c r="AG92" i="5"/>
  <c r="AG84" i="5"/>
  <c r="AG76" i="5"/>
  <c r="AG69" i="5"/>
  <c r="AG61" i="5"/>
  <c r="AG392" i="5"/>
  <c r="AG384" i="5"/>
  <c r="AG376" i="5"/>
  <c r="AG371" i="5"/>
  <c r="AG363" i="5"/>
  <c r="AG262" i="5"/>
  <c r="AG254" i="5"/>
  <c r="AG246" i="5"/>
  <c r="AG239" i="5"/>
  <c r="AG231" i="5"/>
  <c r="AG223" i="5"/>
  <c r="AG215" i="5"/>
  <c r="AG207" i="5"/>
  <c r="AG200" i="5"/>
  <c r="AG192" i="5"/>
  <c r="AG184" i="5"/>
  <c r="AG176" i="5"/>
  <c r="AG169" i="5"/>
  <c r="AG161" i="5"/>
  <c r="AG153" i="5"/>
  <c r="AG145" i="5"/>
  <c r="AG138" i="5"/>
  <c r="AG130" i="5"/>
  <c r="AG122" i="5"/>
  <c r="AG114" i="5"/>
  <c r="AG106" i="5"/>
  <c r="AG99" i="5"/>
  <c r="AG91" i="5"/>
  <c r="AG83" i="5"/>
  <c r="AG75" i="5"/>
  <c r="AG68" i="5"/>
  <c r="AG64" i="5"/>
  <c r="AG397" i="5"/>
  <c r="AG389" i="5"/>
  <c r="AG381" i="5"/>
  <c r="AG373" i="5"/>
  <c r="AG368" i="5"/>
  <c r="AG253" i="5"/>
  <c r="AG245" i="5"/>
  <c r="AG238" i="5"/>
  <c r="AG230" i="5"/>
  <c r="AG222" i="5"/>
  <c r="AG214" i="5"/>
  <c r="AG206" i="5"/>
  <c r="AG199" i="5"/>
  <c r="AG191" i="5"/>
  <c r="AG183" i="5"/>
  <c r="AG175" i="5"/>
  <c r="AG168" i="5"/>
  <c r="AG160" i="5"/>
  <c r="AG152" i="5"/>
  <c r="AG144" i="5"/>
  <c r="AG137" i="5"/>
  <c r="AG129" i="5"/>
  <c r="AG121" i="5"/>
  <c r="AG113" i="5"/>
  <c r="AG105" i="5"/>
  <c r="AG98" i="5"/>
  <c r="AG90" i="5"/>
  <c r="AG82" i="5"/>
  <c r="AG74" i="5"/>
  <c r="AG67" i="5"/>
  <c r="AG402" i="5"/>
  <c r="AG394" i="5"/>
  <c r="AG386" i="5"/>
  <c r="AG378" i="5"/>
  <c r="AG260" i="5"/>
  <c r="AG252" i="5"/>
  <c r="AG237" i="5"/>
  <c r="AG229" i="5"/>
  <c r="AG221" i="5"/>
  <c r="AG213" i="5"/>
  <c r="AG198" i="5"/>
  <c r="AG190" i="5"/>
  <c r="AG182" i="5"/>
  <c r="AG174" i="5"/>
  <c r="AG167" i="5"/>
  <c r="AG159" i="5"/>
  <c r="AG151" i="5"/>
  <c r="AG143" i="5"/>
  <c r="AG136" i="5"/>
  <c r="AG128" i="5"/>
  <c r="AG120" i="5"/>
  <c r="AG112" i="5"/>
  <c r="AG104" i="5"/>
  <c r="AG97" i="5"/>
  <c r="AG89" i="5"/>
  <c r="AG81" i="5"/>
  <c r="AG73" i="5"/>
  <c r="AG66" i="5"/>
  <c r="AG173" i="5"/>
  <c r="AG158" i="5"/>
  <c r="AG150" i="5"/>
  <c r="AG135" i="5"/>
  <c r="AG127" i="5"/>
  <c r="AG119" i="5"/>
  <c r="AG111" i="5"/>
  <c r="AG96" i="5"/>
  <c r="AG88" i="5"/>
  <c r="AG80" i="5"/>
  <c r="AG72" i="5"/>
  <c r="B17" i="2"/>
  <c r="F17" i="2" s="1"/>
  <c r="I17" i="2" s="1"/>
  <c r="K17" i="2" s="1"/>
  <c r="M17" i="2" s="1"/>
  <c r="Q17" i="2" s="1"/>
  <c r="S17" i="2" s="1"/>
  <c r="C9" i="2"/>
  <c r="B6" i="2"/>
  <c r="F6" i="2" s="1"/>
  <c r="J6" i="2" s="1"/>
  <c r="L6" i="2" s="1"/>
  <c r="P11" i="3"/>
  <c r="P3" i="3"/>
  <c r="P18" i="3" s="1"/>
  <c r="Q13" i="3"/>
  <c r="P14" i="5" s="1"/>
  <c r="Q14" i="5" s="1"/>
  <c r="Q5" i="3"/>
  <c r="P6" i="5" s="1"/>
  <c r="Q6" i="5" s="1"/>
  <c r="R35" i="3"/>
  <c r="R23" i="3"/>
  <c r="O29" i="3"/>
  <c r="Q29" i="3" s="1"/>
  <c r="Q48" i="3" s="1"/>
  <c r="C12" i="2"/>
  <c r="B9" i="2"/>
  <c r="F9" i="2" s="1"/>
  <c r="J9" i="2" s="1"/>
  <c r="L9" i="2" s="1"/>
  <c r="P9" i="3"/>
  <c r="Q15" i="3"/>
  <c r="P16" i="5" s="1"/>
  <c r="Q16" i="5" s="1"/>
  <c r="Q7" i="3"/>
  <c r="P8" i="5" s="1"/>
  <c r="Q8" i="5" s="1"/>
  <c r="R29" i="3"/>
  <c r="R33" i="3"/>
  <c r="O31" i="3"/>
  <c r="Q31" i="3" s="1"/>
  <c r="Q50" i="3" s="1"/>
  <c r="O23" i="3"/>
  <c r="Q23" i="3" s="1"/>
  <c r="Q42" i="3" s="1"/>
  <c r="C18" i="2"/>
  <c r="B15" i="2"/>
  <c r="F15" i="2" s="1"/>
  <c r="I15" i="2" s="1"/>
  <c r="K15" i="2" s="1"/>
  <c r="M15" i="2" s="1"/>
  <c r="Q15" i="2" s="1"/>
  <c r="S15" i="2" s="1"/>
  <c r="C8" i="2"/>
  <c r="P16" i="3"/>
  <c r="P8" i="3"/>
  <c r="Q12" i="3"/>
  <c r="P13" i="5" s="1"/>
  <c r="Q13" i="5" s="1"/>
  <c r="Q4" i="3"/>
  <c r="P5" i="5" s="1"/>
  <c r="Q5" i="5" s="1"/>
  <c r="R28" i="3"/>
  <c r="R32" i="3"/>
  <c r="O28" i="3"/>
  <c r="Q28" i="3" s="1"/>
  <c r="Q47" i="3" s="1"/>
  <c r="C14" i="2"/>
  <c r="B12" i="2"/>
  <c r="F12" i="2" s="1"/>
  <c r="J12" i="2" s="1"/>
  <c r="L12" i="2" s="1"/>
  <c r="B8" i="2"/>
  <c r="F8" i="2" s="1"/>
  <c r="I8" i="2" s="1"/>
  <c r="K8" i="2" s="1"/>
  <c r="M8" i="2" s="1"/>
  <c r="Q8" i="2" s="1"/>
  <c r="S8" i="2" s="1"/>
  <c r="P15" i="3"/>
  <c r="P7" i="3"/>
  <c r="Q2" i="3"/>
  <c r="P3" i="5" s="1"/>
  <c r="Q3" i="5" s="1"/>
  <c r="Q9" i="3"/>
  <c r="P10" i="5" s="1"/>
  <c r="Q10" i="5" s="1"/>
  <c r="R27" i="3"/>
  <c r="O33" i="3"/>
  <c r="Q33" i="3" s="1"/>
  <c r="Q52" i="3" s="1"/>
  <c r="C10" i="2"/>
  <c r="B10" i="2"/>
  <c r="F10" i="2" s="1"/>
  <c r="B18" i="2"/>
  <c r="F18" i="2" s="1"/>
  <c r="C11" i="2"/>
  <c r="C7" i="2"/>
  <c r="P14" i="3"/>
  <c r="P6" i="3"/>
  <c r="Q14" i="3"/>
  <c r="P15" i="5" s="1"/>
  <c r="Q15" i="5" s="1"/>
  <c r="Q6" i="3"/>
  <c r="P7" i="5" s="1"/>
  <c r="Q7" i="5" s="1"/>
  <c r="O30" i="3"/>
  <c r="Q30" i="3" s="1"/>
  <c r="Q49" i="3" s="1"/>
  <c r="C17" i="2"/>
  <c r="B14" i="2"/>
  <c r="F14" i="2" s="1"/>
  <c r="B7" i="2"/>
  <c r="F7" i="2" s="1"/>
  <c r="J7" i="2" s="1"/>
  <c r="L7" i="2" s="1"/>
  <c r="P13" i="3"/>
  <c r="P5" i="3"/>
  <c r="Q11" i="3"/>
  <c r="P12" i="5" s="1"/>
  <c r="Q12" i="5" s="1"/>
  <c r="Q3" i="3"/>
  <c r="P4" i="5" s="1"/>
  <c r="Q4" i="5" s="1"/>
  <c r="O22" i="3"/>
  <c r="Q22" i="3" s="1"/>
  <c r="Q41" i="3" s="1"/>
  <c r="O35" i="3"/>
  <c r="Q35" i="3" s="1"/>
  <c r="Q54" i="3" s="1"/>
  <c r="O27" i="3"/>
  <c r="Q27" i="3" s="1"/>
  <c r="Q46" i="3" s="1"/>
  <c r="C13" i="2"/>
  <c r="B11" i="2"/>
  <c r="F11" i="2" s="1"/>
  <c r="J11" i="2" s="1"/>
  <c r="L11" i="2" s="1"/>
  <c r="C6" i="2"/>
  <c r="P12" i="3"/>
  <c r="P4" i="3"/>
  <c r="Q16" i="3"/>
  <c r="P17" i="5" s="1"/>
  <c r="Q17" i="5" s="1"/>
  <c r="Q8" i="3"/>
  <c r="P9" i="5" s="1"/>
  <c r="Q9" i="5" s="1"/>
  <c r="R22" i="3"/>
  <c r="R24" i="3"/>
  <c r="O32" i="3"/>
  <c r="Q32" i="3" s="1"/>
  <c r="Q51" i="3" s="1"/>
  <c r="I13" i="2"/>
  <c r="K13" i="2" s="1"/>
  <c r="M13" i="2" s="1"/>
  <c r="Q13" i="2" s="1"/>
  <c r="S13" i="2" s="1"/>
  <c r="J8" i="2" l="1"/>
  <c r="L8" i="2" s="1"/>
  <c r="N16" i="2"/>
  <c r="R16" i="2" s="1"/>
  <c r="S16" i="2" s="1"/>
  <c r="I9" i="2"/>
  <c r="K9" i="2" s="1"/>
  <c r="M9" i="2" s="1"/>
  <c r="Q9" i="2" s="1"/>
  <c r="J10" i="2"/>
  <c r="L10" i="2" s="1"/>
  <c r="I10" i="2"/>
  <c r="K10" i="2" s="1"/>
  <c r="M10" i="2" s="1"/>
  <c r="Q10" i="2" s="1"/>
  <c r="D19" i="2"/>
  <c r="I19" i="2"/>
  <c r="K19" i="2" s="1"/>
  <c r="Q19" i="2" s="1"/>
  <c r="S19" i="2" s="1"/>
  <c r="C20" i="2"/>
  <c r="J17" i="2"/>
  <c r="L17" i="2" s="1"/>
  <c r="I6" i="2"/>
  <c r="K6" i="2" s="1"/>
  <c r="M6" i="2" s="1"/>
  <c r="Q6" i="2" s="1"/>
  <c r="S6" i="2" s="1"/>
  <c r="J15" i="2"/>
  <c r="L15" i="2" s="1"/>
  <c r="D14" i="2"/>
  <c r="I11" i="2"/>
  <c r="K11" i="2" s="1"/>
  <c r="M11" i="2" s="1"/>
  <c r="Q11" i="2" s="1"/>
  <c r="S11" i="2" s="1"/>
  <c r="I7" i="2"/>
  <c r="K7" i="2" s="1"/>
  <c r="M7" i="2" s="1"/>
  <c r="Q7" i="2" s="1"/>
  <c r="S7" i="2" s="1"/>
  <c r="O24" i="2"/>
  <c r="D6" i="2"/>
  <c r="D13" i="2"/>
  <c r="I12" i="2"/>
  <c r="K12" i="2" s="1"/>
  <c r="M12" i="2" s="1"/>
  <c r="Q12" i="2" s="1"/>
  <c r="S12" i="2" s="1"/>
  <c r="I14" i="2"/>
  <c r="K14" i="2" s="1"/>
  <c r="M14" i="2" s="1"/>
  <c r="Q14" i="2" s="1"/>
  <c r="S14" i="2" s="1"/>
  <c r="J14" i="2"/>
  <c r="L14" i="2" s="1"/>
  <c r="D7" i="2"/>
  <c r="D18" i="2"/>
  <c r="D17" i="2"/>
  <c r="D11" i="2"/>
  <c r="D12" i="2"/>
  <c r="I18" i="2"/>
  <c r="K18" i="2" s="1"/>
  <c r="M18" i="2" s="1"/>
  <c r="Q18" i="2" s="1"/>
  <c r="S18" i="2" s="1"/>
  <c r="J18" i="2"/>
  <c r="L18" i="2" s="1"/>
  <c r="AA58" i="3"/>
  <c r="Z58" i="3"/>
  <c r="U58" i="3"/>
  <c r="Y58" i="3"/>
  <c r="AC58" i="3"/>
  <c r="X58" i="3"/>
  <c r="S58" i="3"/>
  <c r="W58" i="3"/>
  <c r="AD58" i="3"/>
  <c r="V58" i="3"/>
  <c r="AB58" i="3"/>
  <c r="T58" i="3"/>
  <c r="N9" i="2"/>
  <c r="R9" i="2" s="1"/>
  <c r="S9" i="2" s="1"/>
  <c r="J20" i="2"/>
  <c r="L20" i="2" s="1"/>
  <c r="R20" i="2" s="1"/>
  <c r="S20" i="2" s="1"/>
  <c r="I20" i="2"/>
  <c r="K20" i="2" s="1"/>
  <c r="M20" i="2" s="1"/>
  <c r="Q20" i="2" s="1"/>
  <c r="J19" i="2" l="1"/>
  <c r="L19" i="2" s="1"/>
  <c r="N19" i="2" s="1"/>
  <c r="R19" i="2" s="1"/>
  <c r="D20" i="2"/>
</calcChain>
</file>

<file path=xl/sharedStrings.xml><?xml version="1.0" encoding="utf-8"?>
<sst xmlns="http://schemas.openxmlformats.org/spreadsheetml/2006/main" count="189" uniqueCount="151">
  <si>
    <t>类型</t>
    <rPh sb="0" eb="1">
      <t>lei'xing</t>
    </rPh>
    <phoneticPr fontId="1" type="noConversion"/>
  </si>
  <si>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</si>
  <si>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</si>
  <si>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</si>
  <si>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</si>
  <si>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</si>
  <si>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</si>
  <si>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</si>
  <si>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</si>
  <si>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</si>
  <si>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</si>
  <si>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</si>
  <si>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低等生存天赋书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</si>
  <si>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</si>
  <si>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</si>
  <si>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</si>
  <si>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</si>
  <si>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</si>
  <si>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</si>
  <si>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</si>
  <si>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</si>
  <si>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</si>
  <si>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</si>
  <si>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高端玩家=2.5*低端玩家</t>
    <rPh sb="0" eb="1">
      <t>gao'duan</t>
    </rPh>
    <rPh sb="2" eb="3">
      <t>wna'jia</t>
    </rPh>
    <rPh sb="9" eb="10">
      <t>di'duan</t>
    </rPh>
    <rPh sb="11" eb="12">
      <t>wna'jia</t>
    </rPh>
    <phoneticPr fontId="1" type="noConversion"/>
  </si>
  <si>
    <t>prop,806</t>
    <phoneticPr fontId="1" type="noConversion"/>
  </si>
  <si>
    <t>prop,807</t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</si>
  <si>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</si>
  <si>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</si>
  <si>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</si>
  <si>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复活药剂</t>
    <rPh sb="0" eb="1">
      <t>fu'huo</t>
    </rPh>
    <rPh sb="2" eb="3">
      <t>yao'ji</t>
    </rPh>
    <phoneticPr fontId="1" type="noConversion"/>
  </si>
  <si>
    <t>副本</t>
    <phoneticPr fontId="1" type="noConversion"/>
  </si>
  <si>
    <t>价值参数</t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</si>
  <si>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</si>
  <si>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</si>
  <si>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</si>
  <si>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</si>
  <si>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</si>
  <si>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</si>
  <si>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</si>
  <si>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</si>
  <si>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</si>
  <si>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</si>
  <si>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</si>
  <si>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</si>
  <si>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</si>
  <si>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</si>
  <si>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</si>
  <si>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</si>
  <si>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</si>
  <si>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</si>
  <si>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随机3星饰品</t>
  </si>
  <si>
    <t>随机3星饰品</t>
    <phoneticPr fontId="1" type="noConversion"/>
  </si>
  <si>
    <t>随机4星饰品</t>
    <phoneticPr fontId="1" type="noConversion"/>
  </si>
  <si>
    <t>item,103</t>
    <phoneticPr fontId="1" type="noConversion"/>
  </si>
  <si>
    <t>item,104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</si>
  <si>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</si>
  <si>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</si>
  <si>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</si>
  <si>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</si>
  <si>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</si>
  <si>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</si>
  <si>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</si>
  <si>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</si>
  <si>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价值</t>
    <phoneticPr fontId="1" type="noConversion"/>
  </si>
  <si>
    <t>数量</t>
    <phoneticPr fontId="1" type="noConversion"/>
  </si>
  <si>
    <t>技能碎片</t>
  </si>
  <si>
    <t>技能碎片</t>
    <phoneticPr fontId="1" type="noConversion"/>
  </si>
  <si>
    <t>经验寿喜锅</t>
    <phoneticPr fontId="1" type="noConversion"/>
  </si>
  <si>
    <t>中等攻击天赋书</t>
    <phoneticPr fontId="1" type="noConversion"/>
  </si>
  <si>
    <t>英雄招募令</t>
    <rPh sb="0" eb="1">
      <t>shen'mi</t>
    </rPh>
    <rPh sb="2" eb="3">
      <t>niu'dan'bi</t>
    </rPh>
    <phoneticPr fontId="1" type="noConversion"/>
  </si>
  <si>
    <t>怪人招募令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</si>
  <si>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</si>
  <si>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</si>
  <si>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</si>
  <si>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</si>
  <si>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</si>
  <si>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描述</t>
    <phoneticPr fontId="1" type="noConversion"/>
  </si>
  <si>
    <t>随机1星饰品</t>
    <phoneticPr fontId="1" type="noConversion"/>
  </si>
  <si>
    <t>随机2星饰品</t>
  </si>
  <si>
    <t>钻石</t>
    <phoneticPr fontId="1" type="noConversion"/>
  </si>
  <si>
    <t>经验蛋糕</t>
  </si>
  <si>
    <t>经验奶昔</t>
  </si>
  <si>
    <t>经验鸡块</t>
  </si>
  <si>
    <t>经验鱼籽丼</t>
  </si>
  <si>
    <t>单价</t>
    <phoneticPr fontId="1" type="noConversion"/>
  </si>
  <si>
    <t>总价</t>
    <phoneticPr fontId="1" type="noConversion"/>
  </si>
  <si>
    <t>绿1</t>
    <phoneticPr fontId="1" type="noConversion"/>
  </si>
  <si>
    <t>绿2</t>
  </si>
  <si>
    <t>绿3</t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</si>
  <si>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</si>
  <si>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</si>
  <si>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</si>
  <si>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</si>
  <si>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</si>
  <si>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</si>
  <si>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</si>
  <si>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</si>
  <si>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</si>
  <si>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</si>
  <si>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</si>
  <si>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</si>
  <si>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展示</t>
    <phoneticPr fontId="1" type="noConversion"/>
  </si>
  <si>
    <t>金1</t>
    <phoneticPr fontId="1" type="noConversion"/>
  </si>
  <si>
    <t>随机4星饰品</t>
  </si>
  <si>
    <t>cash,10|10;coin,500|10;prop,102,1|10;prop,103,1|5;pack,301|60;pack,302|10;pack,701|10;pack,702|5</t>
  </si>
  <si>
    <t>cash,10|10;coin,500|10;prop,102,1|10;prop,103,1|5;pack,301|40;pack,302|20;pack,701|10;pack,702|5</t>
  </si>
  <si>
    <t>cash,10|10;coin,500|10;prop,102,1|10;prop,103,1|5;pack,301|30;pack,302|30;pack,701|10;pack,702|5</t>
  </si>
  <si>
    <t>cash,10|10;cash,20|10;coin,500|10;coin,1000|5;prop,102,1|5;prop,103,1|10;prop,104,1|5;pack,301|50;pack,302|40;pack,303|5;pack,701|10;pack,702|20</t>
  </si>
  <si>
    <t>cash,10|10;cash,20|10;coin,500|10;coin,1000|5;prop,102,1|5;prop,103,1|10;prop,104,1|5;pack,301|30;pack,302|50;pack,303|5;pack,701|10;pack,702|20</t>
  </si>
  <si>
    <t>cash,10|5;cash,20|15;coin,500|10;coin,1000|5;prop,102,1|5;prop,103,1|10;prop,104,1|10;pack,301|30;pack,302|60;pack,303|25;pack,701|10;pack,702|25</t>
  </si>
  <si>
    <t>cash,10|5;cash,20|10;cash,50|10;coin,500|3;coin,1000|5;prop,103,1|10;prop,104,1|10;prop,105,1|5;pack,302|52;pack,303|35;pack,304|1;prop,403,1|10;pack,702|10;pack,703|10</t>
  </si>
  <si>
    <t>cash,10|5;cash,20|10;cash,50|10;coin,500|3;coin,1000|5;prop,103,1|10;prop,104,1|10;prop,105,1|6;pack,302|45;pack,303|45;pack,304|2;prop,403,1|10;pack,702|10;pack,703|10</t>
  </si>
  <si>
    <t>cash,10|5;cash,20|10;cash,50|10;coin,500|3;coin,1000|5;prop,103,1|10;prop,104,1|10;prop,105,1|5;pack,302|52;pack,303|35;pack,304|3;prop,403,1|10;pack,702|10;pack,703|10</t>
  </si>
  <si>
    <t>cash,50|60;prop,105,1|50;pack,303|150;pack,304|30;prop,403,1|50;pack,702|50;pack,703|30</t>
  </si>
  <si>
    <t>cash,50|60;prop,105,1|50;pack,303|120;pack,304|60;prop,403,1|50;pack,702|50;pack,703|30</t>
  </si>
  <si>
    <t>cash,50|60;prop,105,1|50;pack,303|100;pack,304|80;prop,403,1|50;pack,702|50;pack,703|30</t>
  </si>
  <si>
    <t>难度</t>
    <phoneticPr fontId="1" type="noConversion"/>
  </si>
  <si>
    <t>绿2</t>
    <phoneticPr fontId="1" type="noConversion"/>
  </si>
  <si>
    <t>绿3</t>
    <phoneticPr fontId="1" type="noConversion"/>
  </si>
  <si>
    <t>蓝2</t>
    <phoneticPr fontId="1" type="noConversion"/>
  </si>
  <si>
    <t>蓝3</t>
    <phoneticPr fontId="1" type="noConversion"/>
  </si>
  <si>
    <t>紫2</t>
    <phoneticPr fontId="1" type="noConversion"/>
  </si>
  <si>
    <t>紫3</t>
    <phoneticPr fontId="1" type="noConversion"/>
  </si>
  <si>
    <t>橙1</t>
    <phoneticPr fontId="1" type="noConversion"/>
  </si>
  <si>
    <t>橙2</t>
    <phoneticPr fontId="1" type="noConversion"/>
  </si>
  <si>
    <t>橙3</t>
    <phoneticPr fontId="1" type="noConversion"/>
  </si>
  <si>
    <t>ID</t>
    <phoneticPr fontId="1" type="noConversion"/>
  </si>
  <si>
    <t>参数</t>
    <phoneticPr fontId="1" type="noConversion"/>
  </si>
  <si>
    <t>玩家经验</t>
    <phoneticPr fontId="1" type="noConversion"/>
  </si>
  <si>
    <t>英雄经验</t>
    <phoneticPr fontId="1" type="noConversion"/>
  </si>
  <si>
    <t>Reward</t>
    <phoneticPr fontId="1" type="noConversion"/>
  </si>
  <si>
    <t>难度类型</t>
    <phoneticPr fontId="1" type="noConversion"/>
  </si>
  <si>
    <t>奖励参数</t>
    <phoneticPr fontId="1" type="noConversion"/>
  </si>
  <si>
    <t>甜心假面</t>
    <phoneticPr fontId="1" type="noConversion"/>
  </si>
  <si>
    <t>阿修罗独角仙</t>
    <phoneticPr fontId="1" type="noConversion"/>
  </si>
  <si>
    <t>音速索尼克</t>
    <phoneticPr fontId="1" type="noConversion"/>
  </si>
  <si>
    <t>基诺斯博士</t>
    <phoneticPr fontId="1" type="noConversion"/>
  </si>
  <si>
    <t>地狱的吹雪</t>
    <phoneticPr fontId="1" type="noConversion"/>
  </si>
  <si>
    <t>随机5星饰品</t>
    <phoneticPr fontId="1" type="noConversion"/>
  </si>
  <si>
    <t>item,105</t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</si>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</sst>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b/>
      <sz val="10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</cellXfs>
  <cellStyles count="4">
    <cellStyle name="常规" xfId="0" builtinId="0"/>
    <cellStyle name="常规 3 2" xfId="1" xr:uid="{00000000-0005-0000-0000-000001000000}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workbookViewId="0">
      <selection activeCell="L26" sqref="L26"/>
    </sheetView>
  </sheetViews>
  <sheetFormatPr defaultColWidth="11" defaultRowHeight="12.75"/>
  <cols>
    <col min="1" max="1" width="9.75" style="1" customWidth="1"/>
    <col min="2" max="2" width="7.75" style="1" customWidth="1"/>
    <col min="3" max="3" width="8" style="1" bestFit="1" customWidth="1"/>
    <col min="4" max="4" width="7.375" style="1" customWidth="1"/>
    <col min="5" max="5" width="7.875" style="1" customWidth="1"/>
    <col min="6" max="6" width="5.5" style="1" bestFit="1" customWidth="1"/>
    <col min="7" max="7" width="7.625" style="1" bestFit="1" customWidth="1"/>
    <col min="8" max="8" width="9.75" style="1" bestFit="1" customWidth="1"/>
    <col min="9" max="11" width="9.75" style="4" customWidth="1"/>
    <col min="12" max="12" width="11" style="1"/>
    <col min="13" max="13" width="11" style="4"/>
    <col min="14" max="14" width="13.125" style="4" bestFit="1" customWidth="1"/>
    <col min="15" max="15" width="8.125" style="4" customWidth="1"/>
    <col min="16" max="16" width="7.5" style="4" customWidth="1"/>
    <col min="17" max="18" width="8.875" style="1" bestFit="1" customWidth="1"/>
    <col min="19" max="20" width="5.125" style="4" customWidth="1"/>
    <col min="21" max="21" width="8.875" style="4" customWidth="1"/>
    <col min="22" max="42" width="5.125" style="4" customWidth="1"/>
    <col min="43" max="16384" width="11" style="1"/>
  </cols>
  <sheetData>
    <row r="1" spans="1:23">
      <c r="A1" s="1" t="s">
        <v>30</v>
      </c>
      <c r="B1" s="1" t="s">
        <v>31</v>
      </c>
      <c r="C1" s="1" t="s">
        <v>32</v>
      </c>
      <c r="D1" s="1">
        <v>1</v>
      </c>
      <c r="E1" s="1">
        <v>2</v>
      </c>
      <c r="F1" s="1">
        <v>3</v>
      </c>
      <c r="G1" s="1" t="s">
        <v>0</v>
      </c>
      <c r="H1" s="2">
        <v>1</v>
      </c>
      <c r="I1" s="2">
        <v>2</v>
      </c>
      <c r="J1" s="2">
        <v>3</v>
      </c>
      <c r="K1" s="1"/>
      <c r="M1" s="4" t="s">
        <v>30</v>
      </c>
      <c r="N1" s="4" t="s">
        <v>62</v>
      </c>
      <c r="O1" s="4" t="s">
        <v>64</v>
      </c>
      <c r="P1" s="4" t="s">
        <v>63</v>
      </c>
      <c r="Q1" s="1" t="s">
        <v>76</v>
      </c>
    </row>
    <row r="2" spans="1:23">
      <c r="A2" s="4">
        <v>1</v>
      </c>
      <c r="B2" s="4">
        <v>0.75</v>
      </c>
      <c r="C2" s="4">
        <v>1</v>
      </c>
      <c r="D2" s="25">
        <f>CEILING(VLOOKUP(D$1,$A$27:$B$29,2,0)*$B2*$B$15/VLOOKUP($C2,$A$23:$B$24,2,0),1)</f>
        <v>34</v>
      </c>
      <c r="E2" s="25">
        <f t="shared" ref="E2:F6" si="0">CEILING(VLOOKUP(E$1,$A$27:$B$29,2,0)*$B2*$B$15/VLOOKUP($C2,$A$23:$B$24,2,0),1)</f>
        <v>57</v>
      </c>
      <c r="F2" s="25">
        <f t="shared" si="0"/>
        <v>67</v>
      </c>
      <c r="G2" s="1" t="s">
        <v>24</v>
      </c>
      <c r="H2" s="4" t="str">
        <f t="shared" ref="H2:J6" si="1">$G2&amp;","&amp;D2</f>
        <v>prop,806,34</v>
      </c>
      <c r="I2" s="4" t="str">
        <f t="shared" si="1"/>
        <v>prop,806,57</v>
      </c>
      <c r="J2" s="4" t="str">
        <f t="shared" si="1"/>
        <v>prop,806,67</v>
      </c>
      <c r="K2" s="1"/>
      <c r="M2" s="4">
        <v>1001</v>
      </c>
      <c r="N2" s="4" t="s">
        <v>71</v>
      </c>
      <c r="O2" s="4">
        <v>1</v>
      </c>
      <c r="P2" s="4">
        <f>VLOOKUP(N2,价值设定!$B:$G,6,0)*O2</f>
        <v>250</v>
      </c>
      <c r="Q2" s="1" t="str">
        <f>VLOOKUP(N2,价值设定!$B:$G,3,0)&amp;","&amp;O2</f>
        <v>prop,702,1</v>
      </c>
      <c r="U2" s="1" t="s">
        <v>133</v>
      </c>
      <c r="V2" s="4">
        <v>25</v>
      </c>
      <c r="W2" s="4" t="str">
        <f>V2&amp;",1,0,0"</f>
        <v>25,1,0,0</v>
      </c>
    </row>
    <row r="3" spans="1:23">
      <c r="A3" s="4">
        <v>2</v>
      </c>
      <c r="B3" s="4">
        <v>0.5</v>
      </c>
      <c r="C3" s="4">
        <v>1</v>
      </c>
      <c r="D3" s="25">
        <f t="shared" ref="D3:D6" si="2">CEILING(VLOOKUP(D$1,$A$27:$B$29,2,0)*$B3*$B$15/VLOOKUP($C3,$A$23:$B$24,2,0),1)</f>
        <v>23</v>
      </c>
      <c r="E3" s="25">
        <f t="shared" si="0"/>
        <v>38</v>
      </c>
      <c r="F3" s="25">
        <f t="shared" si="0"/>
        <v>45</v>
      </c>
      <c r="G3" s="1" t="s">
        <v>24</v>
      </c>
      <c r="H3" s="4" t="str">
        <f t="shared" si="1"/>
        <v>prop,806,23</v>
      </c>
      <c r="I3" s="4" t="str">
        <f t="shared" si="1"/>
        <v>prop,806,38</v>
      </c>
      <c r="J3" s="4" t="str">
        <f t="shared" si="1"/>
        <v>prop,806,45</v>
      </c>
      <c r="K3" s="1"/>
      <c r="M3" s="4">
        <v>1002</v>
      </c>
      <c r="N3" s="4" t="s">
        <v>67</v>
      </c>
      <c r="O3" s="4">
        <v>1</v>
      </c>
      <c r="P3" s="4">
        <f>VLOOKUP(N3,价值设定!$B:$G,6,0)*O3</f>
        <v>180</v>
      </c>
      <c r="Q3" s="1" t="str">
        <f>VLOOKUP(N3,价值设定!$B:$G,3,0)&amp;","&amp;O3</f>
        <v>prop,106,1</v>
      </c>
      <c r="U3" s="1" t="s">
        <v>135</v>
      </c>
      <c r="V3" s="4">
        <v>46</v>
      </c>
      <c r="W3" s="4" t="str">
        <f t="shared" ref="W3:W6" si="3">V3&amp;",1,0,0"</f>
        <v>46,1,0,0</v>
      </c>
    </row>
    <row r="4" spans="1:23">
      <c r="A4" s="4">
        <v>3</v>
      </c>
      <c r="B4" s="4">
        <v>1</v>
      </c>
      <c r="C4" s="4">
        <v>1</v>
      </c>
      <c r="D4" s="25">
        <f t="shared" si="2"/>
        <v>45</v>
      </c>
      <c r="E4" s="25">
        <f t="shared" si="0"/>
        <v>76</v>
      </c>
      <c r="F4" s="25">
        <f t="shared" si="0"/>
        <v>89</v>
      </c>
      <c r="G4" s="1" t="s">
        <v>24</v>
      </c>
      <c r="H4" s="4" t="str">
        <f t="shared" si="1"/>
        <v>prop,806,45</v>
      </c>
      <c r="I4" s="4" t="str">
        <f t="shared" si="1"/>
        <v>prop,806,76</v>
      </c>
      <c r="J4" s="4" t="str">
        <f t="shared" si="1"/>
        <v>prop,806,89</v>
      </c>
      <c r="K4" s="1"/>
      <c r="M4" s="4">
        <v>1003</v>
      </c>
      <c r="N4" s="4" t="s">
        <v>66</v>
      </c>
      <c r="O4" s="4">
        <v>2</v>
      </c>
      <c r="P4" s="4">
        <f>VLOOKUP(N4,价值设定!$B:$G,6,0)*O4</f>
        <v>200</v>
      </c>
      <c r="Q4" s="1" t="str">
        <f>VLOOKUP(N4,价值设定!$B:$G,3,0)&amp;","&amp;O4</f>
        <v>prop,403,2</v>
      </c>
      <c r="U4" s="1" t="s">
        <v>134</v>
      </c>
      <c r="V4" s="4">
        <v>13</v>
      </c>
      <c r="W4" s="4" t="str">
        <f t="shared" si="3"/>
        <v>13,1,0,0</v>
      </c>
    </row>
    <row r="5" spans="1:23">
      <c r="A5" s="4">
        <v>4</v>
      </c>
      <c r="B5" s="4">
        <v>0.5</v>
      </c>
      <c r="C5" s="4">
        <v>2</v>
      </c>
      <c r="D5" s="25">
        <f t="shared" si="2"/>
        <v>19</v>
      </c>
      <c r="E5" s="25">
        <f t="shared" si="0"/>
        <v>32</v>
      </c>
      <c r="F5" s="25">
        <f t="shared" si="0"/>
        <v>37</v>
      </c>
      <c r="G5" s="1" t="s">
        <v>25</v>
      </c>
      <c r="H5" s="4" t="str">
        <f t="shared" si="1"/>
        <v>prop,807,19</v>
      </c>
      <c r="I5" s="4" t="str">
        <f t="shared" si="1"/>
        <v>prop,807,32</v>
      </c>
      <c r="J5" s="4" t="str">
        <f t="shared" si="1"/>
        <v>prop,807,37</v>
      </c>
      <c r="K5" s="1"/>
      <c r="M5" s="4">
        <v>1004</v>
      </c>
      <c r="N5" s="4" t="s">
        <v>73</v>
      </c>
      <c r="O5" s="4">
        <v>2</v>
      </c>
      <c r="P5" s="4">
        <f>VLOOKUP(N5,价值设定!$B:$G,6,0)*O5</f>
        <v>180</v>
      </c>
      <c r="Q5" s="1" t="str">
        <f>VLOOKUP(N5,价值设定!$B:$G,3,0)&amp;","&amp;O5</f>
        <v>prop,317,2</v>
      </c>
      <c r="U5" s="4" t="s">
        <v>136</v>
      </c>
      <c r="V5" s="4">
        <v>8</v>
      </c>
      <c r="W5" s="4" t="str">
        <f t="shared" si="3"/>
        <v>8,1,0,0</v>
      </c>
    </row>
    <row r="6" spans="1:23">
      <c r="A6" s="4">
        <v>5</v>
      </c>
      <c r="B6" s="4">
        <v>1</v>
      </c>
      <c r="C6" s="4">
        <v>2</v>
      </c>
      <c r="D6" s="25">
        <f t="shared" si="2"/>
        <v>37</v>
      </c>
      <c r="E6" s="25">
        <f t="shared" si="0"/>
        <v>63</v>
      </c>
      <c r="F6" s="25">
        <f t="shared" si="0"/>
        <v>74</v>
      </c>
      <c r="G6" s="1" t="s">
        <v>25</v>
      </c>
      <c r="H6" s="4" t="str">
        <f t="shared" si="1"/>
        <v>prop,807,37</v>
      </c>
      <c r="I6" s="4" t="str">
        <f t="shared" si="1"/>
        <v>prop,807,63</v>
      </c>
      <c r="J6" s="4" t="str">
        <f t="shared" si="1"/>
        <v>prop,807,74</v>
      </c>
      <c r="K6" s="1"/>
      <c r="M6" s="4">
        <v>1005</v>
      </c>
      <c r="N6" s="4" t="s">
        <v>68</v>
      </c>
      <c r="O6" s="4">
        <v>2</v>
      </c>
      <c r="P6" s="4">
        <f>VLOOKUP(N6,价值设定!$B:$G,6,0)*O6</f>
        <v>180</v>
      </c>
      <c r="Q6" s="1" t="str">
        <f>VLOOKUP(N6,价值设定!$B:$G,3,0)&amp;","&amp;O6</f>
        <v>prop,314,2</v>
      </c>
      <c r="U6" s="4" t="s">
        <v>137</v>
      </c>
      <c r="V6" s="4">
        <v>51</v>
      </c>
      <c r="W6" s="4" t="str">
        <f t="shared" si="3"/>
        <v>51,1,0,0</v>
      </c>
    </row>
    <row r="7" spans="1:23">
      <c r="M7" s="4">
        <f>M2+10</f>
        <v>1011</v>
      </c>
      <c r="N7" s="4" t="s">
        <v>71</v>
      </c>
      <c r="O7" s="4">
        <v>1</v>
      </c>
      <c r="P7" s="4">
        <f>VLOOKUP(N7,价值设定!$B:$G,6,0)*O7</f>
        <v>250</v>
      </c>
      <c r="Q7" s="1" t="str">
        <f>VLOOKUP(N7,价值设定!$B:$G,3,0)&amp;","&amp;O7</f>
        <v>prop,702,1</v>
      </c>
    </row>
    <row r="8" spans="1:23">
      <c r="A8" s="3" t="s">
        <v>23</v>
      </c>
      <c r="M8" s="4">
        <f t="shared" ref="M8:M16" si="4">M3+10</f>
        <v>1012</v>
      </c>
      <c r="N8" s="4" t="s">
        <v>67</v>
      </c>
      <c r="O8" s="4">
        <v>2</v>
      </c>
      <c r="P8" s="4">
        <f>VLOOKUP(N8,价值设定!$B:$G,6,0)*O8</f>
        <v>360</v>
      </c>
      <c r="Q8" s="1" t="str">
        <f>VLOOKUP(N8,价值设定!$B:$G,3,0)&amp;","&amp;O8</f>
        <v>prop,106,2</v>
      </c>
    </row>
    <row r="9" spans="1:23">
      <c r="M9" s="4">
        <f t="shared" si="4"/>
        <v>1013</v>
      </c>
      <c r="N9" s="4" t="s">
        <v>66</v>
      </c>
      <c r="O9" s="4">
        <v>3</v>
      </c>
      <c r="P9" s="4">
        <f>VLOOKUP(N9,价值设定!$B:$G,6,0)*O9</f>
        <v>300</v>
      </c>
      <c r="Q9" s="1" t="str">
        <f>VLOOKUP(N9,价值设定!$B:$G,3,0)&amp;","&amp;O9</f>
        <v>prop,403,3</v>
      </c>
    </row>
    <row r="10" spans="1:23">
      <c r="B10" s="1" t="s">
        <v>26</v>
      </c>
      <c r="C10" s="1" t="s">
        <v>27</v>
      </c>
      <c r="M10" s="4">
        <f t="shared" si="4"/>
        <v>1014</v>
      </c>
      <c r="N10" s="4" t="s">
        <v>74</v>
      </c>
      <c r="O10" s="4">
        <v>1</v>
      </c>
      <c r="P10" s="4">
        <f>VLOOKUP(N10,价值设定!$B:$G,6,0)*O10</f>
        <v>360</v>
      </c>
      <c r="Q10" s="1" t="str">
        <f>VLOOKUP(N10,价值设定!$B:$G,3,0)&amp;","&amp;O10</f>
        <v>prop,318,1</v>
      </c>
    </row>
    <row r="11" spans="1:23">
      <c r="A11" s="1" t="s">
        <v>9</v>
      </c>
      <c r="B11" s="4">
        <v>120</v>
      </c>
      <c r="C11" s="4">
        <v>60</v>
      </c>
      <c r="D11" s="4"/>
      <c r="M11" s="4">
        <f t="shared" si="4"/>
        <v>1015</v>
      </c>
      <c r="N11" s="4" t="s">
        <v>72</v>
      </c>
      <c r="O11" s="4">
        <v>1</v>
      </c>
      <c r="P11" s="4">
        <f>VLOOKUP(N11,价值设定!$B:$G,6,0)*O11</f>
        <v>360</v>
      </c>
      <c r="Q11" s="1" t="str">
        <f>VLOOKUP(N11,价值设定!$B:$G,3,0)&amp;","&amp;O11</f>
        <v>prop,315,1</v>
      </c>
    </row>
    <row r="12" spans="1:23">
      <c r="A12" s="1" t="s">
        <v>3</v>
      </c>
      <c r="B12" s="4">
        <f>B11/12</f>
        <v>10</v>
      </c>
      <c r="C12" s="4">
        <f>C11/12</f>
        <v>5</v>
      </c>
      <c r="D12" s="4"/>
      <c r="M12" s="4">
        <f t="shared" si="4"/>
        <v>1021</v>
      </c>
      <c r="N12" s="4" t="s">
        <v>71</v>
      </c>
      <c r="O12" s="4">
        <v>1</v>
      </c>
      <c r="P12" s="4">
        <f>VLOOKUP(N12,价值设定!$B:$G,6,0)*O12</f>
        <v>250</v>
      </c>
      <c r="Q12" s="1" t="str">
        <f>VLOOKUP(N12,价值设定!$B:$G,3,0)&amp;","&amp;O12</f>
        <v>prop,702,1</v>
      </c>
    </row>
    <row r="13" spans="1:23">
      <c r="A13" s="1" t="s">
        <v>28</v>
      </c>
      <c r="B13" s="4">
        <f>B12+C12</f>
        <v>15</v>
      </c>
      <c r="C13" s="4"/>
      <c r="D13" s="4"/>
      <c r="M13" s="4">
        <f t="shared" si="4"/>
        <v>1022</v>
      </c>
      <c r="N13" s="4" t="s">
        <v>67</v>
      </c>
      <c r="O13" s="4">
        <v>2</v>
      </c>
      <c r="P13" s="4">
        <f>VLOOKUP(N13,价值设定!$B:$G,6,0)*O13</f>
        <v>360</v>
      </c>
      <c r="Q13" s="1" t="str">
        <f>VLOOKUP(N13,价值设定!$B:$G,3,0)&amp;","&amp;O13</f>
        <v>prop,106,2</v>
      </c>
    </row>
    <row r="14" spans="1:23">
      <c r="B14" s="4"/>
      <c r="C14" s="4"/>
      <c r="M14" s="4">
        <f t="shared" si="4"/>
        <v>1023</v>
      </c>
      <c r="N14" s="4" t="s">
        <v>66</v>
      </c>
      <c r="O14" s="4">
        <v>3</v>
      </c>
      <c r="P14" s="4">
        <f>VLOOKUP(N14,价值设定!$B:$G,6,0)*O14</f>
        <v>300</v>
      </c>
      <c r="Q14" s="1" t="str">
        <f>VLOOKUP(N14,价值设定!$B:$G,3,0)&amp;","&amp;O14</f>
        <v>prop,403,3</v>
      </c>
    </row>
    <row r="15" spans="1:23">
      <c r="A15" s="1" t="s">
        <v>140</v>
      </c>
      <c r="B15" s="26">
        <f>商店兑换!O24/副本产出!B16/副本产出!B17</f>
        <v>177.44444444444446</v>
      </c>
      <c r="C15" s="4"/>
      <c r="M15" s="4">
        <f>M10+10</f>
        <v>1024</v>
      </c>
      <c r="N15" s="4" t="s">
        <v>74</v>
      </c>
      <c r="O15" s="4">
        <v>1</v>
      </c>
      <c r="P15" s="4">
        <f>VLOOKUP(N15,价值设定!$B:$G,6,0)*O15</f>
        <v>360</v>
      </c>
      <c r="Q15" s="1" t="str">
        <f>VLOOKUP(N15,价值设定!$B:$G,3,0)&amp;","&amp;O15</f>
        <v>prop,318,1</v>
      </c>
    </row>
    <row r="16" spans="1:23">
      <c r="A16" s="1" t="s">
        <v>141</v>
      </c>
      <c r="B16" s="4">
        <f>B13</f>
        <v>15</v>
      </c>
      <c r="C16" s="4"/>
      <c r="M16" s="4">
        <f t="shared" si="4"/>
        <v>1025</v>
      </c>
      <c r="N16" s="4" t="s">
        <v>72</v>
      </c>
      <c r="O16" s="4">
        <v>1</v>
      </c>
      <c r="P16" s="4">
        <f>VLOOKUP(N16,价值设定!$B:$G,6,0)*O16</f>
        <v>360</v>
      </c>
      <c r="Q16" s="1" t="str">
        <f>VLOOKUP(N16,价值设定!$B:$G,3,0)&amp;","&amp;O16</f>
        <v>prop,315,1</v>
      </c>
    </row>
    <row r="17" spans="1:30">
      <c r="A17" s="1" t="s">
        <v>142</v>
      </c>
      <c r="B17" s="4">
        <v>12</v>
      </c>
      <c r="C17" s="4"/>
    </row>
    <row r="18" spans="1:30">
      <c r="A18" s="18" t="s">
        <v>143</v>
      </c>
      <c r="B18" s="26">
        <f>B15*B16*B17</f>
        <v>31940.000000000004</v>
      </c>
      <c r="C18" s="4"/>
      <c r="O18" s="26" t="s">
        <v>47</v>
      </c>
      <c r="P18" s="26">
        <f>SUM(P2:P16)</f>
        <v>4250</v>
      </c>
    </row>
    <row r="19" spans="1:30">
      <c r="A19" s="18" t="s">
        <v>33</v>
      </c>
      <c r="B19" s="26">
        <f>P18</f>
        <v>4250</v>
      </c>
      <c r="C19" s="4"/>
      <c r="S19" s="20">
        <f>SUM(S50:S53)</f>
        <v>0.58333333333333337</v>
      </c>
      <c r="T19" s="20">
        <f t="shared" ref="T19:AD19" si="5">SUM(T50:T53)</f>
        <v>0.54545454545454541</v>
      </c>
      <c r="U19" s="20">
        <f t="shared" si="5"/>
        <v>0.54545454545454541</v>
      </c>
      <c r="V19" s="20">
        <f t="shared" si="5"/>
        <v>0.52777777777777779</v>
      </c>
      <c r="W19" s="20">
        <f t="shared" si="5"/>
        <v>0.5</v>
      </c>
      <c r="X19" s="20">
        <f t="shared" si="5"/>
        <v>0.54761904761904756</v>
      </c>
      <c r="Y19" s="20">
        <f t="shared" si="5"/>
        <v>0.5</v>
      </c>
      <c r="Z19" s="20">
        <f t="shared" si="5"/>
        <v>0.50828729281767959</v>
      </c>
      <c r="AA19" s="20">
        <f t="shared" si="5"/>
        <v>0.5056179775280899</v>
      </c>
      <c r="AB19" s="20">
        <f t="shared" si="5"/>
        <v>0.4285714285714286</v>
      </c>
      <c r="AC19" s="20">
        <f t="shared" si="5"/>
        <v>0.42857142857142855</v>
      </c>
      <c r="AD19" s="20">
        <f t="shared" si="5"/>
        <v>0.42857142857142855</v>
      </c>
    </row>
    <row r="20" spans="1:30">
      <c r="S20" s="4">
        <v>10</v>
      </c>
      <c r="V20" s="4">
        <v>20</v>
      </c>
      <c r="Y20" s="4">
        <v>40</v>
      </c>
      <c r="AB20" s="4">
        <v>150</v>
      </c>
    </row>
    <row r="21" spans="1:30">
      <c r="O21" s="4" t="s">
        <v>84</v>
      </c>
      <c r="P21" s="4" t="s">
        <v>64</v>
      </c>
      <c r="Q21" s="4" t="s">
        <v>85</v>
      </c>
      <c r="R21" s="1" t="s">
        <v>101</v>
      </c>
      <c r="S21" s="4" t="s">
        <v>86</v>
      </c>
      <c r="T21" s="4" t="s">
        <v>87</v>
      </c>
      <c r="U21" s="4" t="s">
        <v>88</v>
      </c>
      <c r="V21" s="4" t="s">
        <v>89</v>
      </c>
      <c r="W21" s="4" t="s">
        <v>90</v>
      </c>
      <c r="X21" s="4" t="s">
        <v>91</v>
      </c>
      <c r="Y21" s="4" t="s">
        <v>92</v>
      </c>
      <c r="Z21" s="4" t="s">
        <v>93</v>
      </c>
      <c r="AA21" s="4" t="s">
        <v>94</v>
      </c>
      <c r="AB21" s="4" t="s">
        <v>102</v>
      </c>
      <c r="AC21" s="4" t="s">
        <v>102</v>
      </c>
      <c r="AD21" s="4" t="s">
        <v>102</v>
      </c>
    </row>
    <row r="22" spans="1:30">
      <c r="A22" s="1" t="s">
        <v>8</v>
      </c>
      <c r="B22" s="1" t="s">
        <v>4</v>
      </c>
      <c r="N22" s="19" t="s">
        <v>79</v>
      </c>
      <c r="O22" s="4">
        <f>VLOOKUP(N22,价值设定!$B:$G,6,0)</f>
        <v>1</v>
      </c>
      <c r="P22" s="4">
        <v>10</v>
      </c>
      <c r="Q22" s="4">
        <f>P22*O22</f>
        <v>10</v>
      </c>
      <c r="R22" s="19" t="str">
        <f>VLOOKUP(N22,价值设定!$B:$G,3,0)&amp;","&amp;P22</f>
        <v>cash,10</v>
      </c>
      <c r="S22" s="4">
        <v>10</v>
      </c>
      <c r="T22" s="4">
        <v>10</v>
      </c>
      <c r="U22" s="4">
        <v>10</v>
      </c>
      <c r="V22" s="4">
        <v>10</v>
      </c>
      <c r="W22" s="4">
        <v>10</v>
      </c>
      <c r="X22" s="4">
        <v>5</v>
      </c>
      <c r="Y22" s="4">
        <v>5</v>
      </c>
      <c r="Z22" s="4">
        <v>5</v>
      </c>
      <c r="AA22" s="4">
        <v>5</v>
      </c>
      <c r="AB22" s="4">
        <v>0</v>
      </c>
      <c r="AC22" s="4">
        <v>0</v>
      </c>
      <c r="AD22" s="4">
        <v>0</v>
      </c>
    </row>
    <row r="23" spans="1:30">
      <c r="A23" s="4">
        <v>1</v>
      </c>
      <c r="B23" s="2">
        <v>2</v>
      </c>
      <c r="C23" s="2"/>
      <c r="N23" s="19" t="s">
        <v>79</v>
      </c>
      <c r="O23" s="4">
        <f>VLOOKUP(N23,价值设定!$B:$G,6,0)</f>
        <v>1</v>
      </c>
      <c r="P23" s="4">
        <v>20</v>
      </c>
      <c r="Q23" s="4">
        <f t="shared" ref="Q23:Q34" si="6">P23*O23</f>
        <v>20</v>
      </c>
      <c r="R23" s="19" t="str">
        <f>VLOOKUP(N23,价值设定!$B:$G,3,0)&amp;","&amp;P23</f>
        <v>cash,20</v>
      </c>
      <c r="S23" s="4">
        <v>0</v>
      </c>
      <c r="T23" s="4">
        <v>0</v>
      </c>
      <c r="U23" s="4">
        <v>0</v>
      </c>
      <c r="V23" s="4">
        <v>10</v>
      </c>
      <c r="W23" s="4">
        <v>10</v>
      </c>
      <c r="X23" s="4">
        <v>15</v>
      </c>
      <c r="Y23" s="4">
        <v>10</v>
      </c>
      <c r="Z23" s="4">
        <v>10</v>
      </c>
      <c r="AA23" s="4">
        <v>10</v>
      </c>
      <c r="AB23" s="4">
        <v>0</v>
      </c>
      <c r="AC23" s="4">
        <v>0</v>
      </c>
      <c r="AD23" s="4">
        <v>0</v>
      </c>
    </row>
    <row r="24" spans="1:30">
      <c r="A24" s="4">
        <v>2</v>
      </c>
      <c r="B24" s="2">
        <v>2.4</v>
      </c>
      <c r="C24" s="2"/>
      <c r="N24" s="19" t="s">
        <v>79</v>
      </c>
      <c r="O24" s="4">
        <f>VLOOKUP(N24,价值设定!$B:$G,6,0)</f>
        <v>1</v>
      </c>
      <c r="P24" s="4">
        <v>50</v>
      </c>
      <c r="Q24" s="4">
        <f t="shared" si="6"/>
        <v>50</v>
      </c>
      <c r="R24" s="19" t="str">
        <f>VLOOKUP(N24,价值设定!$B:$G,3,0)&amp;","&amp;P24</f>
        <v>cash,50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10</v>
      </c>
      <c r="Z24" s="4">
        <v>10</v>
      </c>
      <c r="AA24" s="4">
        <v>10</v>
      </c>
      <c r="AB24" s="4">
        <v>60</v>
      </c>
      <c r="AC24" s="4">
        <v>60</v>
      </c>
      <c r="AD24" s="4">
        <v>60</v>
      </c>
    </row>
    <row r="25" spans="1:30">
      <c r="N25" s="19" t="s">
        <v>36</v>
      </c>
      <c r="O25" s="4">
        <f>VLOOKUP(N25,价值设定!$B:$G,6,0)</f>
        <v>0.02</v>
      </c>
      <c r="P25" s="4">
        <v>500</v>
      </c>
      <c r="Q25" s="4">
        <f t="shared" si="6"/>
        <v>10</v>
      </c>
      <c r="R25" s="19" t="str">
        <f>VLOOKUP(N25,价值设定!$B:$G,3,0)&amp;","&amp;P25</f>
        <v>coin,500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3</v>
      </c>
      <c r="Z25" s="4">
        <v>3</v>
      </c>
      <c r="AA25" s="4">
        <v>3</v>
      </c>
      <c r="AB25" s="4">
        <v>0</v>
      </c>
      <c r="AC25" s="4">
        <v>0</v>
      </c>
      <c r="AD25" s="4">
        <v>0</v>
      </c>
    </row>
    <row r="26" spans="1:30">
      <c r="A26" s="1" t="s">
        <v>131</v>
      </c>
      <c r="B26" s="1" t="s">
        <v>132</v>
      </c>
      <c r="D26" s="2"/>
      <c r="N26" s="19" t="s">
        <v>36</v>
      </c>
      <c r="O26" s="4">
        <f>VLOOKUP(N26,价值设定!$B:$G,6,0)</f>
        <v>0.02</v>
      </c>
      <c r="P26" s="4">
        <v>1000</v>
      </c>
      <c r="Q26" s="4">
        <f t="shared" si="6"/>
        <v>20</v>
      </c>
      <c r="R26" s="19" t="str">
        <f>VLOOKUP(N26,价值设定!$B:$G,3,0)&amp;","&amp;P26</f>
        <v>coin,1000</v>
      </c>
      <c r="S26" s="4">
        <v>0</v>
      </c>
      <c r="T26" s="4">
        <v>0</v>
      </c>
      <c r="U26" s="4">
        <v>0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0</v>
      </c>
      <c r="AC26" s="4">
        <v>0</v>
      </c>
      <c r="AD26" s="4">
        <v>0</v>
      </c>
    </row>
    <row r="27" spans="1:30">
      <c r="A27" s="4">
        <v>1</v>
      </c>
      <c r="B27" s="4">
        <v>0.5</v>
      </c>
      <c r="D27" s="2"/>
      <c r="N27" s="19" t="s">
        <v>80</v>
      </c>
      <c r="O27" s="4">
        <f>VLOOKUP(N27,价值设定!$B:$G,6,0)</f>
        <v>3</v>
      </c>
      <c r="P27" s="4">
        <v>1</v>
      </c>
      <c r="Q27" s="4">
        <f t="shared" si="6"/>
        <v>3</v>
      </c>
      <c r="R27" s="19" t="str">
        <f>VLOOKUP(N27,价值设定!$B:$G,3,0)&amp;","&amp;P27</f>
        <v>prop,102,1</v>
      </c>
      <c r="S27" s="4">
        <v>10</v>
      </c>
      <c r="T27" s="4">
        <v>10</v>
      </c>
      <c r="U27" s="4">
        <v>10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>
      <c r="A28" s="4">
        <v>2</v>
      </c>
      <c r="B28" s="4">
        <v>0.85</v>
      </c>
      <c r="N28" s="19" t="s">
        <v>81</v>
      </c>
      <c r="O28" s="4">
        <f>VLOOKUP(N28,价值设定!$B:$G,6,0)</f>
        <v>6</v>
      </c>
      <c r="P28" s="4">
        <v>1</v>
      </c>
      <c r="Q28" s="4">
        <f t="shared" si="6"/>
        <v>6</v>
      </c>
      <c r="R28" s="19" t="str">
        <f>VLOOKUP(N28,价值设定!$B:$G,3,0)&amp;","&amp;P28</f>
        <v>prop,103,1</v>
      </c>
      <c r="S28" s="4">
        <v>5</v>
      </c>
      <c r="T28" s="4">
        <v>5</v>
      </c>
      <c r="U28" s="4">
        <v>5</v>
      </c>
      <c r="V28" s="4">
        <v>10</v>
      </c>
      <c r="W28" s="4">
        <v>10</v>
      </c>
      <c r="X28" s="4">
        <v>10</v>
      </c>
      <c r="Y28" s="4">
        <v>10</v>
      </c>
      <c r="Z28" s="4">
        <v>10</v>
      </c>
      <c r="AA28" s="4">
        <v>10</v>
      </c>
      <c r="AB28" s="4">
        <v>0</v>
      </c>
      <c r="AC28" s="4">
        <v>0</v>
      </c>
      <c r="AD28" s="4">
        <v>0</v>
      </c>
    </row>
    <row r="29" spans="1:30">
      <c r="A29" s="4">
        <v>3</v>
      </c>
      <c r="B29" s="4">
        <v>1</v>
      </c>
      <c r="N29" s="19" t="s">
        <v>82</v>
      </c>
      <c r="O29" s="4">
        <f>VLOOKUP(N29,价值设定!$B:$G,6,0)</f>
        <v>18</v>
      </c>
      <c r="P29" s="4">
        <v>1</v>
      </c>
      <c r="Q29" s="4">
        <f t="shared" si="6"/>
        <v>18</v>
      </c>
      <c r="R29" s="19" t="str">
        <f>VLOOKUP(N29,价值设定!$B:$G,3,0)&amp;","&amp;P29</f>
        <v>prop,104,1</v>
      </c>
      <c r="S29" s="4">
        <v>0</v>
      </c>
      <c r="T29" s="4">
        <v>0</v>
      </c>
      <c r="U29" s="4">
        <v>0</v>
      </c>
      <c r="V29" s="4">
        <v>5</v>
      </c>
      <c r="W29" s="4">
        <v>5</v>
      </c>
      <c r="X29" s="4">
        <v>10</v>
      </c>
      <c r="Y29" s="4">
        <v>10</v>
      </c>
      <c r="Z29" s="4">
        <v>10</v>
      </c>
      <c r="AA29" s="4">
        <v>10</v>
      </c>
      <c r="AB29" s="4">
        <v>0</v>
      </c>
      <c r="AC29" s="4">
        <v>0</v>
      </c>
      <c r="AD29" s="4">
        <v>0</v>
      </c>
    </row>
    <row r="30" spans="1:30">
      <c r="N30" s="19" t="s">
        <v>83</v>
      </c>
      <c r="O30" s="4">
        <f>VLOOKUP(N30,价值设定!$B:$G,6,0)</f>
        <v>60</v>
      </c>
      <c r="P30" s="4">
        <v>1</v>
      </c>
      <c r="Q30" s="4">
        <f t="shared" si="6"/>
        <v>60</v>
      </c>
      <c r="R30" s="19" t="str">
        <f>VLOOKUP(N30,价值设定!$B:$G,3,0)&amp;","&amp;P30</f>
        <v>prop,105,1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5</v>
      </c>
      <c r="Z30" s="4">
        <v>6</v>
      </c>
      <c r="AA30" s="4">
        <v>5</v>
      </c>
      <c r="AB30" s="4">
        <v>50</v>
      </c>
      <c r="AC30" s="4">
        <v>50</v>
      </c>
      <c r="AD30" s="4">
        <v>50</v>
      </c>
    </row>
    <row r="31" spans="1:30">
      <c r="N31" s="19" t="s">
        <v>77</v>
      </c>
      <c r="O31" s="4">
        <f>VLOOKUP(N31,价值设定!$B:$G,6,0)</f>
        <v>6</v>
      </c>
      <c r="P31" s="4">
        <v>1</v>
      </c>
      <c r="Q31" s="4">
        <f t="shared" si="6"/>
        <v>6</v>
      </c>
      <c r="R31" s="19" t="str">
        <f>VLOOKUP(N31,价值设定!$B:$G,3,0)</f>
        <v>pack,301</v>
      </c>
      <c r="S31" s="4">
        <v>60</v>
      </c>
      <c r="T31" s="4">
        <v>40</v>
      </c>
      <c r="U31" s="4">
        <v>30</v>
      </c>
      <c r="V31" s="4">
        <v>50</v>
      </c>
      <c r="W31" s="4">
        <v>30</v>
      </c>
      <c r="X31" s="4">
        <v>30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>
      <c r="N32" s="19" t="s">
        <v>78</v>
      </c>
      <c r="O32" s="4">
        <f>VLOOKUP(N32,价值设定!$B:$G,6,0)</f>
        <v>15</v>
      </c>
      <c r="P32" s="4">
        <v>1</v>
      </c>
      <c r="Q32" s="4">
        <f t="shared" si="6"/>
        <v>15</v>
      </c>
      <c r="R32" s="19" t="str">
        <f>VLOOKUP(N32,价值设定!$B:$G,3,0)</f>
        <v>pack,302</v>
      </c>
      <c r="S32" s="4">
        <v>10</v>
      </c>
      <c r="T32" s="4">
        <v>20</v>
      </c>
      <c r="U32" s="4">
        <v>30</v>
      </c>
      <c r="V32" s="4">
        <v>40</v>
      </c>
      <c r="W32" s="4">
        <v>50</v>
      </c>
      <c r="X32" s="4">
        <v>60</v>
      </c>
      <c r="Y32" s="4">
        <v>52</v>
      </c>
      <c r="Z32" s="4">
        <v>45</v>
      </c>
      <c r="AA32" s="4">
        <v>52</v>
      </c>
      <c r="AB32" s="4">
        <v>0</v>
      </c>
      <c r="AC32" s="4">
        <v>0</v>
      </c>
      <c r="AD32" s="4">
        <v>0</v>
      </c>
    </row>
    <row r="33" spans="9:42">
      <c r="N33" s="19" t="s">
        <v>50</v>
      </c>
      <c r="O33" s="4">
        <f>VLOOKUP(N33,价值设定!$B:$G,6,0)</f>
        <v>50</v>
      </c>
      <c r="P33" s="4">
        <v>1</v>
      </c>
      <c r="Q33" s="4">
        <f t="shared" si="6"/>
        <v>50</v>
      </c>
      <c r="R33" s="19" t="str">
        <f>VLOOKUP(N33,价值设定!$B:$G,3,0)</f>
        <v>pack,303</v>
      </c>
      <c r="S33" s="4">
        <v>0</v>
      </c>
      <c r="T33" s="4">
        <v>0</v>
      </c>
      <c r="U33" s="4">
        <v>0</v>
      </c>
      <c r="V33" s="4">
        <v>5</v>
      </c>
      <c r="W33" s="4">
        <v>5</v>
      </c>
      <c r="X33" s="4">
        <v>25</v>
      </c>
      <c r="Y33" s="4">
        <v>35</v>
      </c>
      <c r="Z33" s="4">
        <v>45</v>
      </c>
      <c r="AA33" s="4">
        <v>35</v>
      </c>
      <c r="AB33" s="4">
        <v>150</v>
      </c>
      <c r="AC33" s="4">
        <v>120</v>
      </c>
      <c r="AD33" s="4">
        <v>100</v>
      </c>
    </row>
    <row r="34" spans="9:42">
      <c r="N34" s="19" t="s">
        <v>103</v>
      </c>
      <c r="O34" s="4">
        <f>VLOOKUP(N34,价值设定!$B:$G,6,0)</f>
        <v>600</v>
      </c>
      <c r="P34" s="4">
        <v>1</v>
      </c>
      <c r="Q34" s="4">
        <f t="shared" si="6"/>
        <v>600</v>
      </c>
      <c r="R34" s="19" t="str">
        <f>VLOOKUP(N34,价值设定!$B:$G,3,0)</f>
        <v>pack,304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3</v>
      </c>
      <c r="AB34" s="4">
        <v>30</v>
      </c>
      <c r="AC34" s="4">
        <v>60</v>
      </c>
      <c r="AD34" s="4">
        <v>80</v>
      </c>
    </row>
    <row r="35" spans="9:42">
      <c r="N35" s="19" t="s">
        <v>65</v>
      </c>
      <c r="O35" s="4">
        <f>VLOOKUP(N35,价值设定!$B:$G,6,0)</f>
        <v>100</v>
      </c>
      <c r="P35" s="4">
        <v>1</v>
      </c>
      <c r="Q35" s="4">
        <f>P35*O35</f>
        <v>100</v>
      </c>
      <c r="R35" s="19" t="str">
        <f>VLOOKUP(N35,价值设定!$B:$G,3,0)&amp;","&amp;P35</f>
        <v>prop,403,1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10</v>
      </c>
      <c r="Z35" s="4">
        <v>10</v>
      </c>
      <c r="AA35" s="4">
        <v>10</v>
      </c>
      <c r="AB35" s="4">
        <v>50</v>
      </c>
      <c r="AC35" s="4">
        <v>50</v>
      </c>
      <c r="AD35" s="4">
        <v>50</v>
      </c>
    </row>
    <row r="36" spans="9:42">
      <c r="N36" s="19" t="s">
        <v>95</v>
      </c>
      <c r="O36" s="4">
        <v>15</v>
      </c>
      <c r="P36" s="4">
        <v>1</v>
      </c>
      <c r="Q36" s="4">
        <f t="shared" ref="Q36:Q38" si="7">P36*O36</f>
        <v>15</v>
      </c>
      <c r="R36" s="19" t="s">
        <v>96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9:42">
      <c r="N37" s="19" t="s">
        <v>97</v>
      </c>
      <c r="O37" s="4">
        <v>40</v>
      </c>
      <c r="P37" s="4">
        <v>1</v>
      </c>
      <c r="Q37" s="4">
        <f t="shared" si="7"/>
        <v>40</v>
      </c>
      <c r="R37" s="19" t="s">
        <v>98</v>
      </c>
      <c r="S37" s="4">
        <v>5</v>
      </c>
      <c r="T37" s="4">
        <v>5</v>
      </c>
      <c r="U37" s="4">
        <v>5</v>
      </c>
      <c r="V37" s="4">
        <v>20</v>
      </c>
      <c r="W37" s="4">
        <v>20</v>
      </c>
      <c r="X37" s="4">
        <v>25</v>
      </c>
      <c r="Y37" s="4">
        <v>10</v>
      </c>
      <c r="Z37" s="4">
        <v>10</v>
      </c>
      <c r="AA37" s="4">
        <v>10</v>
      </c>
      <c r="AB37" s="4">
        <v>50</v>
      </c>
      <c r="AC37" s="4">
        <v>50</v>
      </c>
      <c r="AD37" s="4">
        <v>50</v>
      </c>
    </row>
    <row r="38" spans="9:42">
      <c r="N38" s="19" t="s">
        <v>99</v>
      </c>
      <c r="O38" s="4">
        <v>200</v>
      </c>
      <c r="P38" s="4">
        <v>1</v>
      </c>
      <c r="Q38" s="4">
        <f t="shared" si="7"/>
        <v>200</v>
      </c>
      <c r="R38" s="19" t="s">
        <v>100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10</v>
      </c>
      <c r="AA38" s="4">
        <v>10</v>
      </c>
      <c r="AB38" s="4">
        <v>30</v>
      </c>
      <c r="AC38" s="4">
        <v>30</v>
      </c>
      <c r="AD38" s="4">
        <v>30</v>
      </c>
    </row>
    <row r="39" spans="9:42">
      <c r="N39" s="19"/>
      <c r="Q39" s="4"/>
      <c r="S39" s="4">
        <f t="shared" ref="S39:AD39" si="8">SUM(S22:S38)</f>
        <v>120</v>
      </c>
      <c r="T39" s="4">
        <f t="shared" si="8"/>
        <v>110</v>
      </c>
      <c r="U39" s="4">
        <f t="shared" si="8"/>
        <v>110</v>
      </c>
      <c r="V39" s="4">
        <f t="shared" si="8"/>
        <v>180</v>
      </c>
      <c r="W39" s="4">
        <f t="shared" si="8"/>
        <v>170</v>
      </c>
      <c r="X39" s="4">
        <f t="shared" si="8"/>
        <v>210</v>
      </c>
      <c r="Y39" s="4">
        <f t="shared" si="8"/>
        <v>176</v>
      </c>
      <c r="Z39" s="4">
        <f t="shared" si="8"/>
        <v>181</v>
      </c>
      <c r="AA39" s="4">
        <f t="shared" si="8"/>
        <v>178</v>
      </c>
      <c r="AB39" s="4">
        <f t="shared" si="8"/>
        <v>420</v>
      </c>
      <c r="AC39" s="4">
        <f t="shared" si="8"/>
        <v>420</v>
      </c>
      <c r="AD39" s="4">
        <f t="shared" si="8"/>
        <v>420</v>
      </c>
    </row>
    <row r="40" spans="9:42">
      <c r="N40" s="19"/>
      <c r="Q40" s="4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9:42" ht="14.25">
      <c r="I41" s="21"/>
      <c r="L41" s="23">
        <v>306</v>
      </c>
      <c r="M41" s="4" t="s">
        <v>86</v>
      </c>
      <c r="N41" s="19" t="s">
        <v>104</v>
      </c>
      <c r="Q41" s="4">
        <f>Q22</f>
        <v>10</v>
      </c>
      <c r="S41" s="20">
        <f t="shared" ref="S41:AD41" si="9">S22/S$39</f>
        <v>8.3333333333333329E-2</v>
      </c>
      <c r="T41" s="20">
        <f t="shared" si="9"/>
        <v>9.0909090909090912E-2</v>
      </c>
      <c r="U41" s="20">
        <f t="shared" si="9"/>
        <v>9.0909090909090912E-2</v>
      </c>
      <c r="V41" s="20">
        <f t="shared" si="9"/>
        <v>5.5555555555555552E-2</v>
      </c>
      <c r="W41" s="20">
        <f t="shared" si="9"/>
        <v>5.8823529411764705E-2</v>
      </c>
      <c r="X41" s="20">
        <f t="shared" si="9"/>
        <v>2.3809523809523808E-2</v>
      </c>
      <c r="Y41" s="20">
        <f t="shared" si="9"/>
        <v>2.8409090909090908E-2</v>
      </c>
      <c r="Z41" s="20">
        <f t="shared" si="9"/>
        <v>2.7624309392265192E-2</v>
      </c>
      <c r="AA41" s="20">
        <f t="shared" si="9"/>
        <v>2.8089887640449437E-2</v>
      </c>
      <c r="AB41" s="20">
        <f t="shared" si="9"/>
        <v>0</v>
      </c>
      <c r="AC41" s="20">
        <f t="shared" si="9"/>
        <v>0</v>
      </c>
      <c r="AD41" s="20">
        <f t="shared" si="9"/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9:42" ht="14.25">
      <c r="I42" s="21"/>
      <c r="L42" s="23">
        <v>307</v>
      </c>
      <c r="M42" s="4" t="s">
        <v>117</v>
      </c>
      <c r="N42" s="19" t="s">
        <v>105</v>
      </c>
      <c r="Q42" s="4">
        <f t="shared" ref="Q42:Q57" si="10">Q23</f>
        <v>20</v>
      </c>
      <c r="S42" s="20">
        <f t="shared" ref="S42:AD42" si="11">S23/S$39</f>
        <v>0</v>
      </c>
      <c r="T42" s="20">
        <f t="shared" si="11"/>
        <v>0</v>
      </c>
      <c r="U42" s="20">
        <f t="shared" si="11"/>
        <v>0</v>
      </c>
      <c r="V42" s="20">
        <f t="shared" si="11"/>
        <v>5.5555555555555552E-2</v>
      </c>
      <c r="W42" s="20">
        <f t="shared" si="11"/>
        <v>5.8823529411764705E-2</v>
      </c>
      <c r="X42" s="20">
        <f t="shared" si="11"/>
        <v>7.1428571428571425E-2</v>
      </c>
      <c r="Y42" s="20">
        <f t="shared" si="11"/>
        <v>5.6818181818181816E-2</v>
      </c>
      <c r="Z42" s="20">
        <f t="shared" si="11"/>
        <v>5.5248618784530384E-2</v>
      </c>
      <c r="AA42" s="20">
        <f t="shared" si="11"/>
        <v>5.6179775280898875E-2</v>
      </c>
      <c r="AB42" s="20">
        <f t="shared" si="11"/>
        <v>0</v>
      </c>
      <c r="AC42" s="20">
        <f t="shared" si="11"/>
        <v>0</v>
      </c>
      <c r="AD42" s="20">
        <f t="shared" si="11"/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9:42" ht="14.25">
      <c r="I43" s="21"/>
      <c r="L43" s="23">
        <v>308</v>
      </c>
      <c r="M43" s="4" t="s">
        <v>118</v>
      </c>
      <c r="N43" s="1" t="s">
        <v>106</v>
      </c>
      <c r="Q43" s="4">
        <f t="shared" si="10"/>
        <v>50</v>
      </c>
      <c r="S43" s="20">
        <f t="shared" ref="S43:AD43" si="12">S24/S$39</f>
        <v>0</v>
      </c>
      <c r="T43" s="20">
        <f t="shared" si="12"/>
        <v>0</v>
      </c>
      <c r="U43" s="20">
        <f t="shared" si="12"/>
        <v>0</v>
      </c>
      <c r="V43" s="20">
        <f t="shared" si="12"/>
        <v>0</v>
      </c>
      <c r="W43" s="20">
        <f t="shared" si="12"/>
        <v>0</v>
      </c>
      <c r="X43" s="20">
        <f t="shared" si="12"/>
        <v>0</v>
      </c>
      <c r="Y43" s="20">
        <f t="shared" si="12"/>
        <v>5.6818181818181816E-2</v>
      </c>
      <c r="Z43" s="20">
        <f t="shared" si="12"/>
        <v>5.5248618784530384E-2</v>
      </c>
      <c r="AA43" s="20">
        <f t="shared" si="12"/>
        <v>5.6179775280898875E-2</v>
      </c>
      <c r="AB43" s="20">
        <f t="shared" si="12"/>
        <v>0.14285714285714285</v>
      </c>
      <c r="AC43" s="20">
        <f t="shared" si="12"/>
        <v>0.14285714285714285</v>
      </c>
      <c r="AD43" s="20">
        <f t="shared" si="12"/>
        <v>0.14285714285714285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9:42" ht="14.25">
      <c r="I44" s="21"/>
      <c r="L44" s="23">
        <v>309</v>
      </c>
      <c r="M44" s="4" t="s">
        <v>89</v>
      </c>
      <c r="N44" s="1" t="s">
        <v>107</v>
      </c>
      <c r="Q44" s="4">
        <f t="shared" si="10"/>
        <v>10</v>
      </c>
      <c r="S44" s="20">
        <f t="shared" ref="S44:AD44" si="13">S25/S$39</f>
        <v>8.3333333333333329E-2</v>
      </c>
      <c r="T44" s="20">
        <f t="shared" si="13"/>
        <v>9.0909090909090912E-2</v>
      </c>
      <c r="U44" s="20">
        <f t="shared" si="13"/>
        <v>9.0909090909090912E-2</v>
      </c>
      <c r="V44" s="20">
        <f t="shared" si="13"/>
        <v>5.5555555555555552E-2</v>
      </c>
      <c r="W44" s="20">
        <f t="shared" si="13"/>
        <v>5.8823529411764705E-2</v>
      </c>
      <c r="X44" s="20">
        <f t="shared" si="13"/>
        <v>4.7619047619047616E-2</v>
      </c>
      <c r="Y44" s="20">
        <f t="shared" si="13"/>
        <v>1.7045454545454544E-2</v>
      </c>
      <c r="Z44" s="20">
        <f t="shared" si="13"/>
        <v>1.6574585635359115E-2</v>
      </c>
      <c r="AA44" s="20">
        <f t="shared" si="13"/>
        <v>1.6853932584269662E-2</v>
      </c>
      <c r="AB44" s="20">
        <f t="shared" si="13"/>
        <v>0</v>
      </c>
      <c r="AC44" s="20">
        <f t="shared" si="13"/>
        <v>0</v>
      </c>
      <c r="AD44" s="20">
        <f t="shared" si="13"/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9:42" ht="14.25">
      <c r="I45" s="21"/>
      <c r="L45" s="23">
        <v>310</v>
      </c>
      <c r="M45" s="4" t="s">
        <v>119</v>
      </c>
      <c r="N45" s="1" t="s">
        <v>108</v>
      </c>
      <c r="Q45" s="4">
        <f t="shared" si="10"/>
        <v>20</v>
      </c>
      <c r="S45" s="20">
        <f t="shared" ref="S45:AD45" si="14">S26/S$39</f>
        <v>0</v>
      </c>
      <c r="T45" s="20">
        <f t="shared" si="14"/>
        <v>0</v>
      </c>
      <c r="U45" s="20">
        <f t="shared" si="14"/>
        <v>0</v>
      </c>
      <c r="V45" s="20">
        <f t="shared" si="14"/>
        <v>2.7777777777777776E-2</v>
      </c>
      <c r="W45" s="20">
        <f t="shared" si="14"/>
        <v>2.9411764705882353E-2</v>
      </c>
      <c r="X45" s="20">
        <f t="shared" si="14"/>
        <v>2.3809523809523808E-2</v>
      </c>
      <c r="Y45" s="20">
        <f t="shared" si="14"/>
        <v>2.8409090909090908E-2</v>
      </c>
      <c r="Z45" s="20">
        <f t="shared" si="14"/>
        <v>2.7624309392265192E-2</v>
      </c>
      <c r="AA45" s="20">
        <f t="shared" si="14"/>
        <v>2.8089887640449437E-2</v>
      </c>
      <c r="AB45" s="20">
        <f t="shared" si="14"/>
        <v>0</v>
      </c>
      <c r="AC45" s="20">
        <f t="shared" si="14"/>
        <v>0</v>
      </c>
      <c r="AD45" s="20">
        <f t="shared" si="14"/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9:42" ht="14.25">
      <c r="I46" s="21"/>
      <c r="L46" s="23">
        <v>311</v>
      </c>
      <c r="M46" s="4" t="s">
        <v>120</v>
      </c>
      <c r="N46" s="1" t="s">
        <v>109</v>
      </c>
      <c r="Q46" s="4">
        <f t="shared" si="10"/>
        <v>3</v>
      </c>
      <c r="S46" s="20">
        <f t="shared" ref="S46:AD46" si="15">S27/S$39</f>
        <v>8.3333333333333329E-2</v>
      </c>
      <c r="T46" s="20">
        <f t="shared" si="15"/>
        <v>9.0909090909090912E-2</v>
      </c>
      <c r="U46" s="20">
        <f t="shared" si="15"/>
        <v>9.0909090909090912E-2</v>
      </c>
      <c r="V46" s="20">
        <f t="shared" si="15"/>
        <v>2.7777777777777776E-2</v>
      </c>
      <c r="W46" s="20">
        <f t="shared" si="15"/>
        <v>2.9411764705882353E-2</v>
      </c>
      <c r="X46" s="20">
        <f t="shared" si="15"/>
        <v>2.3809523809523808E-2</v>
      </c>
      <c r="Y46" s="20">
        <f t="shared" si="15"/>
        <v>0</v>
      </c>
      <c r="Z46" s="20">
        <f t="shared" si="15"/>
        <v>0</v>
      </c>
      <c r="AA46" s="20">
        <f t="shared" si="15"/>
        <v>0</v>
      </c>
      <c r="AB46" s="20">
        <f t="shared" si="15"/>
        <v>0</v>
      </c>
      <c r="AC46" s="20">
        <f t="shared" si="15"/>
        <v>0</v>
      </c>
      <c r="AD46" s="20">
        <f t="shared" si="15"/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9:42" ht="14.25">
      <c r="I47" s="21"/>
      <c r="L47" s="23">
        <v>312</v>
      </c>
      <c r="M47" s="4" t="s">
        <v>92</v>
      </c>
      <c r="N47" s="1" t="s">
        <v>110</v>
      </c>
      <c r="Q47" s="4">
        <f t="shared" si="10"/>
        <v>6</v>
      </c>
      <c r="S47" s="20">
        <f t="shared" ref="S47:AD47" si="16">S28/S$39</f>
        <v>4.1666666666666664E-2</v>
      </c>
      <c r="T47" s="20">
        <f t="shared" si="16"/>
        <v>4.5454545454545456E-2</v>
      </c>
      <c r="U47" s="20">
        <f t="shared" si="16"/>
        <v>4.5454545454545456E-2</v>
      </c>
      <c r="V47" s="20">
        <f t="shared" si="16"/>
        <v>5.5555555555555552E-2</v>
      </c>
      <c r="W47" s="20">
        <f t="shared" si="16"/>
        <v>5.8823529411764705E-2</v>
      </c>
      <c r="X47" s="20">
        <f t="shared" si="16"/>
        <v>4.7619047619047616E-2</v>
      </c>
      <c r="Y47" s="20">
        <f t="shared" si="16"/>
        <v>5.6818181818181816E-2</v>
      </c>
      <c r="Z47" s="20">
        <f t="shared" si="16"/>
        <v>5.5248618784530384E-2</v>
      </c>
      <c r="AA47" s="20">
        <f t="shared" si="16"/>
        <v>5.6179775280898875E-2</v>
      </c>
      <c r="AB47" s="20">
        <f t="shared" si="16"/>
        <v>0</v>
      </c>
      <c r="AC47" s="20">
        <f t="shared" si="16"/>
        <v>0</v>
      </c>
      <c r="AD47" s="20">
        <f t="shared" si="16"/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9:42" ht="14.25">
      <c r="I48" s="21"/>
      <c r="L48" s="23">
        <v>313</v>
      </c>
      <c r="M48" s="4" t="s">
        <v>121</v>
      </c>
      <c r="N48" s="1" t="s">
        <v>111</v>
      </c>
      <c r="Q48" s="4">
        <f t="shared" si="10"/>
        <v>18</v>
      </c>
      <c r="S48" s="20">
        <f t="shared" ref="S48:AD48" si="17">S29/S$39</f>
        <v>0</v>
      </c>
      <c r="T48" s="20">
        <f t="shared" si="17"/>
        <v>0</v>
      </c>
      <c r="U48" s="20">
        <f t="shared" si="17"/>
        <v>0</v>
      </c>
      <c r="V48" s="20">
        <f t="shared" si="17"/>
        <v>2.7777777777777776E-2</v>
      </c>
      <c r="W48" s="20">
        <f t="shared" si="17"/>
        <v>2.9411764705882353E-2</v>
      </c>
      <c r="X48" s="20">
        <f t="shared" si="17"/>
        <v>4.7619047619047616E-2</v>
      </c>
      <c r="Y48" s="20">
        <f t="shared" si="17"/>
        <v>5.6818181818181816E-2</v>
      </c>
      <c r="Z48" s="20">
        <f t="shared" si="17"/>
        <v>5.5248618784530384E-2</v>
      </c>
      <c r="AA48" s="20">
        <f t="shared" si="17"/>
        <v>5.6179775280898875E-2</v>
      </c>
      <c r="AB48" s="20">
        <f t="shared" si="17"/>
        <v>0</v>
      </c>
      <c r="AC48" s="20">
        <f t="shared" si="17"/>
        <v>0</v>
      </c>
      <c r="AD48" s="20">
        <f t="shared" si="17"/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9:42" ht="14.25">
      <c r="I49" s="21"/>
      <c r="L49" s="23">
        <v>314</v>
      </c>
      <c r="M49" s="4" t="s">
        <v>122</v>
      </c>
      <c r="N49" s="1" t="s">
        <v>112</v>
      </c>
      <c r="Q49" s="4">
        <f t="shared" si="10"/>
        <v>60</v>
      </c>
      <c r="S49" s="20">
        <f t="shared" ref="S49:AD49" si="18">S30/S$39</f>
        <v>0</v>
      </c>
      <c r="T49" s="20">
        <f t="shared" si="18"/>
        <v>0</v>
      </c>
      <c r="U49" s="20">
        <f t="shared" si="18"/>
        <v>0</v>
      </c>
      <c r="V49" s="20">
        <f t="shared" si="18"/>
        <v>0</v>
      </c>
      <c r="W49" s="20">
        <f t="shared" si="18"/>
        <v>0</v>
      </c>
      <c r="X49" s="20">
        <f t="shared" si="18"/>
        <v>0</v>
      </c>
      <c r="Y49" s="20">
        <f t="shared" si="18"/>
        <v>2.8409090909090908E-2</v>
      </c>
      <c r="Z49" s="20">
        <f t="shared" si="18"/>
        <v>3.3149171270718231E-2</v>
      </c>
      <c r="AA49" s="20">
        <f t="shared" si="18"/>
        <v>2.8089887640449437E-2</v>
      </c>
      <c r="AB49" s="20">
        <f t="shared" si="18"/>
        <v>0.11904761904761904</v>
      </c>
      <c r="AC49" s="20">
        <f t="shared" si="18"/>
        <v>0.11904761904761904</v>
      </c>
      <c r="AD49" s="20">
        <f t="shared" si="18"/>
        <v>0.11904761904761904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9:42" ht="14.25">
      <c r="I50" s="21"/>
      <c r="L50" s="23">
        <v>315</v>
      </c>
      <c r="M50" s="4" t="s">
        <v>123</v>
      </c>
      <c r="N50" s="1" t="s">
        <v>113</v>
      </c>
      <c r="Q50" s="4">
        <f t="shared" si="10"/>
        <v>6</v>
      </c>
      <c r="S50" s="20">
        <f t="shared" ref="S50:AD50" si="19">S31/S$39</f>
        <v>0.5</v>
      </c>
      <c r="T50" s="20">
        <f t="shared" si="19"/>
        <v>0.36363636363636365</v>
      </c>
      <c r="U50" s="20">
        <f t="shared" si="19"/>
        <v>0.27272727272727271</v>
      </c>
      <c r="V50" s="20">
        <f t="shared" si="19"/>
        <v>0.27777777777777779</v>
      </c>
      <c r="W50" s="20">
        <f t="shared" si="19"/>
        <v>0.17647058823529413</v>
      </c>
      <c r="X50" s="20">
        <f t="shared" si="19"/>
        <v>0.14285714285714285</v>
      </c>
      <c r="Y50" s="20">
        <f t="shared" si="19"/>
        <v>0</v>
      </c>
      <c r="Z50" s="20">
        <f t="shared" si="19"/>
        <v>0</v>
      </c>
      <c r="AA50" s="20">
        <f t="shared" si="19"/>
        <v>0</v>
      </c>
      <c r="AB50" s="20">
        <f t="shared" si="19"/>
        <v>0</v>
      </c>
      <c r="AC50" s="20">
        <f t="shared" si="19"/>
        <v>0</v>
      </c>
      <c r="AD50" s="20">
        <f t="shared" si="19"/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9:42" ht="14.25">
      <c r="I51" s="21"/>
      <c r="L51" s="23">
        <v>316</v>
      </c>
      <c r="M51" s="4" t="s">
        <v>124</v>
      </c>
      <c r="N51" s="1" t="s">
        <v>114</v>
      </c>
      <c r="Q51" s="4">
        <f t="shared" si="10"/>
        <v>15</v>
      </c>
      <c r="S51" s="20">
        <f t="shared" ref="S51:AD51" si="20">S32/S$39</f>
        <v>8.3333333333333329E-2</v>
      </c>
      <c r="T51" s="20">
        <f t="shared" si="20"/>
        <v>0.18181818181818182</v>
      </c>
      <c r="U51" s="20">
        <f t="shared" si="20"/>
        <v>0.27272727272727271</v>
      </c>
      <c r="V51" s="20">
        <f t="shared" si="20"/>
        <v>0.22222222222222221</v>
      </c>
      <c r="W51" s="20">
        <f t="shared" si="20"/>
        <v>0.29411764705882354</v>
      </c>
      <c r="X51" s="20">
        <f t="shared" si="20"/>
        <v>0.2857142857142857</v>
      </c>
      <c r="Y51" s="20">
        <f t="shared" si="20"/>
        <v>0.29545454545454547</v>
      </c>
      <c r="Z51" s="20">
        <f t="shared" si="20"/>
        <v>0.24861878453038674</v>
      </c>
      <c r="AA51" s="20">
        <f t="shared" si="20"/>
        <v>0.29213483146067415</v>
      </c>
      <c r="AB51" s="20">
        <f t="shared" si="20"/>
        <v>0</v>
      </c>
      <c r="AC51" s="20">
        <f t="shared" si="20"/>
        <v>0</v>
      </c>
      <c r="AD51" s="20">
        <f t="shared" si="20"/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9:42" ht="14.25">
      <c r="I52" s="21"/>
      <c r="L52" s="23">
        <v>317</v>
      </c>
      <c r="M52" s="4" t="s">
        <v>125</v>
      </c>
      <c r="N52" s="1" t="s">
        <v>115</v>
      </c>
      <c r="Q52" s="4">
        <f t="shared" si="10"/>
        <v>50</v>
      </c>
      <c r="S52" s="20">
        <f t="shared" ref="S52:AD52" si="21">S33/S$39</f>
        <v>0</v>
      </c>
      <c r="T52" s="20">
        <f t="shared" si="21"/>
        <v>0</v>
      </c>
      <c r="U52" s="20">
        <f t="shared" si="21"/>
        <v>0</v>
      </c>
      <c r="V52" s="20">
        <f t="shared" si="21"/>
        <v>2.7777777777777776E-2</v>
      </c>
      <c r="W52" s="20">
        <f t="shared" si="21"/>
        <v>2.9411764705882353E-2</v>
      </c>
      <c r="X52" s="20">
        <f t="shared" si="21"/>
        <v>0.11904761904761904</v>
      </c>
      <c r="Y52" s="20">
        <f t="shared" si="21"/>
        <v>0.19886363636363635</v>
      </c>
      <c r="Z52" s="20">
        <f t="shared" si="21"/>
        <v>0.24861878453038674</v>
      </c>
      <c r="AA52" s="20">
        <f t="shared" si="21"/>
        <v>0.19662921348314608</v>
      </c>
      <c r="AB52" s="20">
        <f t="shared" si="21"/>
        <v>0.35714285714285715</v>
      </c>
      <c r="AC52" s="20">
        <f t="shared" si="21"/>
        <v>0.2857142857142857</v>
      </c>
      <c r="AD52" s="20">
        <f t="shared" si="21"/>
        <v>0.23809523809523808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9:42" ht="14.25">
      <c r="I53" s="21"/>
      <c r="N53" s="1"/>
      <c r="Q53" s="4">
        <f t="shared" si="10"/>
        <v>600</v>
      </c>
      <c r="S53" s="20">
        <f t="shared" ref="S53:AD53" si="22">S34/S$39</f>
        <v>0</v>
      </c>
      <c r="T53" s="20">
        <f t="shared" si="22"/>
        <v>0</v>
      </c>
      <c r="U53" s="20">
        <f t="shared" si="22"/>
        <v>0</v>
      </c>
      <c r="V53" s="20">
        <f t="shared" si="22"/>
        <v>0</v>
      </c>
      <c r="W53" s="20">
        <f t="shared" si="22"/>
        <v>0</v>
      </c>
      <c r="X53" s="20">
        <f t="shared" si="22"/>
        <v>0</v>
      </c>
      <c r="Y53" s="20">
        <f t="shared" si="22"/>
        <v>5.681818181818182E-3</v>
      </c>
      <c r="Z53" s="20">
        <f t="shared" si="22"/>
        <v>1.1049723756906077E-2</v>
      </c>
      <c r="AA53" s="20">
        <f t="shared" si="22"/>
        <v>1.6853932584269662E-2</v>
      </c>
      <c r="AB53" s="20">
        <f t="shared" si="22"/>
        <v>7.1428571428571425E-2</v>
      </c>
      <c r="AC53" s="20">
        <f t="shared" si="22"/>
        <v>0.14285714285714285</v>
      </c>
      <c r="AD53" s="20">
        <f t="shared" si="22"/>
        <v>0.19047619047619047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9:42" ht="14.25">
      <c r="I54" s="21"/>
      <c r="N54" s="1"/>
      <c r="Q54" s="4">
        <f t="shared" si="10"/>
        <v>100</v>
      </c>
      <c r="S54" s="20">
        <f t="shared" ref="S54:AD54" si="23">S35/S$39</f>
        <v>0</v>
      </c>
      <c r="T54" s="20">
        <f t="shared" si="23"/>
        <v>0</v>
      </c>
      <c r="U54" s="20">
        <f t="shared" si="23"/>
        <v>0</v>
      </c>
      <c r="V54" s="20">
        <f t="shared" si="23"/>
        <v>0</v>
      </c>
      <c r="W54" s="20">
        <f t="shared" si="23"/>
        <v>0</v>
      </c>
      <c r="X54" s="20">
        <f t="shared" si="23"/>
        <v>0</v>
      </c>
      <c r="Y54" s="20">
        <f t="shared" si="23"/>
        <v>5.6818181818181816E-2</v>
      </c>
      <c r="Z54" s="20">
        <f t="shared" si="23"/>
        <v>5.5248618784530384E-2</v>
      </c>
      <c r="AA54" s="20">
        <f t="shared" si="23"/>
        <v>5.6179775280898875E-2</v>
      </c>
      <c r="AB54" s="20">
        <f t="shared" si="23"/>
        <v>0.11904761904761904</v>
      </c>
      <c r="AC54" s="20">
        <f t="shared" si="23"/>
        <v>0.11904761904761904</v>
      </c>
      <c r="AD54" s="20">
        <f t="shared" si="23"/>
        <v>0.11904761904761904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9:42" ht="14.25">
      <c r="I55" s="21"/>
      <c r="N55" s="1"/>
      <c r="Q55" s="4">
        <f t="shared" si="10"/>
        <v>15</v>
      </c>
      <c r="S55" s="20">
        <f t="shared" ref="S55:AD55" si="24">S36/S$39</f>
        <v>8.3333333333333329E-2</v>
      </c>
      <c r="T55" s="20">
        <f t="shared" si="24"/>
        <v>9.0909090909090912E-2</v>
      </c>
      <c r="U55" s="20">
        <f t="shared" si="24"/>
        <v>9.0909090909090912E-2</v>
      </c>
      <c r="V55" s="20">
        <f t="shared" si="24"/>
        <v>5.5555555555555552E-2</v>
      </c>
      <c r="W55" s="20">
        <f t="shared" si="24"/>
        <v>5.8823529411764705E-2</v>
      </c>
      <c r="X55" s="20">
        <f t="shared" si="24"/>
        <v>4.7619047619047616E-2</v>
      </c>
      <c r="Y55" s="20">
        <f t="shared" si="24"/>
        <v>0</v>
      </c>
      <c r="Z55" s="20">
        <f t="shared" si="24"/>
        <v>0</v>
      </c>
      <c r="AA55" s="20">
        <f t="shared" si="24"/>
        <v>0</v>
      </c>
      <c r="AB55" s="20">
        <f t="shared" si="24"/>
        <v>0</v>
      </c>
      <c r="AC55" s="20">
        <f t="shared" si="24"/>
        <v>0</v>
      </c>
      <c r="AD55" s="20">
        <f t="shared" si="24"/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9:42">
      <c r="N56" s="1"/>
      <c r="Q56" s="4">
        <f t="shared" si="10"/>
        <v>40</v>
      </c>
      <c r="S56" s="20">
        <f t="shared" ref="S56:AD56" si="25">S37/S$39</f>
        <v>4.1666666666666664E-2</v>
      </c>
      <c r="T56" s="20">
        <f t="shared" si="25"/>
        <v>4.5454545454545456E-2</v>
      </c>
      <c r="U56" s="20">
        <f t="shared" si="25"/>
        <v>4.5454545454545456E-2</v>
      </c>
      <c r="V56" s="20">
        <f t="shared" si="25"/>
        <v>0.1111111111111111</v>
      </c>
      <c r="W56" s="20">
        <f t="shared" si="25"/>
        <v>0.11764705882352941</v>
      </c>
      <c r="X56" s="20">
        <f t="shared" si="25"/>
        <v>0.11904761904761904</v>
      </c>
      <c r="Y56" s="20">
        <f t="shared" si="25"/>
        <v>5.6818181818181816E-2</v>
      </c>
      <c r="Z56" s="20">
        <f t="shared" si="25"/>
        <v>5.5248618784530384E-2</v>
      </c>
      <c r="AA56" s="20">
        <f t="shared" si="25"/>
        <v>5.6179775280898875E-2</v>
      </c>
      <c r="AB56" s="20">
        <f t="shared" si="25"/>
        <v>0.11904761904761904</v>
      </c>
      <c r="AC56" s="20">
        <f t="shared" si="25"/>
        <v>0.11904761904761904</v>
      </c>
      <c r="AD56" s="20">
        <f t="shared" si="25"/>
        <v>0.11904761904761904</v>
      </c>
    </row>
    <row r="57" spans="9:42">
      <c r="N57" s="1"/>
      <c r="Q57" s="4">
        <f t="shared" si="10"/>
        <v>200</v>
      </c>
      <c r="S57" s="20">
        <f t="shared" ref="S57:AD57" si="26">S38/S$39</f>
        <v>0</v>
      </c>
      <c r="T57" s="20">
        <f t="shared" si="26"/>
        <v>0</v>
      </c>
      <c r="U57" s="20">
        <f t="shared" si="26"/>
        <v>0</v>
      </c>
      <c r="V57" s="20">
        <f t="shared" si="26"/>
        <v>0</v>
      </c>
      <c r="W57" s="20">
        <f t="shared" si="26"/>
        <v>0</v>
      </c>
      <c r="X57" s="20">
        <f t="shared" si="26"/>
        <v>0</v>
      </c>
      <c r="Y57" s="20">
        <f t="shared" si="26"/>
        <v>5.6818181818181816E-2</v>
      </c>
      <c r="Z57" s="20">
        <f t="shared" si="26"/>
        <v>5.5248618784530384E-2</v>
      </c>
      <c r="AA57" s="20">
        <f t="shared" si="26"/>
        <v>5.6179775280898875E-2</v>
      </c>
      <c r="AB57" s="20">
        <f t="shared" si="26"/>
        <v>7.1428571428571425E-2</v>
      </c>
      <c r="AC57" s="20">
        <f t="shared" si="26"/>
        <v>7.1428571428571425E-2</v>
      </c>
      <c r="AD57" s="20">
        <f t="shared" si="26"/>
        <v>7.1428571428571425E-2</v>
      </c>
    </row>
    <row r="58" spans="9:42">
      <c r="N58" s="1"/>
      <c r="Q58" s="4"/>
      <c r="S58" s="4">
        <f t="shared" ref="S58:AD58" si="27">SUMPRODUCT($Q$41:$Q$56,S41:S56)</f>
        <v>9.3333333333333321</v>
      </c>
      <c r="T58" s="4">
        <f t="shared" si="27"/>
        <v>10.454545454545455</v>
      </c>
      <c r="U58" s="4">
        <f t="shared" si="27"/>
        <v>11.272727272727272</v>
      </c>
      <c r="V58" s="4">
        <f t="shared" si="27"/>
        <v>15.361111111111112</v>
      </c>
      <c r="W58" s="4">
        <f t="shared" si="27"/>
        <v>16.441176470588236</v>
      </c>
      <c r="X58" s="4">
        <f t="shared" si="27"/>
        <v>20.404761904761902</v>
      </c>
      <c r="Y58" s="4">
        <f t="shared" si="27"/>
        <v>33.806818181818187</v>
      </c>
      <c r="Z58" s="4">
        <f t="shared" si="27"/>
        <v>38.701657458563531</v>
      </c>
      <c r="AA58" s="4">
        <f t="shared" si="27"/>
        <v>40.168539325842701</v>
      </c>
      <c r="AB58" s="4">
        <f t="shared" si="27"/>
        <v>91.666666666666657</v>
      </c>
      <c r="AC58" s="4">
        <f t="shared" si="27"/>
        <v>130.95238095238093</v>
      </c>
      <c r="AD58" s="4">
        <f t="shared" si="27"/>
        <v>157.14285714285714</v>
      </c>
    </row>
    <row r="59" spans="9:42">
      <c r="N59" s="1"/>
      <c r="Q59" s="4"/>
    </row>
    <row r="60" spans="9:42">
      <c r="N60" s="1"/>
      <c r="Q60" s="4"/>
    </row>
    <row r="61" spans="9:42">
      <c r="N61" s="1"/>
      <c r="Q61" s="4"/>
    </row>
    <row r="62" spans="9:42">
      <c r="N62" s="1"/>
      <c r="Q62" s="4"/>
    </row>
    <row r="63" spans="9:42">
      <c r="N63" s="1"/>
      <c r="Q63" s="4"/>
    </row>
    <row r="64" spans="9:42">
      <c r="N64" s="1"/>
      <c r="Q6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>
      <selection activeCell="N10" sqref="N10"/>
    </sheetView>
  </sheetViews>
  <sheetFormatPr defaultColWidth="11" defaultRowHeight="12.75"/>
  <cols>
    <col min="1" max="1" width="13.125" style="1" bestFit="1" customWidth="1"/>
    <col min="2" max="2" width="5.25" style="1" customWidth="1"/>
    <col min="3" max="4" width="11" style="1"/>
    <col min="5" max="5" width="4.75" style="1" bestFit="1" customWidth="1"/>
    <col min="6" max="6" width="6.375" style="1" bestFit="1" customWidth="1"/>
    <col min="7" max="10" width="7.375" style="1" bestFit="1" customWidth="1"/>
    <col min="11" max="12" width="4.125" style="1" bestFit="1" customWidth="1"/>
    <col min="13" max="14" width="7.375" style="1" bestFit="1" customWidth="1"/>
    <col min="15" max="15" width="5.875" style="1" bestFit="1" customWidth="1"/>
    <col min="16" max="16" width="7.75" style="4" customWidth="1"/>
    <col min="17" max="17" width="11" style="1"/>
    <col min="18" max="18" width="10.625" style="1" bestFit="1" customWidth="1"/>
    <col min="19" max="19" width="20.25" style="1" bestFit="1" customWidth="1"/>
    <col min="20" max="16384" width="11" style="1"/>
  </cols>
  <sheetData>
    <row r="1" spans="1:20">
      <c r="B1" s="1" t="s">
        <v>4</v>
      </c>
    </row>
    <row r="2" spans="1:20">
      <c r="A2" s="1" t="s">
        <v>2</v>
      </c>
      <c r="B2" s="4">
        <f>副本产出!B23</f>
        <v>2</v>
      </c>
    </row>
    <row r="3" spans="1:20">
      <c r="A3" s="1" t="s">
        <v>1</v>
      </c>
      <c r="B3" s="4">
        <f>副本产出!B24</f>
        <v>2.4</v>
      </c>
    </row>
    <row r="5" spans="1:20">
      <c r="A5" s="1" t="s">
        <v>18</v>
      </c>
      <c r="B5" s="1" t="s">
        <v>4</v>
      </c>
      <c r="C5" s="1" t="s">
        <v>48</v>
      </c>
      <c r="D5" s="1" t="s">
        <v>49</v>
      </c>
      <c r="E5" s="1" t="s">
        <v>14</v>
      </c>
      <c r="F5" s="1" t="s">
        <v>17</v>
      </c>
      <c r="G5" s="1" t="s">
        <v>15</v>
      </c>
      <c r="H5" s="1" t="s">
        <v>16</v>
      </c>
      <c r="I5" s="1" t="s">
        <v>19</v>
      </c>
      <c r="J5" s="1" t="s">
        <v>20</v>
      </c>
      <c r="K5" s="1" t="s">
        <v>6</v>
      </c>
      <c r="L5" s="1" t="s">
        <v>7</v>
      </c>
      <c r="M5" s="6" t="s">
        <v>21</v>
      </c>
      <c r="N5" s="6" t="s">
        <v>22</v>
      </c>
      <c r="O5" s="6" t="s">
        <v>55</v>
      </c>
      <c r="P5" s="4" t="s">
        <v>56</v>
      </c>
    </row>
    <row r="6" spans="1:20">
      <c r="A6" s="1" t="s">
        <v>69</v>
      </c>
      <c r="B6" s="24">
        <f>VLOOKUP(A6,价值设定!$B:$G,6,0)</f>
        <v>1500</v>
      </c>
      <c r="C6" s="1" t="str">
        <f>VLOOKUP(A6,价值设定!$B:$G,3,0)&amp;","&amp;E6</f>
        <v>prop,705,1</v>
      </c>
      <c r="D6" s="1" t="str">
        <f t="shared" ref="D6:D20" si="0">C6</f>
        <v>prop,705,1</v>
      </c>
      <c r="E6" s="1">
        <v>1</v>
      </c>
      <c r="F6" s="1">
        <f>E6*B6</f>
        <v>1500</v>
      </c>
      <c r="G6" s="5">
        <v>0.5</v>
      </c>
      <c r="H6" s="5">
        <f>1-G6</f>
        <v>0.5</v>
      </c>
      <c r="I6" s="1">
        <f>F6*G6</f>
        <v>750</v>
      </c>
      <c r="J6" s="1">
        <f>F6*H6</f>
        <v>750</v>
      </c>
      <c r="K6" s="1">
        <f>INT(I6/$B$2)</f>
        <v>375</v>
      </c>
      <c r="L6" s="1">
        <f>INT(J6/$B$3)</f>
        <v>312</v>
      </c>
      <c r="M6" s="6">
        <f t="shared" ref="M6:M18" si="1">CEILING(K6,5)</f>
        <v>375</v>
      </c>
      <c r="N6" s="6">
        <v>320</v>
      </c>
      <c r="O6" s="27">
        <v>2</v>
      </c>
      <c r="P6" s="4">
        <v>1</v>
      </c>
      <c r="Q6" s="1" t="str">
        <f>"prop,806,"&amp;M6</f>
        <v>prop,806,375</v>
      </c>
      <c r="R6" s="1" t="str">
        <f>"prop,807,"&amp;N6</f>
        <v>prop,807,320</v>
      </c>
      <c r="S6" s="1" t="str">
        <f t="shared" ref="S6:S18" si="2">Q6&amp;";"&amp;R6</f>
        <v>prop,806,375;prop,807,320</v>
      </c>
      <c r="T6" s="1">
        <v>1000</v>
      </c>
    </row>
    <row r="7" spans="1:20">
      <c r="A7" s="1" t="s">
        <v>70</v>
      </c>
      <c r="B7" s="24">
        <f>VLOOKUP(A7,价值设定!$B:$G,6,0)</f>
        <v>1500</v>
      </c>
      <c r="C7" s="1" t="str">
        <f>VLOOKUP(A7,价值设定!$B:$G,3,0)&amp;","&amp;E7</f>
        <v>prop,706,1</v>
      </c>
      <c r="D7" s="1" t="str">
        <f t="shared" si="0"/>
        <v>prop,706,1</v>
      </c>
      <c r="E7" s="1">
        <v>1</v>
      </c>
      <c r="F7" s="1">
        <f>E7*B7</f>
        <v>1500</v>
      </c>
      <c r="G7" s="5">
        <v>0.5</v>
      </c>
      <c r="H7" s="5">
        <v>0.5</v>
      </c>
      <c r="I7" s="1">
        <f>F7*G7</f>
        <v>750</v>
      </c>
      <c r="J7" s="1">
        <f>F7*H7</f>
        <v>750</v>
      </c>
      <c r="K7" s="1">
        <f>INT(I7/$B$2)</f>
        <v>375</v>
      </c>
      <c r="L7" s="1">
        <f>INT(J7/$B$3)</f>
        <v>312</v>
      </c>
      <c r="M7" s="6">
        <f t="shared" ref="M7" si="3">CEILING(K7,5)</f>
        <v>375</v>
      </c>
      <c r="N7" s="6">
        <v>320</v>
      </c>
      <c r="O7" s="27">
        <v>2</v>
      </c>
      <c r="P7" s="4">
        <v>2</v>
      </c>
      <c r="Q7" s="1" t="str">
        <f>"prop,806,"&amp;M7</f>
        <v>prop,806,375</v>
      </c>
      <c r="R7" s="1" t="str">
        <f>"prop,807,"&amp;N7</f>
        <v>prop,807,320</v>
      </c>
      <c r="S7" s="1" t="str">
        <f t="shared" ref="S7" si="4">Q7&amp;";"&amp;R7</f>
        <v>prop,806,375;prop,807,320</v>
      </c>
      <c r="T7" s="1">
        <v>1000</v>
      </c>
    </row>
    <row r="8" spans="1:20">
      <c r="A8" s="1" t="s">
        <v>51</v>
      </c>
      <c r="B8" s="24">
        <f>VLOOKUP(A8,价值设定!$B:$G,6,0)</f>
        <v>50</v>
      </c>
      <c r="C8" s="1" t="str">
        <f>VLOOKUP(A8,价值设定!$B:$G,3,0)</f>
        <v>pack,303</v>
      </c>
      <c r="D8" s="1" t="s">
        <v>53</v>
      </c>
      <c r="E8" s="1">
        <v>1</v>
      </c>
      <c r="F8" s="1">
        <f>E8*B8</f>
        <v>50</v>
      </c>
      <c r="G8" s="5">
        <v>0.5</v>
      </c>
      <c r="H8" s="5">
        <v>0.5</v>
      </c>
      <c r="I8" s="1">
        <f t="shared" ref="I8:I10" si="5">F8*G8</f>
        <v>25</v>
      </c>
      <c r="J8" s="1">
        <f t="shared" ref="J8:J10" si="6">F8*H8</f>
        <v>25</v>
      </c>
      <c r="K8" s="1">
        <f t="shared" ref="K8:K10" si="7">INT(I8/$B$2)</f>
        <v>12</v>
      </c>
      <c r="L8" s="1">
        <f t="shared" ref="L8:L10" si="8">INT(J8/$B$3)</f>
        <v>10</v>
      </c>
      <c r="M8" s="27">
        <f t="shared" ref="M8:M10" si="9">CEILING(K8,5)</f>
        <v>15</v>
      </c>
      <c r="N8" s="27">
        <v>10</v>
      </c>
      <c r="O8" s="27">
        <v>12</v>
      </c>
      <c r="P8" s="4">
        <v>5</v>
      </c>
      <c r="Q8" s="1" t="str">
        <f t="shared" ref="Q8:Q10" si="10">"prop,806,"&amp;M8</f>
        <v>prop,806,15</v>
      </c>
      <c r="R8" s="1" t="str">
        <f t="shared" ref="R8:R10" si="11">"prop,807,"&amp;N8</f>
        <v>prop,807,10</v>
      </c>
      <c r="S8" s="1" t="str">
        <f t="shared" si="2"/>
        <v>prop,806,15;prop,807,10</v>
      </c>
      <c r="T8" s="1">
        <v>10</v>
      </c>
    </row>
    <row r="9" spans="1:20">
      <c r="A9" s="1" t="s">
        <v>52</v>
      </c>
      <c r="B9" s="24">
        <f>VLOOKUP(A9,价值设定!$B:$G,6,0)</f>
        <v>600</v>
      </c>
      <c r="C9" s="1" t="str">
        <f>VLOOKUP(A9,价值设定!$B:$G,3,0)</f>
        <v>pack,304</v>
      </c>
      <c r="D9" s="1" t="s">
        <v>54</v>
      </c>
      <c r="E9" s="1">
        <v>1</v>
      </c>
      <c r="F9" s="1">
        <f>E9*B9</f>
        <v>600</v>
      </c>
      <c r="G9" s="5">
        <v>0.5</v>
      </c>
      <c r="H9" s="5">
        <v>0.5</v>
      </c>
      <c r="I9" s="1">
        <f t="shared" si="5"/>
        <v>300</v>
      </c>
      <c r="J9" s="1">
        <f t="shared" si="6"/>
        <v>300</v>
      </c>
      <c r="K9" s="1">
        <f t="shared" si="7"/>
        <v>150</v>
      </c>
      <c r="L9" s="1">
        <f t="shared" si="8"/>
        <v>125</v>
      </c>
      <c r="M9" s="6">
        <f t="shared" si="9"/>
        <v>150</v>
      </c>
      <c r="N9" s="6">
        <f t="shared" ref="N9" si="12">(F9-M9*$B$2)/$B$3</f>
        <v>125</v>
      </c>
      <c r="O9" s="27">
        <v>6</v>
      </c>
      <c r="P9" s="4">
        <v>4</v>
      </c>
      <c r="Q9" s="1" t="str">
        <f t="shared" si="10"/>
        <v>prop,806,150</v>
      </c>
      <c r="R9" s="1" t="str">
        <f t="shared" si="11"/>
        <v>prop,807,125</v>
      </c>
      <c r="S9" s="1" t="str">
        <f t="shared" si="2"/>
        <v>prop,806,150;prop,807,125</v>
      </c>
      <c r="T9" s="1">
        <v>200</v>
      </c>
    </row>
    <row r="10" spans="1:20">
      <c r="A10" s="1" t="s">
        <v>138</v>
      </c>
      <c r="B10" s="24">
        <f>VLOOKUP(A10,价值设定!$B:$G,6,0)</f>
        <v>4800</v>
      </c>
      <c r="C10" s="1" t="str">
        <f>VLOOKUP(A10,价值设定!$B:$G,3,0)</f>
        <v>pack,305</v>
      </c>
      <c r="D10" s="1" t="s">
        <v>139</v>
      </c>
      <c r="E10" s="1">
        <v>1</v>
      </c>
      <c r="F10" s="1">
        <f>E10*B10</f>
        <v>4800</v>
      </c>
      <c r="G10" s="5">
        <v>0.5</v>
      </c>
      <c r="H10" s="5">
        <v>0.5</v>
      </c>
      <c r="I10" s="1">
        <f t="shared" si="5"/>
        <v>2400</v>
      </c>
      <c r="J10" s="1">
        <f t="shared" si="6"/>
        <v>2400</v>
      </c>
      <c r="K10" s="1">
        <f t="shared" si="7"/>
        <v>1200</v>
      </c>
      <c r="L10" s="1">
        <f t="shared" si="8"/>
        <v>1000</v>
      </c>
      <c r="M10" s="6">
        <f t="shared" si="9"/>
        <v>1200</v>
      </c>
      <c r="N10" s="6">
        <v>1000</v>
      </c>
      <c r="O10" s="27">
        <v>1</v>
      </c>
      <c r="P10" s="4">
        <v>3</v>
      </c>
      <c r="Q10" s="1" t="str">
        <f t="shared" si="10"/>
        <v>prop,806,1200</v>
      </c>
      <c r="R10" s="1" t="str">
        <f t="shared" si="11"/>
        <v>prop,807,1000</v>
      </c>
      <c r="S10" s="1" t="str">
        <f t="shared" si="2"/>
        <v>prop,806,1200;prop,807,1000</v>
      </c>
      <c r="T10" s="1">
        <v>1600</v>
      </c>
    </row>
    <row r="11" spans="1:20">
      <c r="A11" s="6" t="s">
        <v>5</v>
      </c>
      <c r="B11" s="24">
        <f>VLOOKUP(A11,价值设定!$B:$G,6,0)</f>
        <v>300</v>
      </c>
      <c r="C11" s="1" t="str">
        <f>VLOOKUP(A11,价值设定!$B:$G,3,0)&amp;","&amp;E11</f>
        <v>prop,323,1</v>
      </c>
      <c r="D11" s="1" t="str">
        <f t="shared" si="0"/>
        <v>prop,323,1</v>
      </c>
      <c r="E11" s="1">
        <v>1</v>
      </c>
      <c r="F11" s="1">
        <f>E11*B11</f>
        <v>300</v>
      </c>
      <c r="G11" s="5">
        <v>0.5</v>
      </c>
      <c r="H11" s="5">
        <f t="shared" ref="H11:H20" si="13">1-G11</f>
        <v>0.5</v>
      </c>
      <c r="I11" s="1">
        <f t="shared" ref="I11:I20" si="14">F11*G11</f>
        <v>150</v>
      </c>
      <c r="J11" s="1">
        <f t="shared" ref="J11:J20" si="15">F11*H11</f>
        <v>150</v>
      </c>
      <c r="K11" s="1">
        <f t="shared" ref="K11:K20" si="16">INT(I11/$B$2)</f>
        <v>75</v>
      </c>
      <c r="L11" s="1">
        <f t="shared" ref="L11:L20" si="17">INT(J11/$B$3)</f>
        <v>62</v>
      </c>
      <c r="M11" s="6">
        <f t="shared" si="1"/>
        <v>75</v>
      </c>
      <c r="N11" s="6">
        <v>60</v>
      </c>
      <c r="O11" s="27">
        <v>5</v>
      </c>
      <c r="P11" s="4">
        <v>6</v>
      </c>
      <c r="Q11" s="1" t="str">
        <f t="shared" ref="Q11:Q20" si="18">"prop,806,"&amp;M11</f>
        <v>prop,806,75</v>
      </c>
      <c r="R11" s="1" t="str">
        <f t="shared" ref="R11:R20" si="19">"prop,807,"&amp;N11</f>
        <v>prop,807,60</v>
      </c>
      <c r="S11" s="1" t="str">
        <f t="shared" si="2"/>
        <v>prop,806,75;prop,807,60</v>
      </c>
      <c r="T11" s="1">
        <v>100</v>
      </c>
    </row>
    <row r="12" spans="1:20">
      <c r="A12" s="7" t="s">
        <v>10</v>
      </c>
      <c r="B12" s="24">
        <f>VLOOKUP(A12,价值设定!$B:$G,6,0)</f>
        <v>90</v>
      </c>
      <c r="C12" s="1" t="str">
        <f>VLOOKUP(A12,价值设定!$B:$G,3,0)&amp;","&amp;E12</f>
        <v>prop,314,1</v>
      </c>
      <c r="D12" s="1" t="str">
        <f t="shared" si="0"/>
        <v>prop,314,1</v>
      </c>
      <c r="E12" s="1">
        <v>1</v>
      </c>
      <c r="F12" s="1">
        <f>E12*B12</f>
        <v>90</v>
      </c>
      <c r="G12" s="5">
        <v>0.75</v>
      </c>
      <c r="H12" s="5">
        <f t="shared" si="13"/>
        <v>0.25</v>
      </c>
      <c r="I12" s="1">
        <f t="shared" si="14"/>
        <v>67.5</v>
      </c>
      <c r="J12" s="1">
        <f t="shared" si="15"/>
        <v>22.5</v>
      </c>
      <c r="K12" s="1">
        <f t="shared" si="16"/>
        <v>33</v>
      </c>
      <c r="L12" s="1">
        <f t="shared" si="17"/>
        <v>9</v>
      </c>
      <c r="M12" s="6">
        <f t="shared" si="1"/>
        <v>35</v>
      </c>
      <c r="N12" s="6">
        <v>20</v>
      </c>
      <c r="O12" s="27">
        <v>16</v>
      </c>
      <c r="P12" s="4">
        <v>7</v>
      </c>
      <c r="Q12" s="1" t="str">
        <f t="shared" si="18"/>
        <v>prop,806,35</v>
      </c>
      <c r="R12" s="1" t="str">
        <f t="shared" si="19"/>
        <v>prop,807,20</v>
      </c>
      <c r="S12" s="1" t="str">
        <f t="shared" si="2"/>
        <v>prop,806,35;prop,807,20</v>
      </c>
      <c r="T12" s="1">
        <v>30</v>
      </c>
    </row>
    <row r="13" spans="1:20">
      <c r="A13" s="7" t="s">
        <v>11</v>
      </c>
      <c r="B13" s="24">
        <f>VLOOKUP(A13,价值设定!$B:$G,6,0)</f>
        <v>360</v>
      </c>
      <c r="C13" s="1" t="str">
        <f>VLOOKUP(A13,价值设定!$B:$G,3,0)&amp;","&amp;E13</f>
        <v>prop,315,1</v>
      </c>
      <c r="D13" s="1" t="str">
        <f t="shared" si="0"/>
        <v>prop,315,1</v>
      </c>
      <c r="E13" s="1">
        <v>1</v>
      </c>
      <c r="F13" s="1">
        <f>E13*B13</f>
        <v>360</v>
      </c>
      <c r="G13" s="5">
        <v>0.75</v>
      </c>
      <c r="H13" s="5">
        <f t="shared" si="13"/>
        <v>0.25</v>
      </c>
      <c r="I13" s="1">
        <f t="shared" si="14"/>
        <v>270</v>
      </c>
      <c r="J13" s="1">
        <f t="shared" si="15"/>
        <v>90</v>
      </c>
      <c r="K13" s="1">
        <f t="shared" si="16"/>
        <v>135</v>
      </c>
      <c r="L13" s="1">
        <f t="shared" si="17"/>
        <v>37</v>
      </c>
      <c r="M13" s="6">
        <f t="shared" si="1"/>
        <v>135</v>
      </c>
      <c r="N13" s="6">
        <v>40</v>
      </c>
      <c r="O13" s="27">
        <v>16</v>
      </c>
      <c r="P13" s="4">
        <v>8</v>
      </c>
      <c r="Q13" s="1" t="str">
        <f t="shared" si="18"/>
        <v>prop,806,135</v>
      </c>
      <c r="R13" s="1" t="str">
        <f t="shared" si="19"/>
        <v>prop,807,40</v>
      </c>
      <c r="S13" s="1" t="str">
        <f t="shared" si="2"/>
        <v>prop,806,135;prop,807,40</v>
      </c>
      <c r="T13" s="1">
        <v>120</v>
      </c>
    </row>
    <row r="14" spans="1:20">
      <c r="A14" s="7" t="s">
        <v>12</v>
      </c>
      <c r="B14" s="24">
        <f>VLOOKUP(A14,价值设定!$B:$G,6,0)</f>
        <v>30</v>
      </c>
      <c r="C14" s="1" t="str">
        <f>VLOOKUP(A14,价值设定!$B:$G,3,0)&amp;","&amp;E14</f>
        <v>prop,316,1</v>
      </c>
      <c r="D14" s="1" t="str">
        <f t="shared" si="0"/>
        <v>prop,316,1</v>
      </c>
      <c r="E14" s="1">
        <v>1</v>
      </c>
      <c r="F14" s="1">
        <f>E14*B14</f>
        <v>30</v>
      </c>
      <c r="G14" s="5">
        <v>0.25</v>
      </c>
      <c r="H14" s="5">
        <f t="shared" si="13"/>
        <v>0.75</v>
      </c>
      <c r="I14" s="1">
        <f t="shared" si="14"/>
        <v>7.5</v>
      </c>
      <c r="J14" s="1">
        <f t="shared" si="15"/>
        <v>22.5</v>
      </c>
      <c r="K14" s="1">
        <f t="shared" si="16"/>
        <v>3</v>
      </c>
      <c r="L14" s="1">
        <f t="shared" si="17"/>
        <v>9</v>
      </c>
      <c r="M14" s="6">
        <f t="shared" si="1"/>
        <v>5</v>
      </c>
      <c r="N14" s="6">
        <v>45</v>
      </c>
      <c r="O14" s="27">
        <v>16</v>
      </c>
      <c r="P14" s="4">
        <v>9</v>
      </c>
      <c r="Q14" s="1" t="str">
        <f t="shared" si="18"/>
        <v>prop,806,5</v>
      </c>
      <c r="R14" s="1" t="str">
        <f t="shared" si="19"/>
        <v>prop,807,45</v>
      </c>
      <c r="S14" s="1" t="str">
        <f t="shared" si="2"/>
        <v>prop,806,5;prop,807,45</v>
      </c>
      <c r="T14" s="1">
        <v>10</v>
      </c>
    </row>
    <row r="15" spans="1:20">
      <c r="A15" s="7" t="s">
        <v>13</v>
      </c>
      <c r="B15" s="24">
        <f>VLOOKUP(A15,价值设定!$B:$G,6,0)</f>
        <v>360</v>
      </c>
      <c r="C15" s="1" t="str">
        <f>VLOOKUP(A15,价值设定!$B:$G,3,0)&amp;","&amp;E15</f>
        <v>prop,318,1</v>
      </c>
      <c r="D15" s="1" t="str">
        <f t="shared" si="0"/>
        <v>prop,318,1</v>
      </c>
      <c r="E15" s="1">
        <v>1</v>
      </c>
      <c r="F15" s="1">
        <f>E15*B15</f>
        <v>360</v>
      </c>
      <c r="G15" s="5">
        <v>0.25</v>
      </c>
      <c r="H15" s="5">
        <f t="shared" si="13"/>
        <v>0.75</v>
      </c>
      <c r="I15" s="1">
        <f t="shared" si="14"/>
        <v>90</v>
      </c>
      <c r="J15" s="1">
        <f t="shared" si="15"/>
        <v>270</v>
      </c>
      <c r="K15" s="1">
        <f t="shared" si="16"/>
        <v>45</v>
      </c>
      <c r="L15" s="1">
        <f t="shared" si="17"/>
        <v>112</v>
      </c>
      <c r="M15" s="6">
        <f t="shared" si="1"/>
        <v>45</v>
      </c>
      <c r="N15" s="6">
        <v>110</v>
      </c>
      <c r="O15" s="27">
        <v>16</v>
      </c>
      <c r="P15" s="4">
        <v>10</v>
      </c>
      <c r="Q15" s="1" t="str">
        <f t="shared" si="18"/>
        <v>prop,806,45</v>
      </c>
      <c r="R15" s="1" t="str">
        <f t="shared" si="19"/>
        <v>prop,807,110</v>
      </c>
      <c r="S15" s="1" t="str">
        <f t="shared" si="2"/>
        <v>prop,806,45;prop,807,110</v>
      </c>
      <c r="T15" s="1">
        <v>120</v>
      </c>
    </row>
    <row r="16" spans="1:20">
      <c r="A16" s="1" t="s">
        <v>29</v>
      </c>
      <c r="B16" s="24">
        <f>VLOOKUP(A16,价值设定!$B:$G,6,0)</f>
        <v>50</v>
      </c>
      <c r="C16" s="1" t="str">
        <f>VLOOKUP(A16,价值设定!$B:$G,3,0)&amp;","&amp;E16</f>
        <v>prop,805,5</v>
      </c>
      <c r="D16" s="1" t="str">
        <f>C16</f>
        <v>prop,805,5</v>
      </c>
      <c r="E16" s="1">
        <v>5</v>
      </c>
      <c r="F16" s="1">
        <f>E16*B16</f>
        <v>250</v>
      </c>
      <c r="G16" s="5">
        <v>0.5</v>
      </c>
      <c r="H16" s="5">
        <f>1-G16</f>
        <v>0.5</v>
      </c>
      <c r="I16" s="1">
        <f>F16*G16</f>
        <v>125</v>
      </c>
      <c r="J16" s="1">
        <f>F16*H16</f>
        <v>125</v>
      </c>
      <c r="K16" s="1">
        <f>INT(I16/$B$2)</f>
        <v>62</v>
      </c>
      <c r="L16" s="1">
        <f>INT(J16/$B$3)</f>
        <v>52</v>
      </c>
      <c r="M16" s="6">
        <f>CEILING(K16,5)</f>
        <v>65</v>
      </c>
      <c r="N16" s="6">
        <f>(F16-M16*$B$2)/$B$3</f>
        <v>50</v>
      </c>
      <c r="O16" s="27">
        <v>3</v>
      </c>
      <c r="P16" s="4">
        <v>11</v>
      </c>
      <c r="Q16" s="1" t="str">
        <f>"prop,806,"&amp;M16</f>
        <v>prop,806,65</v>
      </c>
      <c r="R16" s="1" t="str">
        <f>"prop,807,"&amp;N16</f>
        <v>prop,807,50</v>
      </c>
      <c r="S16" s="1" t="str">
        <f>Q16&amp;";"&amp;R16</f>
        <v>prop,806,65;prop,807,50</v>
      </c>
      <c r="T16" s="1">
        <v>50</v>
      </c>
    </row>
    <row r="17" spans="1:21">
      <c r="A17" s="7" t="s">
        <v>34</v>
      </c>
      <c r="B17" s="24">
        <f>VLOOKUP(A17,价值设定!$B:$G,6,0)</f>
        <v>15</v>
      </c>
      <c r="C17" s="1" t="str">
        <f>VLOOKUP(A17,价值设定!$B:$G,3,0)&amp;","&amp;E17</f>
        <v>prop,801,5</v>
      </c>
      <c r="D17" s="1" t="str">
        <f t="shared" si="0"/>
        <v>prop,801,5</v>
      </c>
      <c r="E17" s="1">
        <v>5</v>
      </c>
      <c r="F17" s="1">
        <f>E17*B17</f>
        <v>75</v>
      </c>
      <c r="G17" s="5">
        <v>0.25</v>
      </c>
      <c r="H17" s="5">
        <f t="shared" si="13"/>
        <v>0.75</v>
      </c>
      <c r="I17" s="1">
        <f t="shared" si="14"/>
        <v>18.75</v>
      </c>
      <c r="J17" s="1">
        <f t="shared" si="15"/>
        <v>56.25</v>
      </c>
      <c r="K17" s="1">
        <f t="shared" si="16"/>
        <v>9</v>
      </c>
      <c r="L17" s="1">
        <f t="shared" si="17"/>
        <v>23</v>
      </c>
      <c r="M17" s="6">
        <f t="shared" si="1"/>
        <v>10</v>
      </c>
      <c r="N17" s="6">
        <v>25</v>
      </c>
      <c r="O17" s="27">
        <v>10</v>
      </c>
      <c r="P17" s="4">
        <v>12</v>
      </c>
      <c r="Q17" s="1" t="str">
        <f t="shared" si="18"/>
        <v>prop,806,10</v>
      </c>
      <c r="R17" s="1" t="str">
        <f t="shared" si="19"/>
        <v>prop,807,25</v>
      </c>
      <c r="S17" s="1" t="str">
        <f t="shared" si="2"/>
        <v>prop,806,10;prop,807,25</v>
      </c>
      <c r="T17" s="1">
        <v>15</v>
      </c>
    </row>
    <row r="18" spans="1:21">
      <c r="A18" s="7" t="s">
        <v>35</v>
      </c>
      <c r="B18" s="24">
        <f>VLOOKUP(A18,价值设定!$B:$G,6,0)</f>
        <v>50</v>
      </c>
      <c r="C18" s="1" t="str">
        <f>VLOOKUP(A18,价值设定!$B:$G,3,0)&amp;","&amp;E18</f>
        <v>prop,802,1</v>
      </c>
      <c r="D18" s="1" t="str">
        <f t="shared" si="0"/>
        <v>prop,802,1</v>
      </c>
      <c r="E18" s="1">
        <v>1</v>
      </c>
      <c r="F18" s="1">
        <f>E18*B18</f>
        <v>50</v>
      </c>
      <c r="G18" s="5">
        <v>0.75</v>
      </c>
      <c r="H18" s="1">
        <f t="shared" si="13"/>
        <v>0.25</v>
      </c>
      <c r="I18" s="1">
        <f t="shared" si="14"/>
        <v>37.5</v>
      </c>
      <c r="J18" s="1">
        <f t="shared" si="15"/>
        <v>12.5</v>
      </c>
      <c r="K18" s="1">
        <f t="shared" si="16"/>
        <v>18</v>
      </c>
      <c r="L18" s="1">
        <f t="shared" si="17"/>
        <v>5</v>
      </c>
      <c r="M18" s="6">
        <f t="shared" si="1"/>
        <v>20</v>
      </c>
      <c r="N18" s="6">
        <v>5</v>
      </c>
      <c r="O18" s="27">
        <v>10</v>
      </c>
      <c r="P18" s="4">
        <v>13</v>
      </c>
      <c r="Q18" s="1" t="str">
        <f t="shared" si="18"/>
        <v>prop,806,20</v>
      </c>
      <c r="R18" s="1" t="str">
        <f t="shared" si="19"/>
        <v>prop,807,5</v>
      </c>
      <c r="S18" s="1" t="str">
        <f t="shared" si="2"/>
        <v>prop,806,20;prop,807,5</v>
      </c>
      <c r="T18" s="1">
        <v>50</v>
      </c>
    </row>
    <row r="19" spans="1:21">
      <c r="A19" s="8" t="s">
        <v>36</v>
      </c>
      <c r="B19" s="8">
        <f>$B$30</f>
        <v>7.0977777777777792E-2</v>
      </c>
      <c r="C19" s="8" t="str">
        <f>VLOOKUP(A19,价值设定!$B:$G,3,0)&amp;","&amp;E19</f>
        <v>coin,30</v>
      </c>
      <c r="D19" s="1" t="str">
        <f t="shared" si="0"/>
        <v>coin,30</v>
      </c>
      <c r="E19" s="8">
        <f>CEILING($B$2/B19*M19,5)</f>
        <v>30</v>
      </c>
      <c r="F19" s="8"/>
      <c r="G19" s="9">
        <v>1</v>
      </c>
      <c r="H19" s="9">
        <f t="shared" si="13"/>
        <v>0</v>
      </c>
      <c r="I19" s="8">
        <f t="shared" si="14"/>
        <v>0</v>
      </c>
      <c r="J19" s="8">
        <f t="shared" si="15"/>
        <v>0</v>
      </c>
      <c r="K19" s="8">
        <f t="shared" si="16"/>
        <v>0</v>
      </c>
      <c r="L19" s="8">
        <f t="shared" si="17"/>
        <v>0</v>
      </c>
      <c r="M19" s="28">
        <v>1</v>
      </c>
      <c r="N19" s="28">
        <f>L19</f>
        <v>0</v>
      </c>
      <c r="O19" s="28">
        <v>-1</v>
      </c>
      <c r="P19" s="4">
        <v>14</v>
      </c>
      <c r="Q19" s="8" t="str">
        <f t="shared" si="18"/>
        <v>prop,806,1</v>
      </c>
      <c r="R19" s="8" t="str">
        <f t="shared" si="19"/>
        <v>prop,807,0</v>
      </c>
      <c r="S19" s="8" t="str">
        <f>Q19</f>
        <v>prop,806,1</v>
      </c>
    </row>
    <row r="20" spans="1:21">
      <c r="A20" s="8" t="s">
        <v>36</v>
      </c>
      <c r="B20" s="8">
        <f t="shared" ref="B20:B22" si="20">$B$30</f>
        <v>7.0977777777777792E-2</v>
      </c>
      <c r="C20" s="8" t="str">
        <f>VLOOKUP(A20,价值设定!$B:$G,3,0)&amp;","&amp;E20</f>
        <v>coin,35</v>
      </c>
      <c r="D20" s="1" t="str">
        <f t="shared" si="0"/>
        <v>coin,35</v>
      </c>
      <c r="E20" s="8">
        <f>CEILING($B$3/B20*N20,5)</f>
        <v>35</v>
      </c>
      <c r="F20" s="8"/>
      <c r="G20" s="9">
        <v>0</v>
      </c>
      <c r="H20" s="9">
        <f t="shared" si="13"/>
        <v>1</v>
      </c>
      <c r="I20" s="8">
        <f t="shared" si="14"/>
        <v>0</v>
      </c>
      <c r="J20" s="8">
        <f t="shared" si="15"/>
        <v>0</v>
      </c>
      <c r="K20" s="8">
        <f t="shared" si="16"/>
        <v>0</v>
      </c>
      <c r="L20" s="8">
        <f t="shared" si="17"/>
        <v>0</v>
      </c>
      <c r="M20" s="28">
        <f>K20</f>
        <v>0</v>
      </c>
      <c r="N20" s="28">
        <v>1</v>
      </c>
      <c r="O20" s="28">
        <v>-1</v>
      </c>
      <c r="P20" s="4">
        <v>15</v>
      </c>
      <c r="Q20" s="8" t="str">
        <f t="shared" si="18"/>
        <v>prop,806,0</v>
      </c>
      <c r="R20" s="8" t="str">
        <f t="shared" si="19"/>
        <v>prop,807,1</v>
      </c>
      <c r="S20" s="8" t="str">
        <f>R20</f>
        <v>prop,807,1</v>
      </c>
      <c r="U20" s="1">
        <f>SUMPRODUCT(T6:T18,E6:E18,O6:O18)</f>
        <v>13900</v>
      </c>
    </row>
    <row r="21" spans="1:21">
      <c r="A21" s="8" t="s">
        <v>36</v>
      </c>
      <c r="B21" s="8">
        <f t="shared" si="20"/>
        <v>7.0977777777777792E-2</v>
      </c>
      <c r="C21" s="8" t="str">
        <f>VLOOKUP(A21,价值设定!$B:$G,3,0)&amp;","&amp;E21</f>
        <v>coin,300</v>
      </c>
      <c r="D21" s="1" t="str">
        <f t="shared" ref="D21:D22" si="21">C21</f>
        <v>coin,300</v>
      </c>
      <c r="E21" s="8">
        <f>E19*10</f>
        <v>300</v>
      </c>
      <c r="F21" s="8"/>
      <c r="G21" s="9">
        <v>1</v>
      </c>
      <c r="H21" s="9">
        <f t="shared" ref="H21:H22" si="22">1-G21</f>
        <v>0</v>
      </c>
      <c r="I21" s="8">
        <f t="shared" ref="I21:I22" si="23">F21*G21</f>
        <v>0</v>
      </c>
      <c r="J21" s="8">
        <f t="shared" ref="J21:J22" si="24">F21*H21</f>
        <v>0</v>
      </c>
      <c r="K21" s="8">
        <f t="shared" ref="K21:K22" si="25">INT(I21/$B$2)</f>
        <v>0</v>
      </c>
      <c r="L21" s="8">
        <f t="shared" ref="L21:L22" si="26">INT(J21/$B$3)</f>
        <v>0</v>
      </c>
      <c r="M21" s="28">
        <v>10</v>
      </c>
      <c r="N21" s="28">
        <f>L21</f>
        <v>0</v>
      </c>
      <c r="O21" s="28">
        <v>-1</v>
      </c>
      <c r="P21" s="4">
        <v>16</v>
      </c>
      <c r="Q21" s="8" t="str">
        <f t="shared" ref="Q21:Q22" si="27">"prop,806,"&amp;M21</f>
        <v>prop,806,10</v>
      </c>
      <c r="R21" s="8" t="str">
        <f t="shared" ref="R21:R22" si="28">"prop,807,"&amp;N21</f>
        <v>prop,807,0</v>
      </c>
      <c r="S21" s="8" t="str">
        <f>Q21</f>
        <v>prop,806,10</v>
      </c>
    </row>
    <row r="22" spans="1:21">
      <c r="A22" s="8" t="s">
        <v>36</v>
      </c>
      <c r="B22" s="8">
        <f t="shared" si="20"/>
        <v>7.0977777777777792E-2</v>
      </c>
      <c r="C22" s="8" t="str">
        <f>VLOOKUP(A22,价值设定!$B:$G,3,0)&amp;","&amp;E22</f>
        <v>coin,350</v>
      </c>
      <c r="D22" s="1" t="str">
        <f t="shared" si="21"/>
        <v>coin,350</v>
      </c>
      <c r="E22" s="8">
        <f>E20*10</f>
        <v>350</v>
      </c>
      <c r="F22" s="8"/>
      <c r="G22" s="9">
        <v>0</v>
      </c>
      <c r="H22" s="9">
        <f t="shared" si="22"/>
        <v>1</v>
      </c>
      <c r="I22" s="8">
        <f t="shared" si="23"/>
        <v>0</v>
      </c>
      <c r="J22" s="8">
        <f t="shared" si="24"/>
        <v>0</v>
      </c>
      <c r="K22" s="8">
        <f t="shared" si="25"/>
        <v>0</v>
      </c>
      <c r="L22" s="8">
        <f t="shared" si="26"/>
        <v>0</v>
      </c>
      <c r="M22" s="28">
        <f>K22</f>
        <v>0</v>
      </c>
      <c r="N22" s="28">
        <v>10</v>
      </c>
      <c r="O22" s="28">
        <v>-1</v>
      </c>
      <c r="P22" s="4">
        <v>17</v>
      </c>
      <c r="Q22" s="8" t="str">
        <f t="shared" si="27"/>
        <v>prop,806,0</v>
      </c>
      <c r="R22" s="8" t="str">
        <f t="shared" si="28"/>
        <v>prop,807,10</v>
      </c>
      <c r="S22" s="8" t="str">
        <f>R22</f>
        <v>prop,807,10</v>
      </c>
    </row>
    <row r="24" spans="1:21">
      <c r="N24" s="1" t="s">
        <v>47</v>
      </c>
      <c r="O24" s="1">
        <f>SUMPRODUCT(F6:F18,O6:O18)</f>
        <v>31940</v>
      </c>
    </row>
    <row r="25" spans="1:21">
      <c r="A25" s="1" t="s">
        <v>144</v>
      </c>
      <c r="B25" s="1">
        <v>0.01</v>
      </c>
    </row>
    <row r="27" spans="1:21">
      <c r="A27" s="1" t="s">
        <v>145</v>
      </c>
      <c r="B27" s="1">
        <f>副本产出!B15/50</f>
        <v>3.548888888888889</v>
      </c>
      <c r="C27" s="1" t="s">
        <v>146</v>
      </c>
    </row>
    <row r="28" spans="1:21">
      <c r="A28" s="1" t="s">
        <v>147</v>
      </c>
      <c r="B28" s="1">
        <v>0.5</v>
      </c>
      <c r="C28" s="1" t="s">
        <v>148</v>
      </c>
      <c r="M28" s="25"/>
      <c r="N28" s="25"/>
    </row>
    <row r="29" spans="1:21">
      <c r="A29" s="1" t="s">
        <v>149</v>
      </c>
      <c r="B29" s="1">
        <f>B28/B27</f>
        <v>0.14088916718847838</v>
      </c>
    </row>
    <row r="30" spans="1:21">
      <c r="A30" s="1" t="s">
        <v>150</v>
      </c>
      <c r="B30" s="1">
        <f>B25/B29</f>
        <v>7.0977777777777792E-2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C2D7-4F4D-40F0-BF16-963B05FFC3E4}">
  <dimension ref="A1:AJ402"/>
  <sheetViews>
    <sheetView tabSelected="1" workbookViewId="0">
      <selection activeCell="L23" sqref="L23"/>
    </sheetView>
  </sheetViews>
  <sheetFormatPr defaultRowHeight="12.75"/>
  <cols>
    <col min="1" max="1" width="7.375" style="15" bestFit="1" customWidth="1"/>
    <col min="2" max="2" width="8" style="15" bestFit="1" customWidth="1"/>
    <col min="3" max="4" width="8" style="11" bestFit="1" customWidth="1"/>
    <col min="5" max="5" width="21.25" style="15" bestFit="1" customWidth="1"/>
    <col min="6" max="7" width="8.875" style="15" bestFit="1" customWidth="1"/>
    <col min="8" max="11" width="8" style="15" bestFit="1" customWidth="1"/>
    <col min="12" max="26" width="9" style="15"/>
    <col min="27" max="28" width="9" style="2"/>
    <col min="29" max="29" width="9" style="15"/>
    <col min="30" max="33" width="9" style="2"/>
    <col min="34" max="16384" width="9" style="15"/>
  </cols>
  <sheetData>
    <row r="1" spans="1:36">
      <c r="A1" s="16" t="s">
        <v>57</v>
      </c>
      <c r="B1" s="16"/>
      <c r="C1" s="17"/>
      <c r="D1" s="17"/>
      <c r="E1" s="16"/>
      <c r="F1" s="16"/>
      <c r="G1" s="16"/>
      <c r="H1" s="16"/>
      <c r="I1" s="16"/>
      <c r="J1" s="16"/>
      <c r="K1" s="16"/>
      <c r="L1" s="18"/>
      <c r="M1" s="18" t="s">
        <v>58</v>
      </c>
      <c r="N1" s="18"/>
      <c r="O1" s="18"/>
      <c r="P1" s="18" t="s">
        <v>58</v>
      </c>
      <c r="S1" s="18" t="s">
        <v>58</v>
      </c>
      <c r="V1" s="15" t="s">
        <v>130</v>
      </c>
    </row>
    <row r="2" spans="1:36">
      <c r="A2" s="12" t="s">
        <v>37</v>
      </c>
      <c r="B2" s="12" t="s">
        <v>42</v>
      </c>
      <c r="C2" s="13" t="s">
        <v>43</v>
      </c>
      <c r="D2" s="13" t="s">
        <v>44</v>
      </c>
      <c r="E2" s="12" t="s">
        <v>38</v>
      </c>
      <c r="F2" s="12" t="s">
        <v>39</v>
      </c>
      <c r="G2" s="12" t="s">
        <v>48</v>
      </c>
      <c r="H2" s="12" t="s">
        <v>40</v>
      </c>
      <c r="I2" s="12" t="s">
        <v>41</v>
      </c>
      <c r="J2" s="14" t="s">
        <v>45</v>
      </c>
      <c r="K2" s="14" t="s">
        <v>46</v>
      </c>
      <c r="M2" s="15" t="s">
        <v>59</v>
      </c>
      <c r="N2" s="15" t="s">
        <v>60</v>
      </c>
      <c r="P2" s="15" t="s">
        <v>61</v>
      </c>
      <c r="Q2" s="15" t="s">
        <v>62</v>
      </c>
      <c r="S2" s="15" t="s">
        <v>75</v>
      </c>
      <c r="V2" s="15" t="s">
        <v>126</v>
      </c>
      <c r="W2" s="15" t="s">
        <v>32</v>
      </c>
      <c r="X2" s="15" t="s">
        <v>48</v>
      </c>
      <c r="Z2" s="15" t="s">
        <v>126</v>
      </c>
      <c r="AA2" s="2" t="s">
        <v>116</v>
      </c>
      <c r="AB2" s="2" t="s">
        <v>127</v>
      </c>
      <c r="AC2" s="15" t="s">
        <v>49</v>
      </c>
      <c r="AD2" s="2" t="s">
        <v>128</v>
      </c>
      <c r="AE2" s="2" t="s">
        <v>129</v>
      </c>
      <c r="AF2" s="2" t="s">
        <v>36</v>
      </c>
      <c r="AG2" s="2" t="s">
        <v>48</v>
      </c>
      <c r="AI2" s="15">
        <v>1</v>
      </c>
      <c r="AJ2" s="15">
        <v>4039</v>
      </c>
    </row>
    <row r="3" spans="1:36">
      <c r="A3" s="12">
        <v>10001</v>
      </c>
      <c r="B3" s="10">
        <v>10</v>
      </c>
      <c r="C3" s="11">
        <v>1</v>
      </c>
      <c r="D3" s="11">
        <v>999</v>
      </c>
      <c r="E3" s="10" t="str">
        <f>商店兑换!S6</f>
        <v>prop,806,375;prop,807,320</v>
      </c>
      <c r="F3" s="10" t="str">
        <f>商店兑换!C6</f>
        <v>prop,705,1</v>
      </c>
      <c r="G3" s="10" t="str">
        <f>F3</f>
        <v>prop,705,1</v>
      </c>
      <c r="H3" s="10">
        <f>商店兑换!O6</f>
        <v>2</v>
      </c>
      <c r="I3" s="10">
        <f>商店兑换!P6</f>
        <v>1</v>
      </c>
      <c r="J3" s="10">
        <v>0</v>
      </c>
      <c r="K3" s="10">
        <v>0</v>
      </c>
      <c r="M3" s="15" t="str">
        <f>副本产出!H2</f>
        <v>prop,806,34</v>
      </c>
      <c r="N3" s="15" t="str">
        <f>M3</f>
        <v>prop,806,34</v>
      </c>
      <c r="P3" s="15" t="str">
        <f>副本产出!Q2</f>
        <v>prop,702,1</v>
      </c>
      <c r="Q3" s="15" t="str">
        <f>P3</f>
        <v>prop,702,1</v>
      </c>
      <c r="S3" s="2">
        <v>12</v>
      </c>
      <c r="U3" s="15">
        <v>11</v>
      </c>
      <c r="V3" s="15">
        <f>副本产出!L41</f>
        <v>306</v>
      </c>
      <c r="W3" s="15">
        <v>1</v>
      </c>
      <c r="X3" s="15" t="str">
        <f>副本产出!N41</f>
        <v>cash,10|10;coin,500|10;prop,102,1|10;prop,103,1|5;pack,301|60;pack,302|10;pack,701|10;pack,702|5</v>
      </c>
      <c r="Z3" s="15">
        <f>100000+AA3*10+AB3</f>
        <v>140011</v>
      </c>
      <c r="AA3" s="2">
        <v>4001</v>
      </c>
      <c r="AB3" s="22">
        <v>1</v>
      </c>
      <c r="AD3" s="2">
        <v>0</v>
      </c>
      <c r="AE3" s="2">
        <v>0</v>
      </c>
      <c r="AF3" s="2">
        <v>0</v>
      </c>
      <c r="AG3" s="2" t="str">
        <f>"pack,"&amp;VLOOKUP(IF(AA3&lt;$AJ$2,10,IF(AA3&lt;$AJ$3,20,30))+AB3,$U$3:$V$14,2,0)</f>
        <v>pack,306</v>
      </c>
      <c r="AI3" s="15">
        <v>2</v>
      </c>
      <c r="AJ3" s="15">
        <v>4059</v>
      </c>
    </row>
    <row r="4" spans="1:36">
      <c r="A4" s="12">
        <v>10002</v>
      </c>
      <c r="B4" s="10">
        <v>10</v>
      </c>
      <c r="C4" s="11">
        <v>1</v>
      </c>
      <c r="D4" s="11">
        <v>999</v>
      </c>
      <c r="E4" s="10" t="str">
        <f>商店兑换!S7</f>
        <v>prop,806,375;prop,807,320</v>
      </c>
      <c r="F4" s="10" t="str">
        <f>商店兑换!C7</f>
        <v>prop,706,1</v>
      </c>
      <c r="G4" s="10" t="str">
        <f t="shared" ref="G4:G19" si="0">F4</f>
        <v>prop,706,1</v>
      </c>
      <c r="H4" s="10">
        <f>商店兑换!O7</f>
        <v>2</v>
      </c>
      <c r="I4" s="10">
        <f>商店兑换!P7</f>
        <v>2</v>
      </c>
      <c r="J4" s="10">
        <v>0</v>
      </c>
      <c r="K4" s="10">
        <v>0</v>
      </c>
      <c r="M4" s="15" t="str">
        <f>副本产出!H3</f>
        <v>prop,806,23</v>
      </c>
      <c r="N4" s="15" t="str">
        <f t="shared" ref="N4:N17" si="1">M4</f>
        <v>prop,806,23</v>
      </c>
      <c r="P4" s="15" t="str">
        <f>副本产出!Q3</f>
        <v>prop,106,1</v>
      </c>
      <c r="Q4" s="15" t="str">
        <f t="shared" ref="Q4:Q17" si="2">P4</f>
        <v>prop,106,1</v>
      </c>
      <c r="S4" s="2">
        <v>12</v>
      </c>
      <c r="U4" s="15">
        <v>21</v>
      </c>
      <c r="V4" s="15">
        <f>副本产出!L42</f>
        <v>307</v>
      </c>
      <c r="W4" s="15">
        <v>1</v>
      </c>
      <c r="X4" s="15" t="str">
        <f>副本产出!N42</f>
        <v>cash,10|10;coin,500|10;prop,102,1|10;prop,103,1|5;pack,301|40;pack,302|20;pack,701|10;pack,702|5</v>
      </c>
      <c r="Z4" s="15">
        <f t="shared" ref="Z4:Z67" si="3">100000+AA4*10+AB4</f>
        <v>140021</v>
      </c>
      <c r="AA4" s="2">
        <v>4002</v>
      </c>
      <c r="AB4" s="22">
        <v>1</v>
      </c>
      <c r="AD4" s="2">
        <v>0</v>
      </c>
      <c r="AE4" s="2">
        <v>0</v>
      </c>
      <c r="AF4" s="2">
        <v>0</v>
      </c>
      <c r="AG4" s="2" t="str">
        <f t="shared" ref="AG4:AG67" si="4">"pack,"&amp;VLOOKUP(IF(AA4&lt;$AJ$2,10,IF(AA4&lt;$AJ$3,20,30))+AB4,$U$3:$V$14,2,0)</f>
        <v>pack,306</v>
      </c>
      <c r="AI4" s="15">
        <v>3</v>
      </c>
    </row>
    <row r="5" spans="1:36">
      <c r="A5" s="12">
        <v>10003</v>
      </c>
      <c r="B5" s="10">
        <v>10</v>
      </c>
      <c r="C5" s="11">
        <v>1</v>
      </c>
      <c r="D5" s="11">
        <v>999</v>
      </c>
      <c r="E5" s="10" t="str">
        <f>商店兑换!S8</f>
        <v>prop,806,15;prop,807,10</v>
      </c>
      <c r="F5" s="10" t="str">
        <f>商店兑换!C8</f>
        <v>pack,303</v>
      </c>
      <c r="G5" s="10" t="str">
        <f t="shared" si="0"/>
        <v>pack,303</v>
      </c>
      <c r="H5" s="10">
        <f>商店兑换!O8</f>
        <v>12</v>
      </c>
      <c r="I5" s="10">
        <f>商店兑换!P8</f>
        <v>5</v>
      </c>
      <c r="J5" s="10">
        <v>0</v>
      </c>
      <c r="K5" s="10">
        <v>0</v>
      </c>
      <c r="M5" s="15" t="str">
        <f>副本产出!H4</f>
        <v>prop,806,45</v>
      </c>
      <c r="N5" s="15" t="str">
        <f t="shared" si="1"/>
        <v>prop,806,45</v>
      </c>
      <c r="P5" s="15" t="str">
        <f>副本产出!Q4</f>
        <v>prop,403,2</v>
      </c>
      <c r="Q5" s="15" t="str">
        <f t="shared" si="2"/>
        <v>prop,403,2</v>
      </c>
      <c r="S5" s="2">
        <v>12</v>
      </c>
      <c r="U5" s="15">
        <v>31</v>
      </c>
      <c r="V5" s="15">
        <f>副本产出!L43</f>
        <v>308</v>
      </c>
      <c r="W5" s="15">
        <v>1</v>
      </c>
      <c r="X5" s="15" t="str">
        <f>副本产出!N43</f>
        <v>cash,10|10;coin,500|10;prop,102,1|10;prop,103,1|5;pack,301|30;pack,302|30;pack,701|10;pack,702|5</v>
      </c>
      <c r="Z5" s="15">
        <f t="shared" si="3"/>
        <v>140031</v>
      </c>
      <c r="AA5" s="2">
        <v>4003</v>
      </c>
      <c r="AB5" s="22">
        <v>1</v>
      </c>
      <c r="AD5" s="2">
        <v>0</v>
      </c>
      <c r="AE5" s="2">
        <v>0</v>
      </c>
      <c r="AF5" s="2">
        <v>0</v>
      </c>
      <c r="AG5" s="2" t="str">
        <f t="shared" si="4"/>
        <v>pack,306</v>
      </c>
    </row>
    <row r="6" spans="1:36">
      <c r="A6" s="12">
        <v>10004</v>
      </c>
      <c r="B6" s="10">
        <v>10</v>
      </c>
      <c r="C6" s="11">
        <v>1</v>
      </c>
      <c r="D6" s="11">
        <v>999</v>
      </c>
      <c r="E6" s="10" t="str">
        <f>商店兑换!S9</f>
        <v>prop,806,150;prop,807,125</v>
      </c>
      <c r="F6" s="10" t="str">
        <f>商店兑换!C9</f>
        <v>pack,304</v>
      </c>
      <c r="G6" s="10" t="str">
        <f t="shared" si="0"/>
        <v>pack,304</v>
      </c>
      <c r="H6" s="10">
        <f>商店兑换!O9</f>
        <v>6</v>
      </c>
      <c r="I6" s="10">
        <f>商店兑换!P9</f>
        <v>4</v>
      </c>
      <c r="J6" s="10">
        <v>0</v>
      </c>
      <c r="K6" s="10">
        <v>0</v>
      </c>
      <c r="M6" s="15" t="str">
        <f>副本产出!H5</f>
        <v>prop,807,19</v>
      </c>
      <c r="N6" s="15" t="str">
        <f t="shared" si="1"/>
        <v>prop,807,19</v>
      </c>
      <c r="P6" s="15" t="str">
        <f>副本产出!Q5</f>
        <v>prop,317,2</v>
      </c>
      <c r="Q6" s="15" t="str">
        <f t="shared" si="2"/>
        <v>prop,317,2</v>
      </c>
      <c r="S6" s="2">
        <v>12</v>
      </c>
      <c r="U6" s="15">
        <v>12</v>
      </c>
      <c r="V6" s="15">
        <f>副本产出!L44</f>
        <v>309</v>
      </c>
      <c r="W6" s="15">
        <v>1</v>
      </c>
      <c r="X6" s="15" t="str">
        <f>副本产出!N44</f>
        <v>cash,10|10;cash,20|10;coin,500|10;coin,1000|5;prop,102,1|5;prop,103,1|10;prop,104,1|5;pack,301|50;pack,302|40;pack,303|5;pack,701|10;pack,702|20</v>
      </c>
      <c r="Z6" s="15">
        <f t="shared" si="3"/>
        <v>140041</v>
      </c>
      <c r="AA6" s="2">
        <v>4004</v>
      </c>
      <c r="AB6" s="22">
        <v>1</v>
      </c>
      <c r="AD6" s="2">
        <v>0</v>
      </c>
      <c r="AE6" s="2">
        <v>0</v>
      </c>
      <c r="AF6" s="2">
        <v>0</v>
      </c>
      <c r="AG6" s="2" t="str">
        <f t="shared" si="4"/>
        <v>pack,306</v>
      </c>
    </row>
    <row r="7" spans="1:36">
      <c r="A7" s="12">
        <v>10005</v>
      </c>
      <c r="B7" s="10">
        <v>10</v>
      </c>
      <c r="C7" s="11">
        <v>1</v>
      </c>
      <c r="D7" s="11">
        <v>999</v>
      </c>
      <c r="E7" s="10" t="str">
        <f>商店兑换!S10</f>
        <v>prop,806,1200;prop,807,1000</v>
      </c>
      <c r="F7" s="10" t="str">
        <f>商店兑换!C10</f>
        <v>pack,305</v>
      </c>
      <c r="G7" s="10" t="str">
        <f t="shared" si="0"/>
        <v>pack,305</v>
      </c>
      <c r="H7" s="10">
        <f>商店兑换!O10</f>
        <v>1</v>
      </c>
      <c r="I7" s="10">
        <f>商店兑换!P10</f>
        <v>3</v>
      </c>
      <c r="J7" s="10">
        <v>0</v>
      </c>
      <c r="K7" s="10">
        <v>0</v>
      </c>
      <c r="M7" s="15" t="str">
        <f>副本产出!H6</f>
        <v>prop,807,37</v>
      </c>
      <c r="N7" s="15" t="str">
        <f t="shared" si="1"/>
        <v>prop,807,37</v>
      </c>
      <c r="P7" s="15" t="str">
        <f>副本产出!Q6</f>
        <v>prop,314,2</v>
      </c>
      <c r="Q7" s="15" t="str">
        <f t="shared" si="2"/>
        <v>prop,314,2</v>
      </c>
      <c r="S7" s="2">
        <v>12</v>
      </c>
      <c r="U7" s="15">
        <v>22</v>
      </c>
      <c r="V7" s="15">
        <f>副本产出!L45</f>
        <v>310</v>
      </c>
      <c r="W7" s="15">
        <v>1</v>
      </c>
      <c r="X7" s="15" t="str">
        <f>副本产出!N45</f>
        <v>cash,10|10;cash,20|10;coin,500|10;coin,1000|5;prop,102,1|5;prop,103,1|10;prop,104,1|5;pack,301|30;pack,302|50;pack,303|5;pack,701|10;pack,702|20</v>
      </c>
      <c r="Z7" s="15">
        <f t="shared" si="3"/>
        <v>140051</v>
      </c>
      <c r="AA7" s="2">
        <v>4005</v>
      </c>
      <c r="AB7" s="22">
        <v>1</v>
      </c>
      <c r="AD7" s="2">
        <v>0</v>
      </c>
      <c r="AE7" s="2">
        <v>0</v>
      </c>
      <c r="AF7" s="2">
        <v>0</v>
      </c>
      <c r="AG7" s="2" t="str">
        <f t="shared" si="4"/>
        <v>pack,306</v>
      </c>
    </row>
    <row r="8" spans="1:36">
      <c r="A8" s="12">
        <v>10006</v>
      </c>
      <c r="B8" s="10">
        <v>10</v>
      </c>
      <c r="C8" s="11">
        <v>1</v>
      </c>
      <c r="D8" s="11">
        <v>999</v>
      </c>
      <c r="E8" s="10" t="str">
        <f>商店兑换!S11</f>
        <v>prop,806,75;prop,807,60</v>
      </c>
      <c r="F8" s="10" t="str">
        <f>商店兑换!C11</f>
        <v>prop,323,1</v>
      </c>
      <c r="G8" s="10" t="str">
        <f t="shared" si="0"/>
        <v>prop,323,1</v>
      </c>
      <c r="H8" s="10">
        <f>商店兑换!O11</f>
        <v>5</v>
      </c>
      <c r="I8" s="10">
        <f>商店兑换!P11</f>
        <v>6</v>
      </c>
      <c r="J8" s="10">
        <v>0</v>
      </c>
      <c r="K8" s="10">
        <v>0</v>
      </c>
      <c r="M8" s="15" t="str">
        <f>副本产出!I2</f>
        <v>prop,806,57</v>
      </c>
      <c r="N8" s="15" t="str">
        <f t="shared" si="1"/>
        <v>prop,806,57</v>
      </c>
      <c r="P8" s="15" t="str">
        <f>副本产出!Q7</f>
        <v>prop,702,1</v>
      </c>
      <c r="Q8" s="15" t="str">
        <f t="shared" si="2"/>
        <v>prop,702,1</v>
      </c>
      <c r="S8" s="2">
        <v>12</v>
      </c>
      <c r="U8" s="15">
        <v>32</v>
      </c>
      <c r="V8" s="15">
        <f>副本产出!L46</f>
        <v>311</v>
      </c>
      <c r="W8" s="15">
        <v>1</v>
      </c>
      <c r="X8" s="15" t="str">
        <f>副本产出!N46</f>
        <v>cash,10|5;cash,20|15;coin,500|10;coin,1000|5;prop,102,1|5;prop,103,1|10;prop,104,1|10;pack,301|30;pack,302|60;pack,303|25;pack,701|10;pack,702|25</v>
      </c>
      <c r="Z8" s="15">
        <f t="shared" si="3"/>
        <v>140061</v>
      </c>
      <c r="AA8" s="2">
        <v>4006</v>
      </c>
      <c r="AB8" s="22">
        <v>1</v>
      </c>
      <c r="AD8" s="2">
        <v>0</v>
      </c>
      <c r="AE8" s="2">
        <v>0</v>
      </c>
      <c r="AF8" s="2">
        <v>0</v>
      </c>
      <c r="AG8" s="2" t="str">
        <f t="shared" si="4"/>
        <v>pack,306</v>
      </c>
    </row>
    <row r="9" spans="1:36">
      <c r="A9" s="12">
        <v>10007</v>
      </c>
      <c r="B9" s="10">
        <v>10</v>
      </c>
      <c r="C9" s="11">
        <v>1</v>
      </c>
      <c r="D9" s="11">
        <v>999</v>
      </c>
      <c r="E9" s="10" t="str">
        <f>商店兑换!S12</f>
        <v>prop,806,35;prop,807,20</v>
      </c>
      <c r="F9" s="10" t="str">
        <f>商店兑换!C12</f>
        <v>prop,314,1</v>
      </c>
      <c r="G9" s="10" t="str">
        <f t="shared" si="0"/>
        <v>prop,314,1</v>
      </c>
      <c r="H9" s="10">
        <f>商店兑换!O12</f>
        <v>16</v>
      </c>
      <c r="I9" s="10">
        <f>商店兑换!P12</f>
        <v>7</v>
      </c>
      <c r="J9" s="10">
        <v>0</v>
      </c>
      <c r="K9" s="10">
        <v>0</v>
      </c>
      <c r="M9" s="15" t="str">
        <f>副本产出!I3</f>
        <v>prop,806,38</v>
      </c>
      <c r="N9" s="15" t="str">
        <f t="shared" si="1"/>
        <v>prop,806,38</v>
      </c>
      <c r="P9" s="15" t="str">
        <f>副本产出!Q8</f>
        <v>prop,106,2</v>
      </c>
      <c r="Q9" s="15" t="str">
        <f t="shared" si="2"/>
        <v>prop,106,2</v>
      </c>
      <c r="S9" s="2">
        <v>12</v>
      </c>
      <c r="U9" s="15">
        <v>13</v>
      </c>
      <c r="V9" s="15">
        <f>副本产出!L47</f>
        <v>312</v>
      </c>
      <c r="W9" s="15">
        <v>1</v>
      </c>
      <c r="X9" s="15" t="str">
        <f>副本产出!N47</f>
        <v>cash,10|5;cash,20|10;cash,50|10;coin,500|3;coin,1000|5;prop,103,1|10;prop,104,1|10;prop,105,1|5;pack,302|52;pack,303|35;pack,304|1;prop,403,1|10;pack,702|10;pack,703|10</v>
      </c>
      <c r="Z9" s="15">
        <f t="shared" si="3"/>
        <v>140071</v>
      </c>
      <c r="AA9" s="2">
        <v>4007</v>
      </c>
      <c r="AB9" s="22">
        <v>1</v>
      </c>
      <c r="AD9" s="2">
        <v>0</v>
      </c>
      <c r="AE9" s="2">
        <v>0</v>
      </c>
      <c r="AF9" s="2">
        <v>0</v>
      </c>
      <c r="AG9" s="2" t="str">
        <f t="shared" si="4"/>
        <v>pack,306</v>
      </c>
    </row>
    <row r="10" spans="1:36">
      <c r="A10" s="12">
        <v>10008</v>
      </c>
      <c r="B10" s="10">
        <v>10</v>
      </c>
      <c r="C10" s="11">
        <v>1</v>
      </c>
      <c r="D10" s="11">
        <v>999</v>
      </c>
      <c r="E10" s="10" t="str">
        <f>商店兑换!S13</f>
        <v>prop,806,135;prop,807,40</v>
      </c>
      <c r="F10" s="10" t="str">
        <f>商店兑换!C13</f>
        <v>prop,315,1</v>
      </c>
      <c r="G10" s="10" t="str">
        <f t="shared" si="0"/>
        <v>prop,315,1</v>
      </c>
      <c r="H10" s="10">
        <f>商店兑换!O13</f>
        <v>16</v>
      </c>
      <c r="I10" s="10">
        <f>商店兑换!P13</f>
        <v>8</v>
      </c>
      <c r="J10" s="10">
        <v>0</v>
      </c>
      <c r="K10" s="10">
        <v>0</v>
      </c>
      <c r="M10" s="15" t="str">
        <f>副本产出!I4</f>
        <v>prop,806,76</v>
      </c>
      <c r="N10" s="15" t="str">
        <f t="shared" si="1"/>
        <v>prop,806,76</v>
      </c>
      <c r="P10" s="15" t="str">
        <f>副本产出!Q9</f>
        <v>prop,403,3</v>
      </c>
      <c r="Q10" s="15" t="str">
        <f t="shared" si="2"/>
        <v>prop,403,3</v>
      </c>
      <c r="S10" s="2">
        <v>12</v>
      </c>
      <c r="U10" s="15">
        <v>23</v>
      </c>
      <c r="V10" s="15">
        <f>副本产出!L48</f>
        <v>313</v>
      </c>
      <c r="W10" s="15">
        <v>1</v>
      </c>
      <c r="X10" s="15" t="str">
        <f>副本产出!N48</f>
        <v>cash,10|5;cash,20|10;cash,50|10;coin,500|3;coin,1000|5;prop,103,1|10;prop,104,1|10;prop,105,1|6;pack,302|45;pack,303|45;pack,304|2;prop,403,1|10;pack,702|10;pack,703|10</v>
      </c>
      <c r="Z10" s="15">
        <f t="shared" si="3"/>
        <v>140081</v>
      </c>
      <c r="AA10" s="2">
        <v>4008</v>
      </c>
      <c r="AB10" s="22">
        <v>1</v>
      </c>
      <c r="AD10" s="2">
        <v>0</v>
      </c>
      <c r="AE10" s="2">
        <v>0</v>
      </c>
      <c r="AF10" s="2">
        <v>0</v>
      </c>
      <c r="AG10" s="2" t="str">
        <f t="shared" si="4"/>
        <v>pack,306</v>
      </c>
    </row>
    <row r="11" spans="1:36">
      <c r="A11" s="12">
        <v>10009</v>
      </c>
      <c r="B11" s="10">
        <v>10</v>
      </c>
      <c r="C11" s="11">
        <v>1</v>
      </c>
      <c r="D11" s="11">
        <v>999</v>
      </c>
      <c r="E11" s="10" t="str">
        <f>商店兑换!S14</f>
        <v>prop,806,5;prop,807,45</v>
      </c>
      <c r="F11" s="10" t="str">
        <f>商店兑换!C14</f>
        <v>prop,316,1</v>
      </c>
      <c r="G11" s="10" t="str">
        <f t="shared" si="0"/>
        <v>prop,316,1</v>
      </c>
      <c r="H11" s="10">
        <f>商店兑换!O14</f>
        <v>16</v>
      </c>
      <c r="I11" s="10">
        <f>商店兑换!P14</f>
        <v>9</v>
      </c>
      <c r="J11" s="10">
        <v>0</v>
      </c>
      <c r="K11" s="10">
        <v>0</v>
      </c>
      <c r="M11" s="15" t="str">
        <f>副本产出!I5</f>
        <v>prop,807,32</v>
      </c>
      <c r="N11" s="15" t="str">
        <f t="shared" si="1"/>
        <v>prop,807,32</v>
      </c>
      <c r="P11" s="15" t="str">
        <f>副本产出!Q10</f>
        <v>prop,318,1</v>
      </c>
      <c r="Q11" s="15" t="str">
        <f t="shared" si="2"/>
        <v>prop,318,1</v>
      </c>
      <c r="S11" s="2">
        <v>12</v>
      </c>
      <c r="U11" s="15">
        <v>33</v>
      </c>
      <c r="V11" s="15">
        <f>副本产出!L49</f>
        <v>314</v>
      </c>
      <c r="W11" s="15">
        <v>1</v>
      </c>
      <c r="X11" s="15" t="str">
        <f>副本产出!N49</f>
        <v>cash,10|5;cash,20|10;cash,50|10;coin,500|3;coin,1000|5;prop,103,1|10;prop,104,1|10;prop,105,1|5;pack,302|52;pack,303|35;pack,304|3;prop,403,1|10;pack,702|10;pack,703|10</v>
      </c>
      <c r="Z11" s="15">
        <f t="shared" si="3"/>
        <v>140091</v>
      </c>
      <c r="AA11" s="2">
        <v>4009</v>
      </c>
      <c r="AB11" s="22">
        <v>1</v>
      </c>
      <c r="AD11" s="2">
        <v>0</v>
      </c>
      <c r="AE11" s="2">
        <v>0</v>
      </c>
      <c r="AF11" s="2">
        <v>0</v>
      </c>
      <c r="AG11" s="2" t="str">
        <f t="shared" si="4"/>
        <v>pack,306</v>
      </c>
    </row>
    <row r="12" spans="1:36">
      <c r="A12" s="12">
        <v>10010</v>
      </c>
      <c r="B12" s="10">
        <v>10</v>
      </c>
      <c r="C12" s="11">
        <v>1</v>
      </c>
      <c r="D12" s="11">
        <v>999</v>
      </c>
      <c r="E12" s="10" t="str">
        <f>商店兑换!S15</f>
        <v>prop,806,45;prop,807,110</v>
      </c>
      <c r="F12" s="10" t="str">
        <f>商店兑换!C15</f>
        <v>prop,318,1</v>
      </c>
      <c r="G12" s="10" t="str">
        <f t="shared" si="0"/>
        <v>prop,318,1</v>
      </c>
      <c r="H12" s="10">
        <f>商店兑换!O15</f>
        <v>16</v>
      </c>
      <c r="I12" s="10">
        <f>商店兑换!P15</f>
        <v>10</v>
      </c>
      <c r="J12" s="10">
        <v>0</v>
      </c>
      <c r="K12" s="10">
        <v>0</v>
      </c>
      <c r="M12" s="15" t="str">
        <f>副本产出!I6</f>
        <v>prop,807,63</v>
      </c>
      <c r="N12" s="15" t="str">
        <f t="shared" si="1"/>
        <v>prop,807,63</v>
      </c>
      <c r="P12" s="15" t="str">
        <f>副本产出!Q11</f>
        <v>prop,315,1</v>
      </c>
      <c r="Q12" s="15" t="str">
        <f t="shared" si="2"/>
        <v>prop,315,1</v>
      </c>
      <c r="S12" s="2">
        <v>12</v>
      </c>
      <c r="U12" s="15">
        <v>14</v>
      </c>
      <c r="V12" s="15">
        <f>副本产出!L50</f>
        <v>315</v>
      </c>
      <c r="W12" s="15">
        <v>1</v>
      </c>
      <c r="X12" s="15" t="str">
        <f>副本产出!N50</f>
        <v>cash,50|60;prop,105,1|50;pack,303|150;pack,304|30;prop,403,1|50;pack,702|50;pack,703|30</v>
      </c>
      <c r="Z12" s="15">
        <f t="shared" si="3"/>
        <v>140101</v>
      </c>
      <c r="AA12" s="2">
        <v>4010</v>
      </c>
      <c r="AB12" s="22">
        <v>1</v>
      </c>
      <c r="AD12" s="2">
        <v>0</v>
      </c>
      <c r="AE12" s="2">
        <v>0</v>
      </c>
      <c r="AF12" s="2">
        <v>0</v>
      </c>
      <c r="AG12" s="2" t="str">
        <f t="shared" si="4"/>
        <v>pack,306</v>
      </c>
    </row>
    <row r="13" spans="1:36">
      <c r="A13" s="12">
        <v>10011</v>
      </c>
      <c r="B13" s="10">
        <v>10</v>
      </c>
      <c r="C13" s="11">
        <v>1</v>
      </c>
      <c r="D13" s="11">
        <v>999</v>
      </c>
      <c r="E13" s="10" t="str">
        <f>商店兑换!S16</f>
        <v>prop,806,65;prop,807,50</v>
      </c>
      <c r="F13" s="10" t="str">
        <f>商店兑换!C16</f>
        <v>prop,805,5</v>
      </c>
      <c r="G13" s="10" t="str">
        <f t="shared" si="0"/>
        <v>prop,805,5</v>
      </c>
      <c r="H13" s="10">
        <f>商店兑换!O16</f>
        <v>3</v>
      </c>
      <c r="I13" s="10">
        <f>商店兑换!P16</f>
        <v>11</v>
      </c>
      <c r="J13" s="10">
        <v>0</v>
      </c>
      <c r="K13" s="10">
        <v>0</v>
      </c>
      <c r="M13" s="15" t="str">
        <f>副本产出!J2</f>
        <v>prop,806,67</v>
      </c>
      <c r="N13" s="15" t="str">
        <f t="shared" si="1"/>
        <v>prop,806,67</v>
      </c>
      <c r="P13" s="15" t="str">
        <f>副本产出!Q12</f>
        <v>prop,702,1</v>
      </c>
      <c r="Q13" s="15" t="str">
        <f t="shared" si="2"/>
        <v>prop,702,1</v>
      </c>
      <c r="S13" s="2">
        <v>12</v>
      </c>
      <c r="U13" s="15">
        <v>24</v>
      </c>
      <c r="V13" s="15">
        <f>副本产出!L51</f>
        <v>316</v>
      </c>
      <c r="W13" s="15">
        <v>1</v>
      </c>
      <c r="X13" s="15" t="str">
        <f>副本产出!N51</f>
        <v>cash,50|60;prop,105,1|50;pack,303|120;pack,304|60;prop,403,1|50;pack,702|50;pack,703|30</v>
      </c>
      <c r="Z13" s="15">
        <f t="shared" si="3"/>
        <v>140111</v>
      </c>
      <c r="AA13" s="2">
        <v>4011</v>
      </c>
      <c r="AB13" s="22">
        <v>1</v>
      </c>
      <c r="AD13" s="2">
        <v>0</v>
      </c>
      <c r="AE13" s="2">
        <v>0</v>
      </c>
      <c r="AF13" s="2">
        <v>0</v>
      </c>
      <c r="AG13" s="2" t="str">
        <f t="shared" si="4"/>
        <v>pack,306</v>
      </c>
    </row>
    <row r="14" spans="1:36">
      <c r="A14" s="12">
        <v>10012</v>
      </c>
      <c r="B14" s="10">
        <v>10</v>
      </c>
      <c r="C14" s="11">
        <v>1</v>
      </c>
      <c r="D14" s="11">
        <v>999</v>
      </c>
      <c r="E14" s="10" t="str">
        <f>商店兑换!S17</f>
        <v>prop,806,10;prop,807,25</v>
      </c>
      <c r="F14" s="10" t="str">
        <f>商店兑换!C17</f>
        <v>prop,801,5</v>
      </c>
      <c r="G14" s="10" t="str">
        <f t="shared" si="0"/>
        <v>prop,801,5</v>
      </c>
      <c r="H14" s="10">
        <f>商店兑换!O17</f>
        <v>10</v>
      </c>
      <c r="I14" s="10">
        <f>商店兑换!P17</f>
        <v>12</v>
      </c>
      <c r="J14" s="10">
        <v>0</v>
      </c>
      <c r="K14" s="10">
        <v>0</v>
      </c>
      <c r="M14" s="15" t="str">
        <f>副本产出!J3</f>
        <v>prop,806,45</v>
      </c>
      <c r="N14" s="15" t="str">
        <f t="shared" si="1"/>
        <v>prop,806,45</v>
      </c>
      <c r="P14" s="15" t="str">
        <f>副本产出!Q13</f>
        <v>prop,106,2</v>
      </c>
      <c r="Q14" s="15" t="str">
        <f t="shared" si="2"/>
        <v>prop,106,2</v>
      </c>
      <c r="S14" s="2">
        <v>12</v>
      </c>
      <c r="U14" s="15">
        <v>34</v>
      </c>
      <c r="V14" s="15">
        <f>副本产出!L52</f>
        <v>317</v>
      </c>
      <c r="W14" s="15">
        <v>1</v>
      </c>
      <c r="X14" s="15" t="str">
        <f>副本产出!N52</f>
        <v>cash,50|60;prop,105,1|50;pack,303|100;pack,304|80;prop,403,1|50;pack,702|50;pack,703|30</v>
      </c>
      <c r="Z14" s="15">
        <f t="shared" si="3"/>
        <v>140121</v>
      </c>
      <c r="AA14" s="2">
        <v>4012</v>
      </c>
      <c r="AB14" s="22">
        <v>1</v>
      </c>
      <c r="AD14" s="2">
        <v>0</v>
      </c>
      <c r="AE14" s="2">
        <v>0</v>
      </c>
      <c r="AF14" s="2">
        <v>0</v>
      </c>
      <c r="AG14" s="2" t="str">
        <f t="shared" si="4"/>
        <v>pack,306</v>
      </c>
    </row>
    <row r="15" spans="1:36">
      <c r="A15" s="12">
        <v>10013</v>
      </c>
      <c r="B15" s="10">
        <v>10</v>
      </c>
      <c r="C15" s="11">
        <v>1</v>
      </c>
      <c r="D15" s="11">
        <v>999</v>
      </c>
      <c r="E15" s="10" t="str">
        <f>商店兑换!S18</f>
        <v>prop,806,20;prop,807,5</v>
      </c>
      <c r="F15" s="10" t="str">
        <f>商店兑换!C18</f>
        <v>prop,802,1</v>
      </c>
      <c r="G15" s="10" t="str">
        <f t="shared" si="0"/>
        <v>prop,802,1</v>
      </c>
      <c r="H15" s="10">
        <f>商店兑换!O18</f>
        <v>10</v>
      </c>
      <c r="I15" s="10">
        <f>商店兑换!P18</f>
        <v>13</v>
      </c>
      <c r="J15" s="10">
        <v>0</v>
      </c>
      <c r="K15" s="10">
        <v>0</v>
      </c>
      <c r="M15" s="15" t="str">
        <f>副本产出!J4</f>
        <v>prop,806,89</v>
      </c>
      <c r="N15" s="15" t="str">
        <f t="shared" si="1"/>
        <v>prop,806,89</v>
      </c>
      <c r="P15" s="15" t="str">
        <f>副本产出!Q14</f>
        <v>prop,403,3</v>
      </c>
      <c r="Q15" s="15" t="str">
        <f t="shared" si="2"/>
        <v>prop,403,3</v>
      </c>
      <c r="S15" s="2">
        <v>12</v>
      </c>
      <c r="Z15" s="15">
        <f t="shared" si="3"/>
        <v>140131</v>
      </c>
      <c r="AA15" s="2">
        <v>4013</v>
      </c>
      <c r="AB15" s="22">
        <v>1</v>
      </c>
      <c r="AD15" s="2">
        <v>0</v>
      </c>
      <c r="AE15" s="2">
        <v>0</v>
      </c>
      <c r="AF15" s="2">
        <v>0</v>
      </c>
      <c r="AG15" s="2" t="str">
        <f t="shared" si="4"/>
        <v>pack,306</v>
      </c>
    </row>
    <row r="16" spans="1:36">
      <c r="A16" s="12">
        <v>10014</v>
      </c>
      <c r="B16" s="10">
        <v>10</v>
      </c>
      <c r="C16" s="11">
        <v>1</v>
      </c>
      <c r="D16" s="11">
        <v>999</v>
      </c>
      <c r="E16" s="10" t="str">
        <f>商店兑换!S19</f>
        <v>prop,806,1</v>
      </c>
      <c r="F16" s="10" t="str">
        <f>商店兑换!C19</f>
        <v>coin,30</v>
      </c>
      <c r="G16" s="10" t="str">
        <f t="shared" si="0"/>
        <v>coin,30</v>
      </c>
      <c r="H16" s="10">
        <f>商店兑换!O19</f>
        <v>-1</v>
      </c>
      <c r="I16" s="10">
        <f>商店兑换!P19</f>
        <v>14</v>
      </c>
      <c r="J16" s="10">
        <v>0</v>
      </c>
      <c r="K16" s="10">
        <v>0</v>
      </c>
      <c r="M16" s="15" t="str">
        <f>副本产出!J5</f>
        <v>prop,807,37</v>
      </c>
      <c r="N16" s="15" t="str">
        <f t="shared" si="1"/>
        <v>prop,807,37</v>
      </c>
      <c r="P16" s="15" t="str">
        <f>副本产出!Q15</f>
        <v>prop,318,1</v>
      </c>
      <c r="Q16" s="15" t="str">
        <f t="shared" si="2"/>
        <v>prop,318,1</v>
      </c>
      <c r="S16" s="2">
        <v>12</v>
      </c>
      <c r="Z16" s="15">
        <f t="shared" si="3"/>
        <v>140141</v>
      </c>
      <c r="AA16" s="2">
        <v>4014</v>
      </c>
      <c r="AB16" s="22">
        <v>1</v>
      </c>
      <c r="AD16" s="2">
        <v>0</v>
      </c>
      <c r="AE16" s="2">
        <v>0</v>
      </c>
      <c r="AF16" s="2">
        <v>0</v>
      </c>
      <c r="AG16" s="2" t="str">
        <f t="shared" si="4"/>
        <v>pack,306</v>
      </c>
    </row>
    <row r="17" spans="1:33">
      <c r="A17" s="12">
        <v>10015</v>
      </c>
      <c r="B17" s="10">
        <v>10</v>
      </c>
      <c r="C17" s="11">
        <v>1</v>
      </c>
      <c r="D17" s="11">
        <v>999</v>
      </c>
      <c r="E17" s="10" t="str">
        <f>商店兑换!S20</f>
        <v>prop,807,1</v>
      </c>
      <c r="F17" s="10" t="str">
        <f>商店兑换!C20</f>
        <v>coin,35</v>
      </c>
      <c r="G17" s="10" t="str">
        <f t="shared" si="0"/>
        <v>coin,35</v>
      </c>
      <c r="H17" s="10">
        <f>商店兑换!O20</f>
        <v>-1</v>
      </c>
      <c r="I17" s="10">
        <f>商店兑换!P20</f>
        <v>15</v>
      </c>
      <c r="J17" s="10">
        <v>0</v>
      </c>
      <c r="K17" s="10">
        <v>0</v>
      </c>
      <c r="M17" s="15" t="str">
        <f>副本产出!J6</f>
        <v>prop,807,74</v>
      </c>
      <c r="N17" s="15" t="str">
        <f t="shared" si="1"/>
        <v>prop,807,74</v>
      </c>
      <c r="P17" s="15" t="str">
        <f>副本产出!Q16</f>
        <v>prop,315,1</v>
      </c>
      <c r="Q17" s="15" t="str">
        <f t="shared" si="2"/>
        <v>prop,315,1</v>
      </c>
      <c r="S17" s="2">
        <v>12</v>
      </c>
      <c r="Z17" s="15">
        <f t="shared" si="3"/>
        <v>140151</v>
      </c>
      <c r="AA17" s="2">
        <v>4015</v>
      </c>
      <c r="AB17" s="22">
        <v>1</v>
      </c>
      <c r="AD17" s="2">
        <v>0</v>
      </c>
      <c r="AE17" s="2">
        <v>0</v>
      </c>
      <c r="AF17" s="2">
        <v>0</v>
      </c>
      <c r="AG17" s="2" t="str">
        <f t="shared" si="4"/>
        <v>pack,306</v>
      </c>
    </row>
    <row r="18" spans="1:33">
      <c r="A18" s="12">
        <v>10016</v>
      </c>
      <c r="B18" s="10">
        <v>10</v>
      </c>
      <c r="C18" s="11">
        <v>1</v>
      </c>
      <c r="D18" s="11">
        <v>999</v>
      </c>
      <c r="E18" s="10" t="str">
        <f>商店兑换!S21</f>
        <v>prop,806,10</v>
      </c>
      <c r="F18" s="10" t="str">
        <f>商店兑换!C21</f>
        <v>coin,300</v>
      </c>
      <c r="G18" s="10" t="str">
        <f t="shared" si="0"/>
        <v>coin,300</v>
      </c>
      <c r="H18" s="10">
        <f>商店兑换!O21</f>
        <v>-1</v>
      </c>
      <c r="I18" s="10">
        <f>商店兑换!P21</f>
        <v>16</v>
      </c>
      <c r="J18" s="10">
        <v>0</v>
      </c>
      <c r="K18" s="10">
        <v>0</v>
      </c>
      <c r="Z18" s="15">
        <f t="shared" si="3"/>
        <v>140161</v>
      </c>
      <c r="AA18" s="2">
        <v>4016</v>
      </c>
      <c r="AB18" s="22">
        <v>1</v>
      </c>
      <c r="AD18" s="2">
        <v>0</v>
      </c>
      <c r="AE18" s="2">
        <v>0</v>
      </c>
      <c r="AF18" s="2">
        <v>0</v>
      </c>
      <c r="AG18" s="2" t="str">
        <f t="shared" si="4"/>
        <v>pack,306</v>
      </c>
    </row>
    <row r="19" spans="1:33">
      <c r="A19" s="12">
        <v>10017</v>
      </c>
      <c r="B19" s="15">
        <v>10</v>
      </c>
      <c r="C19" s="11">
        <v>1</v>
      </c>
      <c r="D19" s="11">
        <v>999</v>
      </c>
      <c r="E19" s="10" t="str">
        <f>商店兑换!S22</f>
        <v>prop,807,10</v>
      </c>
      <c r="F19" s="10" t="str">
        <f>商店兑换!C22</f>
        <v>coin,350</v>
      </c>
      <c r="G19" s="10" t="str">
        <f t="shared" si="0"/>
        <v>coin,350</v>
      </c>
      <c r="H19" s="10">
        <f>商店兑换!O22</f>
        <v>-1</v>
      </c>
      <c r="I19" s="10">
        <f>商店兑换!P22</f>
        <v>17</v>
      </c>
      <c r="J19" s="10">
        <v>0</v>
      </c>
      <c r="K19" s="10">
        <v>0</v>
      </c>
      <c r="Z19" s="15">
        <f t="shared" si="3"/>
        <v>140171</v>
      </c>
      <c r="AA19" s="2">
        <v>4017</v>
      </c>
      <c r="AB19" s="22">
        <v>1</v>
      </c>
      <c r="AD19" s="2">
        <v>0</v>
      </c>
      <c r="AE19" s="2">
        <v>0</v>
      </c>
      <c r="AF19" s="2">
        <v>0</v>
      </c>
      <c r="AG19" s="2" t="str">
        <f t="shared" si="4"/>
        <v>pack,306</v>
      </c>
    </row>
    <row r="20" spans="1:33">
      <c r="Z20" s="15">
        <f t="shared" si="3"/>
        <v>140181</v>
      </c>
      <c r="AA20" s="2">
        <v>4018</v>
      </c>
      <c r="AB20" s="22">
        <v>1</v>
      </c>
      <c r="AD20" s="2">
        <v>0</v>
      </c>
      <c r="AE20" s="2">
        <v>0</v>
      </c>
      <c r="AF20" s="2">
        <v>0</v>
      </c>
      <c r="AG20" s="2" t="str">
        <f t="shared" si="4"/>
        <v>pack,306</v>
      </c>
    </row>
    <row r="21" spans="1:33">
      <c r="Z21" s="15">
        <f t="shared" si="3"/>
        <v>140191</v>
      </c>
      <c r="AA21" s="2">
        <v>4019</v>
      </c>
      <c r="AB21" s="22">
        <v>1</v>
      </c>
      <c r="AD21" s="2">
        <v>0</v>
      </c>
      <c r="AE21" s="2">
        <v>0</v>
      </c>
      <c r="AF21" s="2">
        <v>0</v>
      </c>
      <c r="AG21" s="2" t="str">
        <f t="shared" si="4"/>
        <v>pack,306</v>
      </c>
    </row>
    <row r="22" spans="1:33">
      <c r="Z22" s="15">
        <f t="shared" si="3"/>
        <v>140201</v>
      </c>
      <c r="AA22" s="2">
        <v>4020</v>
      </c>
      <c r="AB22" s="22">
        <v>1</v>
      </c>
      <c r="AD22" s="2">
        <v>0</v>
      </c>
      <c r="AE22" s="2">
        <v>0</v>
      </c>
      <c r="AF22" s="2">
        <v>0</v>
      </c>
      <c r="AG22" s="2" t="str">
        <f t="shared" si="4"/>
        <v>pack,306</v>
      </c>
    </row>
    <row r="23" spans="1:33">
      <c r="Z23" s="15">
        <f t="shared" si="3"/>
        <v>140211</v>
      </c>
      <c r="AA23" s="2">
        <v>4021</v>
      </c>
      <c r="AB23" s="22">
        <v>1</v>
      </c>
      <c r="AD23" s="2">
        <v>0</v>
      </c>
      <c r="AE23" s="2">
        <v>0</v>
      </c>
      <c r="AF23" s="2">
        <v>0</v>
      </c>
      <c r="AG23" s="2" t="str">
        <f t="shared" si="4"/>
        <v>pack,306</v>
      </c>
    </row>
    <row r="24" spans="1:33">
      <c r="Z24" s="15">
        <f t="shared" si="3"/>
        <v>140221</v>
      </c>
      <c r="AA24" s="2">
        <v>4022</v>
      </c>
      <c r="AB24" s="22">
        <v>1</v>
      </c>
      <c r="AD24" s="2">
        <v>0</v>
      </c>
      <c r="AE24" s="2">
        <v>0</v>
      </c>
      <c r="AF24" s="2">
        <v>0</v>
      </c>
      <c r="AG24" s="2" t="str">
        <f t="shared" si="4"/>
        <v>pack,306</v>
      </c>
    </row>
    <row r="25" spans="1:33">
      <c r="Z25" s="15">
        <f t="shared" si="3"/>
        <v>140231</v>
      </c>
      <c r="AA25" s="2">
        <v>4023</v>
      </c>
      <c r="AB25" s="22">
        <v>1</v>
      </c>
      <c r="AD25" s="2">
        <v>0</v>
      </c>
      <c r="AE25" s="2">
        <v>0</v>
      </c>
      <c r="AF25" s="2">
        <v>0</v>
      </c>
      <c r="AG25" s="2" t="str">
        <f t="shared" si="4"/>
        <v>pack,306</v>
      </c>
    </row>
    <row r="26" spans="1:33">
      <c r="Z26" s="15">
        <f t="shared" si="3"/>
        <v>140241</v>
      </c>
      <c r="AA26" s="2">
        <v>4024</v>
      </c>
      <c r="AB26" s="22">
        <v>1</v>
      </c>
      <c r="AD26" s="2">
        <v>0</v>
      </c>
      <c r="AE26" s="2">
        <v>0</v>
      </c>
      <c r="AF26" s="2">
        <v>0</v>
      </c>
      <c r="AG26" s="2" t="str">
        <f t="shared" si="4"/>
        <v>pack,306</v>
      </c>
    </row>
    <row r="27" spans="1:33">
      <c r="Z27" s="15">
        <f t="shared" si="3"/>
        <v>140251</v>
      </c>
      <c r="AA27" s="2">
        <v>4025</v>
      </c>
      <c r="AB27" s="22">
        <v>1</v>
      </c>
      <c r="AD27" s="2">
        <v>0</v>
      </c>
      <c r="AE27" s="2">
        <v>0</v>
      </c>
      <c r="AF27" s="2">
        <v>0</v>
      </c>
      <c r="AG27" s="2" t="str">
        <f t="shared" si="4"/>
        <v>pack,306</v>
      </c>
    </row>
    <row r="28" spans="1:33">
      <c r="Z28" s="15">
        <f t="shared" si="3"/>
        <v>140261</v>
      </c>
      <c r="AA28" s="2">
        <v>4026</v>
      </c>
      <c r="AB28" s="22">
        <v>1</v>
      </c>
      <c r="AD28" s="2">
        <v>0</v>
      </c>
      <c r="AE28" s="2">
        <v>0</v>
      </c>
      <c r="AF28" s="2">
        <v>0</v>
      </c>
      <c r="AG28" s="2" t="str">
        <f t="shared" si="4"/>
        <v>pack,306</v>
      </c>
    </row>
    <row r="29" spans="1:33">
      <c r="Z29" s="15">
        <f t="shared" si="3"/>
        <v>140271</v>
      </c>
      <c r="AA29" s="2">
        <v>4027</v>
      </c>
      <c r="AB29" s="22">
        <v>1</v>
      </c>
      <c r="AD29" s="2">
        <v>0</v>
      </c>
      <c r="AE29" s="2">
        <v>0</v>
      </c>
      <c r="AF29" s="2">
        <v>0</v>
      </c>
      <c r="AG29" s="2" t="str">
        <f t="shared" si="4"/>
        <v>pack,306</v>
      </c>
    </row>
    <row r="30" spans="1:33">
      <c r="Z30" s="15">
        <f t="shared" si="3"/>
        <v>140281</v>
      </c>
      <c r="AA30" s="2">
        <v>4028</v>
      </c>
      <c r="AB30" s="22">
        <v>1</v>
      </c>
      <c r="AD30" s="2">
        <v>0</v>
      </c>
      <c r="AE30" s="2">
        <v>0</v>
      </c>
      <c r="AF30" s="2">
        <v>0</v>
      </c>
      <c r="AG30" s="2" t="str">
        <f t="shared" si="4"/>
        <v>pack,306</v>
      </c>
    </row>
    <row r="31" spans="1:33">
      <c r="Z31" s="15">
        <f t="shared" si="3"/>
        <v>140291</v>
      </c>
      <c r="AA31" s="2">
        <v>4029</v>
      </c>
      <c r="AB31" s="22">
        <v>1</v>
      </c>
      <c r="AD31" s="2">
        <v>0</v>
      </c>
      <c r="AE31" s="2">
        <v>0</v>
      </c>
      <c r="AF31" s="2">
        <v>0</v>
      </c>
      <c r="AG31" s="2" t="str">
        <f t="shared" si="4"/>
        <v>pack,306</v>
      </c>
    </row>
    <row r="32" spans="1:33">
      <c r="Z32" s="15">
        <f t="shared" si="3"/>
        <v>140301</v>
      </c>
      <c r="AA32" s="2">
        <v>4030</v>
      </c>
      <c r="AB32" s="22">
        <v>1</v>
      </c>
      <c r="AD32" s="2">
        <v>0</v>
      </c>
      <c r="AE32" s="2">
        <v>0</v>
      </c>
      <c r="AF32" s="2">
        <v>0</v>
      </c>
      <c r="AG32" s="2" t="str">
        <f t="shared" si="4"/>
        <v>pack,306</v>
      </c>
    </row>
    <row r="33" spans="26:33">
      <c r="Z33" s="15">
        <f t="shared" si="3"/>
        <v>140311</v>
      </c>
      <c r="AA33" s="2">
        <v>4031</v>
      </c>
      <c r="AB33" s="22">
        <v>1</v>
      </c>
      <c r="AD33" s="2">
        <v>0</v>
      </c>
      <c r="AE33" s="2">
        <v>0</v>
      </c>
      <c r="AF33" s="2">
        <v>0</v>
      </c>
      <c r="AG33" s="2" t="str">
        <f t="shared" si="4"/>
        <v>pack,306</v>
      </c>
    </row>
    <row r="34" spans="26:33">
      <c r="Z34" s="15">
        <f t="shared" si="3"/>
        <v>140321</v>
      </c>
      <c r="AA34" s="2">
        <v>4032</v>
      </c>
      <c r="AB34" s="22">
        <v>1</v>
      </c>
      <c r="AD34" s="2">
        <v>0</v>
      </c>
      <c r="AE34" s="2">
        <v>0</v>
      </c>
      <c r="AF34" s="2">
        <v>0</v>
      </c>
      <c r="AG34" s="2" t="str">
        <f t="shared" si="4"/>
        <v>pack,306</v>
      </c>
    </row>
    <row r="35" spans="26:33">
      <c r="Z35" s="15">
        <f t="shared" si="3"/>
        <v>140331</v>
      </c>
      <c r="AA35" s="2">
        <v>4033</v>
      </c>
      <c r="AB35" s="22">
        <v>1</v>
      </c>
      <c r="AD35" s="2">
        <v>0</v>
      </c>
      <c r="AE35" s="2">
        <v>0</v>
      </c>
      <c r="AF35" s="2">
        <v>0</v>
      </c>
      <c r="AG35" s="2" t="str">
        <f t="shared" si="4"/>
        <v>pack,306</v>
      </c>
    </row>
    <row r="36" spans="26:33">
      <c r="Z36" s="15">
        <f t="shared" si="3"/>
        <v>140341</v>
      </c>
      <c r="AA36" s="2">
        <v>4034</v>
      </c>
      <c r="AB36" s="22">
        <v>1</v>
      </c>
      <c r="AD36" s="2">
        <v>0</v>
      </c>
      <c r="AE36" s="2">
        <v>0</v>
      </c>
      <c r="AF36" s="2">
        <v>0</v>
      </c>
      <c r="AG36" s="2" t="str">
        <f t="shared" si="4"/>
        <v>pack,306</v>
      </c>
    </row>
    <row r="37" spans="26:33">
      <c r="Z37" s="15">
        <f t="shared" si="3"/>
        <v>140351</v>
      </c>
      <c r="AA37" s="2">
        <v>4035</v>
      </c>
      <c r="AB37" s="22">
        <v>1</v>
      </c>
      <c r="AD37" s="2">
        <v>0</v>
      </c>
      <c r="AE37" s="2">
        <v>0</v>
      </c>
      <c r="AF37" s="2">
        <v>0</v>
      </c>
      <c r="AG37" s="2" t="str">
        <f t="shared" si="4"/>
        <v>pack,306</v>
      </c>
    </row>
    <row r="38" spans="26:33">
      <c r="Z38" s="15">
        <f t="shared" si="3"/>
        <v>140361</v>
      </c>
      <c r="AA38" s="2">
        <v>4036</v>
      </c>
      <c r="AB38" s="22">
        <v>1</v>
      </c>
      <c r="AD38" s="2">
        <v>0</v>
      </c>
      <c r="AE38" s="2">
        <v>0</v>
      </c>
      <c r="AF38" s="2">
        <v>0</v>
      </c>
      <c r="AG38" s="2" t="str">
        <f t="shared" si="4"/>
        <v>pack,306</v>
      </c>
    </row>
    <row r="39" spans="26:33">
      <c r="Z39" s="15">
        <f t="shared" si="3"/>
        <v>140371</v>
      </c>
      <c r="AA39" s="2">
        <v>4037</v>
      </c>
      <c r="AB39" s="22">
        <v>1</v>
      </c>
      <c r="AD39" s="2">
        <v>0</v>
      </c>
      <c r="AE39" s="2">
        <v>0</v>
      </c>
      <c r="AF39" s="2">
        <v>0</v>
      </c>
      <c r="AG39" s="2" t="str">
        <f t="shared" si="4"/>
        <v>pack,306</v>
      </c>
    </row>
    <row r="40" spans="26:33">
      <c r="Z40" s="15">
        <f t="shared" si="3"/>
        <v>140381</v>
      </c>
      <c r="AA40" s="2">
        <v>4038</v>
      </c>
      <c r="AB40" s="22">
        <v>1</v>
      </c>
      <c r="AD40" s="2">
        <v>0</v>
      </c>
      <c r="AE40" s="2">
        <v>0</v>
      </c>
      <c r="AF40" s="2">
        <v>0</v>
      </c>
      <c r="AG40" s="2" t="str">
        <f t="shared" si="4"/>
        <v>pack,306</v>
      </c>
    </row>
    <row r="41" spans="26:33">
      <c r="Z41" s="15">
        <f t="shared" si="3"/>
        <v>140391</v>
      </c>
      <c r="AA41" s="2">
        <v>4039</v>
      </c>
      <c r="AB41" s="22">
        <v>1</v>
      </c>
      <c r="AD41" s="2">
        <v>0</v>
      </c>
      <c r="AE41" s="2">
        <v>0</v>
      </c>
      <c r="AF41" s="2">
        <v>0</v>
      </c>
      <c r="AG41" s="2" t="str">
        <f t="shared" si="4"/>
        <v>pack,307</v>
      </c>
    </row>
    <row r="42" spans="26:33">
      <c r="Z42" s="15">
        <f t="shared" si="3"/>
        <v>140401</v>
      </c>
      <c r="AA42" s="2">
        <v>4040</v>
      </c>
      <c r="AB42" s="22">
        <v>1</v>
      </c>
      <c r="AD42" s="2">
        <v>0</v>
      </c>
      <c r="AE42" s="2">
        <v>0</v>
      </c>
      <c r="AF42" s="2">
        <v>0</v>
      </c>
      <c r="AG42" s="2" t="str">
        <f t="shared" si="4"/>
        <v>pack,307</v>
      </c>
    </row>
    <row r="43" spans="26:33">
      <c r="Z43" s="15">
        <f t="shared" si="3"/>
        <v>140411</v>
      </c>
      <c r="AA43" s="2">
        <v>4041</v>
      </c>
      <c r="AB43" s="22">
        <v>1</v>
      </c>
      <c r="AD43" s="2">
        <v>0</v>
      </c>
      <c r="AE43" s="2">
        <v>0</v>
      </c>
      <c r="AF43" s="2">
        <v>0</v>
      </c>
      <c r="AG43" s="2" t="str">
        <f t="shared" si="4"/>
        <v>pack,307</v>
      </c>
    </row>
    <row r="44" spans="26:33">
      <c r="Z44" s="15">
        <f t="shared" si="3"/>
        <v>140421</v>
      </c>
      <c r="AA44" s="2">
        <v>4042</v>
      </c>
      <c r="AB44" s="22">
        <v>1</v>
      </c>
      <c r="AD44" s="2">
        <v>0</v>
      </c>
      <c r="AE44" s="2">
        <v>0</v>
      </c>
      <c r="AF44" s="2">
        <v>0</v>
      </c>
      <c r="AG44" s="2" t="str">
        <f t="shared" si="4"/>
        <v>pack,307</v>
      </c>
    </row>
    <row r="45" spans="26:33">
      <c r="Z45" s="15">
        <f t="shared" si="3"/>
        <v>140431</v>
      </c>
      <c r="AA45" s="2">
        <v>4043</v>
      </c>
      <c r="AB45" s="22">
        <v>1</v>
      </c>
      <c r="AD45" s="2">
        <v>0</v>
      </c>
      <c r="AE45" s="2">
        <v>0</v>
      </c>
      <c r="AF45" s="2">
        <v>0</v>
      </c>
      <c r="AG45" s="2" t="str">
        <f t="shared" si="4"/>
        <v>pack,307</v>
      </c>
    </row>
    <row r="46" spans="26:33">
      <c r="Z46" s="15">
        <f t="shared" si="3"/>
        <v>140441</v>
      </c>
      <c r="AA46" s="2">
        <v>4044</v>
      </c>
      <c r="AB46" s="22">
        <v>1</v>
      </c>
      <c r="AD46" s="2">
        <v>0</v>
      </c>
      <c r="AE46" s="2">
        <v>0</v>
      </c>
      <c r="AF46" s="2">
        <v>0</v>
      </c>
      <c r="AG46" s="2" t="str">
        <f t="shared" si="4"/>
        <v>pack,307</v>
      </c>
    </row>
    <row r="47" spans="26:33">
      <c r="Z47" s="15">
        <f t="shared" si="3"/>
        <v>140451</v>
      </c>
      <c r="AA47" s="2">
        <v>4045</v>
      </c>
      <c r="AB47" s="22">
        <v>1</v>
      </c>
      <c r="AD47" s="2">
        <v>0</v>
      </c>
      <c r="AE47" s="2">
        <v>0</v>
      </c>
      <c r="AF47" s="2">
        <v>0</v>
      </c>
      <c r="AG47" s="2" t="str">
        <f t="shared" si="4"/>
        <v>pack,307</v>
      </c>
    </row>
    <row r="48" spans="26:33">
      <c r="Z48" s="15">
        <f t="shared" si="3"/>
        <v>140461</v>
      </c>
      <c r="AA48" s="2">
        <v>4046</v>
      </c>
      <c r="AB48" s="22">
        <v>1</v>
      </c>
      <c r="AD48" s="2">
        <v>0</v>
      </c>
      <c r="AE48" s="2">
        <v>0</v>
      </c>
      <c r="AF48" s="2">
        <v>0</v>
      </c>
      <c r="AG48" s="2" t="str">
        <f t="shared" si="4"/>
        <v>pack,307</v>
      </c>
    </row>
    <row r="49" spans="26:33">
      <c r="Z49" s="15">
        <f t="shared" si="3"/>
        <v>140471</v>
      </c>
      <c r="AA49" s="2">
        <v>4047</v>
      </c>
      <c r="AB49" s="22">
        <v>1</v>
      </c>
      <c r="AD49" s="2">
        <v>0</v>
      </c>
      <c r="AE49" s="2">
        <v>0</v>
      </c>
      <c r="AF49" s="2">
        <v>0</v>
      </c>
      <c r="AG49" s="2" t="str">
        <f t="shared" si="4"/>
        <v>pack,307</v>
      </c>
    </row>
    <row r="50" spans="26:33">
      <c r="Z50" s="15">
        <f t="shared" si="3"/>
        <v>140481</v>
      </c>
      <c r="AA50" s="2">
        <v>4048</v>
      </c>
      <c r="AB50" s="22">
        <v>1</v>
      </c>
      <c r="AD50" s="2">
        <v>0</v>
      </c>
      <c r="AE50" s="2">
        <v>0</v>
      </c>
      <c r="AF50" s="2">
        <v>0</v>
      </c>
      <c r="AG50" s="2" t="str">
        <f t="shared" si="4"/>
        <v>pack,307</v>
      </c>
    </row>
    <row r="51" spans="26:33">
      <c r="Z51" s="15">
        <f t="shared" si="3"/>
        <v>140491</v>
      </c>
      <c r="AA51" s="2">
        <v>4049</v>
      </c>
      <c r="AB51" s="22">
        <v>1</v>
      </c>
      <c r="AD51" s="2">
        <v>0</v>
      </c>
      <c r="AE51" s="2">
        <v>0</v>
      </c>
      <c r="AF51" s="2">
        <v>0</v>
      </c>
      <c r="AG51" s="2" t="str">
        <f t="shared" si="4"/>
        <v>pack,307</v>
      </c>
    </row>
    <row r="52" spans="26:33">
      <c r="Z52" s="15">
        <f t="shared" si="3"/>
        <v>140501</v>
      </c>
      <c r="AA52" s="2">
        <v>4050</v>
      </c>
      <c r="AB52" s="22">
        <v>1</v>
      </c>
      <c r="AD52" s="2">
        <v>0</v>
      </c>
      <c r="AE52" s="2">
        <v>0</v>
      </c>
      <c r="AF52" s="2">
        <v>0</v>
      </c>
      <c r="AG52" s="2" t="str">
        <f t="shared" si="4"/>
        <v>pack,307</v>
      </c>
    </row>
    <row r="53" spans="26:33">
      <c r="Z53" s="15">
        <f t="shared" si="3"/>
        <v>140511</v>
      </c>
      <c r="AA53" s="2">
        <v>4051</v>
      </c>
      <c r="AB53" s="22">
        <v>1</v>
      </c>
      <c r="AD53" s="2">
        <v>0</v>
      </c>
      <c r="AE53" s="2">
        <v>0</v>
      </c>
      <c r="AF53" s="2">
        <v>0</v>
      </c>
      <c r="AG53" s="2" t="str">
        <f t="shared" si="4"/>
        <v>pack,307</v>
      </c>
    </row>
    <row r="54" spans="26:33">
      <c r="Z54" s="15">
        <f t="shared" si="3"/>
        <v>140521</v>
      </c>
      <c r="AA54" s="2">
        <v>4052</v>
      </c>
      <c r="AB54" s="22">
        <v>1</v>
      </c>
      <c r="AD54" s="2">
        <v>0</v>
      </c>
      <c r="AE54" s="2">
        <v>0</v>
      </c>
      <c r="AF54" s="2">
        <v>0</v>
      </c>
      <c r="AG54" s="2" t="str">
        <f t="shared" si="4"/>
        <v>pack,307</v>
      </c>
    </row>
    <row r="55" spans="26:33">
      <c r="Z55" s="15">
        <f t="shared" si="3"/>
        <v>140531</v>
      </c>
      <c r="AA55" s="2">
        <v>4053</v>
      </c>
      <c r="AB55" s="22">
        <v>1</v>
      </c>
      <c r="AD55" s="2">
        <v>0</v>
      </c>
      <c r="AE55" s="2">
        <v>0</v>
      </c>
      <c r="AF55" s="2">
        <v>0</v>
      </c>
      <c r="AG55" s="2" t="str">
        <f t="shared" si="4"/>
        <v>pack,307</v>
      </c>
    </row>
    <row r="56" spans="26:33">
      <c r="Z56" s="15">
        <f t="shared" si="3"/>
        <v>140541</v>
      </c>
      <c r="AA56" s="2">
        <v>4054</v>
      </c>
      <c r="AB56" s="22">
        <v>1</v>
      </c>
      <c r="AD56" s="2">
        <v>0</v>
      </c>
      <c r="AE56" s="2">
        <v>0</v>
      </c>
      <c r="AF56" s="2">
        <v>0</v>
      </c>
      <c r="AG56" s="2" t="str">
        <f t="shared" si="4"/>
        <v>pack,307</v>
      </c>
    </row>
    <row r="57" spans="26:33">
      <c r="Z57" s="15">
        <f t="shared" si="3"/>
        <v>140551</v>
      </c>
      <c r="AA57" s="2">
        <v>4055</v>
      </c>
      <c r="AB57" s="22">
        <v>1</v>
      </c>
      <c r="AD57" s="2">
        <v>0</v>
      </c>
      <c r="AE57" s="2">
        <v>0</v>
      </c>
      <c r="AF57" s="2">
        <v>0</v>
      </c>
      <c r="AG57" s="2" t="str">
        <f t="shared" si="4"/>
        <v>pack,307</v>
      </c>
    </row>
    <row r="58" spans="26:33">
      <c r="Z58" s="15">
        <f t="shared" si="3"/>
        <v>140561</v>
      </c>
      <c r="AA58" s="2">
        <v>4056</v>
      </c>
      <c r="AB58" s="22">
        <v>1</v>
      </c>
      <c r="AD58" s="2">
        <v>0</v>
      </c>
      <c r="AE58" s="2">
        <v>0</v>
      </c>
      <c r="AF58" s="2">
        <v>0</v>
      </c>
      <c r="AG58" s="2" t="str">
        <f t="shared" si="4"/>
        <v>pack,307</v>
      </c>
    </row>
    <row r="59" spans="26:33">
      <c r="Z59" s="15">
        <f t="shared" si="3"/>
        <v>140571</v>
      </c>
      <c r="AA59" s="2">
        <v>4057</v>
      </c>
      <c r="AB59" s="22">
        <v>1</v>
      </c>
      <c r="AD59" s="2">
        <v>0</v>
      </c>
      <c r="AE59" s="2">
        <v>0</v>
      </c>
      <c r="AF59" s="2">
        <v>0</v>
      </c>
      <c r="AG59" s="2" t="str">
        <f t="shared" si="4"/>
        <v>pack,307</v>
      </c>
    </row>
    <row r="60" spans="26:33">
      <c r="Z60" s="15">
        <f t="shared" si="3"/>
        <v>140581</v>
      </c>
      <c r="AA60" s="2">
        <v>4058</v>
      </c>
      <c r="AB60" s="22">
        <v>1</v>
      </c>
      <c r="AD60" s="2">
        <v>0</v>
      </c>
      <c r="AE60" s="2">
        <v>0</v>
      </c>
      <c r="AF60" s="2">
        <v>0</v>
      </c>
      <c r="AG60" s="2" t="str">
        <f t="shared" si="4"/>
        <v>pack,307</v>
      </c>
    </row>
    <row r="61" spans="26:33">
      <c r="Z61" s="15">
        <f t="shared" si="3"/>
        <v>140591</v>
      </c>
      <c r="AA61" s="2">
        <v>4059</v>
      </c>
      <c r="AB61" s="22">
        <v>1</v>
      </c>
      <c r="AD61" s="2">
        <v>0</v>
      </c>
      <c r="AE61" s="2">
        <v>0</v>
      </c>
      <c r="AF61" s="2">
        <v>0</v>
      </c>
      <c r="AG61" s="2" t="str">
        <f t="shared" si="4"/>
        <v>pack,308</v>
      </c>
    </row>
    <row r="62" spans="26:33">
      <c r="Z62" s="15">
        <f t="shared" si="3"/>
        <v>140601</v>
      </c>
      <c r="AA62" s="2">
        <v>4060</v>
      </c>
      <c r="AB62" s="22">
        <v>1</v>
      </c>
      <c r="AD62" s="2">
        <v>0</v>
      </c>
      <c r="AE62" s="2">
        <v>0</v>
      </c>
      <c r="AF62" s="2">
        <v>0</v>
      </c>
      <c r="AG62" s="2" t="str">
        <f t="shared" si="4"/>
        <v>pack,308</v>
      </c>
    </row>
    <row r="63" spans="26:33">
      <c r="Z63" s="15">
        <f t="shared" si="3"/>
        <v>140611</v>
      </c>
      <c r="AA63" s="2">
        <v>4061</v>
      </c>
      <c r="AB63" s="22">
        <v>1</v>
      </c>
      <c r="AD63" s="2">
        <v>0</v>
      </c>
      <c r="AE63" s="2">
        <v>0</v>
      </c>
      <c r="AF63" s="2">
        <v>0</v>
      </c>
      <c r="AG63" s="2" t="str">
        <f t="shared" si="4"/>
        <v>pack,308</v>
      </c>
    </row>
    <row r="64" spans="26:33">
      <c r="Z64" s="15">
        <f t="shared" si="3"/>
        <v>140621</v>
      </c>
      <c r="AA64" s="2">
        <v>4062</v>
      </c>
      <c r="AB64" s="22">
        <v>1</v>
      </c>
      <c r="AD64" s="2">
        <v>0</v>
      </c>
      <c r="AE64" s="2">
        <v>0</v>
      </c>
      <c r="AF64" s="2">
        <v>0</v>
      </c>
      <c r="AG64" s="2" t="str">
        <f t="shared" si="4"/>
        <v>pack,308</v>
      </c>
    </row>
    <row r="65" spans="26:33">
      <c r="Z65" s="15">
        <f t="shared" si="3"/>
        <v>140631</v>
      </c>
      <c r="AA65" s="2">
        <v>4063</v>
      </c>
      <c r="AB65" s="22">
        <v>1</v>
      </c>
      <c r="AD65" s="2">
        <v>0</v>
      </c>
      <c r="AE65" s="2">
        <v>0</v>
      </c>
      <c r="AF65" s="2">
        <v>0</v>
      </c>
      <c r="AG65" s="2" t="str">
        <f t="shared" si="4"/>
        <v>pack,308</v>
      </c>
    </row>
    <row r="66" spans="26:33">
      <c r="Z66" s="15">
        <f t="shared" si="3"/>
        <v>140641</v>
      </c>
      <c r="AA66" s="2">
        <v>4064</v>
      </c>
      <c r="AB66" s="22">
        <v>1</v>
      </c>
      <c r="AD66" s="2">
        <v>0</v>
      </c>
      <c r="AE66" s="2">
        <v>0</v>
      </c>
      <c r="AF66" s="2">
        <v>0</v>
      </c>
      <c r="AG66" s="2" t="str">
        <f t="shared" si="4"/>
        <v>pack,308</v>
      </c>
    </row>
    <row r="67" spans="26:33">
      <c r="Z67" s="15">
        <f t="shared" si="3"/>
        <v>140651</v>
      </c>
      <c r="AA67" s="2">
        <v>4065</v>
      </c>
      <c r="AB67" s="22">
        <v>1</v>
      </c>
      <c r="AD67" s="2">
        <v>0</v>
      </c>
      <c r="AE67" s="2">
        <v>0</v>
      </c>
      <c r="AF67" s="2">
        <v>0</v>
      </c>
      <c r="AG67" s="2" t="str">
        <f t="shared" si="4"/>
        <v>pack,308</v>
      </c>
    </row>
    <row r="68" spans="26:33">
      <c r="Z68" s="15">
        <f t="shared" ref="Z68:Z131" si="5">100000+AA68*10+AB68</f>
        <v>140661</v>
      </c>
      <c r="AA68" s="2">
        <v>4066</v>
      </c>
      <c r="AB68" s="22">
        <v>1</v>
      </c>
      <c r="AD68" s="2">
        <v>0</v>
      </c>
      <c r="AE68" s="2">
        <v>0</v>
      </c>
      <c r="AF68" s="2">
        <v>0</v>
      </c>
      <c r="AG68" s="2" t="str">
        <f t="shared" ref="AG68:AG131" si="6">"pack,"&amp;VLOOKUP(IF(AA68&lt;$AJ$2,10,IF(AA68&lt;$AJ$3,20,30))+AB68,$U$3:$V$14,2,0)</f>
        <v>pack,308</v>
      </c>
    </row>
    <row r="69" spans="26:33">
      <c r="Z69" s="15">
        <f t="shared" si="5"/>
        <v>140671</v>
      </c>
      <c r="AA69" s="2">
        <v>4067</v>
      </c>
      <c r="AB69" s="22">
        <v>1</v>
      </c>
      <c r="AD69" s="2">
        <v>0</v>
      </c>
      <c r="AE69" s="2">
        <v>0</v>
      </c>
      <c r="AF69" s="2">
        <v>0</v>
      </c>
      <c r="AG69" s="2" t="str">
        <f t="shared" si="6"/>
        <v>pack,308</v>
      </c>
    </row>
    <row r="70" spans="26:33">
      <c r="Z70" s="15">
        <f t="shared" si="5"/>
        <v>140681</v>
      </c>
      <c r="AA70" s="2">
        <v>4068</v>
      </c>
      <c r="AB70" s="22">
        <v>1</v>
      </c>
      <c r="AD70" s="2">
        <v>0</v>
      </c>
      <c r="AE70" s="2">
        <v>0</v>
      </c>
      <c r="AF70" s="2">
        <v>0</v>
      </c>
      <c r="AG70" s="2" t="str">
        <f t="shared" si="6"/>
        <v>pack,308</v>
      </c>
    </row>
    <row r="71" spans="26:33">
      <c r="Z71" s="15">
        <f t="shared" si="5"/>
        <v>140691</v>
      </c>
      <c r="AA71" s="2">
        <v>4069</v>
      </c>
      <c r="AB71" s="22">
        <v>1</v>
      </c>
      <c r="AD71" s="2">
        <v>0</v>
      </c>
      <c r="AE71" s="2">
        <v>0</v>
      </c>
      <c r="AF71" s="2">
        <v>0</v>
      </c>
      <c r="AG71" s="2" t="str">
        <f t="shared" si="6"/>
        <v>pack,308</v>
      </c>
    </row>
    <row r="72" spans="26:33">
      <c r="Z72" s="15">
        <f t="shared" si="5"/>
        <v>140701</v>
      </c>
      <c r="AA72" s="2">
        <v>4070</v>
      </c>
      <c r="AB72" s="22">
        <v>1</v>
      </c>
      <c r="AD72" s="2">
        <v>0</v>
      </c>
      <c r="AE72" s="2">
        <v>0</v>
      </c>
      <c r="AF72" s="2">
        <v>0</v>
      </c>
      <c r="AG72" s="2" t="str">
        <f t="shared" si="6"/>
        <v>pack,308</v>
      </c>
    </row>
    <row r="73" spans="26:33">
      <c r="Z73" s="15">
        <f t="shared" si="5"/>
        <v>140711</v>
      </c>
      <c r="AA73" s="2">
        <v>4071</v>
      </c>
      <c r="AB73" s="22">
        <v>1</v>
      </c>
      <c r="AD73" s="2">
        <v>0</v>
      </c>
      <c r="AE73" s="2">
        <v>0</v>
      </c>
      <c r="AF73" s="2">
        <v>0</v>
      </c>
      <c r="AG73" s="2" t="str">
        <f t="shared" si="6"/>
        <v>pack,308</v>
      </c>
    </row>
    <row r="74" spans="26:33">
      <c r="Z74" s="15">
        <f t="shared" si="5"/>
        <v>140721</v>
      </c>
      <c r="AA74" s="2">
        <v>4072</v>
      </c>
      <c r="AB74" s="22">
        <v>1</v>
      </c>
      <c r="AD74" s="2">
        <v>0</v>
      </c>
      <c r="AE74" s="2">
        <v>0</v>
      </c>
      <c r="AF74" s="2">
        <v>0</v>
      </c>
      <c r="AG74" s="2" t="str">
        <f t="shared" si="6"/>
        <v>pack,308</v>
      </c>
    </row>
    <row r="75" spans="26:33">
      <c r="Z75" s="15">
        <f t="shared" si="5"/>
        <v>140731</v>
      </c>
      <c r="AA75" s="2">
        <v>4073</v>
      </c>
      <c r="AB75" s="22">
        <v>1</v>
      </c>
      <c r="AD75" s="2">
        <v>0</v>
      </c>
      <c r="AE75" s="2">
        <v>0</v>
      </c>
      <c r="AF75" s="2">
        <v>0</v>
      </c>
      <c r="AG75" s="2" t="str">
        <f t="shared" si="6"/>
        <v>pack,308</v>
      </c>
    </row>
    <row r="76" spans="26:33">
      <c r="Z76" s="15">
        <f t="shared" si="5"/>
        <v>140741</v>
      </c>
      <c r="AA76" s="2">
        <v>4074</v>
      </c>
      <c r="AB76" s="22">
        <v>1</v>
      </c>
      <c r="AD76" s="2">
        <v>0</v>
      </c>
      <c r="AE76" s="2">
        <v>0</v>
      </c>
      <c r="AF76" s="2">
        <v>0</v>
      </c>
      <c r="AG76" s="2" t="str">
        <f t="shared" si="6"/>
        <v>pack,308</v>
      </c>
    </row>
    <row r="77" spans="26:33">
      <c r="Z77" s="15">
        <f t="shared" si="5"/>
        <v>140751</v>
      </c>
      <c r="AA77" s="2">
        <v>4075</v>
      </c>
      <c r="AB77" s="22">
        <v>1</v>
      </c>
      <c r="AD77" s="2">
        <v>0</v>
      </c>
      <c r="AE77" s="2">
        <v>0</v>
      </c>
      <c r="AF77" s="2">
        <v>0</v>
      </c>
      <c r="AG77" s="2" t="str">
        <f t="shared" si="6"/>
        <v>pack,308</v>
      </c>
    </row>
    <row r="78" spans="26:33">
      <c r="Z78" s="15">
        <f t="shared" si="5"/>
        <v>140761</v>
      </c>
      <c r="AA78" s="2">
        <v>4076</v>
      </c>
      <c r="AB78" s="22">
        <v>1</v>
      </c>
      <c r="AD78" s="2">
        <v>0</v>
      </c>
      <c r="AE78" s="2">
        <v>0</v>
      </c>
      <c r="AF78" s="2">
        <v>0</v>
      </c>
      <c r="AG78" s="2" t="str">
        <f t="shared" si="6"/>
        <v>pack,308</v>
      </c>
    </row>
    <row r="79" spans="26:33">
      <c r="Z79" s="15">
        <f t="shared" si="5"/>
        <v>140771</v>
      </c>
      <c r="AA79" s="2">
        <v>4077</v>
      </c>
      <c r="AB79" s="22">
        <v>1</v>
      </c>
      <c r="AD79" s="2">
        <v>0</v>
      </c>
      <c r="AE79" s="2">
        <v>0</v>
      </c>
      <c r="AF79" s="2">
        <v>0</v>
      </c>
      <c r="AG79" s="2" t="str">
        <f t="shared" si="6"/>
        <v>pack,308</v>
      </c>
    </row>
    <row r="80" spans="26:33">
      <c r="Z80" s="15">
        <f t="shared" si="5"/>
        <v>140781</v>
      </c>
      <c r="AA80" s="2">
        <v>4078</v>
      </c>
      <c r="AB80" s="22">
        <v>1</v>
      </c>
      <c r="AD80" s="2">
        <v>0</v>
      </c>
      <c r="AE80" s="2">
        <v>0</v>
      </c>
      <c r="AF80" s="2">
        <v>0</v>
      </c>
      <c r="AG80" s="2" t="str">
        <f t="shared" si="6"/>
        <v>pack,308</v>
      </c>
    </row>
    <row r="81" spans="26:33">
      <c r="Z81" s="15">
        <f t="shared" si="5"/>
        <v>140791</v>
      </c>
      <c r="AA81" s="2">
        <v>4079</v>
      </c>
      <c r="AB81" s="22">
        <v>1</v>
      </c>
      <c r="AD81" s="2">
        <v>0</v>
      </c>
      <c r="AE81" s="2">
        <v>0</v>
      </c>
      <c r="AF81" s="2">
        <v>0</v>
      </c>
      <c r="AG81" s="2" t="str">
        <f t="shared" si="6"/>
        <v>pack,308</v>
      </c>
    </row>
    <row r="82" spans="26:33">
      <c r="Z82" s="15">
        <f t="shared" si="5"/>
        <v>140801</v>
      </c>
      <c r="AA82" s="2">
        <v>4080</v>
      </c>
      <c r="AB82" s="22">
        <v>1</v>
      </c>
      <c r="AD82" s="2">
        <v>0</v>
      </c>
      <c r="AE82" s="2">
        <v>0</v>
      </c>
      <c r="AF82" s="2">
        <v>0</v>
      </c>
      <c r="AG82" s="2" t="str">
        <f t="shared" si="6"/>
        <v>pack,308</v>
      </c>
    </row>
    <row r="83" spans="26:33">
      <c r="Z83" s="15">
        <f t="shared" si="5"/>
        <v>140811</v>
      </c>
      <c r="AA83" s="2">
        <v>4081</v>
      </c>
      <c r="AB83" s="22">
        <v>1</v>
      </c>
      <c r="AD83" s="2">
        <v>0</v>
      </c>
      <c r="AE83" s="2">
        <v>0</v>
      </c>
      <c r="AF83" s="2">
        <v>0</v>
      </c>
      <c r="AG83" s="2" t="str">
        <f t="shared" si="6"/>
        <v>pack,308</v>
      </c>
    </row>
    <row r="84" spans="26:33">
      <c r="Z84" s="15">
        <f t="shared" si="5"/>
        <v>140821</v>
      </c>
      <c r="AA84" s="2">
        <v>4082</v>
      </c>
      <c r="AB84" s="22">
        <v>1</v>
      </c>
      <c r="AD84" s="2">
        <v>0</v>
      </c>
      <c r="AE84" s="2">
        <v>0</v>
      </c>
      <c r="AF84" s="2">
        <v>0</v>
      </c>
      <c r="AG84" s="2" t="str">
        <f t="shared" si="6"/>
        <v>pack,308</v>
      </c>
    </row>
    <row r="85" spans="26:33">
      <c r="Z85" s="15">
        <f t="shared" si="5"/>
        <v>140831</v>
      </c>
      <c r="AA85" s="2">
        <v>4083</v>
      </c>
      <c r="AB85" s="22">
        <v>1</v>
      </c>
      <c r="AD85" s="2">
        <v>0</v>
      </c>
      <c r="AE85" s="2">
        <v>0</v>
      </c>
      <c r="AF85" s="2">
        <v>0</v>
      </c>
      <c r="AG85" s="2" t="str">
        <f t="shared" si="6"/>
        <v>pack,308</v>
      </c>
    </row>
    <row r="86" spans="26:33">
      <c r="Z86" s="15">
        <f t="shared" si="5"/>
        <v>140841</v>
      </c>
      <c r="AA86" s="2">
        <v>4084</v>
      </c>
      <c r="AB86" s="22">
        <v>1</v>
      </c>
      <c r="AD86" s="2">
        <v>0</v>
      </c>
      <c r="AE86" s="2">
        <v>0</v>
      </c>
      <c r="AF86" s="2">
        <v>0</v>
      </c>
      <c r="AG86" s="2" t="str">
        <f t="shared" si="6"/>
        <v>pack,308</v>
      </c>
    </row>
    <row r="87" spans="26:33">
      <c r="Z87" s="15">
        <f t="shared" si="5"/>
        <v>140851</v>
      </c>
      <c r="AA87" s="2">
        <v>4085</v>
      </c>
      <c r="AB87" s="22">
        <v>1</v>
      </c>
      <c r="AD87" s="2">
        <v>0</v>
      </c>
      <c r="AE87" s="2">
        <v>0</v>
      </c>
      <c r="AF87" s="2">
        <v>0</v>
      </c>
      <c r="AG87" s="2" t="str">
        <f t="shared" si="6"/>
        <v>pack,308</v>
      </c>
    </row>
    <row r="88" spans="26:33">
      <c r="Z88" s="15">
        <f t="shared" si="5"/>
        <v>140861</v>
      </c>
      <c r="AA88" s="2">
        <v>4086</v>
      </c>
      <c r="AB88" s="22">
        <v>1</v>
      </c>
      <c r="AD88" s="2">
        <v>0</v>
      </c>
      <c r="AE88" s="2">
        <v>0</v>
      </c>
      <c r="AF88" s="2">
        <v>0</v>
      </c>
      <c r="AG88" s="2" t="str">
        <f t="shared" si="6"/>
        <v>pack,308</v>
      </c>
    </row>
    <row r="89" spans="26:33">
      <c r="Z89" s="15">
        <f t="shared" si="5"/>
        <v>140871</v>
      </c>
      <c r="AA89" s="2">
        <v>4087</v>
      </c>
      <c r="AB89" s="22">
        <v>1</v>
      </c>
      <c r="AD89" s="2">
        <v>0</v>
      </c>
      <c r="AE89" s="2">
        <v>0</v>
      </c>
      <c r="AF89" s="2">
        <v>0</v>
      </c>
      <c r="AG89" s="2" t="str">
        <f t="shared" si="6"/>
        <v>pack,308</v>
      </c>
    </row>
    <row r="90" spans="26:33">
      <c r="Z90" s="15">
        <f t="shared" si="5"/>
        <v>140881</v>
      </c>
      <c r="AA90" s="2">
        <v>4088</v>
      </c>
      <c r="AB90" s="22">
        <v>1</v>
      </c>
      <c r="AD90" s="2">
        <v>0</v>
      </c>
      <c r="AE90" s="2">
        <v>0</v>
      </c>
      <c r="AF90" s="2">
        <v>0</v>
      </c>
      <c r="AG90" s="2" t="str">
        <f t="shared" si="6"/>
        <v>pack,308</v>
      </c>
    </row>
    <row r="91" spans="26:33">
      <c r="Z91" s="15">
        <f t="shared" si="5"/>
        <v>140891</v>
      </c>
      <c r="AA91" s="2">
        <v>4089</v>
      </c>
      <c r="AB91" s="22">
        <v>1</v>
      </c>
      <c r="AD91" s="2">
        <v>0</v>
      </c>
      <c r="AE91" s="2">
        <v>0</v>
      </c>
      <c r="AF91" s="2">
        <v>0</v>
      </c>
      <c r="AG91" s="2" t="str">
        <f t="shared" si="6"/>
        <v>pack,308</v>
      </c>
    </row>
    <row r="92" spans="26:33">
      <c r="Z92" s="15">
        <f t="shared" si="5"/>
        <v>140901</v>
      </c>
      <c r="AA92" s="2">
        <v>4090</v>
      </c>
      <c r="AB92" s="22">
        <v>1</v>
      </c>
      <c r="AD92" s="2">
        <v>0</v>
      </c>
      <c r="AE92" s="2">
        <v>0</v>
      </c>
      <c r="AF92" s="2">
        <v>0</v>
      </c>
      <c r="AG92" s="2" t="str">
        <f t="shared" si="6"/>
        <v>pack,308</v>
      </c>
    </row>
    <row r="93" spans="26:33">
      <c r="Z93" s="15">
        <f t="shared" si="5"/>
        <v>140911</v>
      </c>
      <c r="AA93" s="2">
        <v>4091</v>
      </c>
      <c r="AB93" s="22">
        <v>1</v>
      </c>
      <c r="AD93" s="2">
        <v>0</v>
      </c>
      <c r="AE93" s="2">
        <v>0</v>
      </c>
      <c r="AF93" s="2">
        <v>0</v>
      </c>
      <c r="AG93" s="2" t="str">
        <f t="shared" si="6"/>
        <v>pack,308</v>
      </c>
    </row>
    <row r="94" spans="26:33">
      <c r="Z94" s="15">
        <f t="shared" si="5"/>
        <v>140921</v>
      </c>
      <c r="AA94" s="2">
        <v>4092</v>
      </c>
      <c r="AB94" s="22">
        <v>1</v>
      </c>
      <c r="AD94" s="2">
        <v>0</v>
      </c>
      <c r="AE94" s="2">
        <v>0</v>
      </c>
      <c r="AF94" s="2">
        <v>0</v>
      </c>
      <c r="AG94" s="2" t="str">
        <f t="shared" si="6"/>
        <v>pack,308</v>
      </c>
    </row>
    <row r="95" spans="26:33">
      <c r="Z95" s="15">
        <f t="shared" si="5"/>
        <v>140931</v>
      </c>
      <c r="AA95" s="2">
        <v>4093</v>
      </c>
      <c r="AB95" s="22">
        <v>1</v>
      </c>
      <c r="AD95" s="2">
        <v>0</v>
      </c>
      <c r="AE95" s="2">
        <v>0</v>
      </c>
      <c r="AF95" s="2">
        <v>0</v>
      </c>
      <c r="AG95" s="2" t="str">
        <f t="shared" si="6"/>
        <v>pack,308</v>
      </c>
    </row>
    <row r="96" spans="26:33">
      <c r="Z96" s="15">
        <f t="shared" si="5"/>
        <v>140941</v>
      </c>
      <c r="AA96" s="2">
        <v>4094</v>
      </c>
      <c r="AB96" s="22">
        <v>1</v>
      </c>
      <c r="AD96" s="2">
        <v>0</v>
      </c>
      <c r="AE96" s="2">
        <v>0</v>
      </c>
      <c r="AF96" s="2">
        <v>0</v>
      </c>
      <c r="AG96" s="2" t="str">
        <f t="shared" si="6"/>
        <v>pack,308</v>
      </c>
    </row>
    <row r="97" spans="26:33">
      <c r="Z97" s="15">
        <f t="shared" si="5"/>
        <v>140951</v>
      </c>
      <c r="AA97" s="2">
        <v>4095</v>
      </c>
      <c r="AB97" s="22">
        <v>1</v>
      </c>
      <c r="AD97" s="2">
        <v>0</v>
      </c>
      <c r="AE97" s="2">
        <v>0</v>
      </c>
      <c r="AF97" s="2">
        <v>0</v>
      </c>
      <c r="AG97" s="2" t="str">
        <f t="shared" si="6"/>
        <v>pack,308</v>
      </c>
    </row>
    <row r="98" spans="26:33">
      <c r="Z98" s="15">
        <f t="shared" si="5"/>
        <v>140961</v>
      </c>
      <c r="AA98" s="2">
        <v>4096</v>
      </c>
      <c r="AB98" s="22">
        <v>1</v>
      </c>
      <c r="AD98" s="2">
        <v>0</v>
      </c>
      <c r="AE98" s="2">
        <v>0</v>
      </c>
      <c r="AF98" s="2">
        <v>0</v>
      </c>
      <c r="AG98" s="2" t="str">
        <f t="shared" si="6"/>
        <v>pack,308</v>
      </c>
    </row>
    <row r="99" spans="26:33">
      <c r="Z99" s="15">
        <f t="shared" si="5"/>
        <v>140971</v>
      </c>
      <c r="AA99" s="2">
        <v>4097</v>
      </c>
      <c r="AB99" s="22">
        <v>1</v>
      </c>
      <c r="AD99" s="2">
        <v>0</v>
      </c>
      <c r="AE99" s="2">
        <v>0</v>
      </c>
      <c r="AF99" s="2">
        <v>0</v>
      </c>
      <c r="AG99" s="2" t="str">
        <f t="shared" si="6"/>
        <v>pack,308</v>
      </c>
    </row>
    <row r="100" spans="26:33">
      <c r="Z100" s="15">
        <f t="shared" si="5"/>
        <v>140981</v>
      </c>
      <c r="AA100" s="2">
        <v>4098</v>
      </c>
      <c r="AB100" s="22">
        <v>1</v>
      </c>
      <c r="AD100" s="2">
        <v>0</v>
      </c>
      <c r="AE100" s="2">
        <v>0</v>
      </c>
      <c r="AF100" s="2">
        <v>0</v>
      </c>
      <c r="AG100" s="2" t="str">
        <f t="shared" si="6"/>
        <v>pack,308</v>
      </c>
    </row>
    <row r="101" spans="26:33">
      <c r="Z101" s="15">
        <f t="shared" si="5"/>
        <v>140991</v>
      </c>
      <c r="AA101" s="2">
        <v>4099</v>
      </c>
      <c r="AB101" s="22">
        <v>1</v>
      </c>
      <c r="AD101" s="2">
        <v>0</v>
      </c>
      <c r="AE101" s="2">
        <v>0</v>
      </c>
      <c r="AF101" s="2">
        <v>0</v>
      </c>
      <c r="AG101" s="2" t="str">
        <f t="shared" si="6"/>
        <v>pack,308</v>
      </c>
    </row>
    <row r="102" spans="26:33">
      <c r="Z102" s="15">
        <f t="shared" si="5"/>
        <v>141001</v>
      </c>
      <c r="AA102" s="2">
        <v>4100</v>
      </c>
      <c r="AB102" s="22">
        <v>1</v>
      </c>
      <c r="AD102" s="2">
        <v>0</v>
      </c>
      <c r="AE102" s="2">
        <v>0</v>
      </c>
      <c r="AF102" s="2">
        <v>0</v>
      </c>
      <c r="AG102" s="2" t="str">
        <f t="shared" si="6"/>
        <v>pack,308</v>
      </c>
    </row>
    <row r="103" spans="26:33">
      <c r="Z103" s="15">
        <f t="shared" si="5"/>
        <v>140012</v>
      </c>
      <c r="AA103" s="2">
        <f>AA3</f>
        <v>4001</v>
      </c>
      <c r="AB103" s="22">
        <f>AB3+1</f>
        <v>2</v>
      </c>
      <c r="AD103" s="2">
        <v>0</v>
      </c>
      <c r="AE103" s="2">
        <v>0</v>
      </c>
      <c r="AF103" s="2">
        <v>0</v>
      </c>
      <c r="AG103" s="2" t="str">
        <f t="shared" si="6"/>
        <v>pack,309</v>
      </c>
    </row>
    <row r="104" spans="26:33">
      <c r="Z104" s="15">
        <f t="shared" si="5"/>
        <v>140022</v>
      </c>
      <c r="AA104" s="2">
        <f t="shared" ref="AA104:AA167" si="7">AA4</f>
        <v>4002</v>
      </c>
      <c r="AB104" s="22">
        <f t="shared" ref="AB104:AB167" si="8">AB4+1</f>
        <v>2</v>
      </c>
      <c r="AD104" s="2">
        <v>0</v>
      </c>
      <c r="AE104" s="2">
        <v>0</v>
      </c>
      <c r="AF104" s="2">
        <v>0</v>
      </c>
      <c r="AG104" s="2" t="str">
        <f t="shared" si="6"/>
        <v>pack,309</v>
      </c>
    </row>
    <row r="105" spans="26:33">
      <c r="Z105" s="15">
        <f t="shared" si="5"/>
        <v>140032</v>
      </c>
      <c r="AA105" s="2">
        <f t="shared" si="7"/>
        <v>4003</v>
      </c>
      <c r="AB105" s="22">
        <f t="shared" si="8"/>
        <v>2</v>
      </c>
      <c r="AD105" s="2">
        <v>0</v>
      </c>
      <c r="AE105" s="2">
        <v>0</v>
      </c>
      <c r="AF105" s="2">
        <v>0</v>
      </c>
      <c r="AG105" s="2" t="str">
        <f t="shared" si="6"/>
        <v>pack,309</v>
      </c>
    </row>
    <row r="106" spans="26:33">
      <c r="Z106" s="15">
        <f t="shared" si="5"/>
        <v>140042</v>
      </c>
      <c r="AA106" s="2">
        <f t="shared" si="7"/>
        <v>4004</v>
      </c>
      <c r="AB106" s="22">
        <f t="shared" si="8"/>
        <v>2</v>
      </c>
      <c r="AD106" s="2">
        <v>0</v>
      </c>
      <c r="AE106" s="2">
        <v>0</v>
      </c>
      <c r="AF106" s="2">
        <v>0</v>
      </c>
      <c r="AG106" s="2" t="str">
        <f t="shared" si="6"/>
        <v>pack,309</v>
      </c>
    </row>
    <row r="107" spans="26:33">
      <c r="Z107" s="15">
        <f t="shared" si="5"/>
        <v>140052</v>
      </c>
      <c r="AA107" s="2">
        <f t="shared" si="7"/>
        <v>4005</v>
      </c>
      <c r="AB107" s="22">
        <f t="shared" si="8"/>
        <v>2</v>
      </c>
      <c r="AD107" s="2">
        <v>0</v>
      </c>
      <c r="AE107" s="2">
        <v>0</v>
      </c>
      <c r="AF107" s="2">
        <v>0</v>
      </c>
      <c r="AG107" s="2" t="str">
        <f t="shared" si="6"/>
        <v>pack,309</v>
      </c>
    </row>
    <row r="108" spans="26:33">
      <c r="Z108" s="15">
        <f t="shared" si="5"/>
        <v>140062</v>
      </c>
      <c r="AA108" s="2">
        <f t="shared" si="7"/>
        <v>4006</v>
      </c>
      <c r="AB108" s="22">
        <f t="shared" si="8"/>
        <v>2</v>
      </c>
      <c r="AD108" s="2">
        <v>0</v>
      </c>
      <c r="AE108" s="2">
        <v>0</v>
      </c>
      <c r="AF108" s="2">
        <v>0</v>
      </c>
      <c r="AG108" s="2" t="str">
        <f t="shared" si="6"/>
        <v>pack,309</v>
      </c>
    </row>
    <row r="109" spans="26:33">
      <c r="Z109" s="15">
        <f t="shared" si="5"/>
        <v>140072</v>
      </c>
      <c r="AA109" s="2">
        <f t="shared" si="7"/>
        <v>4007</v>
      </c>
      <c r="AB109" s="22">
        <f t="shared" si="8"/>
        <v>2</v>
      </c>
      <c r="AD109" s="2">
        <v>0</v>
      </c>
      <c r="AE109" s="2">
        <v>0</v>
      </c>
      <c r="AF109" s="2">
        <v>0</v>
      </c>
      <c r="AG109" s="2" t="str">
        <f t="shared" si="6"/>
        <v>pack,309</v>
      </c>
    </row>
    <row r="110" spans="26:33">
      <c r="Z110" s="15">
        <f t="shared" si="5"/>
        <v>140082</v>
      </c>
      <c r="AA110" s="2">
        <f t="shared" si="7"/>
        <v>4008</v>
      </c>
      <c r="AB110" s="22">
        <f t="shared" si="8"/>
        <v>2</v>
      </c>
      <c r="AD110" s="2">
        <v>0</v>
      </c>
      <c r="AE110" s="2">
        <v>0</v>
      </c>
      <c r="AF110" s="2">
        <v>0</v>
      </c>
      <c r="AG110" s="2" t="str">
        <f t="shared" si="6"/>
        <v>pack,309</v>
      </c>
    </row>
    <row r="111" spans="26:33">
      <c r="Z111" s="15">
        <f t="shared" si="5"/>
        <v>140092</v>
      </c>
      <c r="AA111" s="2">
        <f t="shared" si="7"/>
        <v>4009</v>
      </c>
      <c r="AB111" s="22">
        <f t="shared" si="8"/>
        <v>2</v>
      </c>
      <c r="AD111" s="2">
        <v>0</v>
      </c>
      <c r="AE111" s="2">
        <v>0</v>
      </c>
      <c r="AF111" s="2">
        <v>0</v>
      </c>
      <c r="AG111" s="2" t="str">
        <f t="shared" si="6"/>
        <v>pack,309</v>
      </c>
    </row>
    <row r="112" spans="26:33">
      <c r="Z112" s="15">
        <f t="shared" si="5"/>
        <v>140102</v>
      </c>
      <c r="AA112" s="2">
        <f t="shared" si="7"/>
        <v>4010</v>
      </c>
      <c r="AB112" s="22">
        <f t="shared" si="8"/>
        <v>2</v>
      </c>
      <c r="AD112" s="2">
        <v>0</v>
      </c>
      <c r="AE112" s="2">
        <v>0</v>
      </c>
      <c r="AF112" s="2">
        <v>0</v>
      </c>
      <c r="AG112" s="2" t="str">
        <f t="shared" si="6"/>
        <v>pack,309</v>
      </c>
    </row>
    <row r="113" spans="26:33">
      <c r="Z113" s="15">
        <f t="shared" si="5"/>
        <v>140112</v>
      </c>
      <c r="AA113" s="2">
        <f t="shared" si="7"/>
        <v>4011</v>
      </c>
      <c r="AB113" s="22">
        <f t="shared" si="8"/>
        <v>2</v>
      </c>
      <c r="AD113" s="2">
        <v>0</v>
      </c>
      <c r="AE113" s="2">
        <v>0</v>
      </c>
      <c r="AF113" s="2">
        <v>0</v>
      </c>
      <c r="AG113" s="2" t="str">
        <f t="shared" si="6"/>
        <v>pack,309</v>
      </c>
    </row>
    <row r="114" spans="26:33">
      <c r="Z114" s="15">
        <f t="shared" si="5"/>
        <v>140122</v>
      </c>
      <c r="AA114" s="2">
        <f t="shared" si="7"/>
        <v>4012</v>
      </c>
      <c r="AB114" s="22">
        <f t="shared" si="8"/>
        <v>2</v>
      </c>
      <c r="AD114" s="2">
        <v>0</v>
      </c>
      <c r="AE114" s="2">
        <v>0</v>
      </c>
      <c r="AF114" s="2">
        <v>0</v>
      </c>
      <c r="AG114" s="2" t="str">
        <f t="shared" si="6"/>
        <v>pack,309</v>
      </c>
    </row>
    <row r="115" spans="26:33">
      <c r="Z115" s="15">
        <f t="shared" si="5"/>
        <v>140132</v>
      </c>
      <c r="AA115" s="2">
        <f t="shared" si="7"/>
        <v>4013</v>
      </c>
      <c r="AB115" s="22">
        <f t="shared" si="8"/>
        <v>2</v>
      </c>
      <c r="AD115" s="2">
        <v>0</v>
      </c>
      <c r="AE115" s="2">
        <v>0</v>
      </c>
      <c r="AF115" s="2">
        <v>0</v>
      </c>
      <c r="AG115" s="2" t="str">
        <f t="shared" si="6"/>
        <v>pack,309</v>
      </c>
    </row>
    <row r="116" spans="26:33">
      <c r="Z116" s="15">
        <f t="shared" si="5"/>
        <v>140142</v>
      </c>
      <c r="AA116" s="2">
        <f t="shared" si="7"/>
        <v>4014</v>
      </c>
      <c r="AB116" s="22">
        <f t="shared" si="8"/>
        <v>2</v>
      </c>
      <c r="AD116" s="2">
        <v>0</v>
      </c>
      <c r="AE116" s="2">
        <v>0</v>
      </c>
      <c r="AF116" s="2">
        <v>0</v>
      </c>
      <c r="AG116" s="2" t="str">
        <f t="shared" si="6"/>
        <v>pack,309</v>
      </c>
    </row>
    <row r="117" spans="26:33">
      <c r="Z117" s="15">
        <f t="shared" si="5"/>
        <v>140152</v>
      </c>
      <c r="AA117" s="2">
        <f t="shared" si="7"/>
        <v>4015</v>
      </c>
      <c r="AB117" s="22">
        <f t="shared" si="8"/>
        <v>2</v>
      </c>
      <c r="AD117" s="2">
        <v>0</v>
      </c>
      <c r="AE117" s="2">
        <v>0</v>
      </c>
      <c r="AF117" s="2">
        <v>0</v>
      </c>
      <c r="AG117" s="2" t="str">
        <f t="shared" si="6"/>
        <v>pack,309</v>
      </c>
    </row>
    <row r="118" spans="26:33">
      <c r="Z118" s="15">
        <f t="shared" si="5"/>
        <v>140162</v>
      </c>
      <c r="AA118" s="2">
        <f t="shared" si="7"/>
        <v>4016</v>
      </c>
      <c r="AB118" s="22">
        <f t="shared" si="8"/>
        <v>2</v>
      </c>
      <c r="AD118" s="2">
        <v>0</v>
      </c>
      <c r="AE118" s="2">
        <v>0</v>
      </c>
      <c r="AF118" s="2">
        <v>0</v>
      </c>
      <c r="AG118" s="2" t="str">
        <f t="shared" si="6"/>
        <v>pack,309</v>
      </c>
    </row>
    <row r="119" spans="26:33">
      <c r="Z119" s="15">
        <f t="shared" si="5"/>
        <v>140172</v>
      </c>
      <c r="AA119" s="2">
        <f t="shared" si="7"/>
        <v>4017</v>
      </c>
      <c r="AB119" s="22">
        <f t="shared" si="8"/>
        <v>2</v>
      </c>
      <c r="AD119" s="2">
        <v>0</v>
      </c>
      <c r="AE119" s="2">
        <v>0</v>
      </c>
      <c r="AF119" s="2">
        <v>0</v>
      </c>
      <c r="AG119" s="2" t="str">
        <f t="shared" si="6"/>
        <v>pack,309</v>
      </c>
    </row>
    <row r="120" spans="26:33">
      <c r="Z120" s="15">
        <f t="shared" si="5"/>
        <v>140182</v>
      </c>
      <c r="AA120" s="2">
        <f t="shared" si="7"/>
        <v>4018</v>
      </c>
      <c r="AB120" s="22">
        <f t="shared" si="8"/>
        <v>2</v>
      </c>
      <c r="AD120" s="2">
        <v>0</v>
      </c>
      <c r="AE120" s="2">
        <v>0</v>
      </c>
      <c r="AF120" s="2">
        <v>0</v>
      </c>
      <c r="AG120" s="2" t="str">
        <f t="shared" si="6"/>
        <v>pack,309</v>
      </c>
    </row>
    <row r="121" spans="26:33">
      <c r="Z121" s="15">
        <f t="shared" si="5"/>
        <v>140192</v>
      </c>
      <c r="AA121" s="2">
        <f t="shared" si="7"/>
        <v>4019</v>
      </c>
      <c r="AB121" s="22">
        <f t="shared" si="8"/>
        <v>2</v>
      </c>
      <c r="AD121" s="2">
        <v>0</v>
      </c>
      <c r="AE121" s="2">
        <v>0</v>
      </c>
      <c r="AF121" s="2">
        <v>0</v>
      </c>
      <c r="AG121" s="2" t="str">
        <f t="shared" si="6"/>
        <v>pack,309</v>
      </c>
    </row>
    <row r="122" spans="26:33">
      <c r="Z122" s="15">
        <f t="shared" si="5"/>
        <v>140202</v>
      </c>
      <c r="AA122" s="2">
        <f t="shared" si="7"/>
        <v>4020</v>
      </c>
      <c r="AB122" s="22">
        <f t="shared" si="8"/>
        <v>2</v>
      </c>
      <c r="AD122" s="2">
        <v>0</v>
      </c>
      <c r="AE122" s="2">
        <v>0</v>
      </c>
      <c r="AF122" s="2">
        <v>0</v>
      </c>
      <c r="AG122" s="2" t="str">
        <f t="shared" si="6"/>
        <v>pack,309</v>
      </c>
    </row>
    <row r="123" spans="26:33">
      <c r="Z123" s="15">
        <f t="shared" si="5"/>
        <v>140212</v>
      </c>
      <c r="AA123" s="2">
        <f t="shared" si="7"/>
        <v>4021</v>
      </c>
      <c r="AB123" s="22">
        <f t="shared" si="8"/>
        <v>2</v>
      </c>
      <c r="AD123" s="2">
        <v>0</v>
      </c>
      <c r="AE123" s="2">
        <v>0</v>
      </c>
      <c r="AF123" s="2">
        <v>0</v>
      </c>
      <c r="AG123" s="2" t="str">
        <f t="shared" si="6"/>
        <v>pack,309</v>
      </c>
    </row>
    <row r="124" spans="26:33">
      <c r="Z124" s="15">
        <f t="shared" si="5"/>
        <v>140222</v>
      </c>
      <c r="AA124" s="2">
        <f t="shared" si="7"/>
        <v>4022</v>
      </c>
      <c r="AB124" s="22">
        <f t="shared" si="8"/>
        <v>2</v>
      </c>
      <c r="AD124" s="2">
        <v>0</v>
      </c>
      <c r="AE124" s="2">
        <v>0</v>
      </c>
      <c r="AF124" s="2">
        <v>0</v>
      </c>
      <c r="AG124" s="2" t="str">
        <f t="shared" si="6"/>
        <v>pack,309</v>
      </c>
    </row>
    <row r="125" spans="26:33">
      <c r="Z125" s="15">
        <f t="shared" si="5"/>
        <v>140232</v>
      </c>
      <c r="AA125" s="2">
        <f t="shared" si="7"/>
        <v>4023</v>
      </c>
      <c r="AB125" s="22">
        <f t="shared" si="8"/>
        <v>2</v>
      </c>
      <c r="AD125" s="2">
        <v>0</v>
      </c>
      <c r="AE125" s="2">
        <v>0</v>
      </c>
      <c r="AF125" s="2">
        <v>0</v>
      </c>
      <c r="AG125" s="2" t="str">
        <f t="shared" si="6"/>
        <v>pack,309</v>
      </c>
    </row>
    <row r="126" spans="26:33">
      <c r="Z126" s="15">
        <f t="shared" si="5"/>
        <v>140242</v>
      </c>
      <c r="AA126" s="2">
        <f t="shared" si="7"/>
        <v>4024</v>
      </c>
      <c r="AB126" s="22">
        <f t="shared" si="8"/>
        <v>2</v>
      </c>
      <c r="AD126" s="2">
        <v>0</v>
      </c>
      <c r="AE126" s="2">
        <v>0</v>
      </c>
      <c r="AF126" s="2">
        <v>0</v>
      </c>
      <c r="AG126" s="2" t="str">
        <f t="shared" si="6"/>
        <v>pack,309</v>
      </c>
    </row>
    <row r="127" spans="26:33">
      <c r="Z127" s="15">
        <f t="shared" si="5"/>
        <v>140252</v>
      </c>
      <c r="AA127" s="2">
        <f t="shared" si="7"/>
        <v>4025</v>
      </c>
      <c r="AB127" s="22">
        <f t="shared" si="8"/>
        <v>2</v>
      </c>
      <c r="AD127" s="2">
        <v>0</v>
      </c>
      <c r="AE127" s="2">
        <v>0</v>
      </c>
      <c r="AF127" s="2">
        <v>0</v>
      </c>
      <c r="AG127" s="2" t="str">
        <f t="shared" si="6"/>
        <v>pack,309</v>
      </c>
    </row>
    <row r="128" spans="26:33">
      <c r="Z128" s="15">
        <f t="shared" si="5"/>
        <v>140262</v>
      </c>
      <c r="AA128" s="2">
        <f t="shared" si="7"/>
        <v>4026</v>
      </c>
      <c r="AB128" s="22">
        <f t="shared" si="8"/>
        <v>2</v>
      </c>
      <c r="AD128" s="2">
        <v>0</v>
      </c>
      <c r="AE128" s="2">
        <v>0</v>
      </c>
      <c r="AF128" s="2">
        <v>0</v>
      </c>
      <c r="AG128" s="2" t="str">
        <f t="shared" si="6"/>
        <v>pack,309</v>
      </c>
    </row>
    <row r="129" spans="26:33">
      <c r="Z129" s="15">
        <f t="shared" si="5"/>
        <v>140272</v>
      </c>
      <c r="AA129" s="2">
        <f t="shared" si="7"/>
        <v>4027</v>
      </c>
      <c r="AB129" s="22">
        <f t="shared" si="8"/>
        <v>2</v>
      </c>
      <c r="AD129" s="2">
        <v>0</v>
      </c>
      <c r="AE129" s="2">
        <v>0</v>
      </c>
      <c r="AF129" s="2">
        <v>0</v>
      </c>
      <c r="AG129" s="2" t="str">
        <f t="shared" si="6"/>
        <v>pack,309</v>
      </c>
    </row>
    <row r="130" spans="26:33">
      <c r="Z130" s="15">
        <f t="shared" si="5"/>
        <v>140282</v>
      </c>
      <c r="AA130" s="2">
        <f t="shared" si="7"/>
        <v>4028</v>
      </c>
      <c r="AB130" s="22">
        <f t="shared" si="8"/>
        <v>2</v>
      </c>
      <c r="AD130" s="2">
        <v>0</v>
      </c>
      <c r="AE130" s="2">
        <v>0</v>
      </c>
      <c r="AF130" s="2">
        <v>0</v>
      </c>
      <c r="AG130" s="2" t="str">
        <f t="shared" si="6"/>
        <v>pack,309</v>
      </c>
    </row>
    <row r="131" spans="26:33">
      <c r="Z131" s="15">
        <f t="shared" si="5"/>
        <v>140292</v>
      </c>
      <c r="AA131" s="2">
        <f t="shared" si="7"/>
        <v>4029</v>
      </c>
      <c r="AB131" s="22">
        <f t="shared" si="8"/>
        <v>2</v>
      </c>
      <c r="AD131" s="2">
        <v>0</v>
      </c>
      <c r="AE131" s="2">
        <v>0</v>
      </c>
      <c r="AF131" s="2">
        <v>0</v>
      </c>
      <c r="AG131" s="2" t="str">
        <f t="shared" si="6"/>
        <v>pack,309</v>
      </c>
    </row>
    <row r="132" spans="26:33">
      <c r="Z132" s="15">
        <f t="shared" ref="Z132:Z195" si="9">100000+AA132*10+AB132</f>
        <v>140302</v>
      </c>
      <c r="AA132" s="2">
        <f t="shared" si="7"/>
        <v>4030</v>
      </c>
      <c r="AB132" s="22">
        <f t="shared" si="8"/>
        <v>2</v>
      </c>
      <c r="AD132" s="2">
        <v>0</v>
      </c>
      <c r="AE132" s="2">
        <v>0</v>
      </c>
      <c r="AF132" s="2">
        <v>0</v>
      </c>
      <c r="AG132" s="2" t="str">
        <f t="shared" ref="AG132:AG195" si="10">"pack,"&amp;VLOOKUP(IF(AA132&lt;$AJ$2,10,IF(AA132&lt;$AJ$3,20,30))+AB132,$U$3:$V$14,2,0)</f>
        <v>pack,309</v>
      </c>
    </row>
    <row r="133" spans="26:33">
      <c r="Z133" s="15">
        <f t="shared" si="9"/>
        <v>140312</v>
      </c>
      <c r="AA133" s="2">
        <f t="shared" si="7"/>
        <v>4031</v>
      </c>
      <c r="AB133" s="22">
        <f t="shared" si="8"/>
        <v>2</v>
      </c>
      <c r="AD133" s="2">
        <v>0</v>
      </c>
      <c r="AE133" s="2">
        <v>0</v>
      </c>
      <c r="AF133" s="2">
        <v>0</v>
      </c>
      <c r="AG133" s="2" t="str">
        <f t="shared" si="10"/>
        <v>pack,309</v>
      </c>
    </row>
    <row r="134" spans="26:33">
      <c r="Z134" s="15">
        <f t="shared" si="9"/>
        <v>140322</v>
      </c>
      <c r="AA134" s="2">
        <f t="shared" si="7"/>
        <v>4032</v>
      </c>
      <c r="AB134" s="22">
        <f t="shared" si="8"/>
        <v>2</v>
      </c>
      <c r="AD134" s="2">
        <v>0</v>
      </c>
      <c r="AE134" s="2">
        <v>0</v>
      </c>
      <c r="AF134" s="2">
        <v>0</v>
      </c>
      <c r="AG134" s="2" t="str">
        <f t="shared" si="10"/>
        <v>pack,309</v>
      </c>
    </row>
    <row r="135" spans="26:33">
      <c r="Z135" s="15">
        <f t="shared" si="9"/>
        <v>140332</v>
      </c>
      <c r="AA135" s="2">
        <f t="shared" si="7"/>
        <v>4033</v>
      </c>
      <c r="AB135" s="22">
        <f t="shared" si="8"/>
        <v>2</v>
      </c>
      <c r="AD135" s="2">
        <v>0</v>
      </c>
      <c r="AE135" s="2">
        <v>0</v>
      </c>
      <c r="AF135" s="2">
        <v>0</v>
      </c>
      <c r="AG135" s="2" t="str">
        <f t="shared" si="10"/>
        <v>pack,309</v>
      </c>
    </row>
    <row r="136" spans="26:33">
      <c r="Z136" s="15">
        <f t="shared" si="9"/>
        <v>140342</v>
      </c>
      <c r="AA136" s="2">
        <f t="shared" si="7"/>
        <v>4034</v>
      </c>
      <c r="AB136" s="22">
        <f t="shared" si="8"/>
        <v>2</v>
      </c>
      <c r="AD136" s="2">
        <v>0</v>
      </c>
      <c r="AE136" s="2">
        <v>0</v>
      </c>
      <c r="AF136" s="2">
        <v>0</v>
      </c>
      <c r="AG136" s="2" t="str">
        <f t="shared" si="10"/>
        <v>pack,309</v>
      </c>
    </row>
    <row r="137" spans="26:33">
      <c r="Z137" s="15">
        <f t="shared" si="9"/>
        <v>140352</v>
      </c>
      <c r="AA137" s="2">
        <f t="shared" si="7"/>
        <v>4035</v>
      </c>
      <c r="AB137" s="22">
        <f t="shared" si="8"/>
        <v>2</v>
      </c>
      <c r="AD137" s="2">
        <v>0</v>
      </c>
      <c r="AE137" s="2">
        <v>0</v>
      </c>
      <c r="AF137" s="2">
        <v>0</v>
      </c>
      <c r="AG137" s="2" t="str">
        <f t="shared" si="10"/>
        <v>pack,309</v>
      </c>
    </row>
    <row r="138" spans="26:33">
      <c r="Z138" s="15">
        <f t="shared" si="9"/>
        <v>140362</v>
      </c>
      <c r="AA138" s="2">
        <f t="shared" si="7"/>
        <v>4036</v>
      </c>
      <c r="AB138" s="22">
        <f t="shared" si="8"/>
        <v>2</v>
      </c>
      <c r="AD138" s="2">
        <v>0</v>
      </c>
      <c r="AE138" s="2">
        <v>0</v>
      </c>
      <c r="AF138" s="2">
        <v>0</v>
      </c>
      <c r="AG138" s="2" t="str">
        <f t="shared" si="10"/>
        <v>pack,309</v>
      </c>
    </row>
    <row r="139" spans="26:33">
      <c r="Z139" s="15">
        <f t="shared" si="9"/>
        <v>140372</v>
      </c>
      <c r="AA139" s="2">
        <f t="shared" si="7"/>
        <v>4037</v>
      </c>
      <c r="AB139" s="22">
        <f t="shared" si="8"/>
        <v>2</v>
      </c>
      <c r="AD139" s="2">
        <v>0</v>
      </c>
      <c r="AE139" s="2">
        <v>0</v>
      </c>
      <c r="AF139" s="2">
        <v>0</v>
      </c>
      <c r="AG139" s="2" t="str">
        <f t="shared" si="10"/>
        <v>pack,309</v>
      </c>
    </row>
    <row r="140" spans="26:33">
      <c r="Z140" s="15">
        <f t="shared" si="9"/>
        <v>140382</v>
      </c>
      <c r="AA140" s="2">
        <f t="shared" si="7"/>
        <v>4038</v>
      </c>
      <c r="AB140" s="22">
        <f t="shared" si="8"/>
        <v>2</v>
      </c>
      <c r="AD140" s="2">
        <v>0</v>
      </c>
      <c r="AE140" s="2">
        <v>0</v>
      </c>
      <c r="AF140" s="2">
        <v>0</v>
      </c>
      <c r="AG140" s="2" t="str">
        <f t="shared" si="10"/>
        <v>pack,309</v>
      </c>
    </row>
    <row r="141" spans="26:33">
      <c r="Z141" s="15">
        <f t="shared" si="9"/>
        <v>140392</v>
      </c>
      <c r="AA141" s="2">
        <f t="shared" si="7"/>
        <v>4039</v>
      </c>
      <c r="AB141" s="22">
        <f t="shared" si="8"/>
        <v>2</v>
      </c>
      <c r="AD141" s="2">
        <v>0</v>
      </c>
      <c r="AE141" s="2">
        <v>0</v>
      </c>
      <c r="AF141" s="2">
        <v>0</v>
      </c>
      <c r="AG141" s="2" t="str">
        <f t="shared" si="10"/>
        <v>pack,310</v>
      </c>
    </row>
    <row r="142" spans="26:33">
      <c r="Z142" s="15">
        <f t="shared" si="9"/>
        <v>140402</v>
      </c>
      <c r="AA142" s="2">
        <f t="shared" si="7"/>
        <v>4040</v>
      </c>
      <c r="AB142" s="22">
        <f t="shared" si="8"/>
        <v>2</v>
      </c>
      <c r="AD142" s="2">
        <v>0</v>
      </c>
      <c r="AE142" s="2">
        <v>0</v>
      </c>
      <c r="AF142" s="2">
        <v>0</v>
      </c>
      <c r="AG142" s="2" t="str">
        <f t="shared" si="10"/>
        <v>pack,310</v>
      </c>
    </row>
    <row r="143" spans="26:33">
      <c r="Z143" s="15">
        <f t="shared" si="9"/>
        <v>140412</v>
      </c>
      <c r="AA143" s="2">
        <f t="shared" si="7"/>
        <v>4041</v>
      </c>
      <c r="AB143" s="22">
        <f t="shared" si="8"/>
        <v>2</v>
      </c>
      <c r="AD143" s="2">
        <v>0</v>
      </c>
      <c r="AE143" s="2">
        <v>0</v>
      </c>
      <c r="AF143" s="2">
        <v>0</v>
      </c>
      <c r="AG143" s="2" t="str">
        <f t="shared" si="10"/>
        <v>pack,310</v>
      </c>
    </row>
    <row r="144" spans="26:33">
      <c r="Z144" s="15">
        <f t="shared" si="9"/>
        <v>140422</v>
      </c>
      <c r="AA144" s="2">
        <f t="shared" si="7"/>
        <v>4042</v>
      </c>
      <c r="AB144" s="22">
        <f t="shared" si="8"/>
        <v>2</v>
      </c>
      <c r="AD144" s="2">
        <v>0</v>
      </c>
      <c r="AE144" s="2">
        <v>0</v>
      </c>
      <c r="AF144" s="2">
        <v>0</v>
      </c>
      <c r="AG144" s="2" t="str">
        <f t="shared" si="10"/>
        <v>pack,310</v>
      </c>
    </row>
    <row r="145" spans="26:33">
      <c r="Z145" s="15">
        <f t="shared" si="9"/>
        <v>140432</v>
      </c>
      <c r="AA145" s="2">
        <f t="shared" si="7"/>
        <v>4043</v>
      </c>
      <c r="AB145" s="22">
        <f t="shared" si="8"/>
        <v>2</v>
      </c>
      <c r="AD145" s="2">
        <v>0</v>
      </c>
      <c r="AE145" s="2">
        <v>0</v>
      </c>
      <c r="AF145" s="2">
        <v>0</v>
      </c>
      <c r="AG145" s="2" t="str">
        <f t="shared" si="10"/>
        <v>pack,310</v>
      </c>
    </row>
    <row r="146" spans="26:33">
      <c r="Z146" s="15">
        <f t="shared" si="9"/>
        <v>140442</v>
      </c>
      <c r="AA146" s="2">
        <f t="shared" si="7"/>
        <v>4044</v>
      </c>
      <c r="AB146" s="22">
        <f t="shared" si="8"/>
        <v>2</v>
      </c>
      <c r="AD146" s="2">
        <v>0</v>
      </c>
      <c r="AE146" s="2">
        <v>0</v>
      </c>
      <c r="AF146" s="2">
        <v>0</v>
      </c>
      <c r="AG146" s="2" t="str">
        <f t="shared" si="10"/>
        <v>pack,310</v>
      </c>
    </row>
    <row r="147" spans="26:33">
      <c r="Z147" s="15">
        <f t="shared" si="9"/>
        <v>140452</v>
      </c>
      <c r="AA147" s="2">
        <f t="shared" si="7"/>
        <v>4045</v>
      </c>
      <c r="AB147" s="22">
        <f t="shared" si="8"/>
        <v>2</v>
      </c>
      <c r="AD147" s="2">
        <v>0</v>
      </c>
      <c r="AE147" s="2">
        <v>0</v>
      </c>
      <c r="AF147" s="2">
        <v>0</v>
      </c>
      <c r="AG147" s="2" t="str">
        <f t="shared" si="10"/>
        <v>pack,310</v>
      </c>
    </row>
    <row r="148" spans="26:33">
      <c r="Z148" s="15">
        <f t="shared" si="9"/>
        <v>140462</v>
      </c>
      <c r="AA148" s="2">
        <f t="shared" si="7"/>
        <v>4046</v>
      </c>
      <c r="AB148" s="22">
        <f t="shared" si="8"/>
        <v>2</v>
      </c>
      <c r="AD148" s="2">
        <v>0</v>
      </c>
      <c r="AE148" s="2">
        <v>0</v>
      </c>
      <c r="AF148" s="2">
        <v>0</v>
      </c>
      <c r="AG148" s="2" t="str">
        <f t="shared" si="10"/>
        <v>pack,310</v>
      </c>
    </row>
    <row r="149" spans="26:33">
      <c r="Z149" s="15">
        <f t="shared" si="9"/>
        <v>140472</v>
      </c>
      <c r="AA149" s="2">
        <f t="shared" si="7"/>
        <v>4047</v>
      </c>
      <c r="AB149" s="22">
        <f t="shared" si="8"/>
        <v>2</v>
      </c>
      <c r="AD149" s="2">
        <v>0</v>
      </c>
      <c r="AE149" s="2">
        <v>0</v>
      </c>
      <c r="AF149" s="2">
        <v>0</v>
      </c>
      <c r="AG149" s="2" t="str">
        <f t="shared" si="10"/>
        <v>pack,310</v>
      </c>
    </row>
    <row r="150" spans="26:33">
      <c r="Z150" s="15">
        <f t="shared" si="9"/>
        <v>140482</v>
      </c>
      <c r="AA150" s="2">
        <f t="shared" si="7"/>
        <v>4048</v>
      </c>
      <c r="AB150" s="22">
        <f t="shared" si="8"/>
        <v>2</v>
      </c>
      <c r="AD150" s="2">
        <v>0</v>
      </c>
      <c r="AE150" s="2">
        <v>0</v>
      </c>
      <c r="AF150" s="2">
        <v>0</v>
      </c>
      <c r="AG150" s="2" t="str">
        <f t="shared" si="10"/>
        <v>pack,310</v>
      </c>
    </row>
    <row r="151" spans="26:33">
      <c r="Z151" s="15">
        <f t="shared" si="9"/>
        <v>140492</v>
      </c>
      <c r="AA151" s="2">
        <f t="shared" si="7"/>
        <v>4049</v>
      </c>
      <c r="AB151" s="22">
        <f t="shared" si="8"/>
        <v>2</v>
      </c>
      <c r="AD151" s="2">
        <v>0</v>
      </c>
      <c r="AE151" s="2">
        <v>0</v>
      </c>
      <c r="AF151" s="2">
        <v>0</v>
      </c>
      <c r="AG151" s="2" t="str">
        <f t="shared" si="10"/>
        <v>pack,310</v>
      </c>
    </row>
    <row r="152" spans="26:33">
      <c r="Z152" s="15">
        <f t="shared" si="9"/>
        <v>140502</v>
      </c>
      <c r="AA152" s="2">
        <f t="shared" si="7"/>
        <v>4050</v>
      </c>
      <c r="AB152" s="22">
        <f t="shared" si="8"/>
        <v>2</v>
      </c>
      <c r="AD152" s="2">
        <v>0</v>
      </c>
      <c r="AE152" s="2">
        <v>0</v>
      </c>
      <c r="AF152" s="2">
        <v>0</v>
      </c>
      <c r="AG152" s="2" t="str">
        <f t="shared" si="10"/>
        <v>pack,310</v>
      </c>
    </row>
    <row r="153" spans="26:33">
      <c r="Z153" s="15">
        <f t="shared" si="9"/>
        <v>140512</v>
      </c>
      <c r="AA153" s="2">
        <f t="shared" si="7"/>
        <v>4051</v>
      </c>
      <c r="AB153" s="22">
        <f t="shared" si="8"/>
        <v>2</v>
      </c>
      <c r="AD153" s="2">
        <v>0</v>
      </c>
      <c r="AE153" s="2">
        <v>0</v>
      </c>
      <c r="AF153" s="2">
        <v>0</v>
      </c>
      <c r="AG153" s="2" t="str">
        <f t="shared" si="10"/>
        <v>pack,310</v>
      </c>
    </row>
    <row r="154" spans="26:33">
      <c r="Z154" s="15">
        <f t="shared" si="9"/>
        <v>140522</v>
      </c>
      <c r="AA154" s="2">
        <f t="shared" si="7"/>
        <v>4052</v>
      </c>
      <c r="AB154" s="22">
        <f t="shared" si="8"/>
        <v>2</v>
      </c>
      <c r="AD154" s="2">
        <v>0</v>
      </c>
      <c r="AE154" s="2">
        <v>0</v>
      </c>
      <c r="AF154" s="2">
        <v>0</v>
      </c>
      <c r="AG154" s="2" t="str">
        <f t="shared" si="10"/>
        <v>pack,310</v>
      </c>
    </row>
    <row r="155" spans="26:33">
      <c r="Z155" s="15">
        <f t="shared" si="9"/>
        <v>140532</v>
      </c>
      <c r="AA155" s="2">
        <f t="shared" si="7"/>
        <v>4053</v>
      </c>
      <c r="AB155" s="22">
        <f t="shared" si="8"/>
        <v>2</v>
      </c>
      <c r="AD155" s="2">
        <v>0</v>
      </c>
      <c r="AE155" s="2">
        <v>0</v>
      </c>
      <c r="AF155" s="2">
        <v>0</v>
      </c>
      <c r="AG155" s="2" t="str">
        <f t="shared" si="10"/>
        <v>pack,310</v>
      </c>
    </row>
    <row r="156" spans="26:33">
      <c r="Z156" s="15">
        <f t="shared" si="9"/>
        <v>140542</v>
      </c>
      <c r="AA156" s="2">
        <f t="shared" si="7"/>
        <v>4054</v>
      </c>
      <c r="AB156" s="22">
        <f t="shared" si="8"/>
        <v>2</v>
      </c>
      <c r="AD156" s="2">
        <v>0</v>
      </c>
      <c r="AE156" s="2">
        <v>0</v>
      </c>
      <c r="AF156" s="2">
        <v>0</v>
      </c>
      <c r="AG156" s="2" t="str">
        <f t="shared" si="10"/>
        <v>pack,310</v>
      </c>
    </row>
    <row r="157" spans="26:33">
      <c r="Z157" s="15">
        <f t="shared" si="9"/>
        <v>140552</v>
      </c>
      <c r="AA157" s="2">
        <f t="shared" si="7"/>
        <v>4055</v>
      </c>
      <c r="AB157" s="22">
        <f t="shared" si="8"/>
        <v>2</v>
      </c>
      <c r="AD157" s="2">
        <v>0</v>
      </c>
      <c r="AE157" s="2">
        <v>0</v>
      </c>
      <c r="AF157" s="2">
        <v>0</v>
      </c>
      <c r="AG157" s="2" t="str">
        <f t="shared" si="10"/>
        <v>pack,310</v>
      </c>
    </row>
    <row r="158" spans="26:33">
      <c r="Z158" s="15">
        <f t="shared" si="9"/>
        <v>140562</v>
      </c>
      <c r="AA158" s="2">
        <f t="shared" si="7"/>
        <v>4056</v>
      </c>
      <c r="AB158" s="22">
        <f t="shared" si="8"/>
        <v>2</v>
      </c>
      <c r="AD158" s="2">
        <v>0</v>
      </c>
      <c r="AE158" s="2">
        <v>0</v>
      </c>
      <c r="AF158" s="2">
        <v>0</v>
      </c>
      <c r="AG158" s="2" t="str">
        <f t="shared" si="10"/>
        <v>pack,310</v>
      </c>
    </row>
    <row r="159" spans="26:33">
      <c r="Z159" s="15">
        <f t="shared" si="9"/>
        <v>140572</v>
      </c>
      <c r="AA159" s="2">
        <f t="shared" si="7"/>
        <v>4057</v>
      </c>
      <c r="AB159" s="22">
        <f t="shared" si="8"/>
        <v>2</v>
      </c>
      <c r="AD159" s="2">
        <v>0</v>
      </c>
      <c r="AE159" s="2">
        <v>0</v>
      </c>
      <c r="AF159" s="2">
        <v>0</v>
      </c>
      <c r="AG159" s="2" t="str">
        <f t="shared" si="10"/>
        <v>pack,310</v>
      </c>
    </row>
    <row r="160" spans="26:33">
      <c r="Z160" s="15">
        <f t="shared" si="9"/>
        <v>140582</v>
      </c>
      <c r="AA160" s="2">
        <f t="shared" si="7"/>
        <v>4058</v>
      </c>
      <c r="AB160" s="22">
        <f t="shared" si="8"/>
        <v>2</v>
      </c>
      <c r="AD160" s="2">
        <v>0</v>
      </c>
      <c r="AE160" s="2">
        <v>0</v>
      </c>
      <c r="AF160" s="2">
        <v>0</v>
      </c>
      <c r="AG160" s="2" t="str">
        <f t="shared" si="10"/>
        <v>pack,310</v>
      </c>
    </row>
    <row r="161" spans="26:33">
      <c r="Z161" s="15">
        <f t="shared" si="9"/>
        <v>140592</v>
      </c>
      <c r="AA161" s="2">
        <f t="shared" si="7"/>
        <v>4059</v>
      </c>
      <c r="AB161" s="22">
        <f t="shared" si="8"/>
        <v>2</v>
      </c>
      <c r="AD161" s="2">
        <v>0</v>
      </c>
      <c r="AE161" s="2">
        <v>0</v>
      </c>
      <c r="AF161" s="2">
        <v>0</v>
      </c>
      <c r="AG161" s="2" t="str">
        <f t="shared" si="10"/>
        <v>pack,311</v>
      </c>
    </row>
    <row r="162" spans="26:33">
      <c r="Z162" s="15">
        <f t="shared" si="9"/>
        <v>140602</v>
      </c>
      <c r="AA162" s="2">
        <f t="shared" si="7"/>
        <v>4060</v>
      </c>
      <c r="AB162" s="22">
        <f t="shared" si="8"/>
        <v>2</v>
      </c>
      <c r="AD162" s="2">
        <v>0</v>
      </c>
      <c r="AE162" s="2">
        <v>0</v>
      </c>
      <c r="AF162" s="2">
        <v>0</v>
      </c>
      <c r="AG162" s="2" t="str">
        <f t="shared" si="10"/>
        <v>pack,311</v>
      </c>
    </row>
    <row r="163" spans="26:33">
      <c r="Z163" s="15">
        <f t="shared" si="9"/>
        <v>140612</v>
      </c>
      <c r="AA163" s="2">
        <f t="shared" si="7"/>
        <v>4061</v>
      </c>
      <c r="AB163" s="22">
        <f t="shared" si="8"/>
        <v>2</v>
      </c>
      <c r="AD163" s="2">
        <v>0</v>
      </c>
      <c r="AE163" s="2">
        <v>0</v>
      </c>
      <c r="AF163" s="2">
        <v>0</v>
      </c>
      <c r="AG163" s="2" t="str">
        <f t="shared" si="10"/>
        <v>pack,311</v>
      </c>
    </row>
    <row r="164" spans="26:33">
      <c r="Z164" s="15">
        <f t="shared" si="9"/>
        <v>140622</v>
      </c>
      <c r="AA164" s="2">
        <f t="shared" si="7"/>
        <v>4062</v>
      </c>
      <c r="AB164" s="22">
        <f t="shared" si="8"/>
        <v>2</v>
      </c>
      <c r="AD164" s="2">
        <v>0</v>
      </c>
      <c r="AE164" s="2">
        <v>0</v>
      </c>
      <c r="AF164" s="2">
        <v>0</v>
      </c>
      <c r="AG164" s="2" t="str">
        <f t="shared" si="10"/>
        <v>pack,311</v>
      </c>
    </row>
    <row r="165" spans="26:33">
      <c r="Z165" s="15">
        <f t="shared" si="9"/>
        <v>140632</v>
      </c>
      <c r="AA165" s="2">
        <f t="shared" si="7"/>
        <v>4063</v>
      </c>
      <c r="AB165" s="22">
        <f t="shared" si="8"/>
        <v>2</v>
      </c>
      <c r="AD165" s="2">
        <v>0</v>
      </c>
      <c r="AE165" s="2">
        <v>0</v>
      </c>
      <c r="AF165" s="2">
        <v>0</v>
      </c>
      <c r="AG165" s="2" t="str">
        <f t="shared" si="10"/>
        <v>pack,311</v>
      </c>
    </row>
    <row r="166" spans="26:33">
      <c r="Z166" s="15">
        <f t="shared" si="9"/>
        <v>140642</v>
      </c>
      <c r="AA166" s="2">
        <f t="shared" si="7"/>
        <v>4064</v>
      </c>
      <c r="AB166" s="22">
        <f t="shared" si="8"/>
        <v>2</v>
      </c>
      <c r="AD166" s="2">
        <v>0</v>
      </c>
      <c r="AE166" s="2">
        <v>0</v>
      </c>
      <c r="AF166" s="2">
        <v>0</v>
      </c>
      <c r="AG166" s="2" t="str">
        <f t="shared" si="10"/>
        <v>pack,311</v>
      </c>
    </row>
    <row r="167" spans="26:33">
      <c r="Z167" s="15">
        <f t="shared" si="9"/>
        <v>140652</v>
      </c>
      <c r="AA167" s="2">
        <f t="shared" si="7"/>
        <v>4065</v>
      </c>
      <c r="AB167" s="22">
        <f t="shared" si="8"/>
        <v>2</v>
      </c>
      <c r="AD167" s="2">
        <v>0</v>
      </c>
      <c r="AE167" s="2">
        <v>0</v>
      </c>
      <c r="AF167" s="2">
        <v>0</v>
      </c>
      <c r="AG167" s="2" t="str">
        <f t="shared" si="10"/>
        <v>pack,311</v>
      </c>
    </row>
    <row r="168" spans="26:33">
      <c r="Z168" s="15">
        <f t="shared" si="9"/>
        <v>140662</v>
      </c>
      <c r="AA168" s="2">
        <f t="shared" ref="AA168:AA231" si="11">AA68</f>
        <v>4066</v>
      </c>
      <c r="AB168" s="22">
        <f t="shared" ref="AB168:AB231" si="12">AB68+1</f>
        <v>2</v>
      </c>
      <c r="AD168" s="2">
        <v>0</v>
      </c>
      <c r="AE168" s="2">
        <v>0</v>
      </c>
      <c r="AF168" s="2">
        <v>0</v>
      </c>
      <c r="AG168" s="2" t="str">
        <f t="shared" si="10"/>
        <v>pack,311</v>
      </c>
    </row>
    <row r="169" spans="26:33">
      <c r="Z169" s="15">
        <f t="shared" si="9"/>
        <v>140672</v>
      </c>
      <c r="AA169" s="2">
        <f t="shared" si="11"/>
        <v>4067</v>
      </c>
      <c r="AB169" s="22">
        <f t="shared" si="12"/>
        <v>2</v>
      </c>
      <c r="AD169" s="2">
        <v>0</v>
      </c>
      <c r="AE169" s="2">
        <v>0</v>
      </c>
      <c r="AF169" s="2">
        <v>0</v>
      </c>
      <c r="AG169" s="2" t="str">
        <f t="shared" si="10"/>
        <v>pack,311</v>
      </c>
    </row>
    <row r="170" spans="26:33">
      <c r="Z170" s="15">
        <f t="shared" si="9"/>
        <v>140682</v>
      </c>
      <c r="AA170" s="2">
        <f t="shared" si="11"/>
        <v>4068</v>
      </c>
      <c r="AB170" s="22">
        <f t="shared" si="12"/>
        <v>2</v>
      </c>
      <c r="AD170" s="2">
        <v>0</v>
      </c>
      <c r="AE170" s="2">
        <v>0</v>
      </c>
      <c r="AF170" s="2">
        <v>0</v>
      </c>
      <c r="AG170" s="2" t="str">
        <f t="shared" si="10"/>
        <v>pack,311</v>
      </c>
    </row>
    <row r="171" spans="26:33">
      <c r="Z171" s="15">
        <f t="shared" si="9"/>
        <v>140692</v>
      </c>
      <c r="AA171" s="2">
        <f t="shared" si="11"/>
        <v>4069</v>
      </c>
      <c r="AB171" s="22">
        <f t="shared" si="12"/>
        <v>2</v>
      </c>
      <c r="AD171" s="2">
        <v>0</v>
      </c>
      <c r="AE171" s="2">
        <v>0</v>
      </c>
      <c r="AF171" s="2">
        <v>0</v>
      </c>
      <c r="AG171" s="2" t="str">
        <f t="shared" si="10"/>
        <v>pack,311</v>
      </c>
    </row>
    <row r="172" spans="26:33">
      <c r="Z172" s="15">
        <f t="shared" si="9"/>
        <v>140702</v>
      </c>
      <c r="AA172" s="2">
        <f t="shared" si="11"/>
        <v>4070</v>
      </c>
      <c r="AB172" s="22">
        <f t="shared" si="12"/>
        <v>2</v>
      </c>
      <c r="AD172" s="2">
        <v>0</v>
      </c>
      <c r="AE172" s="2">
        <v>0</v>
      </c>
      <c r="AF172" s="2">
        <v>0</v>
      </c>
      <c r="AG172" s="2" t="str">
        <f t="shared" si="10"/>
        <v>pack,311</v>
      </c>
    </row>
    <row r="173" spans="26:33">
      <c r="Z173" s="15">
        <f t="shared" si="9"/>
        <v>140712</v>
      </c>
      <c r="AA173" s="2">
        <f t="shared" si="11"/>
        <v>4071</v>
      </c>
      <c r="AB173" s="22">
        <f t="shared" si="12"/>
        <v>2</v>
      </c>
      <c r="AD173" s="2">
        <v>0</v>
      </c>
      <c r="AE173" s="2">
        <v>0</v>
      </c>
      <c r="AF173" s="2">
        <v>0</v>
      </c>
      <c r="AG173" s="2" t="str">
        <f t="shared" si="10"/>
        <v>pack,311</v>
      </c>
    </row>
    <row r="174" spans="26:33">
      <c r="Z174" s="15">
        <f t="shared" si="9"/>
        <v>140722</v>
      </c>
      <c r="AA174" s="2">
        <f t="shared" si="11"/>
        <v>4072</v>
      </c>
      <c r="AB174" s="22">
        <f t="shared" si="12"/>
        <v>2</v>
      </c>
      <c r="AD174" s="2">
        <v>0</v>
      </c>
      <c r="AE174" s="2">
        <v>0</v>
      </c>
      <c r="AF174" s="2">
        <v>0</v>
      </c>
      <c r="AG174" s="2" t="str">
        <f t="shared" si="10"/>
        <v>pack,311</v>
      </c>
    </row>
    <row r="175" spans="26:33">
      <c r="Z175" s="15">
        <f t="shared" si="9"/>
        <v>140732</v>
      </c>
      <c r="AA175" s="2">
        <f t="shared" si="11"/>
        <v>4073</v>
      </c>
      <c r="AB175" s="22">
        <f t="shared" si="12"/>
        <v>2</v>
      </c>
      <c r="AD175" s="2">
        <v>0</v>
      </c>
      <c r="AE175" s="2">
        <v>0</v>
      </c>
      <c r="AF175" s="2">
        <v>0</v>
      </c>
      <c r="AG175" s="2" t="str">
        <f t="shared" si="10"/>
        <v>pack,311</v>
      </c>
    </row>
    <row r="176" spans="26:33">
      <c r="Z176" s="15">
        <f t="shared" si="9"/>
        <v>140742</v>
      </c>
      <c r="AA176" s="2">
        <f t="shared" si="11"/>
        <v>4074</v>
      </c>
      <c r="AB176" s="22">
        <f t="shared" si="12"/>
        <v>2</v>
      </c>
      <c r="AD176" s="2">
        <v>0</v>
      </c>
      <c r="AE176" s="2">
        <v>0</v>
      </c>
      <c r="AF176" s="2">
        <v>0</v>
      </c>
      <c r="AG176" s="2" t="str">
        <f t="shared" si="10"/>
        <v>pack,311</v>
      </c>
    </row>
    <row r="177" spans="26:33">
      <c r="Z177" s="15">
        <f t="shared" si="9"/>
        <v>140752</v>
      </c>
      <c r="AA177" s="2">
        <f t="shared" si="11"/>
        <v>4075</v>
      </c>
      <c r="AB177" s="22">
        <f t="shared" si="12"/>
        <v>2</v>
      </c>
      <c r="AD177" s="2">
        <v>0</v>
      </c>
      <c r="AE177" s="2">
        <v>0</v>
      </c>
      <c r="AF177" s="2">
        <v>0</v>
      </c>
      <c r="AG177" s="2" t="str">
        <f t="shared" si="10"/>
        <v>pack,311</v>
      </c>
    </row>
    <row r="178" spans="26:33">
      <c r="Z178" s="15">
        <f t="shared" si="9"/>
        <v>140762</v>
      </c>
      <c r="AA178" s="2">
        <f t="shared" si="11"/>
        <v>4076</v>
      </c>
      <c r="AB178" s="22">
        <f t="shared" si="12"/>
        <v>2</v>
      </c>
      <c r="AD178" s="2">
        <v>0</v>
      </c>
      <c r="AE178" s="2">
        <v>0</v>
      </c>
      <c r="AF178" s="2">
        <v>0</v>
      </c>
      <c r="AG178" s="2" t="str">
        <f t="shared" si="10"/>
        <v>pack,311</v>
      </c>
    </row>
    <row r="179" spans="26:33">
      <c r="Z179" s="15">
        <f t="shared" si="9"/>
        <v>140772</v>
      </c>
      <c r="AA179" s="2">
        <f t="shared" si="11"/>
        <v>4077</v>
      </c>
      <c r="AB179" s="22">
        <f t="shared" si="12"/>
        <v>2</v>
      </c>
      <c r="AD179" s="2">
        <v>0</v>
      </c>
      <c r="AE179" s="2">
        <v>0</v>
      </c>
      <c r="AF179" s="2">
        <v>0</v>
      </c>
      <c r="AG179" s="2" t="str">
        <f t="shared" si="10"/>
        <v>pack,311</v>
      </c>
    </row>
    <row r="180" spans="26:33">
      <c r="Z180" s="15">
        <f t="shared" si="9"/>
        <v>140782</v>
      </c>
      <c r="AA180" s="2">
        <f t="shared" si="11"/>
        <v>4078</v>
      </c>
      <c r="AB180" s="22">
        <f t="shared" si="12"/>
        <v>2</v>
      </c>
      <c r="AD180" s="2">
        <v>0</v>
      </c>
      <c r="AE180" s="2">
        <v>0</v>
      </c>
      <c r="AF180" s="2">
        <v>0</v>
      </c>
      <c r="AG180" s="2" t="str">
        <f t="shared" si="10"/>
        <v>pack,311</v>
      </c>
    </row>
    <row r="181" spans="26:33">
      <c r="Z181" s="15">
        <f t="shared" si="9"/>
        <v>140792</v>
      </c>
      <c r="AA181" s="2">
        <f t="shared" si="11"/>
        <v>4079</v>
      </c>
      <c r="AB181" s="22">
        <f t="shared" si="12"/>
        <v>2</v>
      </c>
      <c r="AD181" s="2">
        <v>0</v>
      </c>
      <c r="AE181" s="2">
        <v>0</v>
      </c>
      <c r="AF181" s="2">
        <v>0</v>
      </c>
      <c r="AG181" s="2" t="str">
        <f t="shared" si="10"/>
        <v>pack,311</v>
      </c>
    </row>
    <row r="182" spans="26:33">
      <c r="Z182" s="15">
        <f t="shared" si="9"/>
        <v>140802</v>
      </c>
      <c r="AA182" s="2">
        <f t="shared" si="11"/>
        <v>4080</v>
      </c>
      <c r="AB182" s="22">
        <f t="shared" si="12"/>
        <v>2</v>
      </c>
      <c r="AD182" s="2">
        <v>0</v>
      </c>
      <c r="AE182" s="2">
        <v>0</v>
      </c>
      <c r="AF182" s="2">
        <v>0</v>
      </c>
      <c r="AG182" s="2" t="str">
        <f t="shared" si="10"/>
        <v>pack,311</v>
      </c>
    </row>
    <row r="183" spans="26:33">
      <c r="Z183" s="15">
        <f t="shared" si="9"/>
        <v>140812</v>
      </c>
      <c r="AA183" s="2">
        <f t="shared" si="11"/>
        <v>4081</v>
      </c>
      <c r="AB183" s="22">
        <f t="shared" si="12"/>
        <v>2</v>
      </c>
      <c r="AD183" s="2">
        <v>0</v>
      </c>
      <c r="AE183" s="2">
        <v>0</v>
      </c>
      <c r="AF183" s="2">
        <v>0</v>
      </c>
      <c r="AG183" s="2" t="str">
        <f t="shared" si="10"/>
        <v>pack,311</v>
      </c>
    </row>
    <row r="184" spans="26:33">
      <c r="Z184" s="15">
        <f t="shared" si="9"/>
        <v>140822</v>
      </c>
      <c r="AA184" s="2">
        <f t="shared" si="11"/>
        <v>4082</v>
      </c>
      <c r="AB184" s="22">
        <f t="shared" si="12"/>
        <v>2</v>
      </c>
      <c r="AD184" s="2">
        <v>0</v>
      </c>
      <c r="AE184" s="2">
        <v>0</v>
      </c>
      <c r="AF184" s="2">
        <v>0</v>
      </c>
      <c r="AG184" s="2" t="str">
        <f t="shared" si="10"/>
        <v>pack,311</v>
      </c>
    </row>
    <row r="185" spans="26:33">
      <c r="Z185" s="15">
        <f t="shared" si="9"/>
        <v>140832</v>
      </c>
      <c r="AA185" s="2">
        <f t="shared" si="11"/>
        <v>4083</v>
      </c>
      <c r="AB185" s="22">
        <f t="shared" si="12"/>
        <v>2</v>
      </c>
      <c r="AD185" s="2">
        <v>0</v>
      </c>
      <c r="AE185" s="2">
        <v>0</v>
      </c>
      <c r="AF185" s="2">
        <v>0</v>
      </c>
      <c r="AG185" s="2" t="str">
        <f t="shared" si="10"/>
        <v>pack,311</v>
      </c>
    </row>
    <row r="186" spans="26:33">
      <c r="Z186" s="15">
        <f t="shared" si="9"/>
        <v>140842</v>
      </c>
      <c r="AA186" s="2">
        <f t="shared" si="11"/>
        <v>4084</v>
      </c>
      <c r="AB186" s="22">
        <f t="shared" si="12"/>
        <v>2</v>
      </c>
      <c r="AD186" s="2">
        <v>0</v>
      </c>
      <c r="AE186" s="2">
        <v>0</v>
      </c>
      <c r="AF186" s="2">
        <v>0</v>
      </c>
      <c r="AG186" s="2" t="str">
        <f t="shared" si="10"/>
        <v>pack,311</v>
      </c>
    </row>
    <row r="187" spans="26:33">
      <c r="Z187" s="15">
        <f t="shared" si="9"/>
        <v>140852</v>
      </c>
      <c r="AA187" s="2">
        <f t="shared" si="11"/>
        <v>4085</v>
      </c>
      <c r="AB187" s="22">
        <f t="shared" si="12"/>
        <v>2</v>
      </c>
      <c r="AD187" s="2">
        <v>0</v>
      </c>
      <c r="AE187" s="2">
        <v>0</v>
      </c>
      <c r="AF187" s="2">
        <v>0</v>
      </c>
      <c r="AG187" s="2" t="str">
        <f t="shared" si="10"/>
        <v>pack,311</v>
      </c>
    </row>
    <row r="188" spans="26:33">
      <c r="Z188" s="15">
        <f t="shared" si="9"/>
        <v>140862</v>
      </c>
      <c r="AA188" s="2">
        <f t="shared" si="11"/>
        <v>4086</v>
      </c>
      <c r="AB188" s="22">
        <f t="shared" si="12"/>
        <v>2</v>
      </c>
      <c r="AD188" s="2">
        <v>0</v>
      </c>
      <c r="AE188" s="2">
        <v>0</v>
      </c>
      <c r="AF188" s="2">
        <v>0</v>
      </c>
      <c r="AG188" s="2" t="str">
        <f t="shared" si="10"/>
        <v>pack,311</v>
      </c>
    </row>
    <row r="189" spans="26:33">
      <c r="Z189" s="15">
        <f t="shared" si="9"/>
        <v>140872</v>
      </c>
      <c r="AA189" s="2">
        <f t="shared" si="11"/>
        <v>4087</v>
      </c>
      <c r="AB189" s="22">
        <f t="shared" si="12"/>
        <v>2</v>
      </c>
      <c r="AD189" s="2">
        <v>0</v>
      </c>
      <c r="AE189" s="2">
        <v>0</v>
      </c>
      <c r="AF189" s="2">
        <v>0</v>
      </c>
      <c r="AG189" s="2" t="str">
        <f t="shared" si="10"/>
        <v>pack,311</v>
      </c>
    </row>
    <row r="190" spans="26:33">
      <c r="Z190" s="15">
        <f t="shared" si="9"/>
        <v>140882</v>
      </c>
      <c r="AA190" s="2">
        <f t="shared" si="11"/>
        <v>4088</v>
      </c>
      <c r="AB190" s="22">
        <f t="shared" si="12"/>
        <v>2</v>
      </c>
      <c r="AD190" s="2">
        <v>0</v>
      </c>
      <c r="AE190" s="2">
        <v>0</v>
      </c>
      <c r="AF190" s="2">
        <v>0</v>
      </c>
      <c r="AG190" s="2" t="str">
        <f t="shared" si="10"/>
        <v>pack,311</v>
      </c>
    </row>
    <row r="191" spans="26:33">
      <c r="Z191" s="15">
        <f t="shared" si="9"/>
        <v>140892</v>
      </c>
      <c r="AA191" s="2">
        <f t="shared" si="11"/>
        <v>4089</v>
      </c>
      <c r="AB191" s="22">
        <f t="shared" si="12"/>
        <v>2</v>
      </c>
      <c r="AD191" s="2">
        <v>0</v>
      </c>
      <c r="AE191" s="2">
        <v>0</v>
      </c>
      <c r="AF191" s="2">
        <v>0</v>
      </c>
      <c r="AG191" s="2" t="str">
        <f t="shared" si="10"/>
        <v>pack,311</v>
      </c>
    </row>
    <row r="192" spans="26:33">
      <c r="Z192" s="15">
        <f t="shared" si="9"/>
        <v>140902</v>
      </c>
      <c r="AA192" s="2">
        <f t="shared" si="11"/>
        <v>4090</v>
      </c>
      <c r="AB192" s="22">
        <f t="shared" si="12"/>
        <v>2</v>
      </c>
      <c r="AD192" s="2">
        <v>0</v>
      </c>
      <c r="AE192" s="2">
        <v>0</v>
      </c>
      <c r="AF192" s="2">
        <v>0</v>
      </c>
      <c r="AG192" s="2" t="str">
        <f t="shared" si="10"/>
        <v>pack,311</v>
      </c>
    </row>
    <row r="193" spans="26:33">
      <c r="Z193" s="15">
        <f t="shared" si="9"/>
        <v>140912</v>
      </c>
      <c r="AA193" s="2">
        <f t="shared" si="11"/>
        <v>4091</v>
      </c>
      <c r="AB193" s="22">
        <f t="shared" si="12"/>
        <v>2</v>
      </c>
      <c r="AD193" s="2">
        <v>0</v>
      </c>
      <c r="AE193" s="2">
        <v>0</v>
      </c>
      <c r="AF193" s="2">
        <v>0</v>
      </c>
      <c r="AG193" s="2" t="str">
        <f t="shared" si="10"/>
        <v>pack,311</v>
      </c>
    </row>
    <row r="194" spans="26:33">
      <c r="Z194" s="15">
        <f t="shared" si="9"/>
        <v>140922</v>
      </c>
      <c r="AA194" s="2">
        <f t="shared" si="11"/>
        <v>4092</v>
      </c>
      <c r="AB194" s="22">
        <f t="shared" si="12"/>
        <v>2</v>
      </c>
      <c r="AD194" s="2">
        <v>0</v>
      </c>
      <c r="AE194" s="2">
        <v>0</v>
      </c>
      <c r="AF194" s="2">
        <v>0</v>
      </c>
      <c r="AG194" s="2" t="str">
        <f t="shared" si="10"/>
        <v>pack,311</v>
      </c>
    </row>
    <row r="195" spans="26:33">
      <c r="Z195" s="15">
        <f t="shared" si="9"/>
        <v>140932</v>
      </c>
      <c r="AA195" s="2">
        <f t="shared" si="11"/>
        <v>4093</v>
      </c>
      <c r="AB195" s="22">
        <f t="shared" si="12"/>
        <v>2</v>
      </c>
      <c r="AD195" s="2">
        <v>0</v>
      </c>
      <c r="AE195" s="2">
        <v>0</v>
      </c>
      <c r="AF195" s="2">
        <v>0</v>
      </c>
      <c r="AG195" s="2" t="str">
        <f t="shared" si="10"/>
        <v>pack,311</v>
      </c>
    </row>
    <row r="196" spans="26:33">
      <c r="Z196" s="15">
        <f t="shared" ref="Z196:Z259" si="13">100000+AA196*10+AB196</f>
        <v>140942</v>
      </c>
      <c r="AA196" s="2">
        <f t="shared" si="11"/>
        <v>4094</v>
      </c>
      <c r="AB196" s="22">
        <f t="shared" si="12"/>
        <v>2</v>
      </c>
      <c r="AD196" s="2">
        <v>0</v>
      </c>
      <c r="AE196" s="2">
        <v>0</v>
      </c>
      <c r="AF196" s="2">
        <v>0</v>
      </c>
      <c r="AG196" s="2" t="str">
        <f t="shared" ref="AG196:AG259" si="14">"pack,"&amp;VLOOKUP(IF(AA196&lt;$AJ$2,10,IF(AA196&lt;$AJ$3,20,30))+AB196,$U$3:$V$14,2,0)</f>
        <v>pack,311</v>
      </c>
    </row>
    <row r="197" spans="26:33">
      <c r="Z197" s="15">
        <f t="shared" si="13"/>
        <v>140952</v>
      </c>
      <c r="AA197" s="2">
        <f t="shared" si="11"/>
        <v>4095</v>
      </c>
      <c r="AB197" s="22">
        <f t="shared" si="12"/>
        <v>2</v>
      </c>
      <c r="AD197" s="2">
        <v>0</v>
      </c>
      <c r="AE197" s="2">
        <v>0</v>
      </c>
      <c r="AF197" s="2">
        <v>0</v>
      </c>
      <c r="AG197" s="2" t="str">
        <f t="shared" si="14"/>
        <v>pack,311</v>
      </c>
    </row>
    <row r="198" spans="26:33">
      <c r="Z198" s="15">
        <f t="shared" si="13"/>
        <v>140962</v>
      </c>
      <c r="AA198" s="2">
        <f t="shared" si="11"/>
        <v>4096</v>
      </c>
      <c r="AB198" s="22">
        <f t="shared" si="12"/>
        <v>2</v>
      </c>
      <c r="AD198" s="2">
        <v>0</v>
      </c>
      <c r="AE198" s="2">
        <v>0</v>
      </c>
      <c r="AF198" s="2">
        <v>0</v>
      </c>
      <c r="AG198" s="2" t="str">
        <f t="shared" si="14"/>
        <v>pack,311</v>
      </c>
    </row>
    <row r="199" spans="26:33">
      <c r="Z199" s="15">
        <f t="shared" si="13"/>
        <v>140972</v>
      </c>
      <c r="AA199" s="2">
        <f t="shared" si="11"/>
        <v>4097</v>
      </c>
      <c r="AB199" s="22">
        <f t="shared" si="12"/>
        <v>2</v>
      </c>
      <c r="AD199" s="2">
        <v>0</v>
      </c>
      <c r="AE199" s="2">
        <v>0</v>
      </c>
      <c r="AF199" s="2">
        <v>0</v>
      </c>
      <c r="AG199" s="2" t="str">
        <f t="shared" si="14"/>
        <v>pack,311</v>
      </c>
    </row>
    <row r="200" spans="26:33">
      <c r="Z200" s="15">
        <f t="shared" si="13"/>
        <v>140982</v>
      </c>
      <c r="AA200" s="2">
        <f t="shared" si="11"/>
        <v>4098</v>
      </c>
      <c r="AB200" s="22">
        <f t="shared" si="12"/>
        <v>2</v>
      </c>
      <c r="AD200" s="2">
        <v>0</v>
      </c>
      <c r="AE200" s="2">
        <v>0</v>
      </c>
      <c r="AF200" s="2">
        <v>0</v>
      </c>
      <c r="AG200" s="2" t="str">
        <f t="shared" si="14"/>
        <v>pack,311</v>
      </c>
    </row>
    <row r="201" spans="26:33">
      <c r="Z201" s="15">
        <f t="shared" si="13"/>
        <v>140992</v>
      </c>
      <c r="AA201" s="2">
        <f t="shared" si="11"/>
        <v>4099</v>
      </c>
      <c r="AB201" s="22">
        <f t="shared" si="12"/>
        <v>2</v>
      </c>
      <c r="AD201" s="2">
        <v>0</v>
      </c>
      <c r="AE201" s="2">
        <v>0</v>
      </c>
      <c r="AF201" s="2">
        <v>0</v>
      </c>
      <c r="AG201" s="2" t="str">
        <f t="shared" si="14"/>
        <v>pack,311</v>
      </c>
    </row>
    <row r="202" spans="26:33">
      <c r="Z202" s="15">
        <f t="shared" si="13"/>
        <v>141002</v>
      </c>
      <c r="AA202" s="2">
        <f t="shared" si="11"/>
        <v>4100</v>
      </c>
      <c r="AB202" s="22">
        <f t="shared" si="12"/>
        <v>2</v>
      </c>
      <c r="AD202" s="2">
        <v>0</v>
      </c>
      <c r="AE202" s="2">
        <v>0</v>
      </c>
      <c r="AF202" s="2">
        <v>0</v>
      </c>
      <c r="AG202" s="2" t="str">
        <f t="shared" si="14"/>
        <v>pack,311</v>
      </c>
    </row>
    <row r="203" spans="26:33">
      <c r="Z203" s="15">
        <f t="shared" si="13"/>
        <v>140013</v>
      </c>
      <c r="AA203" s="2">
        <f t="shared" si="11"/>
        <v>4001</v>
      </c>
      <c r="AB203" s="22">
        <f t="shared" si="12"/>
        <v>3</v>
      </c>
      <c r="AD203" s="2">
        <v>0</v>
      </c>
      <c r="AE203" s="2">
        <v>0</v>
      </c>
      <c r="AF203" s="2">
        <v>0</v>
      </c>
      <c r="AG203" s="2" t="str">
        <f t="shared" si="14"/>
        <v>pack,312</v>
      </c>
    </row>
    <row r="204" spans="26:33">
      <c r="Z204" s="15">
        <f t="shared" si="13"/>
        <v>140023</v>
      </c>
      <c r="AA204" s="2">
        <f t="shared" si="11"/>
        <v>4002</v>
      </c>
      <c r="AB204" s="22">
        <f t="shared" si="12"/>
        <v>3</v>
      </c>
      <c r="AD204" s="2">
        <v>0</v>
      </c>
      <c r="AE204" s="2">
        <v>0</v>
      </c>
      <c r="AF204" s="2">
        <v>0</v>
      </c>
      <c r="AG204" s="2" t="str">
        <f t="shared" si="14"/>
        <v>pack,312</v>
      </c>
    </row>
    <row r="205" spans="26:33">
      <c r="Z205" s="15">
        <f t="shared" si="13"/>
        <v>140033</v>
      </c>
      <c r="AA205" s="2">
        <f t="shared" si="11"/>
        <v>4003</v>
      </c>
      <c r="AB205" s="22">
        <f t="shared" si="12"/>
        <v>3</v>
      </c>
      <c r="AD205" s="2">
        <v>0</v>
      </c>
      <c r="AE205" s="2">
        <v>0</v>
      </c>
      <c r="AF205" s="2">
        <v>0</v>
      </c>
      <c r="AG205" s="2" t="str">
        <f t="shared" si="14"/>
        <v>pack,312</v>
      </c>
    </row>
    <row r="206" spans="26:33">
      <c r="Z206" s="15">
        <f t="shared" si="13"/>
        <v>140043</v>
      </c>
      <c r="AA206" s="2">
        <f t="shared" si="11"/>
        <v>4004</v>
      </c>
      <c r="AB206" s="22">
        <f t="shared" si="12"/>
        <v>3</v>
      </c>
      <c r="AD206" s="2">
        <v>0</v>
      </c>
      <c r="AE206" s="2">
        <v>0</v>
      </c>
      <c r="AF206" s="2">
        <v>0</v>
      </c>
      <c r="AG206" s="2" t="str">
        <f t="shared" si="14"/>
        <v>pack,312</v>
      </c>
    </row>
    <row r="207" spans="26:33">
      <c r="Z207" s="15">
        <f t="shared" si="13"/>
        <v>140053</v>
      </c>
      <c r="AA207" s="2">
        <f t="shared" si="11"/>
        <v>4005</v>
      </c>
      <c r="AB207" s="22">
        <f t="shared" si="12"/>
        <v>3</v>
      </c>
      <c r="AD207" s="2">
        <v>0</v>
      </c>
      <c r="AE207" s="2">
        <v>0</v>
      </c>
      <c r="AF207" s="2">
        <v>0</v>
      </c>
      <c r="AG207" s="2" t="str">
        <f t="shared" si="14"/>
        <v>pack,312</v>
      </c>
    </row>
    <row r="208" spans="26:33">
      <c r="Z208" s="15">
        <f t="shared" si="13"/>
        <v>140063</v>
      </c>
      <c r="AA208" s="2">
        <f t="shared" si="11"/>
        <v>4006</v>
      </c>
      <c r="AB208" s="22">
        <f t="shared" si="12"/>
        <v>3</v>
      </c>
      <c r="AD208" s="2">
        <v>0</v>
      </c>
      <c r="AE208" s="2">
        <v>0</v>
      </c>
      <c r="AF208" s="2">
        <v>0</v>
      </c>
      <c r="AG208" s="2" t="str">
        <f t="shared" si="14"/>
        <v>pack,312</v>
      </c>
    </row>
    <row r="209" spans="26:33">
      <c r="Z209" s="15">
        <f t="shared" si="13"/>
        <v>140073</v>
      </c>
      <c r="AA209" s="2">
        <f t="shared" si="11"/>
        <v>4007</v>
      </c>
      <c r="AB209" s="22">
        <f t="shared" si="12"/>
        <v>3</v>
      </c>
      <c r="AD209" s="2">
        <v>0</v>
      </c>
      <c r="AE209" s="2">
        <v>0</v>
      </c>
      <c r="AF209" s="2">
        <v>0</v>
      </c>
      <c r="AG209" s="2" t="str">
        <f t="shared" si="14"/>
        <v>pack,312</v>
      </c>
    </row>
    <row r="210" spans="26:33">
      <c r="Z210" s="15">
        <f t="shared" si="13"/>
        <v>140083</v>
      </c>
      <c r="AA210" s="2">
        <f t="shared" si="11"/>
        <v>4008</v>
      </c>
      <c r="AB210" s="22">
        <f t="shared" si="12"/>
        <v>3</v>
      </c>
      <c r="AD210" s="2">
        <v>0</v>
      </c>
      <c r="AE210" s="2">
        <v>0</v>
      </c>
      <c r="AF210" s="2">
        <v>0</v>
      </c>
      <c r="AG210" s="2" t="str">
        <f t="shared" si="14"/>
        <v>pack,312</v>
      </c>
    </row>
    <row r="211" spans="26:33">
      <c r="Z211" s="15">
        <f t="shared" si="13"/>
        <v>140093</v>
      </c>
      <c r="AA211" s="2">
        <f t="shared" si="11"/>
        <v>4009</v>
      </c>
      <c r="AB211" s="22">
        <f t="shared" si="12"/>
        <v>3</v>
      </c>
      <c r="AD211" s="2">
        <v>0</v>
      </c>
      <c r="AE211" s="2">
        <v>0</v>
      </c>
      <c r="AF211" s="2">
        <v>0</v>
      </c>
      <c r="AG211" s="2" t="str">
        <f t="shared" si="14"/>
        <v>pack,312</v>
      </c>
    </row>
    <row r="212" spans="26:33">
      <c r="Z212" s="15">
        <f t="shared" si="13"/>
        <v>140103</v>
      </c>
      <c r="AA212" s="2">
        <f t="shared" si="11"/>
        <v>4010</v>
      </c>
      <c r="AB212" s="22">
        <f t="shared" si="12"/>
        <v>3</v>
      </c>
      <c r="AD212" s="2">
        <v>0</v>
      </c>
      <c r="AE212" s="2">
        <v>0</v>
      </c>
      <c r="AF212" s="2">
        <v>0</v>
      </c>
      <c r="AG212" s="2" t="str">
        <f t="shared" si="14"/>
        <v>pack,312</v>
      </c>
    </row>
    <row r="213" spans="26:33">
      <c r="Z213" s="15">
        <f t="shared" si="13"/>
        <v>140113</v>
      </c>
      <c r="AA213" s="2">
        <f t="shared" si="11"/>
        <v>4011</v>
      </c>
      <c r="AB213" s="22">
        <f t="shared" si="12"/>
        <v>3</v>
      </c>
      <c r="AD213" s="2">
        <v>0</v>
      </c>
      <c r="AE213" s="2">
        <v>0</v>
      </c>
      <c r="AF213" s="2">
        <v>0</v>
      </c>
      <c r="AG213" s="2" t="str">
        <f t="shared" si="14"/>
        <v>pack,312</v>
      </c>
    </row>
    <row r="214" spans="26:33">
      <c r="Z214" s="15">
        <f t="shared" si="13"/>
        <v>140123</v>
      </c>
      <c r="AA214" s="2">
        <f t="shared" si="11"/>
        <v>4012</v>
      </c>
      <c r="AB214" s="22">
        <f t="shared" si="12"/>
        <v>3</v>
      </c>
      <c r="AD214" s="2">
        <v>0</v>
      </c>
      <c r="AE214" s="2">
        <v>0</v>
      </c>
      <c r="AF214" s="2">
        <v>0</v>
      </c>
      <c r="AG214" s="2" t="str">
        <f t="shared" si="14"/>
        <v>pack,312</v>
      </c>
    </row>
    <row r="215" spans="26:33">
      <c r="Z215" s="15">
        <f t="shared" si="13"/>
        <v>140133</v>
      </c>
      <c r="AA215" s="2">
        <f t="shared" si="11"/>
        <v>4013</v>
      </c>
      <c r="AB215" s="22">
        <f t="shared" si="12"/>
        <v>3</v>
      </c>
      <c r="AD215" s="2">
        <v>0</v>
      </c>
      <c r="AE215" s="2">
        <v>0</v>
      </c>
      <c r="AF215" s="2">
        <v>0</v>
      </c>
      <c r="AG215" s="2" t="str">
        <f t="shared" si="14"/>
        <v>pack,312</v>
      </c>
    </row>
    <row r="216" spans="26:33">
      <c r="Z216" s="15">
        <f t="shared" si="13"/>
        <v>140143</v>
      </c>
      <c r="AA216" s="2">
        <f t="shared" si="11"/>
        <v>4014</v>
      </c>
      <c r="AB216" s="22">
        <f t="shared" si="12"/>
        <v>3</v>
      </c>
      <c r="AD216" s="2">
        <v>0</v>
      </c>
      <c r="AE216" s="2">
        <v>0</v>
      </c>
      <c r="AF216" s="2">
        <v>0</v>
      </c>
      <c r="AG216" s="2" t="str">
        <f t="shared" si="14"/>
        <v>pack,312</v>
      </c>
    </row>
    <row r="217" spans="26:33">
      <c r="Z217" s="15">
        <f t="shared" si="13"/>
        <v>140153</v>
      </c>
      <c r="AA217" s="2">
        <f t="shared" si="11"/>
        <v>4015</v>
      </c>
      <c r="AB217" s="22">
        <f t="shared" si="12"/>
        <v>3</v>
      </c>
      <c r="AD217" s="2">
        <v>0</v>
      </c>
      <c r="AE217" s="2">
        <v>0</v>
      </c>
      <c r="AF217" s="2">
        <v>0</v>
      </c>
      <c r="AG217" s="2" t="str">
        <f t="shared" si="14"/>
        <v>pack,312</v>
      </c>
    </row>
    <row r="218" spans="26:33">
      <c r="Z218" s="15">
        <f t="shared" si="13"/>
        <v>140163</v>
      </c>
      <c r="AA218" s="2">
        <f t="shared" si="11"/>
        <v>4016</v>
      </c>
      <c r="AB218" s="22">
        <f t="shared" si="12"/>
        <v>3</v>
      </c>
      <c r="AD218" s="2">
        <v>0</v>
      </c>
      <c r="AE218" s="2">
        <v>0</v>
      </c>
      <c r="AF218" s="2">
        <v>0</v>
      </c>
      <c r="AG218" s="2" t="str">
        <f t="shared" si="14"/>
        <v>pack,312</v>
      </c>
    </row>
    <row r="219" spans="26:33">
      <c r="Z219" s="15">
        <f t="shared" si="13"/>
        <v>140173</v>
      </c>
      <c r="AA219" s="2">
        <f t="shared" si="11"/>
        <v>4017</v>
      </c>
      <c r="AB219" s="22">
        <f t="shared" si="12"/>
        <v>3</v>
      </c>
      <c r="AD219" s="2">
        <v>0</v>
      </c>
      <c r="AE219" s="2">
        <v>0</v>
      </c>
      <c r="AF219" s="2">
        <v>0</v>
      </c>
      <c r="AG219" s="2" t="str">
        <f t="shared" si="14"/>
        <v>pack,312</v>
      </c>
    </row>
    <row r="220" spans="26:33">
      <c r="Z220" s="15">
        <f t="shared" si="13"/>
        <v>140183</v>
      </c>
      <c r="AA220" s="2">
        <f t="shared" si="11"/>
        <v>4018</v>
      </c>
      <c r="AB220" s="22">
        <f t="shared" si="12"/>
        <v>3</v>
      </c>
      <c r="AD220" s="2">
        <v>0</v>
      </c>
      <c r="AE220" s="2">
        <v>0</v>
      </c>
      <c r="AF220" s="2">
        <v>0</v>
      </c>
      <c r="AG220" s="2" t="str">
        <f t="shared" si="14"/>
        <v>pack,312</v>
      </c>
    </row>
    <row r="221" spans="26:33">
      <c r="Z221" s="15">
        <f t="shared" si="13"/>
        <v>140193</v>
      </c>
      <c r="AA221" s="2">
        <f t="shared" si="11"/>
        <v>4019</v>
      </c>
      <c r="AB221" s="22">
        <f t="shared" si="12"/>
        <v>3</v>
      </c>
      <c r="AD221" s="2">
        <v>0</v>
      </c>
      <c r="AE221" s="2">
        <v>0</v>
      </c>
      <c r="AF221" s="2">
        <v>0</v>
      </c>
      <c r="AG221" s="2" t="str">
        <f t="shared" si="14"/>
        <v>pack,312</v>
      </c>
    </row>
    <row r="222" spans="26:33">
      <c r="Z222" s="15">
        <f t="shared" si="13"/>
        <v>140203</v>
      </c>
      <c r="AA222" s="2">
        <f t="shared" si="11"/>
        <v>4020</v>
      </c>
      <c r="AB222" s="22">
        <f t="shared" si="12"/>
        <v>3</v>
      </c>
      <c r="AD222" s="2">
        <v>0</v>
      </c>
      <c r="AE222" s="2">
        <v>0</v>
      </c>
      <c r="AF222" s="2">
        <v>0</v>
      </c>
      <c r="AG222" s="2" t="str">
        <f t="shared" si="14"/>
        <v>pack,312</v>
      </c>
    </row>
    <row r="223" spans="26:33">
      <c r="Z223" s="15">
        <f t="shared" si="13"/>
        <v>140213</v>
      </c>
      <c r="AA223" s="2">
        <f t="shared" si="11"/>
        <v>4021</v>
      </c>
      <c r="AB223" s="22">
        <f t="shared" si="12"/>
        <v>3</v>
      </c>
      <c r="AD223" s="2">
        <v>0</v>
      </c>
      <c r="AE223" s="2">
        <v>0</v>
      </c>
      <c r="AF223" s="2">
        <v>0</v>
      </c>
      <c r="AG223" s="2" t="str">
        <f t="shared" si="14"/>
        <v>pack,312</v>
      </c>
    </row>
    <row r="224" spans="26:33">
      <c r="Z224" s="15">
        <f t="shared" si="13"/>
        <v>140223</v>
      </c>
      <c r="AA224" s="2">
        <f t="shared" si="11"/>
        <v>4022</v>
      </c>
      <c r="AB224" s="22">
        <f t="shared" si="12"/>
        <v>3</v>
      </c>
      <c r="AD224" s="2">
        <v>0</v>
      </c>
      <c r="AE224" s="2">
        <v>0</v>
      </c>
      <c r="AF224" s="2">
        <v>0</v>
      </c>
      <c r="AG224" s="2" t="str">
        <f t="shared" si="14"/>
        <v>pack,312</v>
      </c>
    </row>
    <row r="225" spans="26:33">
      <c r="Z225" s="15">
        <f t="shared" si="13"/>
        <v>140233</v>
      </c>
      <c r="AA225" s="2">
        <f t="shared" si="11"/>
        <v>4023</v>
      </c>
      <c r="AB225" s="22">
        <f t="shared" si="12"/>
        <v>3</v>
      </c>
      <c r="AD225" s="2">
        <v>0</v>
      </c>
      <c r="AE225" s="2">
        <v>0</v>
      </c>
      <c r="AF225" s="2">
        <v>0</v>
      </c>
      <c r="AG225" s="2" t="str">
        <f t="shared" si="14"/>
        <v>pack,312</v>
      </c>
    </row>
    <row r="226" spans="26:33">
      <c r="Z226" s="15">
        <f t="shared" si="13"/>
        <v>140243</v>
      </c>
      <c r="AA226" s="2">
        <f t="shared" si="11"/>
        <v>4024</v>
      </c>
      <c r="AB226" s="22">
        <f t="shared" si="12"/>
        <v>3</v>
      </c>
      <c r="AD226" s="2">
        <v>0</v>
      </c>
      <c r="AE226" s="2">
        <v>0</v>
      </c>
      <c r="AF226" s="2">
        <v>0</v>
      </c>
      <c r="AG226" s="2" t="str">
        <f t="shared" si="14"/>
        <v>pack,312</v>
      </c>
    </row>
    <row r="227" spans="26:33">
      <c r="Z227" s="15">
        <f t="shared" si="13"/>
        <v>140253</v>
      </c>
      <c r="AA227" s="2">
        <f t="shared" si="11"/>
        <v>4025</v>
      </c>
      <c r="AB227" s="22">
        <f t="shared" si="12"/>
        <v>3</v>
      </c>
      <c r="AD227" s="2">
        <v>0</v>
      </c>
      <c r="AE227" s="2">
        <v>0</v>
      </c>
      <c r="AF227" s="2">
        <v>0</v>
      </c>
      <c r="AG227" s="2" t="str">
        <f t="shared" si="14"/>
        <v>pack,312</v>
      </c>
    </row>
    <row r="228" spans="26:33">
      <c r="Z228" s="15">
        <f t="shared" si="13"/>
        <v>140263</v>
      </c>
      <c r="AA228" s="2">
        <f t="shared" si="11"/>
        <v>4026</v>
      </c>
      <c r="AB228" s="22">
        <f t="shared" si="12"/>
        <v>3</v>
      </c>
      <c r="AD228" s="2">
        <v>0</v>
      </c>
      <c r="AE228" s="2">
        <v>0</v>
      </c>
      <c r="AF228" s="2">
        <v>0</v>
      </c>
      <c r="AG228" s="2" t="str">
        <f t="shared" si="14"/>
        <v>pack,312</v>
      </c>
    </row>
    <row r="229" spans="26:33">
      <c r="Z229" s="15">
        <f t="shared" si="13"/>
        <v>140273</v>
      </c>
      <c r="AA229" s="2">
        <f t="shared" si="11"/>
        <v>4027</v>
      </c>
      <c r="AB229" s="22">
        <f t="shared" si="12"/>
        <v>3</v>
      </c>
      <c r="AD229" s="2">
        <v>0</v>
      </c>
      <c r="AE229" s="2">
        <v>0</v>
      </c>
      <c r="AF229" s="2">
        <v>0</v>
      </c>
      <c r="AG229" s="2" t="str">
        <f t="shared" si="14"/>
        <v>pack,312</v>
      </c>
    </row>
    <row r="230" spans="26:33">
      <c r="Z230" s="15">
        <f t="shared" si="13"/>
        <v>140283</v>
      </c>
      <c r="AA230" s="2">
        <f t="shared" si="11"/>
        <v>4028</v>
      </c>
      <c r="AB230" s="22">
        <f t="shared" si="12"/>
        <v>3</v>
      </c>
      <c r="AD230" s="2">
        <v>0</v>
      </c>
      <c r="AE230" s="2">
        <v>0</v>
      </c>
      <c r="AF230" s="2">
        <v>0</v>
      </c>
      <c r="AG230" s="2" t="str">
        <f t="shared" si="14"/>
        <v>pack,312</v>
      </c>
    </row>
    <row r="231" spans="26:33">
      <c r="Z231" s="15">
        <f t="shared" si="13"/>
        <v>140293</v>
      </c>
      <c r="AA231" s="2">
        <f t="shared" si="11"/>
        <v>4029</v>
      </c>
      <c r="AB231" s="22">
        <f t="shared" si="12"/>
        <v>3</v>
      </c>
      <c r="AD231" s="2">
        <v>0</v>
      </c>
      <c r="AE231" s="2">
        <v>0</v>
      </c>
      <c r="AF231" s="2">
        <v>0</v>
      </c>
      <c r="AG231" s="2" t="str">
        <f t="shared" si="14"/>
        <v>pack,312</v>
      </c>
    </row>
    <row r="232" spans="26:33">
      <c r="Z232" s="15">
        <f t="shared" si="13"/>
        <v>140303</v>
      </c>
      <c r="AA232" s="2">
        <f t="shared" ref="AA232:AA295" si="15">AA132</f>
        <v>4030</v>
      </c>
      <c r="AB232" s="22">
        <f t="shared" ref="AB232:AB295" si="16">AB132+1</f>
        <v>3</v>
      </c>
      <c r="AD232" s="2">
        <v>0</v>
      </c>
      <c r="AE232" s="2">
        <v>0</v>
      </c>
      <c r="AF232" s="2">
        <v>0</v>
      </c>
      <c r="AG232" s="2" t="str">
        <f t="shared" si="14"/>
        <v>pack,312</v>
      </c>
    </row>
    <row r="233" spans="26:33">
      <c r="Z233" s="15">
        <f t="shared" si="13"/>
        <v>140313</v>
      </c>
      <c r="AA233" s="2">
        <f t="shared" si="15"/>
        <v>4031</v>
      </c>
      <c r="AB233" s="22">
        <f t="shared" si="16"/>
        <v>3</v>
      </c>
      <c r="AD233" s="2">
        <v>0</v>
      </c>
      <c r="AE233" s="2">
        <v>0</v>
      </c>
      <c r="AF233" s="2">
        <v>0</v>
      </c>
      <c r="AG233" s="2" t="str">
        <f t="shared" si="14"/>
        <v>pack,312</v>
      </c>
    </row>
    <row r="234" spans="26:33">
      <c r="Z234" s="15">
        <f t="shared" si="13"/>
        <v>140323</v>
      </c>
      <c r="AA234" s="2">
        <f t="shared" si="15"/>
        <v>4032</v>
      </c>
      <c r="AB234" s="22">
        <f t="shared" si="16"/>
        <v>3</v>
      </c>
      <c r="AD234" s="2">
        <v>0</v>
      </c>
      <c r="AE234" s="2">
        <v>0</v>
      </c>
      <c r="AF234" s="2">
        <v>0</v>
      </c>
      <c r="AG234" s="2" t="str">
        <f t="shared" si="14"/>
        <v>pack,312</v>
      </c>
    </row>
    <row r="235" spans="26:33">
      <c r="Z235" s="15">
        <f t="shared" si="13"/>
        <v>140333</v>
      </c>
      <c r="AA235" s="2">
        <f t="shared" si="15"/>
        <v>4033</v>
      </c>
      <c r="AB235" s="22">
        <f t="shared" si="16"/>
        <v>3</v>
      </c>
      <c r="AD235" s="2">
        <v>0</v>
      </c>
      <c r="AE235" s="2">
        <v>0</v>
      </c>
      <c r="AF235" s="2">
        <v>0</v>
      </c>
      <c r="AG235" s="2" t="str">
        <f t="shared" si="14"/>
        <v>pack,312</v>
      </c>
    </row>
    <row r="236" spans="26:33">
      <c r="Z236" s="15">
        <f t="shared" si="13"/>
        <v>140343</v>
      </c>
      <c r="AA236" s="2">
        <f t="shared" si="15"/>
        <v>4034</v>
      </c>
      <c r="AB236" s="22">
        <f t="shared" si="16"/>
        <v>3</v>
      </c>
      <c r="AD236" s="2">
        <v>0</v>
      </c>
      <c r="AE236" s="2">
        <v>0</v>
      </c>
      <c r="AF236" s="2">
        <v>0</v>
      </c>
      <c r="AG236" s="2" t="str">
        <f t="shared" si="14"/>
        <v>pack,312</v>
      </c>
    </row>
    <row r="237" spans="26:33">
      <c r="Z237" s="15">
        <f t="shared" si="13"/>
        <v>140353</v>
      </c>
      <c r="AA237" s="2">
        <f t="shared" si="15"/>
        <v>4035</v>
      </c>
      <c r="AB237" s="22">
        <f t="shared" si="16"/>
        <v>3</v>
      </c>
      <c r="AD237" s="2">
        <v>0</v>
      </c>
      <c r="AE237" s="2">
        <v>0</v>
      </c>
      <c r="AF237" s="2">
        <v>0</v>
      </c>
      <c r="AG237" s="2" t="str">
        <f t="shared" si="14"/>
        <v>pack,312</v>
      </c>
    </row>
    <row r="238" spans="26:33">
      <c r="Z238" s="15">
        <f t="shared" si="13"/>
        <v>140363</v>
      </c>
      <c r="AA238" s="2">
        <f t="shared" si="15"/>
        <v>4036</v>
      </c>
      <c r="AB238" s="22">
        <f t="shared" si="16"/>
        <v>3</v>
      </c>
      <c r="AD238" s="2">
        <v>0</v>
      </c>
      <c r="AE238" s="2">
        <v>0</v>
      </c>
      <c r="AF238" s="2">
        <v>0</v>
      </c>
      <c r="AG238" s="2" t="str">
        <f t="shared" si="14"/>
        <v>pack,312</v>
      </c>
    </row>
    <row r="239" spans="26:33">
      <c r="Z239" s="15">
        <f t="shared" si="13"/>
        <v>140373</v>
      </c>
      <c r="AA239" s="2">
        <f t="shared" si="15"/>
        <v>4037</v>
      </c>
      <c r="AB239" s="22">
        <f t="shared" si="16"/>
        <v>3</v>
      </c>
      <c r="AD239" s="2">
        <v>0</v>
      </c>
      <c r="AE239" s="2">
        <v>0</v>
      </c>
      <c r="AF239" s="2">
        <v>0</v>
      </c>
      <c r="AG239" s="2" t="str">
        <f t="shared" si="14"/>
        <v>pack,312</v>
      </c>
    </row>
    <row r="240" spans="26:33">
      <c r="Z240" s="15">
        <f t="shared" si="13"/>
        <v>140383</v>
      </c>
      <c r="AA240" s="2">
        <f t="shared" si="15"/>
        <v>4038</v>
      </c>
      <c r="AB240" s="22">
        <f t="shared" si="16"/>
        <v>3</v>
      </c>
      <c r="AD240" s="2">
        <v>0</v>
      </c>
      <c r="AE240" s="2">
        <v>0</v>
      </c>
      <c r="AF240" s="2">
        <v>0</v>
      </c>
      <c r="AG240" s="2" t="str">
        <f t="shared" si="14"/>
        <v>pack,312</v>
      </c>
    </row>
    <row r="241" spans="26:33">
      <c r="Z241" s="15">
        <f t="shared" si="13"/>
        <v>140393</v>
      </c>
      <c r="AA241" s="2">
        <f t="shared" si="15"/>
        <v>4039</v>
      </c>
      <c r="AB241" s="22">
        <f t="shared" si="16"/>
        <v>3</v>
      </c>
      <c r="AD241" s="2">
        <v>0</v>
      </c>
      <c r="AE241" s="2">
        <v>0</v>
      </c>
      <c r="AF241" s="2">
        <v>0</v>
      </c>
      <c r="AG241" s="2" t="str">
        <f t="shared" si="14"/>
        <v>pack,313</v>
      </c>
    </row>
    <row r="242" spans="26:33">
      <c r="Z242" s="15">
        <f t="shared" si="13"/>
        <v>140403</v>
      </c>
      <c r="AA242" s="2">
        <f t="shared" si="15"/>
        <v>4040</v>
      </c>
      <c r="AB242" s="22">
        <f t="shared" si="16"/>
        <v>3</v>
      </c>
      <c r="AD242" s="2">
        <v>0</v>
      </c>
      <c r="AE242" s="2">
        <v>0</v>
      </c>
      <c r="AF242" s="2">
        <v>0</v>
      </c>
      <c r="AG242" s="2" t="str">
        <f t="shared" si="14"/>
        <v>pack,313</v>
      </c>
    </row>
    <row r="243" spans="26:33">
      <c r="Z243" s="15">
        <f t="shared" si="13"/>
        <v>140413</v>
      </c>
      <c r="AA243" s="2">
        <f t="shared" si="15"/>
        <v>4041</v>
      </c>
      <c r="AB243" s="22">
        <f t="shared" si="16"/>
        <v>3</v>
      </c>
      <c r="AD243" s="2">
        <v>0</v>
      </c>
      <c r="AE243" s="2">
        <v>0</v>
      </c>
      <c r="AF243" s="2">
        <v>0</v>
      </c>
      <c r="AG243" s="2" t="str">
        <f t="shared" si="14"/>
        <v>pack,313</v>
      </c>
    </row>
    <row r="244" spans="26:33">
      <c r="Z244" s="15">
        <f t="shared" si="13"/>
        <v>140423</v>
      </c>
      <c r="AA244" s="2">
        <f t="shared" si="15"/>
        <v>4042</v>
      </c>
      <c r="AB244" s="22">
        <f t="shared" si="16"/>
        <v>3</v>
      </c>
      <c r="AD244" s="2">
        <v>0</v>
      </c>
      <c r="AE244" s="2">
        <v>0</v>
      </c>
      <c r="AF244" s="2">
        <v>0</v>
      </c>
      <c r="AG244" s="2" t="str">
        <f t="shared" si="14"/>
        <v>pack,313</v>
      </c>
    </row>
    <row r="245" spans="26:33">
      <c r="Z245" s="15">
        <f t="shared" si="13"/>
        <v>140433</v>
      </c>
      <c r="AA245" s="2">
        <f t="shared" si="15"/>
        <v>4043</v>
      </c>
      <c r="AB245" s="22">
        <f t="shared" si="16"/>
        <v>3</v>
      </c>
      <c r="AD245" s="2">
        <v>0</v>
      </c>
      <c r="AE245" s="2">
        <v>0</v>
      </c>
      <c r="AF245" s="2">
        <v>0</v>
      </c>
      <c r="AG245" s="2" t="str">
        <f t="shared" si="14"/>
        <v>pack,313</v>
      </c>
    </row>
    <row r="246" spans="26:33">
      <c r="Z246" s="15">
        <f t="shared" si="13"/>
        <v>140443</v>
      </c>
      <c r="AA246" s="2">
        <f t="shared" si="15"/>
        <v>4044</v>
      </c>
      <c r="AB246" s="22">
        <f t="shared" si="16"/>
        <v>3</v>
      </c>
      <c r="AD246" s="2">
        <v>0</v>
      </c>
      <c r="AE246" s="2">
        <v>0</v>
      </c>
      <c r="AF246" s="2">
        <v>0</v>
      </c>
      <c r="AG246" s="2" t="str">
        <f t="shared" si="14"/>
        <v>pack,313</v>
      </c>
    </row>
    <row r="247" spans="26:33">
      <c r="Z247" s="15">
        <f t="shared" si="13"/>
        <v>140453</v>
      </c>
      <c r="AA247" s="2">
        <f t="shared" si="15"/>
        <v>4045</v>
      </c>
      <c r="AB247" s="22">
        <f t="shared" si="16"/>
        <v>3</v>
      </c>
      <c r="AD247" s="2">
        <v>0</v>
      </c>
      <c r="AE247" s="2">
        <v>0</v>
      </c>
      <c r="AF247" s="2">
        <v>0</v>
      </c>
      <c r="AG247" s="2" t="str">
        <f t="shared" si="14"/>
        <v>pack,313</v>
      </c>
    </row>
    <row r="248" spans="26:33">
      <c r="Z248" s="15">
        <f t="shared" si="13"/>
        <v>140463</v>
      </c>
      <c r="AA248" s="2">
        <f t="shared" si="15"/>
        <v>4046</v>
      </c>
      <c r="AB248" s="22">
        <f t="shared" si="16"/>
        <v>3</v>
      </c>
      <c r="AD248" s="2">
        <v>0</v>
      </c>
      <c r="AE248" s="2">
        <v>0</v>
      </c>
      <c r="AF248" s="2">
        <v>0</v>
      </c>
      <c r="AG248" s="2" t="str">
        <f t="shared" si="14"/>
        <v>pack,313</v>
      </c>
    </row>
    <row r="249" spans="26:33">
      <c r="Z249" s="15">
        <f t="shared" si="13"/>
        <v>140473</v>
      </c>
      <c r="AA249" s="2">
        <f t="shared" si="15"/>
        <v>4047</v>
      </c>
      <c r="AB249" s="22">
        <f t="shared" si="16"/>
        <v>3</v>
      </c>
      <c r="AD249" s="2">
        <v>0</v>
      </c>
      <c r="AE249" s="2">
        <v>0</v>
      </c>
      <c r="AF249" s="2">
        <v>0</v>
      </c>
      <c r="AG249" s="2" t="str">
        <f t="shared" si="14"/>
        <v>pack,313</v>
      </c>
    </row>
    <row r="250" spans="26:33">
      <c r="Z250" s="15">
        <f t="shared" si="13"/>
        <v>140483</v>
      </c>
      <c r="AA250" s="2">
        <f t="shared" si="15"/>
        <v>4048</v>
      </c>
      <c r="AB250" s="22">
        <f t="shared" si="16"/>
        <v>3</v>
      </c>
      <c r="AD250" s="2">
        <v>0</v>
      </c>
      <c r="AE250" s="2">
        <v>0</v>
      </c>
      <c r="AF250" s="2">
        <v>0</v>
      </c>
      <c r="AG250" s="2" t="str">
        <f t="shared" si="14"/>
        <v>pack,313</v>
      </c>
    </row>
    <row r="251" spans="26:33">
      <c r="Z251" s="15">
        <f t="shared" si="13"/>
        <v>140493</v>
      </c>
      <c r="AA251" s="2">
        <f t="shared" si="15"/>
        <v>4049</v>
      </c>
      <c r="AB251" s="22">
        <f t="shared" si="16"/>
        <v>3</v>
      </c>
      <c r="AD251" s="2">
        <v>0</v>
      </c>
      <c r="AE251" s="2">
        <v>0</v>
      </c>
      <c r="AF251" s="2">
        <v>0</v>
      </c>
      <c r="AG251" s="2" t="str">
        <f t="shared" si="14"/>
        <v>pack,313</v>
      </c>
    </row>
    <row r="252" spans="26:33">
      <c r="Z252" s="15">
        <f t="shared" si="13"/>
        <v>140503</v>
      </c>
      <c r="AA252" s="2">
        <f t="shared" si="15"/>
        <v>4050</v>
      </c>
      <c r="AB252" s="22">
        <f t="shared" si="16"/>
        <v>3</v>
      </c>
      <c r="AD252" s="2">
        <v>0</v>
      </c>
      <c r="AE252" s="2">
        <v>0</v>
      </c>
      <c r="AF252" s="2">
        <v>0</v>
      </c>
      <c r="AG252" s="2" t="str">
        <f t="shared" si="14"/>
        <v>pack,313</v>
      </c>
    </row>
    <row r="253" spans="26:33">
      <c r="Z253" s="15">
        <f t="shared" si="13"/>
        <v>140513</v>
      </c>
      <c r="AA253" s="2">
        <f t="shared" si="15"/>
        <v>4051</v>
      </c>
      <c r="AB253" s="22">
        <f t="shared" si="16"/>
        <v>3</v>
      </c>
      <c r="AD253" s="2">
        <v>0</v>
      </c>
      <c r="AE253" s="2">
        <v>0</v>
      </c>
      <c r="AF253" s="2">
        <v>0</v>
      </c>
      <c r="AG253" s="2" t="str">
        <f t="shared" si="14"/>
        <v>pack,313</v>
      </c>
    </row>
    <row r="254" spans="26:33">
      <c r="Z254" s="15">
        <f t="shared" si="13"/>
        <v>140523</v>
      </c>
      <c r="AA254" s="2">
        <f t="shared" si="15"/>
        <v>4052</v>
      </c>
      <c r="AB254" s="22">
        <f t="shared" si="16"/>
        <v>3</v>
      </c>
      <c r="AD254" s="2">
        <v>0</v>
      </c>
      <c r="AE254" s="2">
        <v>0</v>
      </c>
      <c r="AF254" s="2">
        <v>0</v>
      </c>
      <c r="AG254" s="2" t="str">
        <f t="shared" si="14"/>
        <v>pack,313</v>
      </c>
    </row>
    <row r="255" spans="26:33">
      <c r="Z255" s="15">
        <f t="shared" si="13"/>
        <v>140533</v>
      </c>
      <c r="AA255" s="2">
        <f t="shared" si="15"/>
        <v>4053</v>
      </c>
      <c r="AB255" s="22">
        <f t="shared" si="16"/>
        <v>3</v>
      </c>
      <c r="AD255" s="2">
        <v>0</v>
      </c>
      <c r="AE255" s="2">
        <v>0</v>
      </c>
      <c r="AF255" s="2">
        <v>0</v>
      </c>
      <c r="AG255" s="2" t="str">
        <f t="shared" si="14"/>
        <v>pack,313</v>
      </c>
    </row>
    <row r="256" spans="26:33">
      <c r="Z256" s="15">
        <f t="shared" si="13"/>
        <v>140543</v>
      </c>
      <c r="AA256" s="2">
        <f t="shared" si="15"/>
        <v>4054</v>
      </c>
      <c r="AB256" s="22">
        <f t="shared" si="16"/>
        <v>3</v>
      </c>
      <c r="AD256" s="2">
        <v>0</v>
      </c>
      <c r="AE256" s="2">
        <v>0</v>
      </c>
      <c r="AF256" s="2">
        <v>0</v>
      </c>
      <c r="AG256" s="2" t="str">
        <f t="shared" si="14"/>
        <v>pack,313</v>
      </c>
    </row>
    <row r="257" spans="26:33">
      <c r="Z257" s="15">
        <f t="shared" si="13"/>
        <v>140553</v>
      </c>
      <c r="AA257" s="2">
        <f t="shared" si="15"/>
        <v>4055</v>
      </c>
      <c r="AB257" s="22">
        <f t="shared" si="16"/>
        <v>3</v>
      </c>
      <c r="AD257" s="2">
        <v>0</v>
      </c>
      <c r="AE257" s="2">
        <v>0</v>
      </c>
      <c r="AF257" s="2">
        <v>0</v>
      </c>
      <c r="AG257" s="2" t="str">
        <f t="shared" si="14"/>
        <v>pack,313</v>
      </c>
    </row>
    <row r="258" spans="26:33">
      <c r="Z258" s="15">
        <f t="shared" si="13"/>
        <v>140563</v>
      </c>
      <c r="AA258" s="2">
        <f t="shared" si="15"/>
        <v>4056</v>
      </c>
      <c r="AB258" s="22">
        <f t="shared" si="16"/>
        <v>3</v>
      </c>
      <c r="AD258" s="2">
        <v>0</v>
      </c>
      <c r="AE258" s="2">
        <v>0</v>
      </c>
      <c r="AF258" s="2">
        <v>0</v>
      </c>
      <c r="AG258" s="2" t="str">
        <f t="shared" si="14"/>
        <v>pack,313</v>
      </c>
    </row>
    <row r="259" spans="26:33">
      <c r="Z259" s="15">
        <f t="shared" si="13"/>
        <v>140573</v>
      </c>
      <c r="AA259" s="2">
        <f t="shared" si="15"/>
        <v>4057</v>
      </c>
      <c r="AB259" s="22">
        <f t="shared" si="16"/>
        <v>3</v>
      </c>
      <c r="AD259" s="2">
        <v>0</v>
      </c>
      <c r="AE259" s="2">
        <v>0</v>
      </c>
      <c r="AF259" s="2">
        <v>0</v>
      </c>
      <c r="AG259" s="2" t="str">
        <f t="shared" si="14"/>
        <v>pack,313</v>
      </c>
    </row>
    <row r="260" spans="26:33">
      <c r="Z260" s="15">
        <f t="shared" ref="Z260:Z323" si="17">100000+AA260*10+AB260</f>
        <v>140583</v>
      </c>
      <c r="AA260" s="2">
        <f t="shared" si="15"/>
        <v>4058</v>
      </c>
      <c r="AB260" s="22">
        <f t="shared" si="16"/>
        <v>3</v>
      </c>
      <c r="AD260" s="2">
        <v>0</v>
      </c>
      <c r="AE260" s="2">
        <v>0</v>
      </c>
      <c r="AF260" s="2">
        <v>0</v>
      </c>
      <c r="AG260" s="2" t="str">
        <f t="shared" ref="AG260:AG323" si="18">"pack,"&amp;VLOOKUP(IF(AA260&lt;$AJ$2,10,IF(AA260&lt;$AJ$3,20,30))+AB260,$U$3:$V$14,2,0)</f>
        <v>pack,313</v>
      </c>
    </row>
    <row r="261" spans="26:33">
      <c r="Z261" s="15">
        <f t="shared" si="17"/>
        <v>140593</v>
      </c>
      <c r="AA261" s="2">
        <f t="shared" si="15"/>
        <v>4059</v>
      </c>
      <c r="AB261" s="22">
        <f t="shared" si="16"/>
        <v>3</v>
      </c>
      <c r="AD261" s="2">
        <v>0</v>
      </c>
      <c r="AE261" s="2">
        <v>0</v>
      </c>
      <c r="AF261" s="2">
        <v>0</v>
      </c>
      <c r="AG261" s="2" t="str">
        <f t="shared" si="18"/>
        <v>pack,314</v>
      </c>
    </row>
    <row r="262" spans="26:33">
      <c r="Z262" s="15">
        <f t="shared" si="17"/>
        <v>140603</v>
      </c>
      <c r="AA262" s="2">
        <f t="shared" si="15"/>
        <v>4060</v>
      </c>
      <c r="AB262" s="22">
        <f t="shared" si="16"/>
        <v>3</v>
      </c>
      <c r="AD262" s="2">
        <v>0</v>
      </c>
      <c r="AE262" s="2">
        <v>0</v>
      </c>
      <c r="AF262" s="2">
        <v>0</v>
      </c>
      <c r="AG262" s="2" t="str">
        <f t="shared" si="18"/>
        <v>pack,314</v>
      </c>
    </row>
    <row r="263" spans="26:33">
      <c r="Z263" s="15">
        <f t="shared" si="17"/>
        <v>140613</v>
      </c>
      <c r="AA263" s="2">
        <f t="shared" si="15"/>
        <v>4061</v>
      </c>
      <c r="AB263" s="22">
        <f t="shared" si="16"/>
        <v>3</v>
      </c>
      <c r="AD263" s="2">
        <v>0</v>
      </c>
      <c r="AE263" s="2">
        <v>0</v>
      </c>
      <c r="AF263" s="2">
        <v>0</v>
      </c>
      <c r="AG263" s="2" t="str">
        <f t="shared" si="18"/>
        <v>pack,314</v>
      </c>
    </row>
    <row r="264" spans="26:33">
      <c r="Z264" s="15">
        <f t="shared" si="17"/>
        <v>140623</v>
      </c>
      <c r="AA264" s="2">
        <f t="shared" si="15"/>
        <v>4062</v>
      </c>
      <c r="AB264" s="22">
        <f t="shared" si="16"/>
        <v>3</v>
      </c>
      <c r="AD264" s="2">
        <v>0</v>
      </c>
      <c r="AE264" s="2">
        <v>0</v>
      </c>
      <c r="AF264" s="2">
        <v>0</v>
      </c>
      <c r="AG264" s="2" t="str">
        <f t="shared" si="18"/>
        <v>pack,314</v>
      </c>
    </row>
    <row r="265" spans="26:33">
      <c r="Z265" s="15">
        <f t="shared" si="17"/>
        <v>140633</v>
      </c>
      <c r="AA265" s="2">
        <f t="shared" si="15"/>
        <v>4063</v>
      </c>
      <c r="AB265" s="22">
        <f t="shared" si="16"/>
        <v>3</v>
      </c>
      <c r="AD265" s="2">
        <v>0</v>
      </c>
      <c r="AE265" s="2">
        <v>0</v>
      </c>
      <c r="AF265" s="2">
        <v>0</v>
      </c>
      <c r="AG265" s="2" t="str">
        <f t="shared" si="18"/>
        <v>pack,314</v>
      </c>
    </row>
    <row r="266" spans="26:33">
      <c r="Z266" s="15">
        <f t="shared" si="17"/>
        <v>140643</v>
      </c>
      <c r="AA266" s="2">
        <f t="shared" si="15"/>
        <v>4064</v>
      </c>
      <c r="AB266" s="22">
        <f t="shared" si="16"/>
        <v>3</v>
      </c>
      <c r="AD266" s="2">
        <v>0</v>
      </c>
      <c r="AE266" s="2">
        <v>0</v>
      </c>
      <c r="AF266" s="2">
        <v>0</v>
      </c>
      <c r="AG266" s="2" t="str">
        <f t="shared" si="18"/>
        <v>pack,314</v>
      </c>
    </row>
    <row r="267" spans="26:33">
      <c r="Z267" s="15">
        <f t="shared" si="17"/>
        <v>140653</v>
      </c>
      <c r="AA267" s="2">
        <f t="shared" si="15"/>
        <v>4065</v>
      </c>
      <c r="AB267" s="22">
        <f t="shared" si="16"/>
        <v>3</v>
      </c>
      <c r="AD267" s="2">
        <v>0</v>
      </c>
      <c r="AE267" s="2">
        <v>0</v>
      </c>
      <c r="AF267" s="2">
        <v>0</v>
      </c>
      <c r="AG267" s="2" t="str">
        <f t="shared" si="18"/>
        <v>pack,314</v>
      </c>
    </row>
    <row r="268" spans="26:33">
      <c r="Z268" s="15">
        <f t="shared" si="17"/>
        <v>140663</v>
      </c>
      <c r="AA268" s="2">
        <f t="shared" si="15"/>
        <v>4066</v>
      </c>
      <c r="AB268" s="22">
        <f t="shared" si="16"/>
        <v>3</v>
      </c>
      <c r="AD268" s="2">
        <v>0</v>
      </c>
      <c r="AE268" s="2">
        <v>0</v>
      </c>
      <c r="AF268" s="2">
        <v>0</v>
      </c>
      <c r="AG268" s="2" t="str">
        <f t="shared" si="18"/>
        <v>pack,314</v>
      </c>
    </row>
    <row r="269" spans="26:33">
      <c r="Z269" s="15">
        <f t="shared" si="17"/>
        <v>140673</v>
      </c>
      <c r="AA269" s="2">
        <f t="shared" si="15"/>
        <v>4067</v>
      </c>
      <c r="AB269" s="22">
        <f t="shared" si="16"/>
        <v>3</v>
      </c>
      <c r="AD269" s="2">
        <v>0</v>
      </c>
      <c r="AE269" s="2">
        <v>0</v>
      </c>
      <c r="AF269" s="2">
        <v>0</v>
      </c>
      <c r="AG269" s="2" t="str">
        <f t="shared" si="18"/>
        <v>pack,314</v>
      </c>
    </row>
    <row r="270" spans="26:33">
      <c r="Z270" s="15">
        <f t="shared" si="17"/>
        <v>140683</v>
      </c>
      <c r="AA270" s="2">
        <f t="shared" si="15"/>
        <v>4068</v>
      </c>
      <c r="AB270" s="22">
        <f t="shared" si="16"/>
        <v>3</v>
      </c>
      <c r="AD270" s="2">
        <v>0</v>
      </c>
      <c r="AE270" s="2">
        <v>0</v>
      </c>
      <c r="AF270" s="2">
        <v>0</v>
      </c>
      <c r="AG270" s="2" t="str">
        <f t="shared" si="18"/>
        <v>pack,314</v>
      </c>
    </row>
    <row r="271" spans="26:33">
      <c r="Z271" s="15">
        <f t="shared" si="17"/>
        <v>140693</v>
      </c>
      <c r="AA271" s="2">
        <f t="shared" si="15"/>
        <v>4069</v>
      </c>
      <c r="AB271" s="22">
        <f t="shared" si="16"/>
        <v>3</v>
      </c>
      <c r="AD271" s="2">
        <v>0</v>
      </c>
      <c r="AE271" s="2">
        <v>0</v>
      </c>
      <c r="AF271" s="2">
        <v>0</v>
      </c>
      <c r="AG271" s="2" t="str">
        <f t="shared" si="18"/>
        <v>pack,314</v>
      </c>
    </row>
    <row r="272" spans="26:33">
      <c r="Z272" s="15">
        <f t="shared" si="17"/>
        <v>140703</v>
      </c>
      <c r="AA272" s="2">
        <f t="shared" si="15"/>
        <v>4070</v>
      </c>
      <c r="AB272" s="22">
        <f t="shared" si="16"/>
        <v>3</v>
      </c>
      <c r="AD272" s="2">
        <v>0</v>
      </c>
      <c r="AE272" s="2">
        <v>0</v>
      </c>
      <c r="AF272" s="2">
        <v>0</v>
      </c>
      <c r="AG272" s="2" t="str">
        <f t="shared" si="18"/>
        <v>pack,314</v>
      </c>
    </row>
    <row r="273" spans="26:33">
      <c r="Z273" s="15">
        <f t="shared" si="17"/>
        <v>140713</v>
      </c>
      <c r="AA273" s="2">
        <f t="shared" si="15"/>
        <v>4071</v>
      </c>
      <c r="AB273" s="22">
        <f t="shared" si="16"/>
        <v>3</v>
      </c>
      <c r="AD273" s="2">
        <v>0</v>
      </c>
      <c r="AE273" s="2">
        <v>0</v>
      </c>
      <c r="AF273" s="2">
        <v>0</v>
      </c>
      <c r="AG273" s="2" t="str">
        <f t="shared" si="18"/>
        <v>pack,314</v>
      </c>
    </row>
    <row r="274" spans="26:33">
      <c r="Z274" s="15">
        <f t="shared" si="17"/>
        <v>140723</v>
      </c>
      <c r="AA274" s="2">
        <f t="shared" si="15"/>
        <v>4072</v>
      </c>
      <c r="AB274" s="22">
        <f t="shared" si="16"/>
        <v>3</v>
      </c>
      <c r="AD274" s="2">
        <v>0</v>
      </c>
      <c r="AE274" s="2">
        <v>0</v>
      </c>
      <c r="AF274" s="2">
        <v>0</v>
      </c>
      <c r="AG274" s="2" t="str">
        <f t="shared" si="18"/>
        <v>pack,314</v>
      </c>
    </row>
    <row r="275" spans="26:33">
      <c r="Z275" s="15">
        <f t="shared" si="17"/>
        <v>140733</v>
      </c>
      <c r="AA275" s="2">
        <f t="shared" si="15"/>
        <v>4073</v>
      </c>
      <c r="AB275" s="22">
        <f t="shared" si="16"/>
        <v>3</v>
      </c>
      <c r="AD275" s="2">
        <v>0</v>
      </c>
      <c r="AE275" s="2">
        <v>0</v>
      </c>
      <c r="AF275" s="2">
        <v>0</v>
      </c>
      <c r="AG275" s="2" t="str">
        <f t="shared" si="18"/>
        <v>pack,314</v>
      </c>
    </row>
    <row r="276" spans="26:33">
      <c r="Z276" s="15">
        <f t="shared" si="17"/>
        <v>140743</v>
      </c>
      <c r="AA276" s="2">
        <f t="shared" si="15"/>
        <v>4074</v>
      </c>
      <c r="AB276" s="22">
        <f t="shared" si="16"/>
        <v>3</v>
      </c>
      <c r="AD276" s="2">
        <v>0</v>
      </c>
      <c r="AE276" s="2">
        <v>0</v>
      </c>
      <c r="AF276" s="2">
        <v>0</v>
      </c>
      <c r="AG276" s="2" t="str">
        <f t="shared" si="18"/>
        <v>pack,314</v>
      </c>
    </row>
    <row r="277" spans="26:33">
      <c r="Z277" s="15">
        <f t="shared" si="17"/>
        <v>140753</v>
      </c>
      <c r="AA277" s="2">
        <f t="shared" si="15"/>
        <v>4075</v>
      </c>
      <c r="AB277" s="22">
        <f t="shared" si="16"/>
        <v>3</v>
      </c>
      <c r="AD277" s="2">
        <v>0</v>
      </c>
      <c r="AE277" s="2">
        <v>0</v>
      </c>
      <c r="AF277" s="2">
        <v>0</v>
      </c>
      <c r="AG277" s="2" t="str">
        <f t="shared" si="18"/>
        <v>pack,314</v>
      </c>
    </row>
    <row r="278" spans="26:33">
      <c r="Z278" s="15">
        <f t="shared" si="17"/>
        <v>140763</v>
      </c>
      <c r="AA278" s="2">
        <f t="shared" si="15"/>
        <v>4076</v>
      </c>
      <c r="AB278" s="22">
        <f t="shared" si="16"/>
        <v>3</v>
      </c>
      <c r="AD278" s="2">
        <v>0</v>
      </c>
      <c r="AE278" s="2">
        <v>0</v>
      </c>
      <c r="AF278" s="2">
        <v>0</v>
      </c>
      <c r="AG278" s="2" t="str">
        <f t="shared" si="18"/>
        <v>pack,314</v>
      </c>
    </row>
    <row r="279" spans="26:33">
      <c r="Z279" s="15">
        <f t="shared" si="17"/>
        <v>140773</v>
      </c>
      <c r="AA279" s="2">
        <f t="shared" si="15"/>
        <v>4077</v>
      </c>
      <c r="AB279" s="22">
        <f t="shared" si="16"/>
        <v>3</v>
      </c>
      <c r="AD279" s="2">
        <v>0</v>
      </c>
      <c r="AE279" s="2">
        <v>0</v>
      </c>
      <c r="AF279" s="2">
        <v>0</v>
      </c>
      <c r="AG279" s="2" t="str">
        <f t="shared" si="18"/>
        <v>pack,314</v>
      </c>
    </row>
    <row r="280" spans="26:33">
      <c r="Z280" s="15">
        <f t="shared" si="17"/>
        <v>140783</v>
      </c>
      <c r="AA280" s="2">
        <f t="shared" si="15"/>
        <v>4078</v>
      </c>
      <c r="AB280" s="22">
        <f t="shared" si="16"/>
        <v>3</v>
      </c>
      <c r="AD280" s="2">
        <v>0</v>
      </c>
      <c r="AE280" s="2">
        <v>0</v>
      </c>
      <c r="AF280" s="2">
        <v>0</v>
      </c>
      <c r="AG280" s="2" t="str">
        <f t="shared" si="18"/>
        <v>pack,314</v>
      </c>
    </row>
    <row r="281" spans="26:33">
      <c r="Z281" s="15">
        <f t="shared" si="17"/>
        <v>140793</v>
      </c>
      <c r="AA281" s="2">
        <f t="shared" si="15"/>
        <v>4079</v>
      </c>
      <c r="AB281" s="22">
        <f t="shared" si="16"/>
        <v>3</v>
      </c>
      <c r="AD281" s="2">
        <v>0</v>
      </c>
      <c r="AE281" s="2">
        <v>0</v>
      </c>
      <c r="AF281" s="2">
        <v>0</v>
      </c>
      <c r="AG281" s="2" t="str">
        <f t="shared" si="18"/>
        <v>pack,314</v>
      </c>
    </row>
    <row r="282" spans="26:33">
      <c r="Z282" s="15">
        <f t="shared" si="17"/>
        <v>140803</v>
      </c>
      <c r="AA282" s="2">
        <f t="shared" si="15"/>
        <v>4080</v>
      </c>
      <c r="AB282" s="22">
        <f t="shared" si="16"/>
        <v>3</v>
      </c>
      <c r="AD282" s="2">
        <v>0</v>
      </c>
      <c r="AE282" s="2">
        <v>0</v>
      </c>
      <c r="AF282" s="2">
        <v>0</v>
      </c>
      <c r="AG282" s="2" t="str">
        <f t="shared" si="18"/>
        <v>pack,314</v>
      </c>
    </row>
    <row r="283" spans="26:33">
      <c r="Z283" s="15">
        <f t="shared" si="17"/>
        <v>140813</v>
      </c>
      <c r="AA283" s="2">
        <f t="shared" si="15"/>
        <v>4081</v>
      </c>
      <c r="AB283" s="22">
        <f t="shared" si="16"/>
        <v>3</v>
      </c>
      <c r="AD283" s="2">
        <v>0</v>
      </c>
      <c r="AE283" s="2">
        <v>0</v>
      </c>
      <c r="AF283" s="2">
        <v>0</v>
      </c>
      <c r="AG283" s="2" t="str">
        <f t="shared" si="18"/>
        <v>pack,314</v>
      </c>
    </row>
    <row r="284" spans="26:33">
      <c r="Z284" s="15">
        <f t="shared" si="17"/>
        <v>140823</v>
      </c>
      <c r="AA284" s="2">
        <f t="shared" si="15"/>
        <v>4082</v>
      </c>
      <c r="AB284" s="22">
        <f t="shared" si="16"/>
        <v>3</v>
      </c>
      <c r="AD284" s="2">
        <v>0</v>
      </c>
      <c r="AE284" s="2">
        <v>0</v>
      </c>
      <c r="AF284" s="2">
        <v>0</v>
      </c>
      <c r="AG284" s="2" t="str">
        <f t="shared" si="18"/>
        <v>pack,314</v>
      </c>
    </row>
    <row r="285" spans="26:33">
      <c r="Z285" s="15">
        <f t="shared" si="17"/>
        <v>140833</v>
      </c>
      <c r="AA285" s="2">
        <f t="shared" si="15"/>
        <v>4083</v>
      </c>
      <c r="AB285" s="22">
        <f t="shared" si="16"/>
        <v>3</v>
      </c>
      <c r="AD285" s="2">
        <v>0</v>
      </c>
      <c r="AE285" s="2">
        <v>0</v>
      </c>
      <c r="AF285" s="2">
        <v>0</v>
      </c>
      <c r="AG285" s="2" t="str">
        <f t="shared" si="18"/>
        <v>pack,314</v>
      </c>
    </row>
    <row r="286" spans="26:33">
      <c r="Z286" s="15">
        <f t="shared" si="17"/>
        <v>140843</v>
      </c>
      <c r="AA286" s="2">
        <f t="shared" si="15"/>
        <v>4084</v>
      </c>
      <c r="AB286" s="22">
        <f t="shared" si="16"/>
        <v>3</v>
      </c>
      <c r="AD286" s="2">
        <v>0</v>
      </c>
      <c r="AE286" s="2">
        <v>0</v>
      </c>
      <c r="AF286" s="2">
        <v>0</v>
      </c>
      <c r="AG286" s="2" t="str">
        <f t="shared" si="18"/>
        <v>pack,314</v>
      </c>
    </row>
    <row r="287" spans="26:33">
      <c r="Z287" s="15">
        <f t="shared" si="17"/>
        <v>140853</v>
      </c>
      <c r="AA287" s="2">
        <f t="shared" si="15"/>
        <v>4085</v>
      </c>
      <c r="AB287" s="22">
        <f t="shared" si="16"/>
        <v>3</v>
      </c>
      <c r="AD287" s="2">
        <v>0</v>
      </c>
      <c r="AE287" s="2">
        <v>0</v>
      </c>
      <c r="AF287" s="2">
        <v>0</v>
      </c>
      <c r="AG287" s="2" t="str">
        <f t="shared" si="18"/>
        <v>pack,314</v>
      </c>
    </row>
    <row r="288" spans="26:33">
      <c r="Z288" s="15">
        <f t="shared" si="17"/>
        <v>140863</v>
      </c>
      <c r="AA288" s="2">
        <f t="shared" si="15"/>
        <v>4086</v>
      </c>
      <c r="AB288" s="22">
        <f t="shared" si="16"/>
        <v>3</v>
      </c>
      <c r="AD288" s="2">
        <v>0</v>
      </c>
      <c r="AE288" s="2">
        <v>0</v>
      </c>
      <c r="AF288" s="2">
        <v>0</v>
      </c>
      <c r="AG288" s="2" t="str">
        <f t="shared" si="18"/>
        <v>pack,314</v>
      </c>
    </row>
    <row r="289" spans="26:33">
      <c r="Z289" s="15">
        <f t="shared" si="17"/>
        <v>140873</v>
      </c>
      <c r="AA289" s="2">
        <f t="shared" si="15"/>
        <v>4087</v>
      </c>
      <c r="AB289" s="22">
        <f t="shared" si="16"/>
        <v>3</v>
      </c>
      <c r="AD289" s="2">
        <v>0</v>
      </c>
      <c r="AE289" s="2">
        <v>0</v>
      </c>
      <c r="AF289" s="2">
        <v>0</v>
      </c>
      <c r="AG289" s="2" t="str">
        <f t="shared" si="18"/>
        <v>pack,314</v>
      </c>
    </row>
    <row r="290" spans="26:33">
      <c r="Z290" s="15">
        <f t="shared" si="17"/>
        <v>140883</v>
      </c>
      <c r="AA290" s="2">
        <f t="shared" si="15"/>
        <v>4088</v>
      </c>
      <c r="AB290" s="22">
        <f t="shared" si="16"/>
        <v>3</v>
      </c>
      <c r="AD290" s="2">
        <v>0</v>
      </c>
      <c r="AE290" s="2">
        <v>0</v>
      </c>
      <c r="AF290" s="2">
        <v>0</v>
      </c>
      <c r="AG290" s="2" t="str">
        <f t="shared" si="18"/>
        <v>pack,314</v>
      </c>
    </row>
    <row r="291" spans="26:33">
      <c r="Z291" s="15">
        <f t="shared" si="17"/>
        <v>140893</v>
      </c>
      <c r="AA291" s="2">
        <f t="shared" si="15"/>
        <v>4089</v>
      </c>
      <c r="AB291" s="22">
        <f t="shared" si="16"/>
        <v>3</v>
      </c>
      <c r="AD291" s="2">
        <v>0</v>
      </c>
      <c r="AE291" s="2">
        <v>0</v>
      </c>
      <c r="AF291" s="2">
        <v>0</v>
      </c>
      <c r="AG291" s="2" t="str">
        <f t="shared" si="18"/>
        <v>pack,314</v>
      </c>
    </row>
    <row r="292" spans="26:33">
      <c r="Z292" s="15">
        <f t="shared" si="17"/>
        <v>140903</v>
      </c>
      <c r="AA292" s="2">
        <f t="shared" si="15"/>
        <v>4090</v>
      </c>
      <c r="AB292" s="22">
        <f t="shared" si="16"/>
        <v>3</v>
      </c>
      <c r="AD292" s="2">
        <v>0</v>
      </c>
      <c r="AE292" s="2">
        <v>0</v>
      </c>
      <c r="AF292" s="2">
        <v>0</v>
      </c>
      <c r="AG292" s="2" t="str">
        <f t="shared" si="18"/>
        <v>pack,314</v>
      </c>
    </row>
    <row r="293" spans="26:33">
      <c r="Z293" s="15">
        <f t="shared" si="17"/>
        <v>140913</v>
      </c>
      <c r="AA293" s="2">
        <f t="shared" si="15"/>
        <v>4091</v>
      </c>
      <c r="AB293" s="22">
        <f t="shared" si="16"/>
        <v>3</v>
      </c>
      <c r="AD293" s="2">
        <v>0</v>
      </c>
      <c r="AE293" s="2">
        <v>0</v>
      </c>
      <c r="AF293" s="2">
        <v>0</v>
      </c>
      <c r="AG293" s="2" t="str">
        <f t="shared" si="18"/>
        <v>pack,314</v>
      </c>
    </row>
    <row r="294" spans="26:33">
      <c r="Z294" s="15">
        <f t="shared" si="17"/>
        <v>140923</v>
      </c>
      <c r="AA294" s="2">
        <f t="shared" si="15"/>
        <v>4092</v>
      </c>
      <c r="AB294" s="22">
        <f t="shared" si="16"/>
        <v>3</v>
      </c>
      <c r="AD294" s="2">
        <v>0</v>
      </c>
      <c r="AE294" s="2">
        <v>0</v>
      </c>
      <c r="AF294" s="2">
        <v>0</v>
      </c>
      <c r="AG294" s="2" t="str">
        <f t="shared" si="18"/>
        <v>pack,314</v>
      </c>
    </row>
    <row r="295" spans="26:33">
      <c r="Z295" s="15">
        <f t="shared" si="17"/>
        <v>140933</v>
      </c>
      <c r="AA295" s="2">
        <f t="shared" si="15"/>
        <v>4093</v>
      </c>
      <c r="AB295" s="22">
        <f t="shared" si="16"/>
        <v>3</v>
      </c>
      <c r="AD295" s="2">
        <v>0</v>
      </c>
      <c r="AE295" s="2">
        <v>0</v>
      </c>
      <c r="AF295" s="2">
        <v>0</v>
      </c>
      <c r="AG295" s="2" t="str">
        <f t="shared" si="18"/>
        <v>pack,314</v>
      </c>
    </row>
    <row r="296" spans="26:33">
      <c r="Z296" s="15">
        <f t="shared" si="17"/>
        <v>140943</v>
      </c>
      <c r="AA296" s="2">
        <f t="shared" ref="AA296:AA359" si="19">AA196</f>
        <v>4094</v>
      </c>
      <c r="AB296" s="22">
        <f t="shared" ref="AB296:AB359" si="20">AB196+1</f>
        <v>3</v>
      </c>
      <c r="AD296" s="2">
        <v>0</v>
      </c>
      <c r="AE296" s="2">
        <v>0</v>
      </c>
      <c r="AF296" s="2">
        <v>0</v>
      </c>
      <c r="AG296" s="2" t="str">
        <f t="shared" si="18"/>
        <v>pack,314</v>
      </c>
    </row>
    <row r="297" spans="26:33">
      <c r="Z297" s="15">
        <f t="shared" si="17"/>
        <v>140953</v>
      </c>
      <c r="AA297" s="2">
        <f t="shared" si="19"/>
        <v>4095</v>
      </c>
      <c r="AB297" s="22">
        <f t="shared" si="20"/>
        <v>3</v>
      </c>
      <c r="AD297" s="2">
        <v>0</v>
      </c>
      <c r="AE297" s="2">
        <v>0</v>
      </c>
      <c r="AF297" s="2">
        <v>0</v>
      </c>
      <c r="AG297" s="2" t="str">
        <f t="shared" si="18"/>
        <v>pack,314</v>
      </c>
    </row>
    <row r="298" spans="26:33">
      <c r="Z298" s="15">
        <f t="shared" si="17"/>
        <v>140963</v>
      </c>
      <c r="AA298" s="2">
        <f t="shared" si="19"/>
        <v>4096</v>
      </c>
      <c r="AB298" s="22">
        <f t="shared" si="20"/>
        <v>3</v>
      </c>
      <c r="AD298" s="2">
        <v>0</v>
      </c>
      <c r="AE298" s="2">
        <v>0</v>
      </c>
      <c r="AF298" s="2">
        <v>0</v>
      </c>
      <c r="AG298" s="2" t="str">
        <f t="shared" si="18"/>
        <v>pack,314</v>
      </c>
    </row>
    <row r="299" spans="26:33">
      <c r="Z299" s="15">
        <f t="shared" si="17"/>
        <v>140973</v>
      </c>
      <c r="AA299" s="2">
        <f t="shared" si="19"/>
        <v>4097</v>
      </c>
      <c r="AB299" s="22">
        <f t="shared" si="20"/>
        <v>3</v>
      </c>
      <c r="AD299" s="2">
        <v>0</v>
      </c>
      <c r="AE299" s="2">
        <v>0</v>
      </c>
      <c r="AF299" s="2">
        <v>0</v>
      </c>
      <c r="AG299" s="2" t="str">
        <f t="shared" si="18"/>
        <v>pack,314</v>
      </c>
    </row>
    <row r="300" spans="26:33">
      <c r="Z300" s="15">
        <f t="shared" si="17"/>
        <v>140983</v>
      </c>
      <c r="AA300" s="2">
        <f t="shared" si="19"/>
        <v>4098</v>
      </c>
      <c r="AB300" s="22">
        <f t="shared" si="20"/>
        <v>3</v>
      </c>
      <c r="AD300" s="2">
        <v>0</v>
      </c>
      <c r="AE300" s="2">
        <v>0</v>
      </c>
      <c r="AF300" s="2">
        <v>0</v>
      </c>
      <c r="AG300" s="2" t="str">
        <f t="shared" si="18"/>
        <v>pack,314</v>
      </c>
    </row>
    <row r="301" spans="26:33">
      <c r="Z301" s="15">
        <f t="shared" si="17"/>
        <v>140993</v>
      </c>
      <c r="AA301" s="2">
        <f t="shared" si="19"/>
        <v>4099</v>
      </c>
      <c r="AB301" s="22">
        <f t="shared" si="20"/>
        <v>3</v>
      </c>
      <c r="AD301" s="2">
        <v>0</v>
      </c>
      <c r="AE301" s="2">
        <v>0</v>
      </c>
      <c r="AF301" s="2">
        <v>0</v>
      </c>
      <c r="AG301" s="2" t="str">
        <f t="shared" si="18"/>
        <v>pack,314</v>
      </c>
    </row>
    <row r="302" spans="26:33">
      <c r="Z302" s="15">
        <f t="shared" si="17"/>
        <v>141003</v>
      </c>
      <c r="AA302" s="2">
        <f t="shared" si="19"/>
        <v>4100</v>
      </c>
      <c r="AB302" s="22">
        <f t="shared" si="20"/>
        <v>3</v>
      </c>
      <c r="AD302" s="2">
        <v>0</v>
      </c>
      <c r="AE302" s="2">
        <v>0</v>
      </c>
      <c r="AF302" s="2">
        <v>0</v>
      </c>
      <c r="AG302" s="2" t="str">
        <f t="shared" si="18"/>
        <v>pack,314</v>
      </c>
    </row>
    <row r="303" spans="26:33">
      <c r="Z303" s="15">
        <f t="shared" si="17"/>
        <v>140014</v>
      </c>
      <c r="AA303" s="2">
        <f t="shared" si="19"/>
        <v>4001</v>
      </c>
      <c r="AB303" s="22">
        <f t="shared" si="20"/>
        <v>4</v>
      </c>
      <c r="AD303" s="2">
        <v>0</v>
      </c>
      <c r="AE303" s="2">
        <v>0</v>
      </c>
      <c r="AF303" s="2">
        <v>0</v>
      </c>
      <c r="AG303" s="2" t="str">
        <f t="shared" si="18"/>
        <v>pack,315</v>
      </c>
    </row>
    <row r="304" spans="26:33">
      <c r="Z304" s="15">
        <f t="shared" si="17"/>
        <v>140024</v>
      </c>
      <c r="AA304" s="2">
        <f t="shared" si="19"/>
        <v>4002</v>
      </c>
      <c r="AB304" s="22">
        <f t="shared" si="20"/>
        <v>4</v>
      </c>
      <c r="AD304" s="2">
        <v>0</v>
      </c>
      <c r="AE304" s="2">
        <v>0</v>
      </c>
      <c r="AF304" s="2">
        <v>0</v>
      </c>
      <c r="AG304" s="2" t="str">
        <f t="shared" si="18"/>
        <v>pack,315</v>
      </c>
    </row>
    <row r="305" spans="26:33">
      <c r="Z305" s="15">
        <f t="shared" si="17"/>
        <v>140034</v>
      </c>
      <c r="AA305" s="2">
        <f t="shared" si="19"/>
        <v>4003</v>
      </c>
      <c r="AB305" s="22">
        <f t="shared" si="20"/>
        <v>4</v>
      </c>
      <c r="AD305" s="2">
        <v>0</v>
      </c>
      <c r="AE305" s="2">
        <v>0</v>
      </c>
      <c r="AF305" s="2">
        <v>0</v>
      </c>
      <c r="AG305" s="2" t="str">
        <f t="shared" si="18"/>
        <v>pack,315</v>
      </c>
    </row>
    <row r="306" spans="26:33">
      <c r="Z306" s="15">
        <f t="shared" si="17"/>
        <v>140044</v>
      </c>
      <c r="AA306" s="2">
        <f t="shared" si="19"/>
        <v>4004</v>
      </c>
      <c r="AB306" s="22">
        <f t="shared" si="20"/>
        <v>4</v>
      </c>
      <c r="AD306" s="2">
        <v>0</v>
      </c>
      <c r="AE306" s="2">
        <v>0</v>
      </c>
      <c r="AF306" s="2">
        <v>0</v>
      </c>
      <c r="AG306" s="2" t="str">
        <f t="shared" si="18"/>
        <v>pack,315</v>
      </c>
    </row>
    <row r="307" spans="26:33">
      <c r="Z307" s="15">
        <f t="shared" si="17"/>
        <v>140054</v>
      </c>
      <c r="AA307" s="2">
        <f t="shared" si="19"/>
        <v>4005</v>
      </c>
      <c r="AB307" s="22">
        <f t="shared" si="20"/>
        <v>4</v>
      </c>
      <c r="AD307" s="2">
        <v>0</v>
      </c>
      <c r="AE307" s="2">
        <v>0</v>
      </c>
      <c r="AF307" s="2">
        <v>0</v>
      </c>
      <c r="AG307" s="2" t="str">
        <f t="shared" si="18"/>
        <v>pack,315</v>
      </c>
    </row>
    <row r="308" spans="26:33">
      <c r="Z308" s="15">
        <f t="shared" si="17"/>
        <v>140064</v>
      </c>
      <c r="AA308" s="2">
        <f t="shared" si="19"/>
        <v>4006</v>
      </c>
      <c r="AB308" s="22">
        <f t="shared" si="20"/>
        <v>4</v>
      </c>
      <c r="AD308" s="2">
        <v>0</v>
      </c>
      <c r="AE308" s="2">
        <v>0</v>
      </c>
      <c r="AF308" s="2">
        <v>0</v>
      </c>
      <c r="AG308" s="2" t="str">
        <f t="shared" si="18"/>
        <v>pack,315</v>
      </c>
    </row>
    <row r="309" spans="26:33">
      <c r="Z309" s="15">
        <f t="shared" si="17"/>
        <v>140074</v>
      </c>
      <c r="AA309" s="2">
        <f t="shared" si="19"/>
        <v>4007</v>
      </c>
      <c r="AB309" s="22">
        <f t="shared" si="20"/>
        <v>4</v>
      </c>
      <c r="AD309" s="2">
        <v>0</v>
      </c>
      <c r="AE309" s="2">
        <v>0</v>
      </c>
      <c r="AF309" s="2">
        <v>0</v>
      </c>
      <c r="AG309" s="2" t="str">
        <f t="shared" si="18"/>
        <v>pack,315</v>
      </c>
    </row>
    <row r="310" spans="26:33">
      <c r="Z310" s="15">
        <f t="shared" si="17"/>
        <v>140084</v>
      </c>
      <c r="AA310" s="2">
        <f t="shared" si="19"/>
        <v>4008</v>
      </c>
      <c r="AB310" s="22">
        <f t="shared" si="20"/>
        <v>4</v>
      </c>
      <c r="AD310" s="2">
        <v>0</v>
      </c>
      <c r="AE310" s="2">
        <v>0</v>
      </c>
      <c r="AF310" s="2">
        <v>0</v>
      </c>
      <c r="AG310" s="2" t="str">
        <f t="shared" si="18"/>
        <v>pack,315</v>
      </c>
    </row>
    <row r="311" spans="26:33">
      <c r="Z311" s="15">
        <f t="shared" si="17"/>
        <v>140094</v>
      </c>
      <c r="AA311" s="2">
        <f t="shared" si="19"/>
        <v>4009</v>
      </c>
      <c r="AB311" s="22">
        <f t="shared" si="20"/>
        <v>4</v>
      </c>
      <c r="AD311" s="2">
        <v>0</v>
      </c>
      <c r="AE311" s="2">
        <v>0</v>
      </c>
      <c r="AF311" s="2">
        <v>0</v>
      </c>
      <c r="AG311" s="2" t="str">
        <f t="shared" si="18"/>
        <v>pack,315</v>
      </c>
    </row>
    <row r="312" spans="26:33">
      <c r="Z312" s="15">
        <f t="shared" si="17"/>
        <v>140104</v>
      </c>
      <c r="AA312" s="2">
        <f t="shared" si="19"/>
        <v>4010</v>
      </c>
      <c r="AB312" s="22">
        <f t="shared" si="20"/>
        <v>4</v>
      </c>
      <c r="AD312" s="2">
        <v>0</v>
      </c>
      <c r="AE312" s="2">
        <v>0</v>
      </c>
      <c r="AF312" s="2">
        <v>0</v>
      </c>
      <c r="AG312" s="2" t="str">
        <f t="shared" si="18"/>
        <v>pack,315</v>
      </c>
    </row>
    <row r="313" spans="26:33">
      <c r="Z313" s="15">
        <f t="shared" si="17"/>
        <v>140114</v>
      </c>
      <c r="AA313" s="2">
        <f t="shared" si="19"/>
        <v>4011</v>
      </c>
      <c r="AB313" s="22">
        <f t="shared" si="20"/>
        <v>4</v>
      </c>
      <c r="AD313" s="2">
        <v>0</v>
      </c>
      <c r="AE313" s="2">
        <v>0</v>
      </c>
      <c r="AF313" s="2">
        <v>0</v>
      </c>
      <c r="AG313" s="2" t="str">
        <f t="shared" si="18"/>
        <v>pack,315</v>
      </c>
    </row>
    <row r="314" spans="26:33">
      <c r="Z314" s="15">
        <f t="shared" si="17"/>
        <v>140124</v>
      </c>
      <c r="AA314" s="2">
        <f t="shared" si="19"/>
        <v>4012</v>
      </c>
      <c r="AB314" s="22">
        <f t="shared" si="20"/>
        <v>4</v>
      </c>
      <c r="AD314" s="2">
        <v>0</v>
      </c>
      <c r="AE314" s="2">
        <v>0</v>
      </c>
      <c r="AF314" s="2">
        <v>0</v>
      </c>
      <c r="AG314" s="2" t="str">
        <f t="shared" si="18"/>
        <v>pack,315</v>
      </c>
    </row>
    <row r="315" spans="26:33">
      <c r="Z315" s="15">
        <f t="shared" si="17"/>
        <v>140134</v>
      </c>
      <c r="AA315" s="2">
        <f t="shared" si="19"/>
        <v>4013</v>
      </c>
      <c r="AB315" s="22">
        <f t="shared" si="20"/>
        <v>4</v>
      </c>
      <c r="AD315" s="2">
        <v>0</v>
      </c>
      <c r="AE315" s="2">
        <v>0</v>
      </c>
      <c r="AF315" s="2">
        <v>0</v>
      </c>
      <c r="AG315" s="2" t="str">
        <f t="shared" si="18"/>
        <v>pack,315</v>
      </c>
    </row>
    <row r="316" spans="26:33">
      <c r="Z316" s="15">
        <f t="shared" si="17"/>
        <v>140144</v>
      </c>
      <c r="AA316" s="2">
        <f t="shared" si="19"/>
        <v>4014</v>
      </c>
      <c r="AB316" s="22">
        <f t="shared" si="20"/>
        <v>4</v>
      </c>
      <c r="AD316" s="2">
        <v>0</v>
      </c>
      <c r="AE316" s="2">
        <v>0</v>
      </c>
      <c r="AF316" s="2">
        <v>0</v>
      </c>
      <c r="AG316" s="2" t="str">
        <f t="shared" si="18"/>
        <v>pack,315</v>
      </c>
    </row>
    <row r="317" spans="26:33">
      <c r="Z317" s="15">
        <f t="shared" si="17"/>
        <v>140154</v>
      </c>
      <c r="AA317" s="2">
        <f t="shared" si="19"/>
        <v>4015</v>
      </c>
      <c r="AB317" s="22">
        <f t="shared" si="20"/>
        <v>4</v>
      </c>
      <c r="AD317" s="2">
        <v>0</v>
      </c>
      <c r="AE317" s="2">
        <v>0</v>
      </c>
      <c r="AF317" s="2">
        <v>0</v>
      </c>
      <c r="AG317" s="2" t="str">
        <f t="shared" si="18"/>
        <v>pack,315</v>
      </c>
    </row>
    <row r="318" spans="26:33">
      <c r="Z318" s="15">
        <f t="shared" si="17"/>
        <v>140164</v>
      </c>
      <c r="AA318" s="2">
        <f t="shared" si="19"/>
        <v>4016</v>
      </c>
      <c r="AB318" s="22">
        <f t="shared" si="20"/>
        <v>4</v>
      </c>
      <c r="AD318" s="2">
        <v>0</v>
      </c>
      <c r="AE318" s="2">
        <v>0</v>
      </c>
      <c r="AF318" s="2">
        <v>0</v>
      </c>
      <c r="AG318" s="2" t="str">
        <f t="shared" si="18"/>
        <v>pack,315</v>
      </c>
    </row>
    <row r="319" spans="26:33">
      <c r="Z319" s="15">
        <f t="shared" si="17"/>
        <v>140174</v>
      </c>
      <c r="AA319" s="2">
        <f t="shared" si="19"/>
        <v>4017</v>
      </c>
      <c r="AB319" s="22">
        <f t="shared" si="20"/>
        <v>4</v>
      </c>
      <c r="AD319" s="2">
        <v>0</v>
      </c>
      <c r="AE319" s="2">
        <v>0</v>
      </c>
      <c r="AF319" s="2">
        <v>0</v>
      </c>
      <c r="AG319" s="2" t="str">
        <f t="shared" si="18"/>
        <v>pack,315</v>
      </c>
    </row>
    <row r="320" spans="26:33">
      <c r="Z320" s="15">
        <f t="shared" si="17"/>
        <v>140184</v>
      </c>
      <c r="AA320" s="2">
        <f t="shared" si="19"/>
        <v>4018</v>
      </c>
      <c r="AB320" s="22">
        <f t="shared" si="20"/>
        <v>4</v>
      </c>
      <c r="AD320" s="2">
        <v>0</v>
      </c>
      <c r="AE320" s="2">
        <v>0</v>
      </c>
      <c r="AF320" s="2">
        <v>0</v>
      </c>
      <c r="AG320" s="2" t="str">
        <f t="shared" si="18"/>
        <v>pack,315</v>
      </c>
    </row>
    <row r="321" spans="26:33">
      <c r="Z321" s="15">
        <f t="shared" si="17"/>
        <v>140194</v>
      </c>
      <c r="AA321" s="2">
        <f t="shared" si="19"/>
        <v>4019</v>
      </c>
      <c r="AB321" s="22">
        <f t="shared" si="20"/>
        <v>4</v>
      </c>
      <c r="AD321" s="2">
        <v>0</v>
      </c>
      <c r="AE321" s="2">
        <v>0</v>
      </c>
      <c r="AF321" s="2">
        <v>0</v>
      </c>
      <c r="AG321" s="2" t="str">
        <f t="shared" si="18"/>
        <v>pack,315</v>
      </c>
    </row>
    <row r="322" spans="26:33">
      <c r="Z322" s="15">
        <f t="shared" si="17"/>
        <v>140204</v>
      </c>
      <c r="AA322" s="2">
        <f t="shared" si="19"/>
        <v>4020</v>
      </c>
      <c r="AB322" s="22">
        <f t="shared" si="20"/>
        <v>4</v>
      </c>
      <c r="AD322" s="2">
        <v>0</v>
      </c>
      <c r="AE322" s="2">
        <v>0</v>
      </c>
      <c r="AF322" s="2">
        <v>0</v>
      </c>
      <c r="AG322" s="2" t="str">
        <f t="shared" si="18"/>
        <v>pack,315</v>
      </c>
    </row>
    <row r="323" spans="26:33">
      <c r="Z323" s="15">
        <f t="shared" si="17"/>
        <v>140214</v>
      </c>
      <c r="AA323" s="2">
        <f t="shared" si="19"/>
        <v>4021</v>
      </c>
      <c r="AB323" s="22">
        <f t="shared" si="20"/>
        <v>4</v>
      </c>
      <c r="AD323" s="2">
        <v>0</v>
      </c>
      <c r="AE323" s="2">
        <v>0</v>
      </c>
      <c r="AF323" s="2">
        <v>0</v>
      </c>
      <c r="AG323" s="2" t="str">
        <f t="shared" si="18"/>
        <v>pack,315</v>
      </c>
    </row>
    <row r="324" spans="26:33">
      <c r="Z324" s="15">
        <f t="shared" ref="Z324:Z387" si="21">100000+AA324*10+AB324</f>
        <v>140224</v>
      </c>
      <c r="AA324" s="2">
        <f t="shared" si="19"/>
        <v>4022</v>
      </c>
      <c r="AB324" s="22">
        <f t="shared" si="20"/>
        <v>4</v>
      </c>
      <c r="AD324" s="2">
        <v>0</v>
      </c>
      <c r="AE324" s="2">
        <v>0</v>
      </c>
      <c r="AF324" s="2">
        <v>0</v>
      </c>
      <c r="AG324" s="2" t="str">
        <f t="shared" ref="AG324:AG387" si="22">"pack,"&amp;VLOOKUP(IF(AA324&lt;$AJ$2,10,IF(AA324&lt;$AJ$3,20,30))+AB324,$U$3:$V$14,2,0)</f>
        <v>pack,315</v>
      </c>
    </row>
    <row r="325" spans="26:33">
      <c r="Z325" s="15">
        <f t="shared" si="21"/>
        <v>140234</v>
      </c>
      <c r="AA325" s="2">
        <f t="shared" si="19"/>
        <v>4023</v>
      </c>
      <c r="AB325" s="22">
        <f t="shared" si="20"/>
        <v>4</v>
      </c>
      <c r="AD325" s="2">
        <v>0</v>
      </c>
      <c r="AE325" s="2">
        <v>0</v>
      </c>
      <c r="AF325" s="2">
        <v>0</v>
      </c>
      <c r="AG325" s="2" t="str">
        <f t="shared" si="22"/>
        <v>pack,315</v>
      </c>
    </row>
    <row r="326" spans="26:33">
      <c r="Z326" s="15">
        <f t="shared" si="21"/>
        <v>140244</v>
      </c>
      <c r="AA326" s="2">
        <f t="shared" si="19"/>
        <v>4024</v>
      </c>
      <c r="AB326" s="22">
        <f t="shared" si="20"/>
        <v>4</v>
      </c>
      <c r="AD326" s="2">
        <v>0</v>
      </c>
      <c r="AE326" s="2">
        <v>0</v>
      </c>
      <c r="AF326" s="2">
        <v>0</v>
      </c>
      <c r="AG326" s="2" t="str">
        <f t="shared" si="22"/>
        <v>pack,315</v>
      </c>
    </row>
    <row r="327" spans="26:33">
      <c r="Z327" s="15">
        <f t="shared" si="21"/>
        <v>140254</v>
      </c>
      <c r="AA327" s="2">
        <f t="shared" si="19"/>
        <v>4025</v>
      </c>
      <c r="AB327" s="22">
        <f t="shared" si="20"/>
        <v>4</v>
      </c>
      <c r="AD327" s="2">
        <v>0</v>
      </c>
      <c r="AE327" s="2">
        <v>0</v>
      </c>
      <c r="AF327" s="2">
        <v>0</v>
      </c>
      <c r="AG327" s="2" t="str">
        <f t="shared" si="22"/>
        <v>pack,315</v>
      </c>
    </row>
    <row r="328" spans="26:33">
      <c r="Z328" s="15">
        <f t="shared" si="21"/>
        <v>140264</v>
      </c>
      <c r="AA328" s="2">
        <f t="shared" si="19"/>
        <v>4026</v>
      </c>
      <c r="AB328" s="22">
        <f t="shared" si="20"/>
        <v>4</v>
      </c>
      <c r="AD328" s="2">
        <v>0</v>
      </c>
      <c r="AE328" s="2">
        <v>0</v>
      </c>
      <c r="AF328" s="2">
        <v>0</v>
      </c>
      <c r="AG328" s="2" t="str">
        <f t="shared" si="22"/>
        <v>pack,315</v>
      </c>
    </row>
    <row r="329" spans="26:33">
      <c r="Z329" s="15">
        <f t="shared" si="21"/>
        <v>140274</v>
      </c>
      <c r="AA329" s="2">
        <f t="shared" si="19"/>
        <v>4027</v>
      </c>
      <c r="AB329" s="22">
        <f t="shared" si="20"/>
        <v>4</v>
      </c>
      <c r="AD329" s="2">
        <v>0</v>
      </c>
      <c r="AE329" s="2">
        <v>0</v>
      </c>
      <c r="AF329" s="2">
        <v>0</v>
      </c>
      <c r="AG329" s="2" t="str">
        <f t="shared" si="22"/>
        <v>pack,315</v>
      </c>
    </row>
    <row r="330" spans="26:33">
      <c r="Z330" s="15">
        <f t="shared" si="21"/>
        <v>140284</v>
      </c>
      <c r="AA330" s="2">
        <f t="shared" si="19"/>
        <v>4028</v>
      </c>
      <c r="AB330" s="22">
        <f t="shared" si="20"/>
        <v>4</v>
      </c>
      <c r="AD330" s="2">
        <v>0</v>
      </c>
      <c r="AE330" s="2">
        <v>0</v>
      </c>
      <c r="AF330" s="2">
        <v>0</v>
      </c>
      <c r="AG330" s="2" t="str">
        <f t="shared" si="22"/>
        <v>pack,315</v>
      </c>
    </row>
    <row r="331" spans="26:33">
      <c r="Z331" s="15">
        <f t="shared" si="21"/>
        <v>140294</v>
      </c>
      <c r="AA331" s="2">
        <f t="shared" si="19"/>
        <v>4029</v>
      </c>
      <c r="AB331" s="22">
        <f t="shared" si="20"/>
        <v>4</v>
      </c>
      <c r="AD331" s="2">
        <v>0</v>
      </c>
      <c r="AE331" s="2">
        <v>0</v>
      </c>
      <c r="AF331" s="2">
        <v>0</v>
      </c>
      <c r="AG331" s="2" t="str">
        <f t="shared" si="22"/>
        <v>pack,315</v>
      </c>
    </row>
    <row r="332" spans="26:33">
      <c r="Z332" s="15">
        <f t="shared" si="21"/>
        <v>140304</v>
      </c>
      <c r="AA332" s="2">
        <f t="shared" si="19"/>
        <v>4030</v>
      </c>
      <c r="AB332" s="22">
        <f t="shared" si="20"/>
        <v>4</v>
      </c>
      <c r="AD332" s="2">
        <v>0</v>
      </c>
      <c r="AE332" s="2">
        <v>0</v>
      </c>
      <c r="AF332" s="2">
        <v>0</v>
      </c>
      <c r="AG332" s="2" t="str">
        <f t="shared" si="22"/>
        <v>pack,315</v>
      </c>
    </row>
    <row r="333" spans="26:33">
      <c r="Z333" s="15">
        <f t="shared" si="21"/>
        <v>140314</v>
      </c>
      <c r="AA333" s="2">
        <f t="shared" si="19"/>
        <v>4031</v>
      </c>
      <c r="AB333" s="22">
        <f t="shared" si="20"/>
        <v>4</v>
      </c>
      <c r="AD333" s="2">
        <v>0</v>
      </c>
      <c r="AE333" s="2">
        <v>0</v>
      </c>
      <c r="AF333" s="2">
        <v>0</v>
      </c>
      <c r="AG333" s="2" t="str">
        <f t="shared" si="22"/>
        <v>pack,315</v>
      </c>
    </row>
    <row r="334" spans="26:33">
      <c r="Z334" s="15">
        <f t="shared" si="21"/>
        <v>140324</v>
      </c>
      <c r="AA334" s="2">
        <f t="shared" si="19"/>
        <v>4032</v>
      </c>
      <c r="AB334" s="22">
        <f t="shared" si="20"/>
        <v>4</v>
      </c>
      <c r="AD334" s="2">
        <v>0</v>
      </c>
      <c r="AE334" s="2">
        <v>0</v>
      </c>
      <c r="AF334" s="2">
        <v>0</v>
      </c>
      <c r="AG334" s="2" t="str">
        <f t="shared" si="22"/>
        <v>pack,315</v>
      </c>
    </row>
    <row r="335" spans="26:33">
      <c r="Z335" s="15">
        <f t="shared" si="21"/>
        <v>140334</v>
      </c>
      <c r="AA335" s="2">
        <f t="shared" si="19"/>
        <v>4033</v>
      </c>
      <c r="AB335" s="22">
        <f t="shared" si="20"/>
        <v>4</v>
      </c>
      <c r="AD335" s="2">
        <v>0</v>
      </c>
      <c r="AE335" s="2">
        <v>0</v>
      </c>
      <c r="AF335" s="2">
        <v>0</v>
      </c>
      <c r="AG335" s="2" t="str">
        <f t="shared" si="22"/>
        <v>pack,315</v>
      </c>
    </row>
    <row r="336" spans="26:33">
      <c r="Z336" s="15">
        <f t="shared" si="21"/>
        <v>140344</v>
      </c>
      <c r="AA336" s="2">
        <f t="shared" si="19"/>
        <v>4034</v>
      </c>
      <c r="AB336" s="22">
        <f t="shared" si="20"/>
        <v>4</v>
      </c>
      <c r="AD336" s="2">
        <v>0</v>
      </c>
      <c r="AE336" s="2">
        <v>0</v>
      </c>
      <c r="AF336" s="2">
        <v>0</v>
      </c>
      <c r="AG336" s="2" t="str">
        <f t="shared" si="22"/>
        <v>pack,315</v>
      </c>
    </row>
    <row r="337" spans="26:33">
      <c r="Z337" s="15">
        <f t="shared" si="21"/>
        <v>140354</v>
      </c>
      <c r="AA337" s="2">
        <f t="shared" si="19"/>
        <v>4035</v>
      </c>
      <c r="AB337" s="22">
        <f t="shared" si="20"/>
        <v>4</v>
      </c>
      <c r="AD337" s="2">
        <v>0</v>
      </c>
      <c r="AE337" s="2">
        <v>0</v>
      </c>
      <c r="AF337" s="2">
        <v>0</v>
      </c>
      <c r="AG337" s="2" t="str">
        <f t="shared" si="22"/>
        <v>pack,315</v>
      </c>
    </row>
    <row r="338" spans="26:33">
      <c r="Z338" s="15">
        <f t="shared" si="21"/>
        <v>140364</v>
      </c>
      <c r="AA338" s="2">
        <f t="shared" si="19"/>
        <v>4036</v>
      </c>
      <c r="AB338" s="22">
        <f t="shared" si="20"/>
        <v>4</v>
      </c>
      <c r="AD338" s="2">
        <v>0</v>
      </c>
      <c r="AE338" s="2">
        <v>0</v>
      </c>
      <c r="AF338" s="2">
        <v>0</v>
      </c>
      <c r="AG338" s="2" t="str">
        <f t="shared" si="22"/>
        <v>pack,315</v>
      </c>
    </row>
    <row r="339" spans="26:33">
      <c r="Z339" s="15">
        <f t="shared" si="21"/>
        <v>140374</v>
      </c>
      <c r="AA339" s="2">
        <f t="shared" si="19"/>
        <v>4037</v>
      </c>
      <c r="AB339" s="22">
        <f t="shared" si="20"/>
        <v>4</v>
      </c>
      <c r="AD339" s="2">
        <v>0</v>
      </c>
      <c r="AE339" s="2">
        <v>0</v>
      </c>
      <c r="AF339" s="2">
        <v>0</v>
      </c>
      <c r="AG339" s="2" t="str">
        <f t="shared" si="22"/>
        <v>pack,315</v>
      </c>
    </row>
    <row r="340" spans="26:33">
      <c r="Z340" s="15">
        <f t="shared" si="21"/>
        <v>140384</v>
      </c>
      <c r="AA340" s="2">
        <f t="shared" si="19"/>
        <v>4038</v>
      </c>
      <c r="AB340" s="22">
        <f t="shared" si="20"/>
        <v>4</v>
      </c>
      <c r="AD340" s="2">
        <v>0</v>
      </c>
      <c r="AE340" s="2">
        <v>0</v>
      </c>
      <c r="AF340" s="2">
        <v>0</v>
      </c>
      <c r="AG340" s="2" t="str">
        <f t="shared" si="22"/>
        <v>pack,315</v>
      </c>
    </row>
    <row r="341" spans="26:33">
      <c r="Z341" s="15">
        <f t="shared" si="21"/>
        <v>140394</v>
      </c>
      <c r="AA341" s="2">
        <f t="shared" si="19"/>
        <v>4039</v>
      </c>
      <c r="AB341" s="22">
        <f t="shared" si="20"/>
        <v>4</v>
      </c>
      <c r="AD341" s="2">
        <v>0</v>
      </c>
      <c r="AE341" s="2">
        <v>0</v>
      </c>
      <c r="AF341" s="2">
        <v>0</v>
      </c>
      <c r="AG341" s="2" t="str">
        <f t="shared" si="22"/>
        <v>pack,316</v>
      </c>
    </row>
    <row r="342" spans="26:33">
      <c r="Z342" s="15">
        <f t="shared" si="21"/>
        <v>140404</v>
      </c>
      <c r="AA342" s="2">
        <f t="shared" si="19"/>
        <v>4040</v>
      </c>
      <c r="AB342" s="22">
        <f t="shared" si="20"/>
        <v>4</v>
      </c>
      <c r="AD342" s="2">
        <v>0</v>
      </c>
      <c r="AE342" s="2">
        <v>0</v>
      </c>
      <c r="AF342" s="2">
        <v>0</v>
      </c>
      <c r="AG342" s="2" t="str">
        <f t="shared" si="22"/>
        <v>pack,316</v>
      </c>
    </row>
    <row r="343" spans="26:33">
      <c r="Z343" s="15">
        <f t="shared" si="21"/>
        <v>140414</v>
      </c>
      <c r="AA343" s="2">
        <f t="shared" si="19"/>
        <v>4041</v>
      </c>
      <c r="AB343" s="22">
        <f t="shared" si="20"/>
        <v>4</v>
      </c>
      <c r="AD343" s="2">
        <v>0</v>
      </c>
      <c r="AE343" s="2">
        <v>0</v>
      </c>
      <c r="AF343" s="2">
        <v>0</v>
      </c>
      <c r="AG343" s="2" t="str">
        <f t="shared" si="22"/>
        <v>pack,316</v>
      </c>
    </row>
    <row r="344" spans="26:33">
      <c r="Z344" s="15">
        <f t="shared" si="21"/>
        <v>140424</v>
      </c>
      <c r="AA344" s="2">
        <f t="shared" si="19"/>
        <v>4042</v>
      </c>
      <c r="AB344" s="22">
        <f t="shared" si="20"/>
        <v>4</v>
      </c>
      <c r="AD344" s="2">
        <v>0</v>
      </c>
      <c r="AE344" s="2">
        <v>0</v>
      </c>
      <c r="AF344" s="2">
        <v>0</v>
      </c>
      <c r="AG344" s="2" t="str">
        <f t="shared" si="22"/>
        <v>pack,316</v>
      </c>
    </row>
    <row r="345" spans="26:33">
      <c r="Z345" s="15">
        <f t="shared" si="21"/>
        <v>140434</v>
      </c>
      <c r="AA345" s="2">
        <f t="shared" si="19"/>
        <v>4043</v>
      </c>
      <c r="AB345" s="22">
        <f t="shared" si="20"/>
        <v>4</v>
      </c>
      <c r="AD345" s="2">
        <v>0</v>
      </c>
      <c r="AE345" s="2">
        <v>0</v>
      </c>
      <c r="AF345" s="2">
        <v>0</v>
      </c>
      <c r="AG345" s="2" t="str">
        <f t="shared" si="22"/>
        <v>pack,316</v>
      </c>
    </row>
    <row r="346" spans="26:33">
      <c r="Z346" s="15">
        <f t="shared" si="21"/>
        <v>140444</v>
      </c>
      <c r="AA346" s="2">
        <f t="shared" si="19"/>
        <v>4044</v>
      </c>
      <c r="AB346" s="22">
        <f t="shared" si="20"/>
        <v>4</v>
      </c>
      <c r="AD346" s="2">
        <v>0</v>
      </c>
      <c r="AE346" s="2">
        <v>0</v>
      </c>
      <c r="AF346" s="2">
        <v>0</v>
      </c>
      <c r="AG346" s="2" t="str">
        <f t="shared" si="22"/>
        <v>pack,316</v>
      </c>
    </row>
    <row r="347" spans="26:33">
      <c r="Z347" s="15">
        <f t="shared" si="21"/>
        <v>140454</v>
      </c>
      <c r="AA347" s="2">
        <f t="shared" si="19"/>
        <v>4045</v>
      </c>
      <c r="AB347" s="22">
        <f t="shared" si="20"/>
        <v>4</v>
      </c>
      <c r="AD347" s="2">
        <v>0</v>
      </c>
      <c r="AE347" s="2">
        <v>0</v>
      </c>
      <c r="AF347" s="2">
        <v>0</v>
      </c>
      <c r="AG347" s="2" t="str">
        <f t="shared" si="22"/>
        <v>pack,316</v>
      </c>
    </row>
    <row r="348" spans="26:33">
      <c r="Z348" s="15">
        <f t="shared" si="21"/>
        <v>140464</v>
      </c>
      <c r="AA348" s="2">
        <f t="shared" si="19"/>
        <v>4046</v>
      </c>
      <c r="AB348" s="22">
        <f t="shared" si="20"/>
        <v>4</v>
      </c>
      <c r="AD348" s="2">
        <v>0</v>
      </c>
      <c r="AE348" s="2">
        <v>0</v>
      </c>
      <c r="AF348" s="2">
        <v>0</v>
      </c>
      <c r="AG348" s="2" t="str">
        <f t="shared" si="22"/>
        <v>pack,316</v>
      </c>
    </row>
    <row r="349" spans="26:33">
      <c r="Z349" s="15">
        <f t="shared" si="21"/>
        <v>140474</v>
      </c>
      <c r="AA349" s="2">
        <f t="shared" si="19"/>
        <v>4047</v>
      </c>
      <c r="AB349" s="22">
        <f t="shared" si="20"/>
        <v>4</v>
      </c>
      <c r="AD349" s="2">
        <v>0</v>
      </c>
      <c r="AE349" s="2">
        <v>0</v>
      </c>
      <c r="AF349" s="2">
        <v>0</v>
      </c>
      <c r="AG349" s="2" t="str">
        <f t="shared" si="22"/>
        <v>pack,316</v>
      </c>
    </row>
    <row r="350" spans="26:33">
      <c r="Z350" s="15">
        <f t="shared" si="21"/>
        <v>140484</v>
      </c>
      <c r="AA350" s="2">
        <f t="shared" si="19"/>
        <v>4048</v>
      </c>
      <c r="AB350" s="22">
        <f t="shared" si="20"/>
        <v>4</v>
      </c>
      <c r="AD350" s="2">
        <v>0</v>
      </c>
      <c r="AE350" s="2">
        <v>0</v>
      </c>
      <c r="AF350" s="2">
        <v>0</v>
      </c>
      <c r="AG350" s="2" t="str">
        <f t="shared" si="22"/>
        <v>pack,316</v>
      </c>
    </row>
    <row r="351" spans="26:33">
      <c r="Z351" s="15">
        <f t="shared" si="21"/>
        <v>140494</v>
      </c>
      <c r="AA351" s="2">
        <f t="shared" si="19"/>
        <v>4049</v>
      </c>
      <c r="AB351" s="22">
        <f t="shared" si="20"/>
        <v>4</v>
      </c>
      <c r="AD351" s="2">
        <v>0</v>
      </c>
      <c r="AE351" s="2">
        <v>0</v>
      </c>
      <c r="AF351" s="2">
        <v>0</v>
      </c>
      <c r="AG351" s="2" t="str">
        <f t="shared" si="22"/>
        <v>pack,316</v>
      </c>
    </row>
    <row r="352" spans="26:33">
      <c r="Z352" s="15">
        <f t="shared" si="21"/>
        <v>140504</v>
      </c>
      <c r="AA352" s="2">
        <f t="shared" si="19"/>
        <v>4050</v>
      </c>
      <c r="AB352" s="22">
        <f t="shared" si="20"/>
        <v>4</v>
      </c>
      <c r="AD352" s="2">
        <v>0</v>
      </c>
      <c r="AE352" s="2">
        <v>0</v>
      </c>
      <c r="AF352" s="2">
        <v>0</v>
      </c>
      <c r="AG352" s="2" t="str">
        <f t="shared" si="22"/>
        <v>pack,316</v>
      </c>
    </row>
    <row r="353" spans="26:33">
      <c r="Z353" s="15">
        <f t="shared" si="21"/>
        <v>140514</v>
      </c>
      <c r="AA353" s="2">
        <f t="shared" si="19"/>
        <v>4051</v>
      </c>
      <c r="AB353" s="22">
        <f t="shared" si="20"/>
        <v>4</v>
      </c>
      <c r="AD353" s="2">
        <v>0</v>
      </c>
      <c r="AE353" s="2">
        <v>0</v>
      </c>
      <c r="AF353" s="2">
        <v>0</v>
      </c>
      <c r="AG353" s="2" t="str">
        <f t="shared" si="22"/>
        <v>pack,316</v>
      </c>
    </row>
    <row r="354" spans="26:33">
      <c r="Z354" s="15">
        <f t="shared" si="21"/>
        <v>140524</v>
      </c>
      <c r="AA354" s="2">
        <f t="shared" si="19"/>
        <v>4052</v>
      </c>
      <c r="AB354" s="22">
        <f t="shared" si="20"/>
        <v>4</v>
      </c>
      <c r="AD354" s="2">
        <v>0</v>
      </c>
      <c r="AE354" s="2">
        <v>0</v>
      </c>
      <c r="AF354" s="2">
        <v>0</v>
      </c>
      <c r="AG354" s="2" t="str">
        <f t="shared" si="22"/>
        <v>pack,316</v>
      </c>
    </row>
    <row r="355" spans="26:33">
      <c r="Z355" s="15">
        <f t="shared" si="21"/>
        <v>140534</v>
      </c>
      <c r="AA355" s="2">
        <f t="shared" si="19"/>
        <v>4053</v>
      </c>
      <c r="AB355" s="22">
        <f t="shared" si="20"/>
        <v>4</v>
      </c>
      <c r="AD355" s="2">
        <v>0</v>
      </c>
      <c r="AE355" s="2">
        <v>0</v>
      </c>
      <c r="AF355" s="2">
        <v>0</v>
      </c>
      <c r="AG355" s="2" t="str">
        <f t="shared" si="22"/>
        <v>pack,316</v>
      </c>
    </row>
    <row r="356" spans="26:33">
      <c r="Z356" s="15">
        <f t="shared" si="21"/>
        <v>140544</v>
      </c>
      <c r="AA356" s="2">
        <f t="shared" si="19"/>
        <v>4054</v>
      </c>
      <c r="AB356" s="22">
        <f t="shared" si="20"/>
        <v>4</v>
      </c>
      <c r="AD356" s="2">
        <v>0</v>
      </c>
      <c r="AE356" s="2">
        <v>0</v>
      </c>
      <c r="AF356" s="2">
        <v>0</v>
      </c>
      <c r="AG356" s="2" t="str">
        <f t="shared" si="22"/>
        <v>pack,316</v>
      </c>
    </row>
    <row r="357" spans="26:33">
      <c r="Z357" s="15">
        <f t="shared" si="21"/>
        <v>140554</v>
      </c>
      <c r="AA357" s="2">
        <f t="shared" si="19"/>
        <v>4055</v>
      </c>
      <c r="AB357" s="22">
        <f t="shared" si="20"/>
        <v>4</v>
      </c>
      <c r="AD357" s="2">
        <v>0</v>
      </c>
      <c r="AE357" s="2">
        <v>0</v>
      </c>
      <c r="AF357" s="2">
        <v>0</v>
      </c>
      <c r="AG357" s="2" t="str">
        <f t="shared" si="22"/>
        <v>pack,316</v>
      </c>
    </row>
    <row r="358" spans="26:33">
      <c r="Z358" s="15">
        <f t="shared" si="21"/>
        <v>140564</v>
      </c>
      <c r="AA358" s="2">
        <f t="shared" si="19"/>
        <v>4056</v>
      </c>
      <c r="AB358" s="22">
        <f t="shared" si="20"/>
        <v>4</v>
      </c>
      <c r="AD358" s="2">
        <v>0</v>
      </c>
      <c r="AE358" s="2">
        <v>0</v>
      </c>
      <c r="AF358" s="2">
        <v>0</v>
      </c>
      <c r="AG358" s="2" t="str">
        <f t="shared" si="22"/>
        <v>pack,316</v>
      </c>
    </row>
    <row r="359" spans="26:33">
      <c r="Z359" s="15">
        <f t="shared" si="21"/>
        <v>140574</v>
      </c>
      <c r="AA359" s="2">
        <f t="shared" si="19"/>
        <v>4057</v>
      </c>
      <c r="AB359" s="22">
        <f t="shared" si="20"/>
        <v>4</v>
      </c>
      <c r="AD359" s="2">
        <v>0</v>
      </c>
      <c r="AE359" s="2">
        <v>0</v>
      </c>
      <c r="AF359" s="2">
        <v>0</v>
      </c>
      <c r="AG359" s="2" t="str">
        <f t="shared" si="22"/>
        <v>pack,316</v>
      </c>
    </row>
    <row r="360" spans="26:33">
      <c r="Z360" s="15">
        <f t="shared" si="21"/>
        <v>140584</v>
      </c>
      <c r="AA360" s="2">
        <f t="shared" ref="AA360:AA402" si="23">AA260</f>
        <v>4058</v>
      </c>
      <c r="AB360" s="22">
        <f t="shared" ref="AB360:AB402" si="24">AB260+1</f>
        <v>4</v>
      </c>
      <c r="AD360" s="2">
        <v>0</v>
      </c>
      <c r="AE360" s="2">
        <v>0</v>
      </c>
      <c r="AF360" s="2">
        <v>0</v>
      </c>
      <c r="AG360" s="2" t="str">
        <f t="shared" si="22"/>
        <v>pack,316</v>
      </c>
    </row>
    <row r="361" spans="26:33">
      <c r="Z361" s="15">
        <f t="shared" si="21"/>
        <v>140594</v>
      </c>
      <c r="AA361" s="2">
        <f t="shared" si="23"/>
        <v>4059</v>
      </c>
      <c r="AB361" s="22">
        <f t="shared" si="24"/>
        <v>4</v>
      </c>
      <c r="AD361" s="2">
        <v>0</v>
      </c>
      <c r="AE361" s="2">
        <v>0</v>
      </c>
      <c r="AF361" s="2">
        <v>0</v>
      </c>
      <c r="AG361" s="2" t="str">
        <f t="shared" si="22"/>
        <v>pack,317</v>
      </c>
    </row>
    <row r="362" spans="26:33">
      <c r="Z362" s="15">
        <f t="shared" si="21"/>
        <v>140604</v>
      </c>
      <c r="AA362" s="2">
        <f t="shared" si="23"/>
        <v>4060</v>
      </c>
      <c r="AB362" s="22">
        <f t="shared" si="24"/>
        <v>4</v>
      </c>
      <c r="AD362" s="2">
        <v>0</v>
      </c>
      <c r="AE362" s="2">
        <v>0</v>
      </c>
      <c r="AF362" s="2">
        <v>0</v>
      </c>
      <c r="AG362" s="2" t="str">
        <f t="shared" si="22"/>
        <v>pack,317</v>
      </c>
    </row>
    <row r="363" spans="26:33">
      <c r="Z363" s="15">
        <f t="shared" si="21"/>
        <v>140614</v>
      </c>
      <c r="AA363" s="2">
        <f t="shared" si="23"/>
        <v>4061</v>
      </c>
      <c r="AB363" s="22">
        <f t="shared" si="24"/>
        <v>4</v>
      </c>
      <c r="AD363" s="2">
        <v>0</v>
      </c>
      <c r="AE363" s="2">
        <v>0</v>
      </c>
      <c r="AF363" s="2">
        <v>0</v>
      </c>
      <c r="AG363" s="2" t="str">
        <f t="shared" si="22"/>
        <v>pack,317</v>
      </c>
    </row>
    <row r="364" spans="26:33">
      <c r="Z364" s="15">
        <f t="shared" si="21"/>
        <v>140624</v>
      </c>
      <c r="AA364" s="2">
        <f t="shared" si="23"/>
        <v>4062</v>
      </c>
      <c r="AB364" s="22">
        <f t="shared" si="24"/>
        <v>4</v>
      </c>
      <c r="AD364" s="2">
        <v>0</v>
      </c>
      <c r="AE364" s="2">
        <v>0</v>
      </c>
      <c r="AF364" s="2">
        <v>0</v>
      </c>
      <c r="AG364" s="2" t="str">
        <f t="shared" si="22"/>
        <v>pack,317</v>
      </c>
    </row>
    <row r="365" spans="26:33">
      <c r="Z365" s="15">
        <f t="shared" si="21"/>
        <v>140634</v>
      </c>
      <c r="AA365" s="2">
        <f t="shared" si="23"/>
        <v>4063</v>
      </c>
      <c r="AB365" s="22">
        <f t="shared" si="24"/>
        <v>4</v>
      </c>
      <c r="AD365" s="2">
        <v>0</v>
      </c>
      <c r="AE365" s="2">
        <v>0</v>
      </c>
      <c r="AF365" s="2">
        <v>0</v>
      </c>
      <c r="AG365" s="2" t="str">
        <f t="shared" si="22"/>
        <v>pack,317</v>
      </c>
    </row>
    <row r="366" spans="26:33">
      <c r="Z366" s="15">
        <f t="shared" si="21"/>
        <v>140644</v>
      </c>
      <c r="AA366" s="2">
        <f t="shared" si="23"/>
        <v>4064</v>
      </c>
      <c r="AB366" s="22">
        <f t="shared" si="24"/>
        <v>4</v>
      </c>
      <c r="AD366" s="2">
        <v>0</v>
      </c>
      <c r="AE366" s="2">
        <v>0</v>
      </c>
      <c r="AF366" s="2">
        <v>0</v>
      </c>
      <c r="AG366" s="2" t="str">
        <f t="shared" si="22"/>
        <v>pack,317</v>
      </c>
    </row>
    <row r="367" spans="26:33">
      <c r="Z367" s="15">
        <f t="shared" si="21"/>
        <v>140654</v>
      </c>
      <c r="AA367" s="2">
        <f t="shared" si="23"/>
        <v>4065</v>
      </c>
      <c r="AB367" s="22">
        <f t="shared" si="24"/>
        <v>4</v>
      </c>
      <c r="AD367" s="2">
        <v>0</v>
      </c>
      <c r="AE367" s="2">
        <v>0</v>
      </c>
      <c r="AF367" s="2">
        <v>0</v>
      </c>
      <c r="AG367" s="2" t="str">
        <f t="shared" si="22"/>
        <v>pack,317</v>
      </c>
    </row>
    <row r="368" spans="26:33">
      <c r="Z368" s="15">
        <f t="shared" si="21"/>
        <v>140664</v>
      </c>
      <c r="AA368" s="2">
        <f t="shared" si="23"/>
        <v>4066</v>
      </c>
      <c r="AB368" s="22">
        <f t="shared" si="24"/>
        <v>4</v>
      </c>
      <c r="AD368" s="2">
        <v>0</v>
      </c>
      <c r="AE368" s="2">
        <v>0</v>
      </c>
      <c r="AF368" s="2">
        <v>0</v>
      </c>
      <c r="AG368" s="2" t="str">
        <f t="shared" si="22"/>
        <v>pack,317</v>
      </c>
    </row>
    <row r="369" spans="26:33">
      <c r="Z369" s="15">
        <f t="shared" si="21"/>
        <v>140674</v>
      </c>
      <c r="AA369" s="2">
        <f t="shared" si="23"/>
        <v>4067</v>
      </c>
      <c r="AB369" s="22">
        <f t="shared" si="24"/>
        <v>4</v>
      </c>
      <c r="AD369" s="2">
        <v>0</v>
      </c>
      <c r="AE369" s="2">
        <v>0</v>
      </c>
      <c r="AF369" s="2">
        <v>0</v>
      </c>
      <c r="AG369" s="2" t="str">
        <f t="shared" si="22"/>
        <v>pack,317</v>
      </c>
    </row>
    <row r="370" spans="26:33">
      <c r="Z370" s="15">
        <f t="shared" si="21"/>
        <v>140684</v>
      </c>
      <c r="AA370" s="2">
        <f t="shared" si="23"/>
        <v>4068</v>
      </c>
      <c r="AB370" s="22">
        <f t="shared" si="24"/>
        <v>4</v>
      </c>
      <c r="AD370" s="2">
        <v>0</v>
      </c>
      <c r="AE370" s="2">
        <v>0</v>
      </c>
      <c r="AF370" s="2">
        <v>0</v>
      </c>
      <c r="AG370" s="2" t="str">
        <f t="shared" si="22"/>
        <v>pack,317</v>
      </c>
    </row>
    <row r="371" spans="26:33">
      <c r="Z371" s="15">
        <f t="shared" si="21"/>
        <v>140694</v>
      </c>
      <c r="AA371" s="2">
        <f t="shared" si="23"/>
        <v>4069</v>
      </c>
      <c r="AB371" s="22">
        <f t="shared" si="24"/>
        <v>4</v>
      </c>
      <c r="AD371" s="2">
        <v>0</v>
      </c>
      <c r="AE371" s="2">
        <v>0</v>
      </c>
      <c r="AF371" s="2">
        <v>0</v>
      </c>
      <c r="AG371" s="2" t="str">
        <f t="shared" si="22"/>
        <v>pack,317</v>
      </c>
    </row>
    <row r="372" spans="26:33">
      <c r="Z372" s="15">
        <f t="shared" si="21"/>
        <v>140704</v>
      </c>
      <c r="AA372" s="2">
        <f t="shared" si="23"/>
        <v>4070</v>
      </c>
      <c r="AB372" s="22">
        <f t="shared" si="24"/>
        <v>4</v>
      </c>
      <c r="AD372" s="2">
        <v>0</v>
      </c>
      <c r="AE372" s="2">
        <v>0</v>
      </c>
      <c r="AF372" s="2">
        <v>0</v>
      </c>
      <c r="AG372" s="2" t="str">
        <f t="shared" si="22"/>
        <v>pack,317</v>
      </c>
    </row>
    <row r="373" spans="26:33">
      <c r="Z373" s="15">
        <f t="shared" si="21"/>
        <v>140714</v>
      </c>
      <c r="AA373" s="2">
        <f t="shared" si="23"/>
        <v>4071</v>
      </c>
      <c r="AB373" s="22">
        <f t="shared" si="24"/>
        <v>4</v>
      </c>
      <c r="AD373" s="2">
        <v>0</v>
      </c>
      <c r="AE373" s="2">
        <v>0</v>
      </c>
      <c r="AF373" s="2">
        <v>0</v>
      </c>
      <c r="AG373" s="2" t="str">
        <f t="shared" si="22"/>
        <v>pack,317</v>
      </c>
    </row>
    <row r="374" spans="26:33">
      <c r="Z374" s="15">
        <f t="shared" si="21"/>
        <v>140724</v>
      </c>
      <c r="AA374" s="2">
        <f t="shared" si="23"/>
        <v>4072</v>
      </c>
      <c r="AB374" s="22">
        <f t="shared" si="24"/>
        <v>4</v>
      </c>
      <c r="AD374" s="2">
        <v>0</v>
      </c>
      <c r="AE374" s="2">
        <v>0</v>
      </c>
      <c r="AF374" s="2">
        <v>0</v>
      </c>
      <c r="AG374" s="2" t="str">
        <f t="shared" si="22"/>
        <v>pack,317</v>
      </c>
    </row>
    <row r="375" spans="26:33">
      <c r="Z375" s="15">
        <f t="shared" si="21"/>
        <v>140734</v>
      </c>
      <c r="AA375" s="2">
        <f t="shared" si="23"/>
        <v>4073</v>
      </c>
      <c r="AB375" s="22">
        <f t="shared" si="24"/>
        <v>4</v>
      </c>
      <c r="AD375" s="2">
        <v>0</v>
      </c>
      <c r="AE375" s="2">
        <v>0</v>
      </c>
      <c r="AF375" s="2">
        <v>0</v>
      </c>
      <c r="AG375" s="2" t="str">
        <f t="shared" si="22"/>
        <v>pack,317</v>
      </c>
    </row>
    <row r="376" spans="26:33">
      <c r="Z376" s="15">
        <f t="shared" si="21"/>
        <v>140744</v>
      </c>
      <c r="AA376" s="2">
        <f t="shared" si="23"/>
        <v>4074</v>
      </c>
      <c r="AB376" s="22">
        <f t="shared" si="24"/>
        <v>4</v>
      </c>
      <c r="AD376" s="2">
        <v>0</v>
      </c>
      <c r="AE376" s="2">
        <v>0</v>
      </c>
      <c r="AF376" s="2">
        <v>0</v>
      </c>
      <c r="AG376" s="2" t="str">
        <f t="shared" si="22"/>
        <v>pack,317</v>
      </c>
    </row>
    <row r="377" spans="26:33">
      <c r="Z377" s="15">
        <f t="shared" si="21"/>
        <v>140754</v>
      </c>
      <c r="AA377" s="2">
        <f t="shared" si="23"/>
        <v>4075</v>
      </c>
      <c r="AB377" s="22">
        <f t="shared" si="24"/>
        <v>4</v>
      </c>
      <c r="AD377" s="2">
        <v>0</v>
      </c>
      <c r="AE377" s="2">
        <v>0</v>
      </c>
      <c r="AF377" s="2">
        <v>0</v>
      </c>
      <c r="AG377" s="2" t="str">
        <f t="shared" si="22"/>
        <v>pack,317</v>
      </c>
    </row>
    <row r="378" spans="26:33">
      <c r="Z378" s="15">
        <f t="shared" si="21"/>
        <v>140764</v>
      </c>
      <c r="AA378" s="2">
        <f t="shared" si="23"/>
        <v>4076</v>
      </c>
      <c r="AB378" s="22">
        <f t="shared" si="24"/>
        <v>4</v>
      </c>
      <c r="AD378" s="2">
        <v>0</v>
      </c>
      <c r="AE378" s="2">
        <v>0</v>
      </c>
      <c r="AF378" s="2">
        <v>0</v>
      </c>
      <c r="AG378" s="2" t="str">
        <f t="shared" si="22"/>
        <v>pack,317</v>
      </c>
    </row>
    <row r="379" spans="26:33">
      <c r="Z379" s="15">
        <f t="shared" si="21"/>
        <v>140774</v>
      </c>
      <c r="AA379" s="2">
        <f t="shared" si="23"/>
        <v>4077</v>
      </c>
      <c r="AB379" s="22">
        <f t="shared" si="24"/>
        <v>4</v>
      </c>
      <c r="AD379" s="2">
        <v>0</v>
      </c>
      <c r="AE379" s="2">
        <v>0</v>
      </c>
      <c r="AF379" s="2">
        <v>0</v>
      </c>
      <c r="AG379" s="2" t="str">
        <f t="shared" si="22"/>
        <v>pack,317</v>
      </c>
    </row>
    <row r="380" spans="26:33">
      <c r="Z380" s="15">
        <f t="shared" si="21"/>
        <v>140784</v>
      </c>
      <c r="AA380" s="2">
        <f t="shared" si="23"/>
        <v>4078</v>
      </c>
      <c r="AB380" s="22">
        <f t="shared" si="24"/>
        <v>4</v>
      </c>
      <c r="AD380" s="2">
        <v>0</v>
      </c>
      <c r="AE380" s="2">
        <v>0</v>
      </c>
      <c r="AF380" s="2">
        <v>0</v>
      </c>
      <c r="AG380" s="2" t="str">
        <f t="shared" si="22"/>
        <v>pack,317</v>
      </c>
    </row>
    <row r="381" spans="26:33">
      <c r="Z381" s="15">
        <f t="shared" si="21"/>
        <v>140794</v>
      </c>
      <c r="AA381" s="2">
        <f t="shared" si="23"/>
        <v>4079</v>
      </c>
      <c r="AB381" s="22">
        <f t="shared" si="24"/>
        <v>4</v>
      </c>
      <c r="AD381" s="2">
        <v>0</v>
      </c>
      <c r="AE381" s="2">
        <v>0</v>
      </c>
      <c r="AF381" s="2">
        <v>0</v>
      </c>
      <c r="AG381" s="2" t="str">
        <f t="shared" si="22"/>
        <v>pack,317</v>
      </c>
    </row>
    <row r="382" spans="26:33">
      <c r="Z382" s="15">
        <f t="shared" si="21"/>
        <v>140804</v>
      </c>
      <c r="AA382" s="2">
        <f t="shared" si="23"/>
        <v>4080</v>
      </c>
      <c r="AB382" s="22">
        <f t="shared" si="24"/>
        <v>4</v>
      </c>
      <c r="AD382" s="2">
        <v>0</v>
      </c>
      <c r="AE382" s="2">
        <v>0</v>
      </c>
      <c r="AF382" s="2">
        <v>0</v>
      </c>
      <c r="AG382" s="2" t="str">
        <f t="shared" si="22"/>
        <v>pack,317</v>
      </c>
    </row>
    <row r="383" spans="26:33">
      <c r="Z383" s="15">
        <f t="shared" si="21"/>
        <v>140814</v>
      </c>
      <c r="AA383" s="2">
        <f t="shared" si="23"/>
        <v>4081</v>
      </c>
      <c r="AB383" s="22">
        <f t="shared" si="24"/>
        <v>4</v>
      </c>
      <c r="AD383" s="2">
        <v>0</v>
      </c>
      <c r="AE383" s="2">
        <v>0</v>
      </c>
      <c r="AF383" s="2">
        <v>0</v>
      </c>
      <c r="AG383" s="2" t="str">
        <f t="shared" si="22"/>
        <v>pack,317</v>
      </c>
    </row>
    <row r="384" spans="26:33">
      <c r="Z384" s="15">
        <f t="shared" si="21"/>
        <v>140824</v>
      </c>
      <c r="AA384" s="2">
        <f t="shared" si="23"/>
        <v>4082</v>
      </c>
      <c r="AB384" s="22">
        <f t="shared" si="24"/>
        <v>4</v>
      </c>
      <c r="AD384" s="2">
        <v>0</v>
      </c>
      <c r="AE384" s="2">
        <v>0</v>
      </c>
      <c r="AF384" s="2">
        <v>0</v>
      </c>
      <c r="AG384" s="2" t="str">
        <f t="shared" si="22"/>
        <v>pack,317</v>
      </c>
    </row>
    <row r="385" spans="26:33">
      <c r="Z385" s="15">
        <f t="shared" si="21"/>
        <v>140834</v>
      </c>
      <c r="AA385" s="2">
        <f t="shared" si="23"/>
        <v>4083</v>
      </c>
      <c r="AB385" s="22">
        <f t="shared" si="24"/>
        <v>4</v>
      </c>
      <c r="AD385" s="2">
        <v>0</v>
      </c>
      <c r="AE385" s="2">
        <v>0</v>
      </c>
      <c r="AF385" s="2">
        <v>0</v>
      </c>
      <c r="AG385" s="2" t="str">
        <f t="shared" si="22"/>
        <v>pack,317</v>
      </c>
    </row>
    <row r="386" spans="26:33">
      <c r="Z386" s="15">
        <f t="shared" si="21"/>
        <v>140844</v>
      </c>
      <c r="AA386" s="2">
        <f t="shared" si="23"/>
        <v>4084</v>
      </c>
      <c r="AB386" s="22">
        <f t="shared" si="24"/>
        <v>4</v>
      </c>
      <c r="AD386" s="2">
        <v>0</v>
      </c>
      <c r="AE386" s="2">
        <v>0</v>
      </c>
      <c r="AF386" s="2">
        <v>0</v>
      </c>
      <c r="AG386" s="2" t="str">
        <f t="shared" si="22"/>
        <v>pack,317</v>
      </c>
    </row>
    <row r="387" spans="26:33">
      <c r="Z387" s="15">
        <f t="shared" si="21"/>
        <v>140854</v>
      </c>
      <c r="AA387" s="2">
        <f t="shared" si="23"/>
        <v>4085</v>
      </c>
      <c r="AB387" s="22">
        <f t="shared" si="24"/>
        <v>4</v>
      </c>
      <c r="AD387" s="2">
        <v>0</v>
      </c>
      <c r="AE387" s="2">
        <v>0</v>
      </c>
      <c r="AF387" s="2">
        <v>0</v>
      </c>
      <c r="AG387" s="2" t="str">
        <f t="shared" si="22"/>
        <v>pack,317</v>
      </c>
    </row>
    <row r="388" spans="26:33">
      <c r="Z388" s="15">
        <f t="shared" ref="Z388:Z402" si="25">100000+AA388*10+AB388</f>
        <v>140864</v>
      </c>
      <c r="AA388" s="2">
        <f t="shared" si="23"/>
        <v>4086</v>
      </c>
      <c r="AB388" s="22">
        <f t="shared" si="24"/>
        <v>4</v>
      </c>
      <c r="AD388" s="2">
        <v>0</v>
      </c>
      <c r="AE388" s="2">
        <v>0</v>
      </c>
      <c r="AF388" s="2">
        <v>0</v>
      </c>
      <c r="AG388" s="2" t="str">
        <f t="shared" ref="AG388:AG402" si="26">"pack,"&amp;VLOOKUP(IF(AA388&lt;$AJ$2,10,IF(AA388&lt;$AJ$3,20,30))+AB388,$U$3:$V$14,2,0)</f>
        <v>pack,317</v>
      </c>
    </row>
    <row r="389" spans="26:33">
      <c r="Z389" s="15">
        <f t="shared" si="25"/>
        <v>140874</v>
      </c>
      <c r="AA389" s="2">
        <f t="shared" si="23"/>
        <v>4087</v>
      </c>
      <c r="AB389" s="22">
        <f t="shared" si="24"/>
        <v>4</v>
      </c>
      <c r="AD389" s="2">
        <v>0</v>
      </c>
      <c r="AE389" s="2">
        <v>0</v>
      </c>
      <c r="AF389" s="2">
        <v>0</v>
      </c>
      <c r="AG389" s="2" t="str">
        <f t="shared" si="26"/>
        <v>pack,317</v>
      </c>
    </row>
    <row r="390" spans="26:33">
      <c r="Z390" s="15">
        <f t="shared" si="25"/>
        <v>140884</v>
      </c>
      <c r="AA390" s="2">
        <f t="shared" si="23"/>
        <v>4088</v>
      </c>
      <c r="AB390" s="22">
        <f t="shared" si="24"/>
        <v>4</v>
      </c>
      <c r="AD390" s="2">
        <v>0</v>
      </c>
      <c r="AE390" s="2">
        <v>0</v>
      </c>
      <c r="AF390" s="2">
        <v>0</v>
      </c>
      <c r="AG390" s="2" t="str">
        <f t="shared" si="26"/>
        <v>pack,317</v>
      </c>
    </row>
    <row r="391" spans="26:33">
      <c r="Z391" s="15">
        <f t="shared" si="25"/>
        <v>140894</v>
      </c>
      <c r="AA391" s="2">
        <f t="shared" si="23"/>
        <v>4089</v>
      </c>
      <c r="AB391" s="22">
        <f t="shared" si="24"/>
        <v>4</v>
      </c>
      <c r="AD391" s="2">
        <v>0</v>
      </c>
      <c r="AE391" s="2">
        <v>0</v>
      </c>
      <c r="AF391" s="2">
        <v>0</v>
      </c>
      <c r="AG391" s="2" t="str">
        <f t="shared" si="26"/>
        <v>pack,317</v>
      </c>
    </row>
    <row r="392" spans="26:33">
      <c r="Z392" s="15">
        <f t="shared" si="25"/>
        <v>140904</v>
      </c>
      <c r="AA392" s="2">
        <f t="shared" si="23"/>
        <v>4090</v>
      </c>
      <c r="AB392" s="22">
        <f t="shared" si="24"/>
        <v>4</v>
      </c>
      <c r="AD392" s="2">
        <v>0</v>
      </c>
      <c r="AE392" s="2">
        <v>0</v>
      </c>
      <c r="AF392" s="2">
        <v>0</v>
      </c>
      <c r="AG392" s="2" t="str">
        <f t="shared" si="26"/>
        <v>pack,317</v>
      </c>
    </row>
    <row r="393" spans="26:33">
      <c r="Z393" s="15">
        <f t="shared" si="25"/>
        <v>140914</v>
      </c>
      <c r="AA393" s="2">
        <f t="shared" si="23"/>
        <v>4091</v>
      </c>
      <c r="AB393" s="22">
        <f t="shared" si="24"/>
        <v>4</v>
      </c>
      <c r="AD393" s="2">
        <v>0</v>
      </c>
      <c r="AE393" s="2">
        <v>0</v>
      </c>
      <c r="AF393" s="2">
        <v>0</v>
      </c>
      <c r="AG393" s="2" t="str">
        <f t="shared" si="26"/>
        <v>pack,317</v>
      </c>
    </row>
    <row r="394" spans="26:33">
      <c r="Z394" s="15">
        <f t="shared" si="25"/>
        <v>140924</v>
      </c>
      <c r="AA394" s="2">
        <f t="shared" si="23"/>
        <v>4092</v>
      </c>
      <c r="AB394" s="22">
        <f t="shared" si="24"/>
        <v>4</v>
      </c>
      <c r="AD394" s="2">
        <v>0</v>
      </c>
      <c r="AE394" s="2">
        <v>0</v>
      </c>
      <c r="AF394" s="2">
        <v>0</v>
      </c>
      <c r="AG394" s="2" t="str">
        <f t="shared" si="26"/>
        <v>pack,317</v>
      </c>
    </row>
    <row r="395" spans="26:33">
      <c r="Z395" s="15">
        <f t="shared" si="25"/>
        <v>140934</v>
      </c>
      <c r="AA395" s="2">
        <f t="shared" si="23"/>
        <v>4093</v>
      </c>
      <c r="AB395" s="22">
        <f t="shared" si="24"/>
        <v>4</v>
      </c>
      <c r="AD395" s="2">
        <v>0</v>
      </c>
      <c r="AE395" s="2">
        <v>0</v>
      </c>
      <c r="AF395" s="2">
        <v>0</v>
      </c>
      <c r="AG395" s="2" t="str">
        <f t="shared" si="26"/>
        <v>pack,317</v>
      </c>
    </row>
    <row r="396" spans="26:33">
      <c r="Z396" s="15">
        <f t="shared" si="25"/>
        <v>140944</v>
      </c>
      <c r="AA396" s="2">
        <f t="shared" si="23"/>
        <v>4094</v>
      </c>
      <c r="AB396" s="22">
        <f t="shared" si="24"/>
        <v>4</v>
      </c>
      <c r="AD396" s="2">
        <v>0</v>
      </c>
      <c r="AE396" s="2">
        <v>0</v>
      </c>
      <c r="AF396" s="2">
        <v>0</v>
      </c>
      <c r="AG396" s="2" t="str">
        <f t="shared" si="26"/>
        <v>pack,317</v>
      </c>
    </row>
    <row r="397" spans="26:33">
      <c r="Z397" s="15">
        <f t="shared" si="25"/>
        <v>140954</v>
      </c>
      <c r="AA397" s="2">
        <f t="shared" si="23"/>
        <v>4095</v>
      </c>
      <c r="AB397" s="22">
        <f t="shared" si="24"/>
        <v>4</v>
      </c>
      <c r="AD397" s="2">
        <v>0</v>
      </c>
      <c r="AE397" s="2">
        <v>0</v>
      </c>
      <c r="AF397" s="2">
        <v>0</v>
      </c>
      <c r="AG397" s="2" t="str">
        <f t="shared" si="26"/>
        <v>pack,317</v>
      </c>
    </row>
    <row r="398" spans="26:33">
      <c r="Z398" s="15">
        <f t="shared" si="25"/>
        <v>140964</v>
      </c>
      <c r="AA398" s="2">
        <f t="shared" si="23"/>
        <v>4096</v>
      </c>
      <c r="AB398" s="22">
        <f t="shared" si="24"/>
        <v>4</v>
      </c>
      <c r="AD398" s="2">
        <v>0</v>
      </c>
      <c r="AE398" s="2">
        <v>0</v>
      </c>
      <c r="AF398" s="2">
        <v>0</v>
      </c>
      <c r="AG398" s="2" t="str">
        <f t="shared" si="26"/>
        <v>pack,317</v>
      </c>
    </row>
    <row r="399" spans="26:33">
      <c r="Z399" s="15">
        <f t="shared" si="25"/>
        <v>140974</v>
      </c>
      <c r="AA399" s="2">
        <f t="shared" si="23"/>
        <v>4097</v>
      </c>
      <c r="AB399" s="22">
        <f t="shared" si="24"/>
        <v>4</v>
      </c>
      <c r="AD399" s="2">
        <v>0</v>
      </c>
      <c r="AE399" s="2">
        <v>0</v>
      </c>
      <c r="AF399" s="2">
        <v>0</v>
      </c>
      <c r="AG399" s="2" t="str">
        <f t="shared" si="26"/>
        <v>pack,317</v>
      </c>
    </row>
    <row r="400" spans="26:33">
      <c r="Z400" s="15">
        <f t="shared" si="25"/>
        <v>140984</v>
      </c>
      <c r="AA400" s="2">
        <f t="shared" si="23"/>
        <v>4098</v>
      </c>
      <c r="AB400" s="22">
        <f t="shared" si="24"/>
        <v>4</v>
      </c>
      <c r="AD400" s="2">
        <v>0</v>
      </c>
      <c r="AE400" s="2">
        <v>0</v>
      </c>
      <c r="AF400" s="2">
        <v>0</v>
      </c>
      <c r="AG400" s="2" t="str">
        <f t="shared" si="26"/>
        <v>pack,317</v>
      </c>
    </row>
    <row r="401" spans="26:33">
      <c r="Z401" s="15">
        <f t="shared" si="25"/>
        <v>140994</v>
      </c>
      <c r="AA401" s="2">
        <f t="shared" si="23"/>
        <v>4099</v>
      </c>
      <c r="AB401" s="22">
        <f t="shared" si="24"/>
        <v>4</v>
      </c>
      <c r="AD401" s="2">
        <v>0</v>
      </c>
      <c r="AE401" s="2">
        <v>0</v>
      </c>
      <c r="AF401" s="2">
        <v>0</v>
      </c>
      <c r="AG401" s="2" t="str">
        <f t="shared" si="26"/>
        <v>pack,317</v>
      </c>
    </row>
    <row r="402" spans="26:33">
      <c r="Z402" s="15">
        <f t="shared" si="25"/>
        <v>141004</v>
      </c>
      <c r="AA402" s="2">
        <f t="shared" si="23"/>
        <v>4100</v>
      </c>
      <c r="AB402" s="22">
        <f t="shared" si="24"/>
        <v>4</v>
      </c>
      <c r="AD402" s="2">
        <v>0</v>
      </c>
      <c r="AE402" s="2">
        <v>0</v>
      </c>
      <c r="AF402" s="2">
        <v>0</v>
      </c>
      <c r="AG402" s="2" t="str">
        <f t="shared" si="26"/>
        <v>pack,317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D6CB-4216-4CE3-841F-E527890BEA5F}">
  <dimension ref="A1:G243"/>
  <sheetViews>
    <sheetView workbookViewId="0">
      <selection activeCell="G2" sqref="G2"/>
    </sheetView>
  </sheetViews>
  <sheetFormatPr defaultRowHeight="15.75"/>
  <cols>
    <col min="2" max="2" width="20.375" bestFit="1" customWidth="1"/>
  </cols>
  <sheetData>
    <row r="1" spans="1:7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f>[1]物品定价!F3</f>
        <v>149.99925000374998</v>
      </c>
      <c r="G3" s="1">
        <f>[1]物品定价!G3</f>
        <v>0.02</v>
      </c>
    </row>
    <row r="4" spans="1:7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[1]物品定价!G79</f>
        <v>0</v>
      </c>
    </row>
    <row r="80" spans="1:7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>[1]物品定价!G80</f>
        <v>0</v>
      </c>
    </row>
    <row r="81" spans="1:7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>[1]物品定价!G81</f>
        <v>0</v>
      </c>
    </row>
    <row r="82" spans="1:7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>[1]物品定价!G82</f>
        <v>0</v>
      </c>
    </row>
    <row r="83" spans="1:7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>[1]物品定价!G83</f>
        <v>0</v>
      </c>
    </row>
    <row r="84" spans="1:7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>[1]物品定价!G84</f>
        <v>0</v>
      </c>
    </row>
    <row r="85" spans="1:7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>[1]物品定价!G85</f>
        <v>0</v>
      </c>
    </row>
    <row r="86" spans="1:7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>[1]物品定价!G86</f>
        <v>0</v>
      </c>
    </row>
    <row r="87" spans="1:7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>[1]物品定价!G87</f>
        <v>0</v>
      </c>
    </row>
    <row r="88" spans="1:7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>[1]物品定价!G88</f>
        <v>0</v>
      </c>
    </row>
    <row r="89" spans="1:7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>[1]物品定价!G89</f>
        <v>0</v>
      </c>
    </row>
    <row r="90" spans="1:7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>[1]物品定价!G90</f>
        <v>0</v>
      </c>
    </row>
    <row r="91" spans="1:7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>[1]物品定价!G91</f>
        <v>0</v>
      </c>
    </row>
    <row r="92" spans="1:7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>[1]物品定价!G92</f>
        <v>0</v>
      </c>
    </row>
    <row r="93" spans="1:7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>[1]物品定价!G93</f>
        <v>0</v>
      </c>
    </row>
    <row r="94" spans="1:7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>[1]物品定价!G94</f>
        <v>0</v>
      </c>
    </row>
    <row r="95" spans="1:7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>[1]物品定价!G95</f>
        <v>0</v>
      </c>
    </row>
    <row r="96" spans="1:7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>[1]物品定价!G96</f>
        <v>0</v>
      </c>
    </row>
    <row r="97" spans="1:7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>[1]物品定价!G97</f>
        <v>0</v>
      </c>
    </row>
    <row r="98" spans="1:7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>[1]物品定价!G98</f>
        <v>0</v>
      </c>
    </row>
    <row r="99" spans="1:7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>[1]物品定价!G99</f>
        <v>0</v>
      </c>
    </row>
    <row r="100" spans="1:7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>[1]物品定价!G100</f>
        <v>0</v>
      </c>
    </row>
    <row r="101" spans="1:7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>[1]物品定价!G101</f>
        <v>0</v>
      </c>
    </row>
    <row r="102" spans="1:7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>[1]物品定价!G102</f>
        <v>0</v>
      </c>
    </row>
    <row r="103" spans="1:7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>[1]物品定价!G103</f>
        <v>0</v>
      </c>
    </row>
    <row r="104" spans="1:7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>[1]物品定价!G104</f>
        <v>0</v>
      </c>
    </row>
    <row r="105" spans="1:7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>[1]物品定价!G105</f>
        <v>0</v>
      </c>
    </row>
    <row r="106" spans="1:7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>[1]物品定价!G106</f>
        <v>0</v>
      </c>
    </row>
    <row r="107" spans="1:7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>[1]物品定价!G107</f>
        <v>0</v>
      </c>
    </row>
    <row r="108" spans="1:7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>[1]物品定价!G108</f>
        <v>0</v>
      </c>
    </row>
    <row r="109" spans="1:7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>[1]物品定价!G109</f>
        <v>0</v>
      </c>
    </row>
    <row r="110" spans="1:7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[1]物品定价!G110</f>
        <v>0</v>
      </c>
    </row>
    <row r="111" spans="1:7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>[1]物品定价!G111</f>
        <v>0</v>
      </c>
    </row>
    <row r="112" spans="1:7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>[1]物品定价!G112</f>
        <v>0</v>
      </c>
    </row>
    <row r="113" spans="1:7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>[1]物品定价!G113</f>
        <v>0</v>
      </c>
    </row>
    <row r="114" spans="1:7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>[1]物品定价!G114</f>
        <v>0</v>
      </c>
    </row>
    <row r="115" spans="1:7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>[1]物品定价!G115</f>
        <v>0</v>
      </c>
    </row>
    <row r="116" spans="1:7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>[1]物品定价!G116</f>
        <v>0</v>
      </c>
    </row>
    <row r="117" spans="1:7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>[1]物品定价!G117</f>
        <v>0</v>
      </c>
    </row>
    <row r="118" spans="1:7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>[1]物品定价!G118</f>
        <v>0</v>
      </c>
    </row>
    <row r="119" spans="1:7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>[1]物品定价!G119</f>
        <v>0</v>
      </c>
    </row>
    <row r="120" spans="1:7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>[1]物品定价!G120</f>
        <v>0</v>
      </c>
    </row>
    <row r="121" spans="1:7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>[1]物品定价!G121</f>
        <v>0</v>
      </c>
    </row>
    <row r="122" spans="1:7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>[1]物品定价!G122</f>
        <v>0</v>
      </c>
    </row>
    <row r="123" spans="1:7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>[1]物品定价!G123</f>
        <v>0</v>
      </c>
    </row>
    <row r="124" spans="1:7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>[1]物品定价!G124</f>
        <v>0</v>
      </c>
    </row>
    <row r="125" spans="1:7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>[1]物品定价!G125</f>
        <v>0</v>
      </c>
    </row>
    <row r="126" spans="1:7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>[1]物品定价!G126</f>
        <v>0</v>
      </c>
    </row>
    <row r="127" spans="1:7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>[1]物品定价!G127</f>
        <v>0</v>
      </c>
    </row>
    <row r="128" spans="1:7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>[1]物品定价!G128</f>
        <v>0</v>
      </c>
    </row>
    <row r="129" spans="1:7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>[1]物品定价!G129</f>
        <v>0</v>
      </c>
    </row>
    <row r="130" spans="1:7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>[1]物品定价!G130</f>
        <v>0</v>
      </c>
    </row>
    <row r="131" spans="1:7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>[1]物品定价!G131</f>
        <v>0</v>
      </c>
    </row>
    <row r="132" spans="1:7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>[1]物品定价!G132</f>
        <v>0</v>
      </c>
    </row>
    <row r="133" spans="1:7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>[1]物品定价!G133</f>
        <v>0</v>
      </c>
    </row>
    <row r="134" spans="1:7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>[1]物品定价!G134</f>
        <v>0</v>
      </c>
    </row>
    <row r="135" spans="1:7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>[1]物品定价!G135</f>
        <v>0</v>
      </c>
    </row>
    <row r="136" spans="1:7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2019-06-25T07:23:41Z</dcterms:created>
  <dcterms:modified xsi:type="dcterms:W3CDTF">2019-08-30T07:58:20Z</dcterms:modified>
</cp:coreProperties>
</file>