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Cn_Sky/OPM_Excel/OPM经济数值/"/>
    </mc:Choice>
  </mc:AlternateContent>
  <bookViews>
    <workbookView xWindow="1000" yWindow="460" windowWidth="24600" windowHeight="15540"/>
  </bookViews>
  <sheets>
    <sheet name="治安度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5" i="1" l="1"/>
  <c r="I55" i="1"/>
  <c r="J55" i="1"/>
  <c r="K55" i="1"/>
  <c r="L55" i="1"/>
  <c r="M55" i="1"/>
  <c r="N55" i="1"/>
  <c r="O55" i="1"/>
  <c r="P55" i="1"/>
  <c r="Q55" i="1"/>
  <c r="G55" i="1"/>
  <c r="E55" i="1"/>
  <c r="F55" i="1"/>
  <c r="D55" i="1"/>
  <c r="W22" i="1"/>
  <c r="Y22" i="1"/>
  <c r="W23" i="1"/>
  <c r="Y23" i="1"/>
  <c r="W24" i="1"/>
  <c r="Y24" i="1"/>
  <c r="W25" i="1"/>
  <c r="Y25" i="1"/>
  <c r="W26" i="1"/>
  <c r="Y26" i="1"/>
  <c r="W27" i="1"/>
  <c r="Y27" i="1"/>
  <c r="W28" i="1"/>
  <c r="Y28" i="1"/>
  <c r="W29" i="1"/>
  <c r="Y29" i="1"/>
  <c r="W30" i="1"/>
  <c r="Y30" i="1"/>
  <c r="W31" i="1"/>
  <c r="Y31" i="1"/>
  <c r="W32" i="1"/>
  <c r="Y32" i="1"/>
  <c r="W33" i="1"/>
  <c r="Y33" i="1"/>
  <c r="W34" i="1"/>
  <c r="Y34" i="1"/>
  <c r="W35" i="1"/>
  <c r="Y35" i="1"/>
  <c r="W36" i="1"/>
  <c r="Y36" i="1"/>
  <c r="W37" i="1"/>
  <c r="Y37" i="1"/>
  <c r="W38" i="1"/>
  <c r="T38" i="1"/>
  <c r="Y38" i="1"/>
  <c r="S39" i="1"/>
  <c r="W39" i="1"/>
  <c r="T39" i="1"/>
  <c r="Y39" i="1"/>
  <c r="S40" i="1"/>
  <c r="W40" i="1"/>
  <c r="T40" i="1"/>
  <c r="Y40" i="1"/>
  <c r="S41" i="1"/>
  <c r="W41" i="1"/>
  <c r="T41" i="1"/>
  <c r="Y41" i="1"/>
  <c r="S42" i="1"/>
  <c r="W42" i="1"/>
  <c r="Y42" i="1"/>
  <c r="S43" i="1"/>
  <c r="W43" i="1"/>
  <c r="T43" i="1"/>
  <c r="Y43" i="1"/>
  <c r="S44" i="1"/>
  <c r="W44" i="1"/>
  <c r="T44" i="1"/>
  <c r="Y44" i="1"/>
  <c r="S45" i="1"/>
  <c r="W45" i="1"/>
  <c r="T45" i="1"/>
  <c r="Y45" i="1"/>
  <c r="S46" i="1"/>
  <c r="W46" i="1"/>
  <c r="T46" i="1"/>
  <c r="Y46" i="1"/>
  <c r="S47" i="1"/>
  <c r="W47" i="1"/>
  <c r="Y47" i="1"/>
  <c r="S48" i="1"/>
  <c r="W48" i="1"/>
  <c r="T48" i="1"/>
  <c r="Y48" i="1"/>
  <c r="S49" i="1"/>
  <c r="W49" i="1"/>
  <c r="T49" i="1"/>
  <c r="Y49" i="1"/>
  <c r="S50" i="1"/>
  <c r="W50" i="1"/>
  <c r="T50" i="1"/>
  <c r="Y50" i="1"/>
  <c r="S51" i="1"/>
  <c r="W51" i="1"/>
  <c r="T51" i="1"/>
  <c r="Y51" i="1"/>
  <c r="S52" i="1"/>
  <c r="W52" i="1"/>
  <c r="Y52" i="1"/>
  <c r="S53" i="1"/>
  <c r="W53" i="1"/>
  <c r="T53" i="1"/>
  <c r="Y53" i="1"/>
  <c r="S54" i="1"/>
  <c r="W54" i="1"/>
  <c r="T54" i="1"/>
  <c r="Y54" i="1"/>
  <c r="S55" i="1"/>
  <c r="W55" i="1"/>
  <c r="T55" i="1"/>
  <c r="Y55" i="1"/>
  <c r="S56" i="1"/>
  <c r="W56" i="1"/>
  <c r="T56" i="1"/>
  <c r="Y56" i="1"/>
  <c r="S57" i="1"/>
  <c r="W57" i="1"/>
  <c r="Y57" i="1"/>
  <c r="W58" i="1"/>
  <c r="Y58" i="1"/>
  <c r="S59" i="1"/>
  <c r="W59" i="1"/>
  <c r="T59" i="1"/>
  <c r="Y59" i="1"/>
  <c r="S60" i="1"/>
  <c r="W60" i="1"/>
  <c r="T60" i="1"/>
  <c r="Y60" i="1"/>
  <c r="S61" i="1"/>
  <c r="W61" i="1"/>
  <c r="T61" i="1"/>
  <c r="Y61" i="1"/>
  <c r="S62" i="1"/>
  <c r="W62" i="1"/>
  <c r="T62" i="1"/>
  <c r="Y62" i="1"/>
  <c r="S63" i="1"/>
  <c r="W63" i="1"/>
  <c r="Y63" i="1"/>
  <c r="S64" i="1"/>
  <c r="W64" i="1"/>
  <c r="T64" i="1"/>
  <c r="Y64" i="1"/>
  <c r="S65" i="1"/>
  <c r="W65" i="1"/>
  <c r="T65" i="1"/>
  <c r="Y65" i="1"/>
  <c r="S66" i="1"/>
  <c r="W66" i="1"/>
  <c r="T66" i="1"/>
  <c r="Y66" i="1"/>
  <c r="S67" i="1"/>
  <c r="W67" i="1"/>
  <c r="T67" i="1"/>
  <c r="Y67" i="1"/>
  <c r="S68" i="1"/>
  <c r="W68" i="1"/>
  <c r="Y68" i="1"/>
  <c r="W69" i="1"/>
  <c r="Y69" i="1"/>
  <c r="S70" i="1"/>
  <c r="W70" i="1"/>
  <c r="T70" i="1"/>
  <c r="Y70" i="1"/>
  <c r="S71" i="1"/>
  <c r="W71" i="1"/>
  <c r="T71" i="1"/>
  <c r="Y71" i="1"/>
  <c r="S72" i="1"/>
  <c r="W72" i="1"/>
  <c r="T72" i="1"/>
  <c r="Y72" i="1"/>
  <c r="S73" i="1"/>
  <c r="W73" i="1"/>
  <c r="T73" i="1"/>
  <c r="Y73" i="1"/>
  <c r="S74" i="1"/>
  <c r="W74" i="1"/>
  <c r="Y74" i="1"/>
  <c r="S75" i="1"/>
  <c r="W75" i="1"/>
  <c r="T75" i="1"/>
  <c r="Y75" i="1"/>
  <c r="S76" i="1"/>
  <c r="W76" i="1"/>
  <c r="T76" i="1"/>
  <c r="Y76" i="1"/>
  <c r="S77" i="1"/>
  <c r="W77" i="1"/>
  <c r="T77" i="1"/>
  <c r="Y77" i="1"/>
  <c r="S78" i="1"/>
  <c r="W78" i="1"/>
  <c r="T78" i="1"/>
  <c r="Y78" i="1"/>
  <c r="S79" i="1"/>
  <c r="W79" i="1"/>
  <c r="Y79" i="1"/>
  <c r="S80" i="1"/>
  <c r="W80" i="1"/>
  <c r="T80" i="1"/>
  <c r="Y80" i="1"/>
  <c r="S81" i="1"/>
  <c r="W81" i="1"/>
  <c r="T81" i="1"/>
  <c r="Y81" i="1"/>
  <c r="S82" i="1"/>
  <c r="W82" i="1"/>
  <c r="T82" i="1"/>
  <c r="Y82" i="1"/>
  <c r="S83" i="1"/>
  <c r="W83" i="1"/>
  <c r="T83" i="1"/>
  <c r="Y83" i="1"/>
  <c r="S84" i="1"/>
  <c r="W84" i="1"/>
  <c r="Y84" i="1"/>
  <c r="W85" i="1"/>
  <c r="Y85" i="1"/>
  <c r="S86" i="1"/>
  <c r="W86" i="1"/>
  <c r="T86" i="1"/>
  <c r="Y86" i="1"/>
  <c r="S87" i="1"/>
  <c r="W87" i="1"/>
  <c r="T87" i="1"/>
  <c r="Y87" i="1"/>
  <c r="S88" i="1"/>
  <c r="W88" i="1"/>
  <c r="T88" i="1"/>
  <c r="Y88" i="1"/>
  <c r="S89" i="1"/>
  <c r="W89" i="1"/>
  <c r="T89" i="1"/>
  <c r="Y89" i="1"/>
  <c r="S90" i="1"/>
  <c r="W90" i="1"/>
  <c r="Y90" i="1"/>
  <c r="S91" i="1"/>
  <c r="W91" i="1"/>
  <c r="T91" i="1"/>
  <c r="Y91" i="1"/>
  <c r="S92" i="1"/>
  <c r="W92" i="1"/>
  <c r="T92" i="1"/>
  <c r="Y92" i="1"/>
  <c r="S93" i="1"/>
  <c r="W93" i="1"/>
  <c r="T93" i="1"/>
  <c r="Y93" i="1"/>
  <c r="S94" i="1"/>
  <c r="W94" i="1"/>
  <c r="T94" i="1"/>
  <c r="Y94" i="1"/>
  <c r="S95" i="1"/>
  <c r="W95" i="1"/>
  <c r="Y95" i="1"/>
  <c r="W21" i="1"/>
  <c r="Y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21" i="1"/>
  <c r="U26" i="1"/>
  <c r="X26" i="1"/>
  <c r="X22" i="1"/>
  <c r="X23" i="1"/>
  <c r="X24" i="1"/>
  <c r="X25" i="1"/>
  <c r="X27" i="1"/>
  <c r="X28" i="1"/>
  <c r="X29" i="1"/>
  <c r="X30" i="1"/>
  <c r="X31" i="1"/>
  <c r="X32" i="1"/>
  <c r="S33" i="1"/>
  <c r="X33" i="1"/>
  <c r="S34" i="1"/>
  <c r="X34" i="1"/>
  <c r="S35" i="1"/>
  <c r="X35" i="1"/>
  <c r="S36" i="1"/>
  <c r="X36" i="1"/>
  <c r="S37" i="1"/>
  <c r="X37" i="1"/>
  <c r="S38" i="1"/>
  <c r="X38" i="1"/>
  <c r="X39" i="1"/>
  <c r="X40" i="1"/>
  <c r="X41" i="1"/>
  <c r="T42" i="1"/>
  <c r="X42" i="1"/>
  <c r="X43" i="1"/>
  <c r="X44" i="1"/>
  <c r="X45" i="1"/>
  <c r="X46" i="1"/>
  <c r="T47" i="1"/>
  <c r="X47" i="1"/>
  <c r="X48" i="1"/>
  <c r="X49" i="1"/>
  <c r="X50" i="1"/>
  <c r="X51" i="1"/>
  <c r="T52" i="1"/>
  <c r="X52" i="1"/>
  <c r="X53" i="1"/>
  <c r="X54" i="1"/>
  <c r="X55" i="1"/>
  <c r="X56" i="1"/>
  <c r="T57" i="1"/>
  <c r="X57" i="1"/>
  <c r="X58" i="1"/>
  <c r="X59" i="1"/>
  <c r="X60" i="1"/>
  <c r="X61" i="1"/>
  <c r="X62" i="1"/>
  <c r="T63" i="1"/>
  <c r="X63" i="1"/>
  <c r="X64" i="1"/>
  <c r="X65" i="1"/>
  <c r="X66" i="1"/>
  <c r="X67" i="1"/>
  <c r="T68" i="1"/>
  <c r="X68" i="1"/>
  <c r="X69" i="1"/>
  <c r="X70" i="1"/>
  <c r="X71" i="1"/>
  <c r="X72" i="1"/>
  <c r="X73" i="1"/>
  <c r="T74" i="1"/>
  <c r="X74" i="1"/>
  <c r="X75" i="1"/>
  <c r="X76" i="1"/>
  <c r="X77" i="1"/>
  <c r="X78" i="1"/>
  <c r="T79" i="1"/>
  <c r="X79" i="1"/>
  <c r="X80" i="1"/>
  <c r="X81" i="1"/>
  <c r="X82" i="1"/>
  <c r="X83" i="1"/>
  <c r="T84" i="1"/>
  <c r="X84" i="1"/>
  <c r="X85" i="1"/>
  <c r="X86" i="1"/>
  <c r="X87" i="1"/>
  <c r="X88" i="1"/>
  <c r="X89" i="1"/>
  <c r="T90" i="1"/>
  <c r="X90" i="1"/>
  <c r="X91" i="1"/>
  <c r="X92" i="1"/>
  <c r="X93" i="1"/>
  <c r="X94" i="1"/>
  <c r="T95" i="1"/>
  <c r="X95" i="1"/>
  <c r="X21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D29" i="1"/>
  <c r="AB8" i="1"/>
  <c r="AD8" i="1"/>
  <c r="AE8" i="1"/>
  <c r="AF8" i="1"/>
  <c r="AG8" i="1"/>
  <c r="AI8" i="1"/>
  <c r="AK8" i="1"/>
  <c r="AL8" i="1"/>
  <c r="AN8" i="1"/>
  <c r="AO8" i="1"/>
  <c r="U85" i="1"/>
  <c r="U69" i="1"/>
  <c r="U58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0" i="1"/>
  <c r="E33" i="1"/>
  <c r="E37" i="1"/>
  <c r="C41" i="1"/>
  <c r="F37" i="1"/>
  <c r="C42" i="1"/>
  <c r="G36" i="1"/>
  <c r="G37" i="1"/>
  <c r="C43" i="1"/>
  <c r="H36" i="1"/>
  <c r="H37" i="1"/>
  <c r="C44" i="1"/>
  <c r="I36" i="1"/>
  <c r="I37" i="1"/>
  <c r="C45" i="1"/>
  <c r="J36" i="1"/>
  <c r="J37" i="1"/>
  <c r="C46" i="1"/>
  <c r="K36" i="1"/>
  <c r="K37" i="1"/>
  <c r="C47" i="1"/>
  <c r="L36" i="1"/>
  <c r="L37" i="1"/>
  <c r="C48" i="1"/>
  <c r="M36" i="1"/>
  <c r="M37" i="1"/>
  <c r="C49" i="1"/>
  <c r="N36" i="1"/>
  <c r="N37" i="1"/>
  <c r="C50" i="1"/>
  <c r="O36" i="1"/>
  <c r="O37" i="1"/>
  <c r="C51" i="1"/>
  <c r="P36" i="1"/>
  <c r="P37" i="1"/>
  <c r="C52" i="1"/>
  <c r="Q36" i="1"/>
  <c r="Q37" i="1"/>
  <c r="C53" i="1"/>
  <c r="D37" i="1"/>
  <c r="C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40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B10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B3" i="1"/>
  <c r="AB4" i="1"/>
  <c r="AB5" i="1"/>
  <c r="AB6" i="1"/>
  <c r="AB7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" i="1"/>
  <c r="U22" i="1"/>
  <c r="U23" i="1"/>
  <c r="U24" i="1"/>
  <c r="U25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9" i="1"/>
  <c r="U60" i="1"/>
  <c r="U61" i="1"/>
  <c r="U62" i="1"/>
  <c r="U63" i="1"/>
  <c r="U64" i="1"/>
  <c r="U65" i="1"/>
  <c r="U66" i="1"/>
  <c r="U67" i="1"/>
  <c r="U68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6" i="1"/>
  <c r="U87" i="1"/>
  <c r="U88" i="1"/>
  <c r="U89" i="1"/>
  <c r="U90" i="1"/>
  <c r="U91" i="1"/>
  <c r="U92" i="1"/>
  <c r="U93" i="1"/>
  <c r="U94" i="1"/>
  <c r="U95" i="1"/>
  <c r="U21" i="1"/>
</calcChain>
</file>

<file path=xl/sharedStrings.xml><?xml version="1.0" encoding="utf-8"?>
<sst xmlns="http://schemas.openxmlformats.org/spreadsheetml/2006/main" count="63" uniqueCount="62">
  <si>
    <t>章</t>
    <phoneticPr fontId="1" type="noConversion"/>
  </si>
  <si>
    <t>S级</t>
    <phoneticPr fontId="1" type="noConversion"/>
  </si>
  <si>
    <t>A级</t>
    <phoneticPr fontId="1" type="noConversion"/>
  </si>
  <si>
    <t>B级</t>
    <phoneticPr fontId="1" type="noConversion"/>
  </si>
  <si>
    <t>C级</t>
    <phoneticPr fontId="1" type="noConversion"/>
  </si>
  <si>
    <t>怪人</t>
    <phoneticPr fontId="1" type="noConversion"/>
  </si>
  <si>
    <t>悬赏犯</t>
    <phoneticPr fontId="1" type="noConversion"/>
  </si>
  <si>
    <t>格斗</t>
    <phoneticPr fontId="1" type="noConversion"/>
  </si>
  <si>
    <t>武装</t>
    <phoneticPr fontId="1" type="noConversion"/>
  </si>
  <si>
    <t>超能</t>
    <phoneticPr fontId="1" type="noConversion"/>
  </si>
  <si>
    <t>机械</t>
    <phoneticPr fontId="1" type="noConversion"/>
  </si>
  <si>
    <t>背心军团</t>
    <phoneticPr fontId="1" type="noConversion"/>
  </si>
  <si>
    <t>吹雪组</t>
    <phoneticPr fontId="1" type="noConversion"/>
  </si>
  <si>
    <t>进化之家</t>
    <phoneticPr fontId="1" type="noConversion"/>
  </si>
  <si>
    <t>暗黑物质</t>
    <phoneticPr fontId="1" type="noConversion"/>
  </si>
  <si>
    <t>女性</t>
    <phoneticPr fontId="1" type="noConversion"/>
  </si>
  <si>
    <t>积分</t>
    <phoneticPr fontId="1" type="noConversion"/>
  </si>
  <si>
    <t>4个角色</t>
    <phoneticPr fontId="1" type="noConversion"/>
  </si>
  <si>
    <t>3个角色</t>
    <phoneticPr fontId="1" type="noConversion"/>
  </si>
  <si>
    <t>2个角色</t>
    <phoneticPr fontId="1" type="noConversion"/>
  </si>
  <si>
    <t>序号</t>
    <phoneticPr fontId="1" type="noConversion"/>
  </si>
  <si>
    <t>id</t>
    <phoneticPr fontId="1" type="noConversion"/>
  </si>
  <si>
    <t>type</t>
    <phoneticPr fontId="1" type="noConversion"/>
  </si>
  <si>
    <t>param1</t>
    <phoneticPr fontId="1" type="noConversion"/>
  </si>
  <si>
    <t>param2</t>
    <phoneticPr fontId="1" type="noConversion"/>
  </si>
  <si>
    <t>score</t>
    <phoneticPr fontId="1" type="noConversion"/>
  </si>
  <si>
    <t>累计击败{1}次精英敌人</t>
    <rPh sb="0" eb="1">
      <t>lei'ji'ji'bai</t>
    </rPh>
    <rPh sb="2" eb="3">
      <t>ji'bai</t>
    </rPh>
    <phoneticPr fontId="2" type="noConversion"/>
  </si>
  <si>
    <t>累计开启{1}次宝箱</t>
    <rPh sb="0" eb="1">
      <t>lei'ji</t>
    </rPh>
    <rPh sb="2" eb="3">
      <t>kai'qi</t>
    </rPh>
    <phoneticPr fontId="2" type="noConversion"/>
  </si>
  <si>
    <t>累计击败{1}次Boss</t>
    <rPh sb="0" eb="1">
      <t>lei'ji</t>
    </rPh>
    <rPh sb="2" eb="3">
      <t>ji'bai</t>
    </rPh>
    <phoneticPr fontId="2" type="noConversion"/>
  </si>
  <si>
    <t>累计击败{1}次普通敌人</t>
    <rPh sb="0" eb="1">
      <t>lei'ji</t>
    </rPh>
    <rPh sb="2" eb="3">
      <t>ji'bai</t>
    </rPh>
    <phoneticPr fontId="2" type="noConversion"/>
  </si>
  <si>
    <t>呼叫琦玉击败{0}次敌人</t>
    <phoneticPr fontId="2" type="noConversion"/>
  </si>
  <si>
    <t>累计拯救{1}个人质</t>
    <rPh sb="0" eb="1">
      <t>lei'ji</t>
    </rPh>
    <rPh sb="2" eb="3">
      <t>zheng'jiu</t>
    </rPh>
    <rPh sb="7" eb="8">
      <t>ge</t>
    </rPh>
    <rPh sb="8" eb="9">
      <t>ren'zhi</t>
    </rPh>
    <phoneticPr fontId="2" type="noConversion"/>
  </si>
  <si>
    <t>lang</t>
    <phoneticPr fontId="1" type="noConversion"/>
  </si>
  <si>
    <t>总值</t>
    <phoneticPr fontId="1" type="noConversion"/>
  </si>
  <si>
    <t>通关值</t>
    <rPh sb="0" eb="1">
      <t>tong'guan</t>
    </rPh>
    <rPh sb="2" eb="3">
      <t>zhi</t>
    </rPh>
    <phoneticPr fontId="2" type="noConversion"/>
  </si>
  <si>
    <t xml:space="preserve"> </t>
    <phoneticPr fontId="1" type="noConversion"/>
  </si>
  <si>
    <t>通关</t>
    <phoneticPr fontId="1" type="noConversion"/>
  </si>
  <si>
    <t>奖励</t>
    <phoneticPr fontId="1" type="noConversion"/>
  </si>
  <si>
    <t>1032,1033,1034,1037</t>
  </si>
  <si>
    <t>1041,1042,1043,1044,1045,106,107,108,109</t>
  </si>
  <si>
    <t>1051,1052,1053,1054,1055,100,101,102,103,106,107,108,109,110,113</t>
  </si>
  <si>
    <t>1061,1062,1063,1064,1065,100,101,102,103,106,107,108,109,111,112</t>
  </si>
  <si>
    <t>1071,1072,1073,1074,1075,100,101,102,103,106,107,108,109,110,114</t>
  </si>
  <si>
    <t>1091,1092,1093,1094,1095,100,101,102,103,104,106,107,108,109,111,113,114</t>
  </si>
  <si>
    <t>1111,1112,1113,1114,1115,100,101,102,103,104,106,107,108,109,111,112,114</t>
  </si>
  <si>
    <t>1121,1122,1123,1124,1125,100,101,102,103,105,106,107,108,109,112,113,114</t>
  </si>
  <si>
    <t>1141,1142,1143,1144,1145,100,101,102,103,105,106,107,108,109,110,113,114</t>
  </si>
  <si>
    <t>1151,1152,1153,1154,1155,100,101,102,103,104,105,106,107,108,109,111,112,113,114</t>
  </si>
  <si>
    <t>任务</t>
    <phoneticPr fontId="1" type="noConversion"/>
  </si>
  <si>
    <t>1081,1082,1083,1084,1085,1087,100,101,102,103,105,106,107,108,109,110,112,114</t>
  </si>
  <si>
    <t>1101,1102,1103,1104,1105,1107,100,101,102,103,105,106,107,108,109,110,111,113</t>
  </si>
  <si>
    <t>1131,1132,1133,1134,1135,1137,100,101,102,103,104,106,107,108,109,110,111,112</t>
  </si>
  <si>
    <t>1022,1028</t>
    <phoneticPr fontId="1" type="noConversion"/>
  </si>
  <si>
    <t>累计完成{0}次主目标</t>
    <phoneticPr fontId="1" type="noConversion"/>
  </si>
  <si>
    <t>击杀精英/个</t>
    <rPh sb="0" eb="1">
      <t>ji'sha</t>
    </rPh>
    <rPh sb="2" eb="3">
      <t>jing'ying</t>
    </rPh>
    <rPh sb="5" eb="6">
      <t>g</t>
    </rPh>
    <phoneticPr fontId="2" type="noConversion"/>
  </si>
  <si>
    <t>拾取宝箱/个</t>
    <rPh sb="0" eb="1">
      <t>shi'qu</t>
    </rPh>
    <rPh sb="2" eb="3">
      <t>bao'xiang</t>
    </rPh>
    <rPh sb="5" eb="6">
      <t>ge</t>
    </rPh>
    <phoneticPr fontId="2" type="noConversion"/>
  </si>
  <si>
    <t>击杀Boss/个</t>
    <rPh sb="0" eb="1">
      <t>ji'sha</t>
    </rPh>
    <rPh sb="7" eb="8">
      <t>ge</t>
    </rPh>
    <phoneticPr fontId="2" type="noConversion"/>
  </si>
  <si>
    <t>击杀小怪/个</t>
    <rPh sb="0" eb="1">
      <t>ji'sha</t>
    </rPh>
    <rPh sb="2" eb="3">
      <t>xiao'guai</t>
    </rPh>
    <phoneticPr fontId="2" type="noConversion"/>
  </si>
  <si>
    <t>使用一拳扫荡/次</t>
    <rPh sb="0" eb="1">
      <t>shi'yong</t>
    </rPh>
    <rPh sb="2" eb="3">
      <t>yi'quan</t>
    </rPh>
    <rPh sb="4" eb="5">
      <t>qi'yu</t>
    </rPh>
    <rPh sb="7" eb="8">
      <t>ci</t>
    </rPh>
    <phoneticPr fontId="2" type="noConversion"/>
  </si>
  <si>
    <t>拯救人质/次</t>
    <rPh sb="0" eb="1">
      <t>zheng'jiu</t>
    </rPh>
    <rPh sb="5" eb="6">
      <t>ci</t>
    </rPh>
    <phoneticPr fontId="1" type="noConversion"/>
  </si>
  <si>
    <t>完成主目标/次</t>
    <rPh sb="0" eb="1">
      <t>wan'cheng</t>
    </rPh>
    <rPh sb="6" eb="7">
      <t>ci</t>
    </rPh>
    <phoneticPr fontId="1" type="noConversion"/>
  </si>
  <si>
    <t>完成任务时带有：</t>
    <rPh sb="0" eb="1">
      <t>wan'cheng</t>
    </rPh>
    <rPh sb="2" eb="3">
      <t>ren'wu</t>
    </rPh>
    <rPh sb="4" eb="5">
      <t>shi</t>
    </rPh>
    <rPh sb="5" eb="6">
      <t>dai'you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</si>
</sst>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5"/>
  <sheetViews>
    <sheetView tabSelected="1" workbookViewId="0">
      <selection activeCell="P15" sqref="P15"/>
    </sheetView>
  </sheetViews>
  <sheetFormatPr baseColWidth="10" defaultColWidth="8.83203125" defaultRowHeight="13" x14ac:dyDescent="0.15"/>
  <cols>
    <col min="1" max="1" width="17.33203125" style="3" customWidth="1"/>
    <col min="2" max="2" width="4.6640625" style="5" hidden="1" customWidth="1"/>
    <col min="3" max="3" width="7.33203125" style="5" customWidth="1"/>
    <col min="4" max="5" width="5.1640625" style="5" customWidth="1"/>
    <col min="6" max="8" width="4.1640625" style="5" bestFit="1" customWidth="1"/>
    <col min="9" max="17" width="5" style="5" bestFit="1" customWidth="1"/>
    <col min="18" max="18" width="0" style="3" hidden="1" customWidth="1"/>
    <col min="19" max="20" width="6.33203125" style="3" hidden="1" customWidth="1"/>
    <col min="21" max="21" width="5" style="5" hidden="1" customWidth="1"/>
    <col min="22" max="22" width="8" style="5" hidden="1" customWidth="1"/>
    <col min="23" max="23" width="4.5" style="5" hidden="1" customWidth="1"/>
    <col min="24" max="25" width="6.83203125" style="5" hidden="1" customWidth="1"/>
    <col min="26" max="26" width="5.1640625" style="5" hidden="1" customWidth="1"/>
    <col min="27" max="28" width="5" style="3" hidden="1" customWidth="1"/>
    <col min="29" max="29" width="7.33203125" style="3" hidden="1" customWidth="1"/>
    <col min="30" max="30" width="18.83203125" style="3" hidden="1" customWidth="1"/>
    <col min="31" max="41" width="5" style="3" hidden="1" customWidth="1"/>
    <col min="42" max="42" width="0" style="3" hidden="1" customWidth="1"/>
    <col min="43" max="16384" width="8.83203125" style="3"/>
  </cols>
  <sheetData>
    <row r="1" spans="1:41" x14ac:dyDescent="0.15">
      <c r="A1" s="1" t="s">
        <v>0</v>
      </c>
      <c r="B1" s="7" t="s">
        <v>20</v>
      </c>
      <c r="C1" s="7" t="s">
        <v>16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U1" s="7" t="s">
        <v>21</v>
      </c>
      <c r="V1" s="7" t="s">
        <v>32</v>
      </c>
      <c r="W1" s="7" t="s">
        <v>22</v>
      </c>
      <c r="X1" s="7" t="s">
        <v>23</v>
      </c>
      <c r="Y1" s="7" t="s">
        <v>24</v>
      </c>
      <c r="Z1" s="7" t="s">
        <v>25</v>
      </c>
      <c r="AB1" s="2">
        <v>2</v>
      </c>
      <c r="AC1" s="2">
        <v>3</v>
      </c>
      <c r="AD1" s="2">
        <v>4</v>
      </c>
      <c r="AE1" s="2">
        <v>5</v>
      </c>
      <c r="AF1" s="2">
        <v>6</v>
      </c>
      <c r="AG1" s="2">
        <v>7</v>
      </c>
      <c r="AH1" s="2">
        <v>8</v>
      </c>
      <c r="AI1" s="2">
        <v>9</v>
      </c>
      <c r="AJ1" s="2">
        <v>10</v>
      </c>
      <c r="AK1" s="2">
        <v>11</v>
      </c>
      <c r="AL1" s="2">
        <v>12</v>
      </c>
      <c r="AM1" s="2">
        <v>13</v>
      </c>
      <c r="AN1" s="2">
        <v>14</v>
      </c>
      <c r="AO1" s="2">
        <v>15</v>
      </c>
    </row>
    <row r="2" spans="1:41" x14ac:dyDescent="0.15">
      <c r="A2" s="12" t="s">
        <v>54</v>
      </c>
      <c r="B2" s="13">
        <v>1</v>
      </c>
      <c r="C2" s="13">
        <v>20</v>
      </c>
      <c r="D2" s="14">
        <v>0</v>
      </c>
      <c r="E2" s="14">
        <v>0</v>
      </c>
      <c r="F2" s="14">
        <v>2</v>
      </c>
      <c r="G2" s="14">
        <v>2</v>
      </c>
      <c r="H2" s="14">
        <v>3</v>
      </c>
      <c r="I2" s="14">
        <v>3</v>
      </c>
      <c r="J2" s="14">
        <v>3</v>
      </c>
      <c r="K2" s="14">
        <v>3</v>
      </c>
      <c r="L2" s="14">
        <v>4</v>
      </c>
      <c r="M2" s="14">
        <v>4</v>
      </c>
      <c r="N2" s="14">
        <v>4</v>
      </c>
      <c r="O2" s="14">
        <v>5</v>
      </c>
      <c r="P2" s="14">
        <v>5</v>
      </c>
      <c r="Q2" s="14">
        <v>5</v>
      </c>
      <c r="R2" s="3">
        <v>5</v>
      </c>
      <c r="U2" s="5">
        <v>100</v>
      </c>
      <c r="V2" s="5">
        <v>6100400</v>
      </c>
      <c r="W2" s="5">
        <v>9</v>
      </c>
      <c r="X2" s="5">
        <v>300</v>
      </c>
      <c r="Z2" s="5">
        <f>C10</f>
        <v>5</v>
      </c>
      <c r="AB2" s="6" t="str">
        <f>IF(D2=0,"",1000+AB$1*10+$B2)</f>
        <v/>
      </c>
      <c r="AC2" s="6" t="str">
        <f t="shared" ref="AC2:AO8" si="0">IF(E2=0,"",1000+AC$1*10+$B2)</f>
        <v/>
      </c>
      <c r="AD2" s="6">
        <f t="shared" si="0"/>
        <v>1041</v>
      </c>
      <c r="AE2" s="6">
        <f t="shared" si="0"/>
        <v>1051</v>
      </c>
      <c r="AF2" s="6">
        <f t="shared" si="0"/>
        <v>1061</v>
      </c>
      <c r="AG2" s="6">
        <f t="shared" si="0"/>
        <v>1071</v>
      </c>
      <c r="AH2" s="6">
        <f t="shared" si="0"/>
        <v>1081</v>
      </c>
      <c r="AI2" s="6">
        <f t="shared" si="0"/>
        <v>1091</v>
      </c>
      <c r="AJ2" s="6">
        <f t="shared" si="0"/>
        <v>1101</v>
      </c>
      <c r="AK2" s="6">
        <f t="shared" si="0"/>
        <v>1111</v>
      </c>
      <c r="AL2" s="6">
        <f t="shared" si="0"/>
        <v>1121</v>
      </c>
      <c r="AM2" s="6">
        <f t="shared" si="0"/>
        <v>1131</v>
      </c>
      <c r="AN2" s="6">
        <f t="shared" si="0"/>
        <v>1141</v>
      </c>
      <c r="AO2" s="6">
        <f t="shared" si="0"/>
        <v>1151</v>
      </c>
    </row>
    <row r="3" spans="1:41" x14ac:dyDescent="0.15">
      <c r="A3" s="12" t="s">
        <v>55</v>
      </c>
      <c r="B3" s="13">
        <v>2</v>
      </c>
      <c r="C3" s="13">
        <v>20</v>
      </c>
      <c r="D3" s="14">
        <v>2</v>
      </c>
      <c r="E3" s="14">
        <v>15</v>
      </c>
      <c r="F3" s="14">
        <v>20</v>
      </c>
      <c r="G3" s="14">
        <v>20</v>
      </c>
      <c r="H3" s="14">
        <v>20</v>
      </c>
      <c r="I3" s="14">
        <v>25</v>
      </c>
      <c r="J3" s="14">
        <v>25</v>
      </c>
      <c r="K3" s="14">
        <v>25</v>
      </c>
      <c r="L3" s="14">
        <v>25</v>
      </c>
      <c r="M3" s="14">
        <v>25</v>
      </c>
      <c r="N3" s="14">
        <v>25</v>
      </c>
      <c r="O3" s="14">
        <v>25</v>
      </c>
      <c r="P3" s="14">
        <v>25</v>
      </c>
      <c r="Q3" s="14">
        <v>25</v>
      </c>
      <c r="R3" s="3">
        <v>8</v>
      </c>
      <c r="U3" s="5">
        <v>101</v>
      </c>
      <c r="V3" s="5">
        <v>6100401</v>
      </c>
      <c r="W3" s="5">
        <v>9</v>
      </c>
      <c r="X3" s="5">
        <v>301</v>
      </c>
      <c r="Z3" s="5">
        <f t="shared" ref="Z3:Z19" si="1">C11</f>
        <v>5</v>
      </c>
      <c r="AB3" s="6">
        <f t="shared" ref="AB3:AB8" si="2">IF(D3=0,"",1000+AB$1*10+$B3)</f>
        <v>1022</v>
      </c>
      <c r="AC3" s="6">
        <f t="shared" si="0"/>
        <v>1032</v>
      </c>
      <c r="AD3" s="6">
        <f t="shared" si="0"/>
        <v>1042</v>
      </c>
      <c r="AE3" s="6">
        <f t="shared" si="0"/>
        <v>1052</v>
      </c>
      <c r="AF3" s="6">
        <f t="shared" si="0"/>
        <v>1062</v>
      </c>
      <c r="AG3" s="6">
        <f t="shared" si="0"/>
        <v>1072</v>
      </c>
      <c r="AH3" s="6">
        <f t="shared" si="0"/>
        <v>1082</v>
      </c>
      <c r="AI3" s="6">
        <f t="shared" si="0"/>
        <v>1092</v>
      </c>
      <c r="AJ3" s="6">
        <f t="shared" si="0"/>
        <v>1102</v>
      </c>
      <c r="AK3" s="6">
        <f t="shared" si="0"/>
        <v>1112</v>
      </c>
      <c r="AL3" s="6">
        <f t="shared" si="0"/>
        <v>1122</v>
      </c>
      <c r="AM3" s="6">
        <f t="shared" si="0"/>
        <v>1132</v>
      </c>
      <c r="AN3" s="6">
        <f t="shared" si="0"/>
        <v>1142</v>
      </c>
      <c r="AO3" s="6">
        <f t="shared" si="0"/>
        <v>1152</v>
      </c>
    </row>
    <row r="4" spans="1:41" x14ac:dyDescent="0.15">
      <c r="A4" s="12" t="s">
        <v>56</v>
      </c>
      <c r="B4" s="13">
        <v>3</v>
      </c>
      <c r="C4" s="13">
        <v>20</v>
      </c>
      <c r="D4" s="14">
        <v>0</v>
      </c>
      <c r="E4" s="14">
        <v>3</v>
      </c>
      <c r="F4" s="14">
        <v>3</v>
      </c>
      <c r="G4" s="14">
        <v>3</v>
      </c>
      <c r="H4" s="14">
        <v>3</v>
      </c>
      <c r="I4" s="14">
        <v>3</v>
      </c>
      <c r="J4" s="14">
        <v>3</v>
      </c>
      <c r="K4" s="14">
        <v>3</v>
      </c>
      <c r="L4" s="14">
        <v>3</v>
      </c>
      <c r="M4" s="14">
        <v>3</v>
      </c>
      <c r="N4" s="14">
        <v>3</v>
      </c>
      <c r="O4" s="14">
        <v>3</v>
      </c>
      <c r="P4" s="14">
        <v>3</v>
      </c>
      <c r="Q4" s="14">
        <v>3</v>
      </c>
      <c r="R4" s="3">
        <v>3</v>
      </c>
      <c r="U4" s="5">
        <v>102</v>
      </c>
      <c r="V4" s="5">
        <v>6100402</v>
      </c>
      <c r="W4" s="5">
        <v>9</v>
      </c>
      <c r="X4" s="5">
        <v>302</v>
      </c>
      <c r="Z4" s="5">
        <f t="shared" si="1"/>
        <v>5</v>
      </c>
      <c r="AB4" s="6" t="str">
        <f t="shared" si="2"/>
        <v/>
      </c>
      <c r="AC4" s="6">
        <f t="shared" si="0"/>
        <v>1033</v>
      </c>
      <c r="AD4" s="6">
        <f t="shared" si="0"/>
        <v>1043</v>
      </c>
      <c r="AE4" s="6">
        <f t="shared" si="0"/>
        <v>1053</v>
      </c>
      <c r="AF4" s="6">
        <f t="shared" si="0"/>
        <v>1063</v>
      </c>
      <c r="AG4" s="6">
        <f t="shared" si="0"/>
        <v>1073</v>
      </c>
      <c r="AH4" s="6">
        <f t="shared" si="0"/>
        <v>1083</v>
      </c>
      <c r="AI4" s="6">
        <f t="shared" si="0"/>
        <v>1093</v>
      </c>
      <c r="AJ4" s="6">
        <f t="shared" si="0"/>
        <v>1103</v>
      </c>
      <c r="AK4" s="6">
        <f t="shared" si="0"/>
        <v>1113</v>
      </c>
      <c r="AL4" s="6">
        <f t="shared" si="0"/>
        <v>1123</v>
      </c>
      <c r="AM4" s="6">
        <f t="shared" si="0"/>
        <v>1133</v>
      </c>
      <c r="AN4" s="6">
        <f t="shared" si="0"/>
        <v>1143</v>
      </c>
      <c r="AO4" s="6">
        <f t="shared" si="0"/>
        <v>1153</v>
      </c>
    </row>
    <row r="5" spans="1:41" x14ac:dyDescent="0.15">
      <c r="A5" s="12" t="s">
        <v>57</v>
      </c>
      <c r="B5" s="13">
        <v>4</v>
      </c>
      <c r="C5" s="13">
        <v>20</v>
      </c>
      <c r="D5" s="14">
        <v>0</v>
      </c>
      <c r="E5" s="14">
        <v>5</v>
      </c>
      <c r="F5" s="14">
        <v>10</v>
      </c>
      <c r="G5" s="14">
        <v>10</v>
      </c>
      <c r="H5" s="14">
        <v>10</v>
      </c>
      <c r="I5" s="14">
        <v>10</v>
      </c>
      <c r="J5" s="14">
        <v>10</v>
      </c>
      <c r="K5" s="14">
        <v>10</v>
      </c>
      <c r="L5" s="14">
        <v>10</v>
      </c>
      <c r="M5" s="14">
        <v>10</v>
      </c>
      <c r="N5" s="14">
        <v>10</v>
      </c>
      <c r="O5" s="14">
        <v>10</v>
      </c>
      <c r="P5" s="14">
        <v>10</v>
      </c>
      <c r="Q5" s="14">
        <v>10</v>
      </c>
      <c r="R5" s="3">
        <v>2</v>
      </c>
      <c r="U5" s="5">
        <v>103</v>
      </c>
      <c r="V5" s="5">
        <v>6100403</v>
      </c>
      <c r="W5" s="5">
        <v>9</v>
      </c>
      <c r="X5" s="5">
        <v>303</v>
      </c>
      <c r="Z5" s="5">
        <f t="shared" si="1"/>
        <v>5</v>
      </c>
      <c r="AB5" s="6" t="str">
        <f t="shared" si="2"/>
        <v/>
      </c>
      <c r="AC5" s="6">
        <f t="shared" si="0"/>
        <v>1034</v>
      </c>
      <c r="AD5" s="6">
        <f t="shared" si="0"/>
        <v>1044</v>
      </c>
      <c r="AE5" s="6">
        <f t="shared" si="0"/>
        <v>1054</v>
      </c>
      <c r="AF5" s="6">
        <f t="shared" si="0"/>
        <v>1064</v>
      </c>
      <c r="AG5" s="6">
        <f t="shared" si="0"/>
        <v>1074</v>
      </c>
      <c r="AH5" s="6">
        <f t="shared" si="0"/>
        <v>1084</v>
      </c>
      <c r="AI5" s="6">
        <f t="shared" si="0"/>
        <v>1094</v>
      </c>
      <c r="AJ5" s="6">
        <f t="shared" si="0"/>
        <v>1104</v>
      </c>
      <c r="AK5" s="6">
        <f t="shared" si="0"/>
        <v>1114</v>
      </c>
      <c r="AL5" s="6">
        <f t="shared" si="0"/>
        <v>1124</v>
      </c>
      <c r="AM5" s="6">
        <f t="shared" si="0"/>
        <v>1134</v>
      </c>
      <c r="AN5" s="6">
        <f t="shared" si="0"/>
        <v>1144</v>
      </c>
      <c r="AO5" s="6">
        <f t="shared" si="0"/>
        <v>1154</v>
      </c>
    </row>
    <row r="6" spans="1:41" x14ac:dyDescent="0.15">
      <c r="A6" s="12" t="s">
        <v>58</v>
      </c>
      <c r="B6" s="13">
        <v>5</v>
      </c>
      <c r="C6" s="13">
        <v>20</v>
      </c>
      <c r="D6" s="14">
        <v>0</v>
      </c>
      <c r="E6" s="14">
        <v>0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3">
        <v>1</v>
      </c>
      <c r="U6" s="5">
        <v>104</v>
      </c>
      <c r="V6" s="5">
        <v>6100404</v>
      </c>
      <c r="W6" s="5">
        <v>9</v>
      </c>
      <c r="X6" s="5">
        <v>201</v>
      </c>
      <c r="Z6" s="5">
        <f t="shared" si="1"/>
        <v>5</v>
      </c>
      <c r="AB6" s="6" t="str">
        <f t="shared" si="2"/>
        <v/>
      </c>
      <c r="AC6" s="6" t="str">
        <f t="shared" si="0"/>
        <v/>
      </c>
      <c r="AD6" s="6">
        <f t="shared" si="0"/>
        <v>1045</v>
      </c>
      <c r="AE6" s="6">
        <f t="shared" si="0"/>
        <v>1055</v>
      </c>
      <c r="AF6" s="6">
        <f t="shared" si="0"/>
        <v>1065</v>
      </c>
      <c r="AG6" s="6">
        <f t="shared" si="0"/>
        <v>1075</v>
      </c>
      <c r="AH6" s="6">
        <f t="shared" si="0"/>
        <v>1085</v>
      </c>
      <c r="AI6" s="6">
        <f t="shared" si="0"/>
        <v>1095</v>
      </c>
      <c r="AJ6" s="6">
        <f t="shared" si="0"/>
        <v>1105</v>
      </c>
      <c r="AK6" s="6">
        <f t="shared" si="0"/>
        <v>1115</v>
      </c>
      <c r="AL6" s="6">
        <f t="shared" si="0"/>
        <v>1125</v>
      </c>
      <c r="AM6" s="6">
        <f t="shared" si="0"/>
        <v>1135</v>
      </c>
      <c r="AN6" s="6">
        <f t="shared" si="0"/>
        <v>1145</v>
      </c>
      <c r="AO6" s="6">
        <f t="shared" si="0"/>
        <v>1155</v>
      </c>
    </row>
    <row r="7" spans="1:41" x14ac:dyDescent="0.15">
      <c r="A7" s="12" t="s">
        <v>59</v>
      </c>
      <c r="B7" s="13">
        <v>7</v>
      </c>
      <c r="C7" s="13">
        <v>20</v>
      </c>
      <c r="D7" s="14"/>
      <c r="E7" s="14">
        <v>5</v>
      </c>
      <c r="F7" s="14"/>
      <c r="G7" s="14"/>
      <c r="H7" s="14"/>
      <c r="I7" s="14"/>
      <c r="J7" s="14">
        <v>10</v>
      </c>
      <c r="K7" s="14"/>
      <c r="L7" s="14">
        <v>15</v>
      </c>
      <c r="M7" s="14"/>
      <c r="N7" s="14"/>
      <c r="O7" s="14">
        <v>20</v>
      </c>
      <c r="P7" s="14"/>
      <c r="Q7" s="14"/>
      <c r="U7" s="5">
        <v>105</v>
      </c>
      <c r="V7" s="5">
        <v>6100405</v>
      </c>
      <c r="W7" s="5">
        <v>9</v>
      </c>
      <c r="X7" s="5">
        <v>202</v>
      </c>
      <c r="Z7" s="5">
        <f t="shared" si="1"/>
        <v>5</v>
      </c>
      <c r="AB7" s="6" t="str">
        <f t="shared" si="2"/>
        <v/>
      </c>
      <c r="AC7" s="6">
        <f t="shared" si="0"/>
        <v>1037</v>
      </c>
      <c r="AD7" s="6" t="str">
        <f t="shared" si="0"/>
        <v/>
      </c>
      <c r="AE7" s="6" t="str">
        <f t="shared" si="0"/>
        <v/>
      </c>
      <c r="AF7" s="6" t="str">
        <f t="shared" si="0"/>
        <v/>
      </c>
      <c r="AG7" s="6" t="str">
        <f t="shared" si="0"/>
        <v/>
      </c>
      <c r="AH7" s="6">
        <f t="shared" si="0"/>
        <v>1087</v>
      </c>
      <c r="AI7" s="6" t="str">
        <f t="shared" si="0"/>
        <v/>
      </c>
      <c r="AJ7" s="6">
        <f t="shared" si="0"/>
        <v>1107</v>
      </c>
      <c r="AK7" s="6" t="str">
        <f t="shared" si="0"/>
        <v/>
      </c>
      <c r="AL7" s="6" t="str">
        <f t="shared" si="0"/>
        <v/>
      </c>
      <c r="AM7" s="6">
        <f t="shared" si="0"/>
        <v>1137</v>
      </c>
      <c r="AN7" s="6" t="str">
        <f t="shared" si="0"/>
        <v/>
      </c>
      <c r="AO7" s="6" t="str">
        <f t="shared" si="0"/>
        <v/>
      </c>
    </row>
    <row r="8" spans="1:41" x14ac:dyDescent="0.15">
      <c r="A8" s="15" t="s">
        <v>60</v>
      </c>
      <c r="B8" s="16">
        <v>8</v>
      </c>
      <c r="C8" s="16">
        <v>20</v>
      </c>
      <c r="D8" s="17">
        <v>2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U8" s="5">
        <v>106</v>
      </c>
      <c r="V8" s="5">
        <v>6100406</v>
      </c>
      <c r="W8" s="5">
        <v>9</v>
      </c>
      <c r="X8" s="5">
        <v>400</v>
      </c>
      <c r="Z8" s="5">
        <f t="shared" si="1"/>
        <v>5</v>
      </c>
      <c r="AA8" s="6"/>
      <c r="AB8" s="6">
        <f t="shared" si="2"/>
        <v>1028</v>
      </c>
      <c r="AC8" s="6"/>
      <c r="AD8" s="6" t="str">
        <f t="shared" si="0"/>
        <v/>
      </c>
      <c r="AE8" s="6" t="str">
        <f t="shared" si="0"/>
        <v/>
      </c>
      <c r="AF8" s="6" t="str">
        <f t="shared" si="0"/>
        <v/>
      </c>
      <c r="AG8" s="6" t="str">
        <f t="shared" si="0"/>
        <v/>
      </c>
      <c r="AH8" s="6"/>
      <c r="AI8" s="3" t="str">
        <f t="shared" si="0"/>
        <v/>
      </c>
      <c r="AK8" s="3" t="str">
        <f t="shared" si="0"/>
        <v/>
      </c>
      <c r="AL8" s="3" t="str">
        <f t="shared" si="0"/>
        <v/>
      </c>
      <c r="AN8" s="3" t="str">
        <f t="shared" si="0"/>
        <v/>
      </c>
      <c r="AO8" s="3" t="str">
        <f t="shared" si="0"/>
        <v/>
      </c>
    </row>
    <row r="9" spans="1:41" x14ac:dyDescent="0.15">
      <c r="A9" s="1" t="s">
        <v>61</v>
      </c>
      <c r="U9" s="5">
        <v>107</v>
      </c>
      <c r="V9" s="5">
        <v>6100407</v>
      </c>
      <c r="W9" s="5">
        <v>9</v>
      </c>
      <c r="X9" s="5">
        <v>401</v>
      </c>
      <c r="Z9" s="5">
        <f t="shared" si="1"/>
        <v>5</v>
      </c>
    </row>
    <row r="10" spans="1:41" x14ac:dyDescent="0.15">
      <c r="A10" s="18" t="s">
        <v>1</v>
      </c>
      <c r="B10" s="14">
        <v>100</v>
      </c>
      <c r="C10" s="13">
        <v>5</v>
      </c>
      <c r="D10" s="14"/>
      <c r="E10" s="14"/>
      <c r="F10" s="14"/>
      <c r="G10" s="14">
        <v>1</v>
      </c>
      <c r="H10" s="14">
        <v>1</v>
      </c>
      <c r="I10" s="14">
        <v>1</v>
      </c>
      <c r="J10" s="14">
        <v>1</v>
      </c>
      <c r="K10" s="14">
        <v>1</v>
      </c>
      <c r="L10" s="14">
        <v>1</v>
      </c>
      <c r="M10" s="14">
        <v>1</v>
      </c>
      <c r="N10" s="14">
        <v>1</v>
      </c>
      <c r="O10" s="14">
        <v>1</v>
      </c>
      <c r="P10" s="14">
        <v>1</v>
      </c>
      <c r="Q10" s="14">
        <v>1</v>
      </c>
      <c r="U10" s="5">
        <v>108</v>
      </c>
      <c r="V10" s="5">
        <v>6100408</v>
      </c>
      <c r="W10" s="5">
        <v>9</v>
      </c>
      <c r="X10" s="5">
        <v>402</v>
      </c>
      <c r="Z10" s="5">
        <f t="shared" si="1"/>
        <v>5</v>
      </c>
      <c r="AB10" s="3" t="str">
        <f>IF(D10=1,$B10,"")</f>
        <v/>
      </c>
      <c r="AC10" s="3" t="str">
        <f t="shared" ref="AC10:AO10" si="3">IF(E10=1,$B10,"")</f>
        <v/>
      </c>
      <c r="AD10" s="3" t="str">
        <f t="shared" si="3"/>
        <v/>
      </c>
      <c r="AE10" s="3">
        <f t="shared" si="3"/>
        <v>100</v>
      </c>
      <c r="AF10" s="3">
        <f t="shared" si="3"/>
        <v>100</v>
      </c>
      <c r="AG10" s="3">
        <f t="shared" si="3"/>
        <v>100</v>
      </c>
      <c r="AH10" s="3">
        <f t="shared" si="3"/>
        <v>100</v>
      </c>
      <c r="AI10" s="3">
        <f t="shared" si="3"/>
        <v>100</v>
      </c>
      <c r="AJ10" s="3">
        <f t="shared" si="3"/>
        <v>100</v>
      </c>
      <c r="AK10" s="3">
        <f t="shared" si="3"/>
        <v>100</v>
      </c>
      <c r="AL10" s="3">
        <f t="shared" si="3"/>
        <v>100</v>
      </c>
      <c r="AM10" s="3">
        <f t="shared" si="3"/>
        <v>100</v>
      </c>
      <c r="AN10" s="3">
        <f t="shared" si="3"/>
        <v>100</v>
      </c>
      <c r="AO10" s="3">
        <f t="shared" si="3"/>
        <v>100</v>
      </c>
    </row>
    <row r="11" spans="1:41" x14ac:dyDescent="0.15">
      <c r="A11" s="18" t="s">
        <v>2</v>
      </c>
      <c r="B11" s="14">
        <v>101</v>
      </c>
      <c r="C11" s="13">
        <v>5</v>
      </c>
      <c r="D11" s="14"/>
      <c r="E11" s="14"/>
      <c r="F11" s="14"/>
      <c r="G11" s="14">
        <v>1</v>
      </c>
      <c r="H11" s="14">
        <v>1</v>
      </c>
      <c r="I11" s="14">
        <v>1</v>
      </c>
      <c r="J11" s="14">
        <v>1</v>
      </c>
      <c r="K11" s="14">
        <v>1</v>
      </c>
      <c r="L11" s="14">
        <v>1</v>
      </c>
      <c r="M11" s="14">
        <v>1</v>
      </c>
      <c r="N11" s="14">
        <v>1</v>
      </c>
      <c r="O11" s="14">
        <v>1</v>
      </c>
      <c r="P11" s="14">
        <v>1</v>
      </c>
      <c r="Q11" s="14">
        <v>1</v>
      </c>
      <c r="U11" s="5">
        <v>109</v>
      </c>
      <c r="V11" s="5">
        <v>6100409</v>
      </c>
      <c r="W11" s="5">
        <v>9</v>
      </c>
      <c r="X11" s="5">
        <v>403</v>
      </c>
      <c r="Z11" s="5">
        <f t="shared" si="1"/>
        <v>5</v>
      </c>
      <c r="AB11" s="3" t="str">
        <f t="shared" ref="AB11:AB27" si="4">IF(D11=1,$B11,"")</f>
        <v/>
      </c>
      <c r="AC11" s="3" t="str">
        <f t="shared" ref="AC11:AC27" si="5">IF(E11=1,$B11,"")</f>
        <v/>
      </c>
      <c r="AD11" s="3" t="str">
        <f t="shared" ref="AD11:AD27" si="6">IF(F11=1,$B11,"")</f>
        <v/>
      </c>
      <c r="AE11" s="3">
        <f t="shared" ref="AE11:AE27" si="7">IF(G11=1,$B11,"")</f>
        <v>101</v>
      </c>
      <c r="AF11" s="3">
        <f t="shared" ref="AF11:AF27" si="8">IF(H11=1,$B11,"")</f>
        <v>101</v>
      </c>
      <c r="AG11" s="3">
        <f t="shared" ref="AG11:AG27" si="9">IF(I11=1,$B11,"")</f>
        <v>101</v>
      </c>
      <c r="AH11" s="3">
        <f t="shared" ref="AH11:AH27" si="10">IF(J11=1,$B11,"")</f>
        <v>101</v>
      </c>
      <c r="AI11" s="3">
        <f t="shared" ref="AI11:AI27" si="11">IF(K11=1,$B11,"")</f>
        <v>101</v>
      </c>
      <c r="AJ11" s="3">
        <f t="shared" ref="AJ11:AJ27" si="12">IF(L11=1,$B11,"")</f>
        <v>101</v>
      </c>
      <c r="AK11" s="3">
        <f t="shared" ref="AK11:AK27" si="13">IF(M11=1,$B11,"")</f>
        <v>101</v>
      </c>
      <c r="AL11" s="3">
        <f t="shared" ref="AL11:AL27" si="14">IF(N11=1,$B11,"")</f>
        <v>101</v>
      </c>
      <c r="AM11" s="3">
        <f t="shared" ref="AM11:AM27" si="15">IF(O11=1,$B11,"")</f>
        <v>101</v>
      </c>
      <c r="AN11" s="3">
        <f t="shared" ref="AN11:AN27" si="16">IF(P11=1,$B11,"")</f>
        <v>101</v>
      </c>
      <c r="AO11" s="3">
        <f t="shared" ref="AO11:AO27" si="17">IF(Q11=1,$B11,"")</f>
        <v>101</v>
      </c>
    </row>
    <row r="12" spans="1:41" x14ac:dyDescent="0.15">
      <c r="A12" s="18" t="s">
        <v>3</v>
      </c>
      <c r="B12" s="14">
        <v>102</v>
      </c>
      <c r="C12" s="13">
        <v>5</v>
      </c>
      <c r="D12" s="14"/>
      <c r="E12" s="14"/>
      <c r="F12" s="14"/>
      <c r="G12" s="14">
        <v>1</v>
      </c>
      <c r="H12" s="14">
        <v>1</v>
      </c>
      <c r="I12" s="14">
        <v>1</v>
      </c>
      <c r="J12" s="14">
        <v>1</v>
      </c>
      <c r="K12" s="14">
        <v>1</v>
      </c>
      <c r="L12" s="14">
        <v>1</v>
      </c>
      <c r="M12" s="14">
        <v>1</v>
      </c>
      <c r="N12" s="14">
        <v>1</v>
      </c>
      <c r="O12" s="14">
        <v>1</v>
      </c>
      <c r="P12" s="14">
        <v>1</v>
      </c>
      <c r="Q12" s="14">
        <v>1</v>
      </c>
      <c r="U12" s="5">
        <v>110</v>
      </c>
      <c r="V12" s="5">
        <v>6100410</v>
      </c>
      <c r="W12" s="5">
        <v>9</v>
      </c>
      <c r="X12" s="5">
        <v>100</v>
      </c>
      <c r="Z12" s="5">
        <f t="shared" si="1"/>
        <v>5</v>
      </c>
      <c r="AB12" s="3" t="str">
        <f t="shared" si="4"/>
        <v/>
      </c>
      <c r="AC12" s="3" t="str">
        <f t="shared" si="5"/>
        <v/>
      </c>
      <c r="AD12" s="3" t="str">
        <f t="shared" si="6"/>
        <v/>
      </c>
      <c r="AE12" s="3">
        <f t="shared" si="7"/>
        <v>102</v>
      </c>
      <c r="AF12" s="3">
        <f t="shared" si="8"/>
        <v>102</v>
      </c>
      <c r="AG12" s="3">
        <f t="shared" si="9"/>
        <v>102</v>
      </c>
      <c r="AH12" s="3">
        <f t="shared" si="10"/>
        <v>102</v>
      </c>
      <c r="AI12" s="3">
        <f t="shared" si="11"/>
        <v>102</v>
      </c>
      <c r="AJ12" s="3">
        <f t="shared" si="12"/>
        <v>102</v>
      </c>
      <c r="AK12" s="3">
        <f t="shared" si="13"/>
        <v>102</v>
      </c>
      <c r="AL12" s="3">
        <f t="shared" si="14"/>
        <v>102</v>
      </c>
      <c r="AM12" s="3">
        <f t="shared" si="15"/>
        <v>102</v>
      </c>
      <c r="AN12" s="3">
        <f t="shared" si="16"/>
        <v>102</v>
      </c>
      <c r="AO12" s="3">
        <f t="shared" si="17"/>
        <v>102</v>
      </c>
    </row>
    <row r="13" spans="1:41" x14ac:dyDescent="0.15">
      <c r="A13" s="18" t="s">
        <v>4</v>
      </c>
      <c r="B13" s="14">
        <v>103</v>
      </c>
      <c r="C13" s="13">
        <v>5</v>
      </c>
      <c r="D13" s="14"/>
      <c r="E13" s="14"/>
      <c r="F13" s="14"/>
      <c r="G13" s="14">
        <v>1</v>
      </c>
      <c r="H13" s="14">
        <v>1</v>
      </c>
      <c r="I13" s="14">
        <v>1</v>
      </c>
      <c r="J13" s="14">
        <v>1</v>
      </c>
      <c r="K13" s="14">
        <v>1</v>
      </c>
      <c r="L13" s="14">
        <v>1</v>
      </c>
      <c r="M13" s="14">
        <v>1</v>
      </c>
      <c r="N13" s="14">
        <v>1</v>
      </c>
      <c r="O13" s="14">
        <v>1</v>
      </c>
      <c r="P13" s="14">
        <v>1</v>
      </c>
      <c r="Q13" s="14">
        <v>1</v>
      </c>
      <c r="U13" s="5">
        <v>111</v>
      </c>
      <c r="V13" s="5">
        <v>6100411</v>
      </c>
      <c r="W13" s="5">
        <v>9</v>
      </c>
      <c r="X13" s="5">
        <v>104</v>
      </c>
      <c r="Z13" s="5">
        <f t="shared" si="1"/>
        <v>5</v>
      </c>
      <c r="AB13" s="3" t="str">
        <f t="shared" si="4"/>
        <v/>
      </c>
      <c r="AC13" s="3" t="str">
        <f t="shared" si="5"/>
        <v/>
      </c>
      <c r="AD13" s="3" t="str">
        <f t="shared" si="6"/>
        <v/>
      </c>
      <c r="AE13" s="3">
        <f t="shared" si="7"/>
        <v>103</v>
      </c>
      <c r="AF13" s="3">
        <f t="shared" si="8"/>
        <v>103</v>
      </c>
      <c r="AG13" s="3">
        <f t="shared" si="9"/>
        <v>103</v>
      </c>
      <c r="AH13" s="3">
        <f t="shared" si="10"/>
        <v>103</v>
      </c>
      <c r="AI13" s="3">
        <f t="shared" si="11"/>
        <v>103</v>
      </c>
      <c r="AJ13" s="3">
        <f t="shared" si="12"/>
        <v>103</v>
      </c>
      <c r="AK13" s="3">
        <f t="shared" si="13"/>
        <v>103</v>
      </c>
      <c r="AL13" s="3">
        <f t="shared" si="14"/>
        <v>103</v>
      </c>
      <c r="AM13" s="3">
        <f t="shared" si="15"/>
        <v>103</v>
      </c>
      <c r="AN13" s="3">
        <f t="shared" si="16"/>
        <v>103</v>
      </c>
      <c r="AO13" s="3">
        <f t="shared" si="17"/>
        <v>103</v>
      </c>
    </row>
    <row r="14" spans="1:41" x14ac:dyDescent="0.15">
      <c r="A14" s="18" t="s">
        <v>5</v>
      </c>
      <c r="B14" s="14">
        <v>104</v>
      </c>
      <c r="C14" s="13">
        <v>5</v>
      </c>
      <c r="D14" s="14"/>
      <c r="E14" s="14"/>
      <c r="F14" s="14"/>
      <c r="G14" s="14"/>
      <c r="H14" s="14"/>
      <c r="I14" s="14"/>
      <c r="J14" s="14"/>
      <c r="K14" s="14">
        <v>1</v>
      </c>
      <c r="L14" s="14"/>
      <c r="M14" s="14">
        <v>1</v>
      </c>
      <c r="N14" s="14"/>
      <c r="O14" s="14">
        <v>1</v>
      </c>
      <c r="P14" s="14"/>
      <c r="Q14" s="14">
        <v>1</v>
      </c>
      <c r="U14" s="5">
        <v>112</v>
      </c>
      <c r="V14" s="5">
        <v>6100412</v>
      </c>
      <c r="W14" s="5">
        <v>9</v>
      </c>
      <c r="X14" s="5">
        <v>101</v>
      </c>
      <c r="Z14" s="5">
        <f t="shared" si="1"/>
        <v>5</v>
      </c>
      <c r="AB14" s="3" t="str">
        <f t="shared" si="4"/>
        <v/>
      </c>
      <c r="AC14" s="3" t="str">
        <f t="shared" si="5"/>
        <v/>
      </c>
      <c r="AD14" s="3" t="str">
        <f t="shared" si="6"/>
        <v/>
      </c>
      <c r="AE14" s="3" t="str">
        <f t="shared" si="7"/>
        <v/>
      </c>
      <c r="AF14" s="3" t="str">
        <f t="shared" si="8"/>
        <v/>
      </c>
      <c r="AG14" s="3" t="str">
        <f t="shared" si="9"/>
        <v/>
      </c>
      <c r="AH14" s="3" t="str">
        <f t="shared" si="10"/>
        <v/>
      </c>
      <c r="AI14" s="3">
        <f t="shared" si="11"/>
        <v>104</v>
      </c>
      <c r="AJ14" s="3" t="str">
        <f t="shared" si="12"/>
        <v/>
      </c>
      <c r="AK14" s="3">
        <f t="shared" si="13"/>
        <v>104</v>
      </c>
      <c r="AL14" s="3" t="str">
        <f t="shared" si="14"/>
        <v/>
      </c>
      <c r="AM14" s="3">
        <f t="shared" si="15"/>
        <v>104</v>
      </c>
      <c r="AN14" s="3" t="str">
        <f t="shared" si="16"/>
        <v/>
      </c>
      <c r="AO14" s="3">
        <f t="shared" si="17"/>
        <v>104</v>
      </c>
    </row>
    <row r="15" spans="1:41" x14ac:dyDescent="0.15">
      <c r="A15" s="18" t="s">
        <v>6</v>
      </c>
      <c r="B15" s="14">
        <v>105</v>
      </c>
      <c r="C15" s="13">
        <v>5</v>
      </c>
      <c r="D15" s="14"/>
      <c r="E15" s="14"/>
      <c r="F15" s="14"/>
      <c r="G15" s="14"/>
      <c r="H15" s="14"/>
      <c r="I15" s="14"/>
      <c r="J15" s="14">
        <v>1</v>
      </c>
      <c r="K15" s="14"/>
      <c r="L15" s="14">
        <v>1</v>
      </c>
      <c r="M15" s="14"/>
      <c r="N15" s="14">
        <v>1</v>
      </c>
      <c r="O15" s="14"/>
      <c r="P15" s="14">
        <v>1</v>
      </c>
      <c r="Q15" s="14">
        <v>1</v>
      </c>
      <c r="U15" s="5">
        <v>113</v>
      </c>
      <c r="V15" s="5">
        <v>6100413</v>
      </c>
      <c r="W15" s="5">
        <v>9</v>
      </c>
      <c r="X15" s="5">
        <v>103</v>
      </c>
      <c r="Z15" s="5">
        <f t="shared" si="1"/>
        <v>5</v>
      </c>
      <c r="AB15" s="3" t="str">
        <f t="shared" si="4"/>
        <v/>
      </c>
      <c r="AC15" s="3" t="str">
        <f t="shared" si="5"/>
        <v/>
      </c>
      <c r="AD15" s="3" t="str">
        <f t="shared" si="6"/>
        <v/>
      </c>
      <c r="AE15" s="3" t="str">
        <f t="shared" si="7"/>
        <v/>
      </c>
      <c r="AF15" s="3" t="str">
        <f t="shared" si="8"/>
        <v/>
      </c>
      <c r="AG15" s="3" t="str">
        <f t="shared" si="9"/>
        <v/>
      </c>
      <c r="AH15" s="3">
        <f t="shared" si="10"/>
        <v>105</v>
      </c>
      <c r="AI15" s="3" t="str">
        <f t="shared" si="11"/>
        <v/>
      </c>
      <c r="AJ15" s="3">
        <f t="shared" si="12"/>
        <v>105</v>
      </c>
      <c r="AK15" s="3" t="str">
        <f t="shared" si="13"/>
        <v/>
      </c>
      <c r="AL15" s="3">
        <f t="shared" si="14"/>
        <v>105</v>
      </c>
      <c r="AM15" s="3" t="str">
        <f t="shared" si="15"/>
        <v/>
      </c>
      <c r="AN15" s="3">
        <f t="shared" si="16"/>
        <v>105</v>
      </c>
      <c r="AO15" s="3">
        <f t="shared" si="17"/>
        <v>105</v>
      </c>
    </row>
    <row r="16" spans="1:41" x14ac:dyDescent="0.15">
      <c r="A16" s="18" t="s">
        <v>7</v>
      </c>
      <c r="B16" s="14">
        <v>106</v>
      </c>
      <c r="C16" s="13">
        <v>5</v>
      </c>
      <c r="D16" s="14"/>
      <c r="E16" s="14"/>
      <c r="F16" s="14">
        <v>1</v>
      </c>
      <c r="G16" s="14">
        <v>1</v>
      </c>
      <c r="H16" s="14">
        <v>1</v>
      </c>
      <c r="I16" s="14">
        <v>1</v>
      </c>
      <c r="J16" s="14">
        <v>1</v>
      </c>
      <c r="K16" s="14">
        <v>1</v>
      </c>
      <c r="L16" s="14">
        <v>1</v>
      </c>
      <c r="M16" s="14">
        <v>1</v>
      </c>
      <c r="N16" s="14">
        <v>1</v>
      </c>
      <c r="O16" s="14">
        <v>1</v>
      </c>
      <c r="P16" s="14">
        <v>1</v>
      </c>
      <c r="Q16" s="14">
        <v>1</v>
      </c>
      <c r="U16" s="5">
        <v>114</v>
      </c>
      <c r="V16" s="5">
        <v>6100414</v>
      </c>
      <c r="W16" s="5">
        <v>9</v>
      </c>
      <c r="X16" s="5">
        <v>106</v>
      </c>
      <c r="Z16" s="5">
        <f t="shared" si="1"/>
        <v>5</v>
      </c>
      <c r="AB16" s="3" t="str">
        <f t="shared" si="4"/>
        <v/>
      </c>
      <c r="AC16" s="3" t="str">
        <f t="shared" si="5"/>
        <v/>
      </c>
      <c r="AD16" s="3">
        <f t="shared" si="6"/>
        <v>106</v>
      </c>
      <c r="AE16" s="3">
        <f t="shared" si="7"/>
        <v>106</v>
      </c>
      <c r="AF16" s="3">
        <f t="shared" si="8"/>
        <v>106</v>
      </c>
      <c r="AG16" s="3">
        <f t="shared" si="9"/>
        <v>106</v>
      </c>
      <c r="AH16" s="3">
        <f t="shared" si="10"/>
        <v>106</v>
      </c>
      <c r="AI16" s="3">
        <f t="shared" si="11"/>
        <v>106</v>
      </c>
      <c r="AJ16" s="3">
        <f t="shared" si="12"/>
        <v>106</v>
      </c>
      <c r="AK16" s="3">
        <f t="shared" si="13"/>
        <v>106</v>
      </c>
      <c r="AL16" s="3">
        <f t="shared" si="14"/>
        <v>106</v>
      </c>
      <c r="AM16" s="3">
        <f t="shared" si="15"/>
        <v>106</v>
      </c>
      <c r="AN16" s="3">
        <f t="shared" si="16"/>
        <v>106</v>
      </c>
      <c r="AO16" s="3">
        <f t="shared" si="17"/>
        <v>106</v>
      </c>
    </row>
    <row r="17" spans="1:41" x14ac:dyDescent="0.15">
      <c r="A17" s="18" t="s">
        <v>8</v>
      </c>
      <c r="B17" s="14">
        <v>107</v>
      </c>
      <c r="C17" s="13">
        <v>5</v>
      </c>
      <c r="D17" s="14"/>
      <c r="E17" s="14"/>
      <c r="F17" s="14">
        <v>1</v>
      </c>
      <c r="G17" s="14">
        <v>1</v>
      </c>
      <c r="H17" s="14">
        <v>1</v>
      </c>
      <c r="I17" s="14">
        <v>1</v>
      </c>
      <c r="J17" s="14">
        <v>1</v>
      </c>
      <c r="K17" s="14">
        <v>1</v>
      </c>
      <c r="L17" s="14">
        <v>1</v>
      </c>
      <c r="M17" s="14">
        <v>1</v>
      </c>
      <c r="N17" s="14">
        <v>1</v>
      </c>
      <c r="O17" s="14">
        <v>1</v>
      </c>
      <c r="P17" s="14">
        <v>1</v>
      </c>
      <c r="Q17" s="14">
        <v>1</v>
      </c>
      <c r="U17" s="5">
        <v>115</v>
      </c>
      <c r="V17" s="5">
        <v>6100304</v>
      </c>
      <c r="W17" s="5">
        <v>11</v>
      </c>
      <c r="X17" s="5">
        <v>4</v>
      </c>
      <c r="Y17" s="5">
        <v>1</v>
      </c>
      <c r="Z17" s="5">
        <f t="shared" si="1"/>
        <v>20</v>
      </c>
      <c r="AB17" s="3" t="str">
        <f t="shared" si="4"/>
        <v/>
      </c>
      <c r="AC17" s="3" t="str">
        <f t="shared" si="5"/>
        <v/>
      </c>
      <c r="AD17" s="3">
        <f t="shared" si="6"/>
        <v>107</v>
      </c>
      <c r="AE17" s="3">
        <f t="shared" si="7"/>
        <v>107</v>
      </c>
      <c r="AF17" s="3">
        <f t="shared" si="8"/>
        <v>107</v>
      </c>
      <c r="AG17" s="3">
        <f t="shared" si="9"/>
        <v>107</v>
      </c>
      <c r="AH17" s="3">
        <f t="shared" si="10"/>
        <v>107</v>
      </c>
      <c r="AI17" s="3">
        <f t="shared" si="11"/>
        <v>107</v>
      </c>
      <c r="AJ17" s="3">
        <f t="shared" si="12"/>
        <v>107</v>
      </c>
      <c r="AK17" s="3">
        <f t="shared" si="13"/>
        <v>107</v>
      </c>
      <c r="AL17" s="3">
        <f t="shared" si="14"/>
        <v>107</v>
      </c>
      <c r="AM17" s="3">
        <f t="shared" si="15"/>
        <v>107</v>
      </c>
      <c r="AN17" s="3">
        <f t="shared" si="16"/>
        <v>107</v>
      </c>
      <c r="AO17" s="3">
        <f t="shared" si="17"/>
        <v>107</v>
      </c>
    </row>
    <row r="18" spans="1:41" x14ac:dyDescent="0.15">
      <c r="A18" s="18" t="s">
        <v>9</v>
      </c>
      <c r="B18" s="14">
        <v>108</v>
      </c>
      <c r="C18" s="13">
        <v>5</v>
      </c>
      <c r="D18" s="14"/>
      <c r="E18" s="14"/>
      <c r="F18" s="14">
        <v>1</v>
      </c>
      <c r="G18" s="14">
        <v>1</v>
      </c>
      <c r="H18" s="14">
        <v>1</v>
      </c>
      <c r="I18" s="14">
        <v>1</v>
      </c>
      <c r="J18" s="14">
        <v>1</v>
      </c>
      <c r="K18" s="14">
        <v>1</v>
      </c>
      <c r="L18" s="14">
        <v>1</v>
      </c>
      <c r="M18" s="14">
        <v>1</v>
      </c>
      <c r="N18" s="14">
        <v>1</v>
      </c>
      <c r="O18" s="14">
        <v>1</v>
      </c>
      <c r="P18" s="14">
        <v>1</v>
      </c>
      <c r="Q18" s="14">
        <v>1</v>
      </c>
      <c r="U18" s="5">
        <v>116</v>
      </c>
      <c r="V18" s="5">
        <v>6100305</v>
      </c>
      <c r="W18" s="5">
        <v>11</v>
      </c>
      <c r="X18" s="5">
        <v>3</v>
      </c>
      <c r="Y18" s="5">
        <v>1</v>
      </c>
      <c r="Z18" s="5">
        <f t="shared" si="1"/>
        <v>20</v>
      </c>
      <c r="AB18" s="3" t="str">
        <f t="shared" si="4"/>
        <v/>
      </c>
      <c r="AC18" s="3" t="str">
        <f t="shared" si="5"/>
        <v/>
      </c>
      <c r="AD18" s="3">
        <f t="shared" si="6"/>
        <v>108</v>
      </c>
      <c r="AE18" s="3">
        <f t="shared" si="7"/>
        <v>108</v>
      </c>
      <c r="AF18" s="3">
        <f t="shared" si="8"/>
        <v>108</v>
      </c>
      <c r="AG18" s="3">
        <f t="shared" si="9"/>
        <v>108</v>
      </c>
      <c r="AH18" s="3">
        <f t="shared" si="10"/>
        <v>108</v>
      </c>
      <c r="AI18" s="3">
        <f t="shared" si="11"/>
        <v>108</v>
      </c>
      <c r="AJ18" s="3">
        <f t="shared" si="12"/>
        <v>108</v>
      </c>
      <c r="AK18" s="3">
        <f t="shared" si="13"/>
        <v>108</v>
      </c>
      <c r="AL18" s="3">
        <f t="shared" si="14"/>
        <v>108</v>
      </c>
      <c r="AM18" s="3">
        <f t="shared" si="15"/>
        <v>108</v>
      </c>
      <c r="AN18" s="3">
        <f t="shared" si="16"/>
        <v>108</v>
      </c>
      <c r="AO18" s="3">
        <f t="shared" si="17"/>
        <v>108</v>
      </c>
    </row>
    <row r="19" spans="1:41" x14ac:dyDescent="0.15">
      <c r="A19" s="18" t="s">
        <v>10</v>
      </c>
      <c r="B19" s="14">
        <v>109</v>
      </c>
      <c r="C19" s="13">
        <v>5</v>
      </c>
      <c r="D19" s="14"/>
      <c r="E19" s="14"/>
      <c r="F19" s="14">
        <v>1</v>
      </c>
      <c r="G19" s="14">
        <v>1</v>
      </c>
      <c r="H19" s="14">
        <v>1</v>
      </c>
      <c r="I19" s="14">
        <v>1</v>
      </c>
      <c r="J19" s="14">
        <v>1</v>
      </c>
      <c r="K19" s="14">
        <v>1</v>
      </c>
      <c r="L19" s="14">
        <v>1</v>
      </c>
      <c r="M19" s="14">
        <v>1</v>
      </c>
      <c r="N19" s="14">
        <v>1</v>
      </c>
      <c r="O19" s="14">
        <v>1</v>
      </c>
      <c r="P19" s="14">
        <v>1</v>
      </c>
      <c r="Q19" s="14">
        <v>1</v>
      </c>
      <c r="U19" s="5">
        <v>117</v>
      </c>
      <c r="V19" s="5">
        <v>6100306</v>
      </c>
      <c r="W19" s="5">
        <v>11</v>
      </c>
      <c r="X19" s="5">
        <v>2</v>
      </c>
      <c r="Y19" s="5">
        <v>1</v>
      </c>
      <c r="Z19" s="5">
        <f t="shared" si="1"/>
        <v>20</v>
      </c>
      <c r="AB19" s="3" t="str">
        <f t="shared" si="4"/>
        <v/>
      </c>
      <c r="AC19" s="3" t="str">
        <f t="shared" si="5"/>
        <v/>
      </c>
      <c r="AD19" s="3">
        <f t="shared" si="6"/>
        <v>109</v>
      </c>
      <c r="AE19" s="3">
        <f t="shared" si="7"/>
        <v>109</v>
      </c>
      <c r="AF19" s="3">
        <f t="shared" si="8"/>
        <v>109</v>
      </c>
      <c r="AG19" s="3">
        <f t="shared" si="9"/>
        <v>109</v>
      </c>
      <c r="AH19" s="3">
        <f t="shared" si="10"/>
        <v>109</v>
      </c>
      <c r="AI19" s="3">
        <f t="shared" si="11"/>
        <v>109</v>
      </c>
      <c r="AJ19" s="3">
        <f t="shared" si="12"/>
        <v>109</v>
      </c>
      <c r="AK19" s="3">
        <f t="shared" si="13"/>
        <v>109</v>
      </c>
      <c r="AL19" s="3">
        <f t="shared" si="14"/>
        <v>109</v>
      </c>
      <c r="AM19" s="3">
        <f t="shared" si="15"/>
        <v>109</v>
      </c>
      <c r="AN19" s="3">
        <f t="shared" si="16"/>
        <v>109</v>
      </c>
      <c r="AO19" s="3">
        <f t="shared" si="17"/>
        <v>109</v>
      </c>
    </row>
    <row r="20" spans="1:41" x14ac:dyDescent="0.15">
      <c r="A20" s="18" t="s">
        <v>11</v>
      </c>
      <c r="B20" s="14">
        <v>110</v>
      </c>
      <c r="C20" s="13">
        <v>5</v>
      </c>
      <c r="D20" s="14"/>
      <c r="E20" s="14"/>
      <c r="F20" s="14"/>
      <c r="G20" s="14">
        <v>1</v>
      </c>
      <c r="H20" s="14"/>
      <c r="I20" s="14">
        <v>1</v>
      </c>
      <c r="J20" s="14">
        <v>1</v>
      </c>
      <c r="K20" s="14"/>
      <c r="L20" s="14">
        <v>1</v>
      </c>
      <c r="M20" s="14"/>
      <c r="N20" s="14"/>
      <c r="O20" s="14">
        <v>1</v>
      </c>
      <c r="P20" s="14">
        <v>1</v>
      </c>
      <c r="Q20" s="14"/>
      <c r="AB20" s="3" t="str">
        <f t="shared" si="4"/>
        <v/>
      </c>
      <c r="AC20" s="3" t="str">
        <f t="shared" si="5"/>
        <v/>
      </c>
      <c r="AD20" s="3" t="str">
        <f t="shared" si="6"/>
        <v/>
      </c>
      <c r="AE20" s="3">
        <f t="shared" si="7"/>
        <v>110</v>
      </c>
      <c r="AF20" s="3" t="str">
        <f t="shared" si="8"/>
        <v/>
      </c>
      <c r="AG20" s="3">
        <f t="shared" si="9"/>
        <v>110</v>
      </c>
      <c r="AH20" s="3">
        <f t="shared" si="10"/>
        <v>110</v>
      </c>
      <c r="AI20" s="3" t="str">
        <f t="shared" si="11"/>
        <v/>
      </c>
      <c r="AJ20" s="3">
        <f t="shared" si="12"/>
        <v>110</v>
      </c>
      <c r="AK20" s="3" t="str">
        <f t="shared" si="13"/>
        <v/>
      </c>
      <c r="AL20" s="3" t="str">
        <f t="shared" si="14"/>
        <v/>
      </c>
      <c r="AM20" s="3">
        <f t="shared" si="15"/>
        <v>110</v>
      </c>
      <c r="AN20" s="3">
        <f t="shared" si="16"/>
        <v>110</v>
      </c>
      <c r="AO20" s="3" t="str">
        <f t="shared" si="17"/>
        <v/>
      </c>
    </row>
    <row r="21" spans="1:41" x14ac:dyDescent="0.15">
      <c r="A21" s="18" t="s">
        <v>12</v>
      </c>
      <c r="B21" s="14">
        <v>111</v>
      </c>
      <c r="C21" s="13">
        <v>5</v>
      </c>
      <c r="D21" s="14"/>
      <c r="E21" s="14"/>
      <c r="F21" s="14"/>
      <c r="G21" s="14"/>
      <c r="H21" s="14">
        <v>1</v>
      </c>
      <c r="I21" s="14"/>
      <c r="J21" s="14"/>
      <c r="K21" s="14">
        <v>1</v>
      </c>
      <c r="L21" s="14">
        <v>1</v>
      </c>
      <c r="M21" s="14">
        <v>1</v>
      </c>
      <c r="N21" s="14"/>
      <c r="O21" s="14">
        <v>1</v>
      </c>
      <c r="P21" s="14"/>
      <c r="Q21" s="14">
        <v>1</v>
      </c>
      <c r="S21" s="3">
        <v>1</v>
      </c>
      <c r="T21" s="3">
        <v>2</v>
      </c>
      <c r="U21" s="5">
        <f>1000+T21*10+S21</f>
        <v>1021</v>
      </c>
      <c r="V21" s="5">
        <f>VLOOKUP(S21,$AB$29:$AC$36,2,0)</f>
        <v>6100300</v>
      </c>
      <c r="W21" s="5">
        <f>VLOOKUP(S21,$AB$29:$AF$36,4,0)</f>
        <v>1</v>
      </c>
      <c r="X21" s="5">
        <f>IF(OR(W21=12,W21=13),VLOOKUP(S21,$B$1:$Q$8,1+T21,0),VLOOKUP(S21,$AB$29:$AF$35,5,0))</f>
        <v>4</v>
      </c>
      <c r="Y21" s="5">
        <f>IF(OR(W21=12,W21=13),0,VLOOKUP(S21,$B$1:$Q$8,1+T21,0))</f>
        <v>0</v>
      </c>
      <c r="Z21" s="5">
        <f>VLOOKUP(S21,$B$2:$C$8,2,0)</f>
        <v>20</v>
      </c>
      <c r="AB21" s="3" t="str">
        <f t="shared" si="4"/>
        <v/>
      </c>
      <c r="AC21" s="3" t="str">
        <f t="shared" si="5"/>
        <v/>
      </c>
      <c r="AD21" s="3" t="str">
        <f t="shared" si="6"/>
        <v/>
      </c>
      <c r="AE21" s="3" t="str">
        <f t="shared" si="7"/>
        <v/>
      </c>
      <c r="AF21" s="3">
        <f t="shared" si="8"/>
        <v>111</v>
      </c>
      <c r="AG21" s="3" t="str">
        <f t="shared" si="9"/>
        <v/>
      </c>
      <c r="AH21" s="3" t="str">
        <f t="shared" si="10"/>
        <v/>
      </c>
      <c r="AI21" s="3">
        <f t="shared" si="11"/>
        <v>111</v>
      </c>
      <c r="AJ21" s="3">
        <f t="shared" si="12"/>
        <v>111</v>
      </c>
      <c r="AK21" s="3">
        <f t="shared" si="13"/>
        <v>111</v>
      </c>
      <c r="AL21" s="3" t="str">
        <f t="shared" si="14"/>
        <v/>
      </c>
      <c r="AM21" s="3">
        <f t="shared" si="15"/>
        <v>111</v>
      </c>
      <c r="AN21" s="3" t="str">
        <f t="shared" si="16"/>
        <v/>
      </c>
      <c r="AO21" s="3">
        <f t="shared" si="17"/>
        <v>111</v>
      </c>
    </row>
    <row r="22" spans="1:41" x14ac:dyDescent="0.15">
      <c r="A22" s="18" t="s">
        <v>13</v>
      </c>
      <c r="B22" s="14">
        <v>112</v>
      </c>
      <c r="C22" s="13">
        <v>5</v>
      </c>
      <c r="D22" s="14"/>
      <c r="E22" s="14"/>
      <c r="F22" s="14"/>
      <c r="G22" s="14"/>
      <c r="H22" s="14">
        <v>1</v>
      </c>
      <c r="I22" s="14"/>
      <c r="J22" s="14">
        <v>1</v>
      </c>
      <c r="K22" s="14"/>
      <c r="L22" s="14"/>
      <c r="M22" s="14">
        <v>1</v>
      </c>
      <c r="N22" s="14">
        <v>1</v>
      </c>
      <c r="O22" s="14">
        <v>1</v>
      </c>
      <c r="P22" s="14"/>
      <c r="Q22" s="14">
        <v>1</v>
      </c>
      <c r="S22" s="3">
        <v>2</v>
      </c>
      <c r="T22" s="3">
        <v>2</v>
      </c>
      <c r="U22" s="5">
        <f t="shared" ref="U22:U89" si="18">1000+T22*10+S22</f>
        <v>1022</v>
      </c>
      <c r="V22" s="5">
        <f t="shared" ref="V22:V85" si="19">VLOOKUP(S22,$AB$29:$AC$36,2,0)</f>
        <v>6100301</v>
      </c>
      <c r="W22" s="5">
        <f t="shared" ref="W22:W85" si="20">VLOOKUP(S22,$AB$29:$AF$36,4,0)</f>
        <v>3</v>
      </c>
      <c r="X22" s="5">
        <f t="shared" ref="X22:X86" si="21">IF(OR(W22=12,W22=13),VLOOKUP(S22,$B$1:$Q$8,1+T22,0),VLOOKUP(S22,$AB$29:$AF$35,5,0))</f>
        <v>8</v>
      </c>
      <c r="Y22" s="5">
        <f t="shared" ref="Y22:Y85" si="22">IF(OR(W22=12,W22=13),0,VLOOKUP(S22,$B$1:$Q$8,1+T22,0))</f>
        <v>2</v>
      </c>
      <c r="Z22" s="5">
        <f t="shared" ref="Z22:Z85" si="23">VLOOKUP(S22,$B$2:$C$8,2,0)</f>
        <v>20</v>
      </c>
      <c r="AB22" s="3" t="str">
        <f t="shared" si="4"/>
        <v/>
      </c>
      <c r="AC22" s="3" t="str">
        <f t="shared" si="5"/>
        <v/>
      </c>
      <c r="AD22" s="3" t="str">
        <f t="shared" si="6"/>
        <v/>
      </c>
      <c r="AE22" s="3" t="str">
        <f t="shared" si="7"/>
        <v/>
      </c>
      <c r="AF22" s="3">
        <f t="shared" si="8"/>
        <v>112</v>
      </c>
      <c r="AG22" s="3" t="str">
        <f t="shared" si="9"/>
        <v/>
      </c>
      <c r="AH22" s="3">
        <f t="shared" si="10"/>
        <v>112</v>
      </c>
      <c r="AI22" s="3" t="str">
        <f t="shared" si="11"/>
        <v/>
      </c>
      <c r="AJ22" s="3" t="str">
        <f t="shared" si="12"/>
        <v/>
      </c>
      <c r="AK22" s="3">
        <f t="shared" si="13"/>
        <v>112</v>
      </c>
      <c r="AL22" s="3">
        <f t="shared" si="14"/>
        <v>112</v>
      </c>
      <c r="AM22" s="3">
        <f t="shared" si="15"/>
        <v>112</v>
      </c>
      <c r="AN22" s="3" t="str">
        <f t="shared" si="16"/>
        <v/>
      </c>
      <c r="AO22" s="3">
        <f t="shared" si="17"/>
        <v>112</v>
      </c>
    </row>
    <row r="23" spans="1:41" x14ac:dyDescent="0.15">
      <c r="A23" s="18" t="s">
        <v>14</v>
      </c>
      <c r="B23" s="14">
        <v>113</v>
      </c>
      <c r="C23" s="13">
        <v>5</v>
      </c>
      <c r="D23" s="14"/>
      <c r="E23" s="14"/>
      <c r="F23" s="14"/>
      <c r="G23" s="14">
        <v>1</v>
      </c>
      <c r="H23" s="14"/>
      <c r="I23" s="14"/>
      <c r="J23" s="14"/>
      <c r="K23" s="14">
        <v>1</v>
      </c>
      <c r="L23" s="14">
        <v>1</v>
      </c>
      <c r="M23" s="14"/>
      <c r="N23" s="14">
        <v>1</v>
      </c>
      <c r="O23" s="14"/>
      <c r="P23" s="14">
        <v>1</v>
      </c>
      <c r="Q23" s="14">
        <v>1</v>
      </c>
      <c r="S23" s="3">
        <v>3</v>
      </c>
      <c r="T23" s="3">
        <v>2</v>
      </c>
      <c r="U23" s="5">
        <f t="shared" si="18"/>
        <v>1023</v>
      </c>
      <c r="V23" s="5">
        <f t="shared" si="19"/>
        <v>6100302</v>
      </c>
      <c r="W23" s="5">
        <f t="shared" si="20"/>
        <v>1</v>
      </c>
      <c r="X23" s="5">
        <f t="shared" si="21"/>
        <v>6</v>
      </c>
      <c r="Y23" s="5">
        <f t="shared" si="22"/>
        <v>0</v>
      </c>
      <c r="Z23" s="5">
        <f t="shared" si="23"/>
        <v>20</v>
      </c>
      <c r="AB23" s="3" t="str">
        <f t="shared" si="4"/>
        <v/>
      </c>
      <c r="AC23" s="3" t="str">
        <f t="shared" si="5"/>
        <v/>
      </c>
      <c r="AD23" s="3" t="str">
        <f t="shared" si="6"/>
        <v/>
      </c>
      <c r="AE23" s="3">
        <f t="shared" si="7"/>
        <v>113</v>
      </c>
      <c r="AF23" s="3" t="str">
        <f t="shared" si="8"/>
        <v/>
      </c>
      <c r="AG23" s="3" t="str">
        <f t="shared" si="9"/>
        <v/>
      </c>
      <c r="AH23" s="3" t="str">
        <f t="shared" si="10"/>
        <v/>
      </c>
      <c r="AI23" s="3">
        <f t="shared" si="11"/>
        <v>113</v>
      </c>
      <c r="AJ23" s="3">
        <f t="shared" si="12"/>
        <v>113</v>
      </c>
      <c r="AK23" s="3" t="str">
        <f t="shared" si="13"/>
        <v/>
      </c>
      <c r="AL23" s="3">
        <f t="shared" si="14"/>
        <v>113</v>
      </c>
      <c r="AM23" s="3" t="str">
        <f t="shared" si="15"/>
        <v/>
      </c>
      <c r="AN23" s="3">
        <f t="shared" si="16"/>
        <v>113</v>
      </c>
      <c r="AO23" s="3">
        <f t="shared" si="17"/>
        <v>113</v>
      </c>
    </row>
    <row r="24" spans="1:41" x14ac:dyDescent="0.15">
      <c r="A24" s="18" t="s">
        <v>15</v>
      </c>
      <c r="B24" s="14">
        <v>114</v>
      </c>
      <c r="C24" s="13">
        <v>5</v>
      </c>
      <c r="D24" s="14"/>
      <c r="E24" s="14"/>
      <c r="F24" s="14"/>
      <c r="G24" s="14"/>
      <c r="H24" s="14"/>
      <c r="I24" s="14">
        <v>1</v>
      </c>
      <c r="J24" s="14">
        <v>1</v>
      </c>
      <c r="K24" s="14">
        <v>1</v>
      </c>
      <c r="L24" s="14"/>
      <c r="M24" s="14">
        <v>1</v>
      </c>
      <c r="N24" s="14">
        <v>1</v>
      </c>
      <c r="O24" s="14"/>
      <c r="P24" s="14">
        <v>1</v>
      </c>
      <c r="Q24" s="14">
        <v>1</v>
      </c>
      <c r="S24" s="3">
        <v>4</v>
      </c>
      <c r="T24" s="3">
        <v>2</v>
      </c>
      <c r="U24" s="5">
        <f t="shared" si="18"/>
        <v>1024</v>
      </c>
      <c r="V24" s="5">
        <f t="shared" si="19"/>
        <v>6100303</v>
      </c>
      <c r="W24" s="5">
        <f t="shared" si="20"/>
        <v>1</v>
      </c>
      <c r="X24" s="5">
        <f t="shared" si="21"/>
        <v>3</v>
      </c>
      <c r="Y24" s="5">
        <f t="shared" si="22"/>
        <v>0</v>
      </c>
      <c r="Z24" s="5">
        <f t="shared" si="23"/>
        <v>20</v>
      </c>
      <c r="AB24" s="3" t="str">
        <f t="shared" si="4"/>
        <v/>
      </c>
      <c r="AC24" s="3" t="str">
        <f t="shared" si="5"/>
        <v/>
      </c>
      <c r="AD24" s="3" t="str">
        <f t="shared" si="6"/>
        <v/>
      </c>
      <c r="AE24" s="3" t="str">
        <f t="shared" si="7"/>
        <v/>
      </c>
      <c r="AF24" s="3" t="str">
        <f t="shared" si="8"/>
        <v/>
      </c>
      <c r="AG24" s="3">
        <f t="shared" si="9"/>
        <v>114</v>
      </c>
      <c r="AH24" s="3">
        <f t="shared" si="10"/>
        <v>114</v>
      </c>
      <c r="AI24" s="3">
        <f t="shared" si="11"/>
        <v>114</v>
      </c>
      <c r="AJ24" s="3" t="str">
        <f t="shared" si="12"/>
        <v/>
      </c>
      <c r="AK24" s="3">
        <f t="shared" si="13"/>
        <v>114</v>
      </c>
      <c r="AL24" s="3">
        <f t="shared" si="14"/>
        <v>114</v>
      </c>
      <c r="AM24" s="3" t="str">
        <f t="shared" si="15"/>
        <v/>
      </c>
      <c r="AN24" s="3">
        <f t="shared" si="16"/>
        <v>114</v>
      </c>
      <c r="AO24" s="3">
        <f t="shared" si="17"/>
        <v>114</v>
      </c>
    </row>
    <row r="25" spans="1:41" x14ac:dyDescent="0.15">
      <c r="A25" s="12" t="s">
        <v>17</v>
      </c>
      <c r="B25" s="14">
        <v>115</v>
      </c>
      <c r="C25" s="13">
        <v>20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S25" s="3">
        <v>5</v>
      </c>
      <c r="T25" s="3">
        <v>2</v>
      </c>
      <c r="U25" s="5">
        <f t="shared" si="18"/>
        <v>1025</v>
      </c>
      <c r="V25" s="5">
        <f t="shared" si="19"/>
        <v>6100304</v>
      </c>
      <c r="W25" s="5">
        <f t="shared" si="20"/>
        <v>12</v>
      </c>
      <c r="X25" s="5">
        <f t="shared" si="21"/>
        <v>0</v>
      </c>
      <c r="Y25" s="5">
        <f t="shared" si="22"/>
        <v>0</v>
      </c>
      <c r="Z25" s="5">
        <f t="shared" si="23"/>
        <v>20</v>
      </c>
      <c r="AB25" s="3" t="str">
        <f t="shared" si="4"/>
        <v/>
      </c>
      <c r="AC25" s="3" t="str">
        <f t="shared" si="5"/>
        <v/>
      </c>
      <c r="AD25" s="3" t="str">
        <f t="shared" si="6"/>
        <v/>
      </c>
      <c r="AE25" s="3" t="str">
        <f t="shared" si="7"/>
        <v/>
      </c>
      <c r="AF25" s="3" t="str">
        <f t="shared" si="8"/>
        <v/>
      </c>
      <c r="AG25" s="3" t="str">
        <f t="shared" si="9"/>
        <v/>
      </c>
      <c r="AH25" s="3" t="str">
        <f t="shared" si="10"/>
        <v/>
      </c>
      <c r="AI25" s="3" t="str">
        <f t="shared" si="11"/>
        <v/>
      </c>
      <c r="AJ25" s="3" t="str">
        <f t="shared" si="12"/>
        <v/>
      </c>
      <c r="AK25" s="3" t="str">
        <f t="shared" si="13"/>
        <v/>
      </c>
      <c r="AL25" s="3" t="str">
        <f t="shared" si="14"/>
        <v/>
      </c>
      <c r="AM25" s="3" t="str">
        <f t="shared" si="15"/>
        <v/>
      </c>
      <c r="AN25" s="3" t="str">
        <f t="shared" si="16"/>
        <v/>
      </c>
      <c r="AO25" s="3" t="str">
        <f t="shared" si="17"/>
        <v/>
      </c>
    </row>
    <row r="26" spans="1:41" x14ac:dyDescent="0.15">
      <c r="A26" s="19" t="s">
        <v>18</v>
      </c>
      <c r="B26" s="14">
        <v>116</v>
      </c>
      <c r="C26" s="20">
        <v>20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S26" s="3">
        <v>8</v>
      </c>
      <c r="T26" s="3">
        <v>2</v>
      </c>
      <c r="U26" s="5">
        <f t="shared" si="18"/>
        <v>1028</v>
      </c>
      <c r="V26" s="5">
        <f t="shared" si="19"/>
        <v>6100307</v>
      </c>
      <c r="W26" s="5">
        <f t="shared" si="20"/>
        <v>13</v>
      </c>
      <c r="X26" s="5">
        <f t="shared" si="21"/>
        <v>2</v>
      </c>
      <c r="Y26" s="5">
        <f t="shared" si="22"/>
        <v>0</v>
      </c>
      <c r="Z26" s="5">
        <f t="shared" si="23"/>
        <v>20</v>
      </c>
      <c r="AB26" s="3" t="str">
        <f t="shared" si="4"/>
        <v/>
      </c>
      <c r="AC26" s="3" t="str">
        <f t="shared" si="5"/>
        <v/>
      </c>
      <c r="AD26" s="3" t="str">
        <f t="shared" si="6"/>
        <v/>
      </c>
      <c r="AE26" s="3" t="str">
        <f t="shared" si="7"/>
        <v/>
      </c>
      <c r="AF26" s="3" t="str">
        <f t="shared" si="8"/>
        <v/>
      </c>
      <c r="AG26" s="3" t="str">
        <f t="shared" si="9"/>
        <v/>
      </c>
      <c r="AH26" s="3" t="str">
        <f t="shared" si="10"/>
        <v/>
      </c>
      <c r="AI26" s="3" t="str">
        <f t="shared" si="11"/>
        <v/>
      </c>
      <c r="AJ26" s="3" t="str">
        <f t="shared" si="12"/>
        <v/>
      </c>
      <c r="AK26" s="3" t="str">
        <f t="shared" si="13"/>
        <v/>
      </c>
      <c r="AL26" s="3" t="str">
        <f t="shared" si="14"/>
        <v/>
      </c>
      <c r="AM26" s="3" t="str">
        <f t="shared" si="15"/>
        <v/>
      </c>
      <c r="AN26" s="3" t="str">
        <f t="shared" si="16"/>
        <v/>
      </c>
      <c r="AO26" s="3" t="str">
        <f t="shared" si="17"/>
        <v/>
      </c>
    </row>
    <row r="27" spans="1:41" x14ac:dyDescent="0.15">
      <c r="A27" s="15" t="s">
        <v>19</v>
      </c>
      <c r="B27" s="17">
        <v>117</v>
      </c>
      <c r="C27" s="16">
        <v>20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S27" s="3">
        <v>1</v>
      </c>
      <c r="T27" s="3">
        <v>3</v>
      </c>
      <c r="U27" s="5">
        <f t="shared" si="18"/>
        <v>1031</v>
      </c>
      <c r="V27" s="5">
        <f t="shared" si="19"/>
        <v>6100300</v>
      </c>
      <c r="W27" s="5">
        <f t="shared" si="20"/>
        <v>1</v>
      </c>
      <c r="X27" s="5">
        <f t="shared" si="21"/>
        <v>4</v>
      </c>
      <c r="Y27" s="5">
        <f t="shared" si="22"/>
        <v>0</v>
      </c>
      <c r="Z27" s="5">
        <f t="shared" si="23"/>
        <v>20</v>
      </c>
      <c r="AB27" s="3" t="str">
        <f t="shared" si="4"/>
        <v/>
      </c>
      <c r="AC27" s="3" t="str">
        <f t="shared" si="5"/>
        <v/>
      </c>
      <c r="AD27" s="3" t="str">
        <f t="shared" si="6"/>
        <v/>
      </c>
      <c r="AE27" s="3" t="str">
        <f t="shared" si="7"/>
        <v/>
      </c>
      <c r="AF27" s="3" t="str">
        <f t="shared" si="8"/>
        <v/>
      </c>
      <c r="AG27" s="3" t="str">
        <f t="shared" si="9"/>
        <v/>
      </c>
      <c r="AH27" s="3" t="str">
        <f t="shared" si="10"/>
        <v/>
      </c>
      <c r="AI27" s="3" t="str">
        <f t="shared" si="11"/>
        <v/>
      </c>
      <c r="AJ27" s="3" t="str">
        <f t="shared" si="12"/>
        <v/>
      </c>
      <c r="AK27" s="3" t="str">
        <f t="shared" si="13"/>
        <v/>
      </c>
      <c r="AL27" s="3" t="str">
        <f t="shared" si="14"/>
        <v/>
      </c>
      <c r="AM27" s="3" t="str">
        <f t="shared" si="15"/>
        <v/>
      </c>
      <c r="AN27" s="3" t="str">
        <f t="shared" si="16"/>
        <v/>
      </c>
      <c r="AO27" s="3" t="str">
        <f t="shared" si="17"/>
        <v/>
      </c>
    </row>
    <row r="28" spans="1:41" hidden="1" x14ac:dyDescent="0.15">
      <c r="A28" s="4"/>
      <c r="B28" s="6"/>
      <c r="C28" s="6"/>
      <c r="D28" s="2">
        <v>2</v>
      </c>
      <c r="E28" s="2">
        <v>3</v>
      </c>
      <c r="F28" s="2">
        <v>4</v>
      </c>
      <c r="G28" s="2">
        <v>5</v>
      </c>
      <c r="H28" s="2">
        <v>6</v>
      </c>
      <c r="I28" s="2">
        <v>7</v>
      </c>
      <c r="J28" s="2">
        <v>8</v>
      </c>
      <c r="K28" s="2">
        <v>9</v>
      </c>
      <c r="L28" s="2">
        <v>10</v>
      </c>
      <c r="M28" s="2">
        <v>11</v>
      </c>
      <c r="N28" s="2">
        <v>12</v>
      </c>
      <c r="O28" s="2">
        <v>13</v>
      </c>
      <c r="P28" s="2">
        <v>14</v>
      </c>
      <c r="Q28" s="2">
        <v>15</v>
      </c>
      <c r="S28" s="3">
        <v>2</v>
      </c>
      <c r="T28" s="3">
        <v>3</v>
      </c>
      <c r="U28" s="5">
        <f t="shared" si="18"/>
        <v>1032</v>
      </c>
      <c r="V28" s="5">
        <f t="shared" si="19"/>
        <v>6100301</v>
      </c>
      <c r="W28" s="5">
        <f t="shared" si="20"/>
        <v>3</v>
      </c>
      <c r="X28" s="5">
        <f t="shared" si="21"/>
        <v>8</v>
      </c>
      <c r="Y28" s="5">
        <f t="shared" si="22"/>
        <v>15</v>
      </c>
      <c r="Z28" s="5">
        <f t="shared" si="23"/>
        <v>20</v>
      </c>
    </row>
    <row r="29" spans="1:41" hidden="1" x14ac:dyDescent="0.15">
      <c r="A29" s="8" t="s">
        <v>33</v>
      </c>
      <c r="C29" s="6"/>
      <c r="D29" s="5">
        <f>SUMIFS($C$2:$C$8,D2:D8,"&gt;0")+SUMPRODUCT($C$10:$C$27,D10:D27)</f>
        <v>40</v>
      </c>
      <c r="E29" s="5">
        <f t="shared" ref="E29:Q29" si="24">SUMIFS($C$2:$C$8,E2:E8,"&gt;0")+SUMPRODUCT($C$10:$C$27,E10:E27)</f>
        <v>80</v>
      </c>
      <c r="F29" s="5">
        <f t="shared" si="24"/>
        <v>120</v>
      </c>
      <c r="G29" s="5">
        <f t="shared" si="24"/>
        <v>150</v>
      </c>
      <c r="H29" s="5">
        <f t="shared" si="24"/>
        <v>150</v>
      </c>
      <c r="I29" s="5">
        <f t="shared" si="24"/>
        <v>150</v>
      </c>
      <c r="J29" s="5">
        <f t="shared" si="24"/>
        <v>180</v>
      </c>
      <c r="K29" s="5">
        <f t="shared" si="24"/>
        <v>160</v>
      </c>
      <c r="L29" s="5">
        <f t="shared" si="24"/>
        <v>180</v>
      </c>
      <c r="M29" s="5">
        <f t="shared" si="24"/>
        <v>160</v>
      </c>
      <c r="N29" s="5">
        <f t="shared" si="24"/>
        <v>160</v>
      </c>
      <c r="O29" s="5">
        <f t="shared" si="24"/>
        <v>180</v>
      </c>
      <c r="P29" s="5">
        <f t="shared" si="24"/>
        <v>160</v>
      </c>
      <c r="Q29" s="5">
        <f t="shared" si="24"/>
        <v>170</v>
      </c>
      <c r="S29" s="3">
        <v>3</v>
      </c>
      <c r="T29" s="3">
        <v>3</v>
      </c>
      <c r="U29" s="5">
        <f t="shared" si="18"/>
        <v>1033</v>
      </c>
      <c r="V29" s="5">
        <f t="shared" si="19"/>
        <v>6100302</v>
      </c>
      <c r="W29" s="5">
        <f t="shared" si="20"/>
        <v>1</v>
      </c>
      <c r="X29" s="5">
        <f t="shared" si="21"/>
        <v>6</v>
      </c>
      <c r="Y29" s="5">
        <f t="shared" si="22"/>
        <v>3</v>
      </c>
      <c r="Z29" s="5">
        <f t="shared" si="23"/>
        <v>20</v>
      </c>
      <c r="AB29" s="4">
        <v>1</v>
      </c>
      <c r="AC29" s="3">
        <v>6100300</v>
      </c>
      <c r="AD29" s="4" t="s">
        <v>26</v>
      </c>
      <c r="AE29" s="3">
        <v>1</v>
      </c>
      <c r="AF29" s="3">
        <v>4</v>
      </c>
      <c r="AG29" s="3">
        <v>2</v>
      </c>
    </row>
    <row r="30" spans="1:41" hidden="1" x14ac:dyDescent="0.15">
      <c r="A30" s="8" t="s">
        <v>34</v>
      </c>
      <c r="D30" s="9">
        <v>40</v>
      </c>
      <c r="E30" s="9">
        <v>80</v>
      </c>
      <c r="F30" s="9">
        <v>100</v>
      </c>
      <c r="G30" s="9">
        <v>120</v>
      </c>
      <c r="H30" s="9">
        <v>120</v>
      </c>
      <c r="I30" s="9">
        <v>120</v>
      </c>
      <c r="J30" s="9">
        <v>150</v>
      </c>
      <c r="K30" s="9">
        <v>130</v>
      </c>
      <c r="L30" s="9">
        <v>150</v>
      </c>
      <c r="M30" s="9">
        <v>130</v>
      </c>
      <c r="N30" s="9">
        <v>130</v>
      </c>
      <c r="O30" s="9">
        <v>150</v>
      </c>
      <c r="P30" s="9">
        <v>130</v>
      </c>
      <c r="Q30" s="9">
        <v>140</v>
      </c>
      <c r="S30" s="3">
        <v>4</v>
      </c>
      <c r="T30" s="3">
        <v>3</v>
      </c>
      <c r="U30" s="5">
        <f t="shared" si="18"/>
        <v>1034</v>
      </c>
      <c r="V30" s="5">
        <f t="shared" si="19"/>
        <v>6100303</v>
      </c>
      <c r="W30" s="5">
        <f t="shared" si="20"/>
        <v>1</v>
      </c>
      <c r="X30" s="5">
        <f t="shared" si="21"/>
        <v>3</v>
      </c>
      <c r="Y30" s="5">
        <f t="shared" si="22"/>
        <v>5</v>
      </c>
      <c r="Z30" s="5">
        <f t="shared" si="23"/>
        <v>20</v>
      </c>
      <c r="AB30" s="4">
        <v>2</v>
      </c>
      <c r="AC30" s="3">
        <v>6100301</v>
      </c>
      <c r="AD30" s="4" t="s">
        <v>27</v>
      </c>
      <c r="AE30" s="3">
        <v>3</v>
      </c>
      <c r="AF30" s="3">
        <v>8</v>
      </c>
      <c r="AG30" s="3">
        <v>10</v>
      </c>
    </row>
    <row r="31" spans="1:41" hidden="1" x14ac:dyDescent="0.15">
      <c r="A31" s="6">
        <v>1</v>
      </c>
      <c r="D31" s="6">
        <v>20</v>
      </c>
      <c r="E31" s="6">
        <v>20</v>
      </c>
      <c r="F31" s="6">
        <v>20</v>
      </c>
      <c r="G31" s="6">
        <v>20</v>
      </c>
      <c r="H31" s="6">
        <v>20</v>
      </c>
      <c r="I31" s="6">
        <v>20</v>
      </c>
      <c r="J31" s="6">
        <v>20</v>
      </c>
      <c r="K31" s="6">
        <v>20</v>
      </c>
      <c r="L31" s="6">
        <v>20</v>
      </c>
      <c r="M31" s="6">
        <v>20</v>
      </c>
      <c r="N31" s="6">
        <v>20</v>
      </c>
      <c r="O31" s="6">
        <v>20</v>
      </c>
      <c r="P31" s="6">
        <v>20</v>
      </c>
      <c r="Q31" s="6">
        <v>20</v>
      </c>
      <c r="S31" s="3">
        <v>5</v>
      </c>
      <c r="T31" s="3">
        <v>3</v>
      </c>
      <c r="U31" s="5">
        <f t="shared" si="18"/>
        <v>1035</v>
      </c>
      <c r="V31" s="5">
        <f t="shared" si="19"/>
        <v>6100304</v>
      </c>
      <c r="W31" s="5">
        <f t="shared" si="20"/>
        <v>12</v>
      </c>
      <c r="X31" s="5">
        <f t="shared" si="21"/>
        <v>0</v>
      </c>
      <c r="Y31" s="5">
        <f t="shared" si="22"/>
        <v>0</v>
      </c>
      <c r="Z31" s="5">
        <f t="shared" si="23"/>
        <v>20</v>
      </c>
      <c r="AB31" s="4">
        <v>3</v>
      </c>
      <c r="AC31" s="3">
        <v>6100302</v>
      </c>
      <c r="AD31" s="4" t="s">
        <v>28</v>
      </c>
      <c r="AE31" s="3">
        <v>1</v>
      </c>
      <c r="AF31" s="3">
        <v>6</v>
      </c>
      <c r="AG31" s="3">
        <v>4</v>
      </c>
    </row>
    <row r="32" spans="1:41" hidden="1" x14ac:dyDescent="0.15">
      <c r="A32" s="6">
        <v>2</v>
      </c>
      <c r="D32" s="9">
        <v>40</v>
      </c>
      <c r="E32" s="9">
        <v>50</v>
      </c>
      <c r="F32" s="9">
        <v>50</v>
      </c>
      <c r="G32" s="9">
        <v>50</v>
      </c>
      <c r="H32" s="9">
        <v>50</v>
      </c>
      <c r="I32" s="9">
        <v>50</v>
      </c>
      <c r="J32" s="9">
        <v>50</v>
      </c>
      <c r="K32" s="9">
        <v>50</v>
      </c>
      <c r="L32" s="9">
        <v>50</v>
      </c>
      <c r="M32" s="9">
        <v>50</v>
      </c>
      <c r="N32" s="9">
        <v>50</v>
      </c>
      <c r="O32" s="9">
        <v>50</v>
      </c>
      <c r="P32" s="9">
        <v>50</v>
      </c>
      <c r="Q32" s="9">
        <v>50</v>
      </c>
      <c r="S32" s="3">
        <v>7</v>
      </c>
      <c r="T32" s="3">
        <v>3</v>
      </c>
      <c r="U32" s="5">
        <f t="shared" si="18"/>
        <v>1037</v>
      </c>
      <c r="V32" s="5">
        <f t="shared" si="19"/>
        <v>6100306</v>
      </c>
      <c r="W32" s="5">
        <f t="shared" si="20"/>
        <v>3</v>
      </c>
      <c r="X32" s="5">
        <f t="shared" si="21"/>
        <v>17</v>
      </c>
      <c r="Y32" s="5">
        <f t="shared" si="22"/>
        <v>5</v>
      </c>
      <c r="Z32" s="5">
        <f t="shared" si="23"/>
        <v>20</v>
      </c>
      <c r="AB32" s="4">
        <v>4</v>
      </c>
      <c r="AC32" s="3">
        <v>6100303</v>
      </c>
      <c r="AD32" s="4" t="s">
        <v>29</v>
      </c>
      <c r="AE32" s="3">
        <v>1</v>
      </c>
      <c r="AF32" s="3">
        <v>3</v>
      </c>
      <c r="AG32" s="3">
        <v>80</v>
      </c>
    </row>
    <row r="33" spans="1:33" hidden="1" x14ac:dyDescent="0.15">
      <c r="A33" s="6">
        <v>3</v>
      </c>
      <c r="D33" s="6"/>
      <c r="E33" s="6">
        <f>E29</f>
        <v>80</v>
      </c>
      <c r="F33" s="6">
        <v>80</v>
      </c>
      <c r="G33" s="6">
        <v>80</v>
      </c>
      <c r="H33" s="6">
        <v>80</v>
      </c>
      <c r="I33" s="6">
        <v>80</v>
      </c>
      <c r="J33" s="6">
        <v>80</v>
      </c>
      <c r="K33" s="6">
        <v>80</v>
      </c>
      <c r="L33" s="6">
        <v>80</v>
      </c>
      <c r="M33" s="6">
        <v>80</v>
      </c>
      <c r="N33" s="6">
        <v>80</v>
      </c>
      <c r="O33" s="6">
        <v>80</v>
      </c>
      <c r="P33" s="6">
        <v>80</v>
      </c>
      <c r="Q33" s="6">
        <v>80</v>
      </c>
      <c r="S33" s="3">
        <f>S21</f>
        <v>1</v>
      </c>
      <c r="T33" s="3">
        <v>4</v>
      </c>
      <c r="U33" s="5">
        <f t="shared" si="18"/>
        <v>1041</v>
      </c>
      <c r="V33" s="5">
        <f t="shared" si="19"/>
        <v>6100300</v>
      </c>
      <c r="W33" s="5">
        <f t="shared" si="20"/>
        <v>1</v>
      </c>
      <c r="X33" s="5">
        <f t="shared" si="21"/>
        <v>4</v>
      </c>
      <c r="Y33" s="5">
        <f t="shared" si="22"/>
        <v>2</v>
      </c>
      <c r="Z33" s="5">
        <f t="shared" si="23"/>
        <v>20</v>
      </c>
      <c r="AB33" s="4">
        <v>5</v>
      </c>
      <c r="AC33" s="3">
        <v>6100304</v>
      </c>
      <c r="AD33" s="4" t="s">
        <v>30</v>
      </c>
      <c r="AE33" s="3">
        <v>12</v>
      </c>
      <c r="AF33" s="3">
        <v>20</v>
      </c>
    </row>
    <row r="34" spans="1:33" hidden="1" x14ac:dyDescent="0.15">
      <c r="A34" s="5">
        <v>4</v>
      </c>
      <c r="F34" s="5">
        <v>100</v>
      </c>
      <c r="G34" s="5">
        <v>100</v>
      </c>
      <c r="H34" s="5">
        <v>100</v>
      </c>
      <c r="I34" s="5">
        <v>100</v>
      </c>
      <c r="J34" s="5">
        <v>100</v>
      </c>
      <c r="K34" s="5">
        <v>100</v>
      </c>
      <c r="L34" s="5">
        <v>100</v>
      </c>
      <c r="M34" s="5">
        <v>100</v>
      </c>
      <c r="N34" s="5">
        <v>100</v>
      </c>
      <c r="O34" s="5">
        <v>100</v>
      </c>
      <c r="P34" s="5">
        <v>100</v>
      </c>
      <c r="Q34" s="5">
        <v>100</v>
      </c>
      <c r="S34" s="3">
        <f>S22</f>
        <v>2</v>
      </c>
      <c r="T34" s="3">
        <v>4</v>
      </c>
      <c r="U34" s="5">
        <f t="shared" si="18"/>
        <v>1042</v>
      </c>
      <c r="V34" s="5">
        <f t="shared" si="19"/>
        <v>6100301</v>
      </c>
      <c r="W34" s="5">
        <f t="shared" si="20"/>
        <v>3</v>
      </c>
      <c r="X34" s="5">
        <f t="shared" si="21"/>
        <v>8</v>
      </c>
      <c r="Y34" s="5">
        <f t="shared" si="22"/>
        <v>20</v>
      </c>
      <c r="Z34" s="5">
        <f t="shared" si="23"/>
        <v>20</v>
      </c>
      <c r="AB34" s="3">
        <v>7</v>
      </c>
      <c r="AC34" s="3">
        <v>6100306</v>
      </c>
      <c r="AD34" s="4" t="s">
        <v>31</v>
      </c>
      <c r="AE34" s="3">
        <v>3</v>
      </c>
      <c r="AF34" s="3">
        <v>17</v>
      </c>
      <c r="AG34" s="3">
        <v>5</v>
      </c>
    </row>
    <row r="35" spans="1:33" hidden="1" x14ac:dyDescent="0.15">
      <c r="A35" s="5">
        <v>5</v>
      </c>
      <c r="F35" s="5">
        <v>120</v>
      </c>
      <c r="G35" s="5">
        <v>130</v>
      </c>
      <c r="H35" s="5">
        <v>130</v>
      </c>
      <c r="I35" s="5">
        <v>130</v>
      </c>
      <c r="J35" s="5">
        <v>130</v>
      </c>
      <c r="K35" s="5">
        <v>130</v>
      </c>
      <c r="L35" s="5">
        <v>130</v>
      </c>
      <c r="M35" s="5">
        <v>130</v>
      </c>
      <c r="N35" s="5">
        <v>130</v>
      </c>
      <c r="O35" s="5">
        <v>130</v>
      </c>
      <c r="P35" s="5">
        <v>130</v>
      </c>
      <c r="Q35" s="5">
        <v>130</v>
      </c>
      <c r="S35" s="3">
        <f>S23</f>
        <v>3</v>
      </c>
      <c r="T35" s="3">
        <v>4</v>
      </c>
      <c r="U35" s="5">
        <f t="shared" si="18"/>
        <v>1043</v>
      </c>
      <c r="V35" s="5">
        <f t="shared" si="19"/>
        <v>6100302</v>
      </c>
      <c r="W35" s="5">
        <f t="shared" si="20"/>
        <v>1</v>
      </c>
      <c r="X35" s="5">
        <f t="shared" si="21"/>
        <v>6</v>
      </c>
      <c r="Y35" s="5">
        <f t="shared" si="22"/>
        <v>3</v>
      </c>
      <c r="Z35" s="5">
        <f t="shared" si="23"/>
        <v>20</v>
      </c>
      <c r="AB35" s="3">
        <v>8</v>
      </c>
      <c r="AC35" s="3">
        <v>6100307</v>
      </c>
      <c r="AD35" s="3" t="s">
        <v>53</v>
      </c>
      <c r="AE35" s="3">
        <v>13</v>
      </c>
      <c r="AF35" s="3">
        <v>1</v>
      </c>
    </row>
    <row r="36" spans="1:33" hidden="1" x14ac:dyDescent="0.15">
      <c r="A36" s="5">
        <v>6</v>
      </c>
      <c r="G36" s="5">
        <f>G29</f>
        <v>150</v>
      </c>
      <c r="H36" s="5">
        <f t="shared" ref="H36:Q36" si="25">H29</f>
        <v>150</v>
      </c>
      <c r="I36" s="5">
        <f t="shared" si="25"/>
        <v>150</v>
      </c>
      <c r="J36" s="5">
        <f t="shared" si="25"/>
        <v>180</v>
      </c>
      <c r="K36" s="5">
        <f t="shared" si="25"/>
        <v>160</v>
      </c>
      <c r="L36" s="5">
        <f t="shared" si="25"/>
        <v>180</v>
      </c>
      <c r="M36" s="5">
        <f t="shared" si="25"/>
        <v>160</v>
      </c>
      <c r="N36" s="5">
        <f t="shared" si="25"/>
        <v>160</v>
      </c>
      <c r="O36" s="5">
        <f t="shared" si="25"/>
        <v>180</v>
      </c>
      <c r="P36" s="5">
        <f t="shared" si="25"/>
        <v>160</v>
      </c>
      <c r="Q36" s="5">
        <f t="shared" si="25"/>
        <v>170</v>
      </c>
      <c r="S36" s="3">
        <f>S24</f>
        <v>4</v>
      </c>
      <c r="T36" s="3">
        <v>4</v>
      </c>
      <c r="U36" s="5">
        <f t="shared" si="18"/>
        <v>1044</v>
      </c>
      <c r="V36" s="5">
        <f t="shared" si="19"/>
        <v>6100303</v>
      </c>
      <c r="W36" s="5">
        <f t="shared" si="20"/>
        <v>1</v>
      </c>
      <c r="X36" s="5">
        <f t="shared" si="21"/>
        <v>3</v>
      </c>
      <c r="Y36" s="5">
        <f t="shared" si="22"/>
        <v>10</v>
      </c>
      <c r="Z36" s="5">
        <f t="shared" si="23"/>
        <v>20</v>
      </c>
    </row>
    <row r="37" spans="1:33" hidden="1" x14ac:dyDescent="0.15">
      <c r="D37" s="10" t="str">
        <f>D31&amp;","&amp;D32&amp;IF(D33="","",","&amp;D33)&amp;IF(D34="","",","&amp;D34)&amp;IF(D35="","",","&amp;D35)&amp;IF(D36="","",","&amp;D36)</f>
        <v>20,40</v>
      </c>
      <c r="E37" s="10" t="str">
        <f t="shared" ref="E37:Q37" si="26">E31&amp;","&amp;E32&amp;IF(E33="","",","&amp;E33)&amp;IF(E34="","",","&amp;E34)&amp;IF(E35="","",","&amp;E35)&amp;IF(E36="","",","&amp;E36)</f>
        <v>20,50,80</v>
      </c>
      <c r="F37" s="10" t="str">
        <f t="shared" si="26"/>
        <v>20,50,80,100,120</v>
      </c>
      <c r="G37" s="10" t="str">
        <f t="shared" si="26"/>
        <v>20,50,80,100,130,150</v>
      </c>
      <c r="H37" s="10" t="str">
        <f t="shared" si="26"/>
        <v>20,50,80,100,130,150</v>
      </c>
      <c r="I37" s="10" t="str">
        <f t="shared" si="26"/>
        <v>20,50,80,100,130,150</v>
      </c>
      <c r="J37" s="10" t="str">
        <f t="shared" si="26"/>
        <v>20,50,80,100,130,180</v>
      </c>
      <c r="K37" s="10" t="str">
        <f t="shared" si="26"/>
        <v>20,50,80,100,130,160</v>
      </c>
      <c r="L37" s="10" t="str">
        <f t="shared" si="26"/>
        <v>20,50,80,100,130,180</v>
      </c>
      <c r="M37" s="10" t="str">
        <f t="shared" si="26"/>
        <v>20,50,80,100,130,160</v>
      </c>
      <c r="N37" s="10" t="str">
        <f t="shared" si="26"/>
        <v>20,50,80,100,130,160</v>
      </c>
      <c r="O37" s="10" t="str">
        <f t="shared" si="26"/>
        <v>20,50,80,100,130,180</v>
      </c>
      <c r="P37" s="10" t="str">
        <f t="shared" si="26"/>
        <v>20,50,80,100,130,160</v>
      </c>
      <c r="Q37" s="10" t="str">
        <f t="shared" si="26"/>
        <v>20,50,80,100,130,170</v>
      </c>
      <c r="R37" s="3" t="s">
        <v>35</v>
      </c>
      <c r="S37" s="3">
        <f>S25</f>
        <v>5</v>
      </c>
      <c r="T37" s="3">
        <v>4</v>
      </c>
      <c r="U37" s="5">
        <f t="shared" si="18"/>
        <v>1045</v>
      </c>
      <c r="V37" s="5">
        <f t="shared" si="19"/>
        <v>6100304</v>
      </c>
      <c r="W37" s="5">
        <f t="shared" si="20"/>
        <v>12</v>
      </c>
      <c r="X37" s="5">
        <f t="shared" si="21"/>
        <v>5</v>
      </c>
      <c r="Y37" s="5">
        <f t="shared" si="22"/>
        <v>0</v>
      </c>
      <c r="Z37" s="5">
        <f t="shared" si="23"/>
        <v>20</v>
      </c>
    </row>
    <row r="38" spans="1:33" hidden="1" x14ac:dyDescent="0.15">
      <c r="D38" s="11" t="s">
        <v>52</v>
      </c>
      <c r="E38" s="11" t="s">
        <v>38</v>
      </c>
      <c r="F38" s="11" t="s">
        <v>39</v>
      </c>
      <c r="G38" s="11" t="s">
        <v>40</v>
      </c>
      <c r="H38" s="11" t="s">
        <v>41</v>
      </c>
      <c r="I38" s="11" t="s">
        <v>42</v>
      </c>
      <c r="J38" s="11" t="s">
        <v>49</v>
      </c>
      <c r="K38" s="11" t="s">
        <v>43</v>
      </c>
      <c r="L38" s="11" t="s">
        <v>50</v>
      </c>
      <c r="M38" s="11" t="s">
        <v>44</v>
      </c>
      <c r="N38" s="11" t="s">
        <v>45</v>
      </c>
      <c r="O38" s="11" t="s">
        <v>51</v>
      </c>
      <c r="P38" s="11" t="s">
        <v>46</v>
      </c>
      <c r="Q38" s="11" t="s">
        <v>47</v>
      </c>
      <c r="S38" s="3">
        <f t="shared" ref="S38:S42" si="27">S27</f>
        <v>1</v>
      </c>
      <c r="T38" s="3">
        <f>T33+1</f>
        <v>5</v>
      </c>
      <c r="U38" s="5">
        <f t="shared" si="18"/>
        <v>1051</v>
      </c>
      <c r="V38" s="5">
        <f t="shared" si="19"/>
        <v>6100300</v>
      </c>
      <c r="W38" s="5">
        <f t="shared" si="20"/>
        <v>1</v>
      </c>
      <c r="X38" s="5">
        <f t="shared" si="21"/>
        <v>4</v>
      </c>
      <c r="Y38" s="5">
        <f t="shared" si="22"/>
        <v>2</v>
      </c>
      <c r="Z38" s="5">
        <f t="shared" si="23"/>
        <v>20</v>
      </c>
    </row>
    <row r="39" spans="1:33" hidden="1" x14ac:dyDescent="0.15">
      <c r="A39" s="3" t="s">
        <v>0</v>
      </c>
      <c r="B39" s="5" t="s">
        <v>36</v>
      </c>
      <c r="C39" s="5" t="s">
        <v>37</v>
      </c>
      <c r="D39" s="5" t="s">
        <v>48</v>
      </c>
      <c r="S39" s="3">
        <f t="shared" si="27"/>
        <v>2</v>
      </c>
      <c r="T39" s="3">
        <f t="shared" ref="T39:T95" si="28">T34+1</f>
        <v>5</v>
      </c>
      <c r="U39" s="5">
        <f t="shared" si="18"/>
        <v>1052</v>
      </c>
      <c r="V39" s="5">
        <f t="shared" si="19"/>
        <v>6100301</v>
      </c>
      <c r="W39" s="5">
        <f t="shared" si="20"/>
        <v>3</v>
      </c>
      <c r="X39" s="5">
        <f t="shared" si="21"/>
        <v>8</v>
      </c>
      <c r="Y39" s="5">
        <f t="shared" si="22"/>
        <v>20</v>
      </c>
      <c r="Z39" s="5">
        <f t="shared" si="23"/>
        <v>20</v>
      </c>
    </row>
    <row r="40" spans="1:33" hidden="1" x14ac:dyDescent="0.15">
      <c r="A40" s="3">
        <v>2</v>
      </c>
      <c r="B40" s="5">
        <f>HLOOKUP(A40,$D$28:$Q$37,3,0)</f>
        <v>40</v>
      </c>
      <c r="C40" s="10" t="str">
        <f>HLOOKUP(A40,$D$28:$Q$38,10,0)</f>
        <v>20,40</v>
      </c>
      <c r="D40" s="10" t="str">
        <f>HLOOKUP(A40,$D$28:$Q$38,11,0)</f>
        <v>1022,1028</v>
      </c>
      <c r="S40" s="3">
        <f t="shared" si="27"/>
        <v>3</v>
      </c>
      <c r="T40" s="3">
        <f t="shared" si="28"/>
        <v>5</v>
      </c>
      <c r="U40" s="5">
        <f t="shared" si="18"/>
        <v>1053</v>
      </c>
      <c r="V40" s="5">
        <f t="shared" si="19"/>
        <v>6100302</v>
      </c>
      <c r="W40" s="5">
        <f t="shared" si="20"/>
        <v>1</v>
      </c>
      <c r="X40" s="5">
        <f t="shared" si="21"/>
        <v>6</v>
      </c>
      <c r="Y40" s="5">
        <f t="shared" si="22"/>
        <v>3</v>
      </c>
      <c r="Z40" s="5">
        <f t="shared" si="23"/>
        <v>20</v>
      </c>
    </row>
    <row r="41" spans="1:33" hidden="1" x14ac:dyDescent="0.15">
      <c r="A41" s="3">
        <v>3</v>
      </c>
      <c r="B41" s="5">
        <f t="shared" ref="B41:B53" si="29">HLOOKUP(A41,$D$28:$Q$37,3,0)</f>
        <v>80</v>
      </c>
      <c r="C41" s="10" t="str">
        <f t="shared" ref="C41:C53" si="30">HLOOKUP(A41,$D$28:$Q$38,10,0)</f>
        <v>20,50,80</v>
      </c>
      <c r="D41" s="10" t="str">
        <f t="shared" ref="D41:D53" si="31">HLOOKUP(A41,$D$28:$Q$38,11,0)</f>
        <v>1032,1033,1034,1037</v>
      </c>
      <c r="S41" s="3">
        <f t="shared" si="27"/>
        <v>4</v>
      </c>
      <c r="T41" s="3">
        <f t="shared" si="28"/>
        <v>5</v>
      </c>
      <c r="U41" s="5">
        <f t="shared" si="18"/>
        <v>1054</v>
      </c>
      <c r="V41" s="5">
        <f t="shared" si="19"/>
        <v>6100303</v>
      </c>
      <c r="W41" s="5">
        <f t="shared" si="20"/>
        <v>1</v>
      </c>
      <c r="X41" s="5">
        <f t="shared" si="21"/>
        <v>3</v>
      </c>
      <c r="Y41" s="5">
        <f t="shared" si="22"/>
        <v>10</v>
      </c>
      <c r="Z41" s="5">
        <f t="shared" si="23"/>
        <v>20</v>
      </c>
    </row>
    <row r="42" spans="1:33" hidden="1" x14ac:dyDescent="0.15">
      <c r="A42" s="3">
        <v>4</v>
      </c>
      <c r="B42" s="5">
        <f t="shared" si="29"/>
        <v>100</v>
      </c>
      <c r="C42" s="10" t="str">
        <f t="shared" si="30"/>
        <v>20,50,80,100,120</v>
      </c>
      <c r="D42" s="10" t="str">
        <f t="shared" si="31"/>
        <v>1041,1042,1043,1044,1045,106,107,108,109</v>
      </c>
      <c r="S42" s="3">
        <f t="shared" si="27"/>
        <v>5</v>
      </c>
      <c r="T42" s="3">
        <f t="shared" si="28"/>
        <v>5</v>
      </c>
      <c r="U42" s="5">
        <f t="shared" si="18"/>
        <v>1055</v>
      </c>
      <c r="V42" s="5">
        <f t="shared" si="19"/>
        <v>6100304</v>
      </c>
      <c r="W42" s="5">
        <f t="shared" si="20"/>
        <v>12</v>
      </c>
      <c r="X42" s="5">
        <f t="shared" si="21"/>
        <v>5</v>
      </c>
      <c r="Y42" s="5">
        <f t="shared" si="22"/>
        <v>0</v>
      </c>
      <c r="Z42" s="5">
        <f t="shared" si="23"/>
        <v>20</v>
      </c>
    </row>
    <row r="43" spans="1:33" hidden="1" x14ac:dyDescent="0.15">
      <c r="A43" s="3">
        <v>5</v>
      </c>
      <c r="B43" s="5">
        <f t="shared" si="29"/>
        <v>120</v>
      </c>
      <c r="C43" s="10" t="str">
        <f t="shared" si="30"/>
        <v>20,50,80,100,130,150</v>
      </c>
      <c r="D43" s="10" t="str">
        <f t="shared" si="31"/>
        <v>1051,1052,1053,1054,1055,100,101,102,103,106,107,108,109,110,113</v>
      </c>
      <c r="S43" s="3">
        <f t="shared" ref="S43:S57" si="32">S33</f>
        <v>1</v>
      </c>
      <c r="T43" s="3">
        <f t="shared" si="28"/>
        <v>6</v>
      </c>
      <c r="U43" s="5">
        <f t="shared" si="18"/>
        <v>1061</v>
      </c>
      <c r="V43" s="5">
        <f t="shared" si="19"/>
        <v>6100300</v>
      </c>
      <c r="W43" s="5">
        <f t="shared" si="20"/>
        <v>1</v>
      </c>
      <c r="X43" s="5">
        <f t="shared" si="21"/>
        <v>4</v>
      </c>
      <c r="Y43" s="5">
        <f t="shared" si="22"/>
        <v>3</v>
      </c>
      <c r="Z43" s="5">
        <f t="shared" si="23"/>
        <v>20</v>
      </c>
    </row>
    <row r="44" spans="1:33" hidden="1" x14ac:dyDescent="0.15">
      <c r="A44" s="3">
        <v>6</v>
      </c>
      <c r="B44" s="5">
        <f t="shared" si="29"/>
        <v>120</v>
      </c>
      <c r="C44" s="10" t="str">
        <f t="shared" si="30"/>
        <v>20,50,80,100,130,150</v>
      </c>
      <c r="D44" s="10" t="str">
        <f t="shared" si="31"/>
        <v>1061,1062,1063,1064,1065,100,101,102,103,106,107,108,109,111,112</v>
      </c>
      <c r="S44" s="3">
        <f t="shared" si="32"/>
        <v>2</v>
      </c>
      <c r="T44" s="3">
        <f t="shared" si="28"/>
        <v>6</v>
      </c>
      <c r="U44" s="5">
        <f t="shared" si="18"/>
        <v>1062</v>
      </c>
      <c r="V44" s="5">
        <f t="shared" si="19"/>
        <v>6100301</v>
      </c>
      <c r="W44" s="5">
        <f t="shared" si="20"/>
        <v>3</v>
      </c>
      <c r="X44" s="5">
        <f t="shared" si="21"/>
        <v>8</v>
      </c>
      <c r="Y44" s="5">
        <f t="shared" si="22"/>
        <v>20</v>
      </c>
      <c r="Z44" s="5">
        <f t="shared" si="23"/>
        <v>20</v>
      </c>
    </row>
    <row r="45" spans="1:33" hidden="1" x14ac:dyDescent="0.15">
      <c r="A45" s="3">
        <v>7</v>
      </c>
      <c r="B45" s="5">
        <f t="shared" si="29"/>
        <v>120</v>
      </c>
      <c r="C45" s="10" t="str">
        <f t="shared" si="30"/>
        <v>20,50,80,100,130,150</v>
      </c>
      <c r="D45" s="10" t="str">
        <f t="shared" si="31"/>
        <v>1071,1072,1073,1074,1075,100,101,102,103,106,107,108,109,110,114</v>
      </c>
      <c r="S45" s="3">
        <f t="shared" si="32"/>
        <v>3</v>
      </c>
      <c r="T45" s="3">
        <f t="shared" si="28"/>
        <v>6</v>
      </c>
      <c r="U45" s="5">
        <f t="shared" si="18"/>
        <v>1063</v>
      </c>
      <c r="V45" s="5">
        <f t="shared" si="19"/>
        <v>6100302</v>
      </c>
      <c r="W45" s="5">
        <f t="shared" si="20"/>
        <v>1</v>
      </c>
      <c r="X45" s="5">
        <f t="shared" si="21"/>
        <v>6</v>
      </c>
      <c r="Y45" s="5">
        <f t="shared" si="22"/>
        <v>3</v>
      </c>
      <c r="Z45" s="5">
        <f t="shared" si="23"/>
        <v>20</v>
      </c>
    </row>
    <row r="46" spans="1:33" hidden="1" x14ac:dyDescent="0.15">
      <c r="A46" s="3">
        <v>8</v>
      </c>
      <c r="B46" s="5">
        <f t="shared" si="29"/>
        <v>150</v>
      </c>
      <c r="C46" s="10" t="str">
        <f t="shared" si="30"/>
        <v>20,50,80,100,130,180</v>
      </c>
      <c r="D46" s="10" t="str">
        <f t="shared" si="31"/>
        <v>1081,1082,1083,1084,1085,1087,100,101,102,103,105,106,107,108,109,110,112,114</v>
      </c>
      <c r="S46" s="3">
        <f t="shared" si="32"/>
        <v>4</v>
      </c>
      <c r="T46" s="3">
        <f t="shared" si="28"/>
        <v>6</v>
      </c>
      <c r="U46" s="5">
        <f t="shared" si="18"/>
        <v>1064</v>
      </c>
      <c r="V46" s="5">
        <f t="shared" si="19"/>
        <v>6100303</v>
      </c>
      <c r="W46" s="5">
        <f t="shared" si="20"/>
        <v>1</v>
      </c>
      <c r="X46" s="5">
        <f t="shared" si="21"/>
        <v>3</v>
      </c>
      <c r="Y46" s="5">
        <f t="shared" si="22"/>
        <v>10</v>
      </c>
      <c r="Z46" s="5">
        <f t="shared" si="23"/>
        <v>20</v>
      </c>
    </row>
    <row r="47" spans="1:33" hidden="1" x14ac:dyDescent="0.15">
      <c r="A47" s="3">
        <v>9</v>
      </c>
      <c r="B47" s="5">
        <f t="shared" si="29"/>
        <v>130</v>
      </c>
      <c r="C47" s="10" t="str">
        <f t="shared" si="30"/>
        <v>20,50,80,100,130,160</v>
      </c>
      <c r="D47" s="10" t="str">
        <f t="shared" si="31"/>
        <v>1091,1092,1093,1094,1095,100,101,102,103,104,106,107,108,109,111,113,114</v>
      </c>
      <c r="S47" s="3">
        <f t="shared" si="32"/>
        <v>5</v>
      </c>
      <c r="T47" s="3">
        <f t="shared" si="28"/>
        <v>6</v>
      </c>
      <c r="U47" s="5">
        <f t="shared" si="18"/>
        <v>1065</v>
      </c>
      <c r="V47" s="5">
        <f t="shared" si="19"/>
        <v>6100304</v>
      </c>
      <c r="W47" s="5">
        <f t="shared" si="20"/>
        <v>12</v>
      </c>
      <c r="X47" s="5">
        <f t="shared" si="21"/>
        <v>5</v>
      </c>
      <c r="Y47" s="5">
        <f t="shared" si="22"/>
        <v>0</v>
      </c>
      <c r="Z47" s="5">
        <f t="shared" si="23"/>
        <v>20</v>
      </c>
    </row>
    <row r="48" spans="1:33" hidden="1" x14ac:dyDescent="0.15">
      <c r="A48" s="3">
        <v>10</v>
      </c>
      <c r="B48" s="5">
        <f t="shared" si="29"/>
        <v>150</v>
      </c>
      <c r="C48" s="10" t="str">
        <f t="shared" si="30"/>
        <v>20,50,80,100,130,180</v>
      </c>
      <c r="D48" s="10" t="str">
        <f t="shared" si="31"/>
        <v>1101,1102,1103,1104,1105,1107,100,101,102,103,105,106,107,108,109,110,111,113</v>
      </c>
      <c r="S48" s="3">
        <f t="shared" si="32"/>
        <v>1</v>
      </c>
      <c r="T48" s="3">
        <f t="shared" si="28"/>
        <v>7</v>
      </c>
      <c r="U48" s="5">
        <f t="shared" si="18"/>
        <v>1071</v>
      </c>
      <c r="V48" s="5">
        <f t="shared" si="19"/>
        <v>6100300</v>
      </c>
      <c r="W48" s="5">
        <f t="shared" si="20"/>
        <v>1</v>
      </c>
      <c r="X48" s="5">
        <f t="shared" si="21"/>
        <v>4</v>
      </c>
      <c r="Y48" s="5">
        <f t="shared" si="22"/>
        <v>3</v>
      </c>
      <c r="Z48" s="5">
        <f t="shared" si="23"/>
        <v>20</v>
      </c>
    </row>
    <row r="49" spans="1:26" hidden="1" x14ac:dyDescent="0.15">
      <c r="A49" s="3">
        <v>11</v>
      </c>
      <c r="B49" s="5">
        <f t="shared" si="29"/>
        <v>130</v>
      </c>
      <c r="C49" s="10" t="str">
        <f t="shared" si="30"/>
        <v>20,50,80,100,130,160</v>
      </c>
      <c r="D49" s="10" t="str">
        <f t="shared" si="31"/>
        <v>1111,1112,1113,1114,1115,100,101,102,103,104,106,107,108,109,111,112,114</v>
      </c>
      <c r="S49" s="3">
        <f t="shared" si="32"/>
        <v>2</v>
      </c>
      <c r="T49" s="3">
        <f t="shared" si="28"/>
        <v>7</v>
      </c>
      <c r="U49" s="5">
        <f t="shared" si="18"/>
        <v>1072</v>
      </c>
      <c r="V49" s="5">
        <f t="shared" si="19"/>
        <v>6100301</v>
      </c>
      <c r="W49" s="5">
        <f t="shared" si="20"/>
        <v>3</v>
      </c>
      <c r="X49" s="5">
        <f t="shared" si="21"/>
        <v>8</v>
      </c>
      <c r="Y49" s="5">
        <f t="shared" si="22"/>
        <v>25</v>
      </c>
      <c r="Z49" s="5">
        <f t="shared" si="23"/>
        <v>20</v>
      </c>
    </row>
    <row r="50" spans="1:26" hidden="1" x14ac:dyDescent="0.15">
      <c r="A50" s="3">
        <v>12</v>
      </c>
      <c r="B50" s="5">
        <f t="shared" si="29"/>
        <v>130</v>
      </c>
      <c r="C50" s="10" t="str">
        <f t="shared" si="30"/>
        <v>20,50,80,100,130,160</v>
      </c>
      <c r="D50" s="10" t="str">
        <f t="shared" si="31"/>
        <v>1121,1122,1123,1124,1125,100,101,102,103,105,106,107,108,109,112,113,114</v>
      </c>
      <c r="S50" s="3">
        <f t="shared" si="32"/>
        <v>3</v>
      </c>
      <c r="T50" s="3">
        <f t="shared" si="28"/>
        <v>7</v>
      </c>
      <c r="U50" s="5">
        <f t="shared" si="18"/>
        <v>1073</v>
      </c>
      <c r="V50" s="5">
        <f t="shared" si="19"/>
        <v>6100302</v>
      </c>
      <c r="W50" s="5">
        <f t="shared" si="20"/>
        <v>1</v>
      </c>
      <c r="X50" s="5">
        <f t="shared" si="21"/>
        <v>6</v>
      </c>
      <c r="Y50" s="5">
        <f t="shared" si="22"/>
        <v>3</v>
      </c>
      <c r="Z50" s="5">
        <f t="shared" si="23"/>
        <v>20</v>
      </c>
    </row>
    <row r="51" spans="1:26" hidden="1" x14ac:dyDescent="0.15">
      <c r="A51" s="3">
        <v>13</v>
      </c>
      <c r="B51" s="5">
        <f t="shared" si="29"/>
        <v>150</v>
      </c>
      <c r="C51" s="10" t="str">
        <f t="shared" si="30"/>
        <v>20,50,80,100,130,180</v>
      </c>
      <c r="D51" s="10" t="str">
        <f t="shared" si="31"/>
        <v>1131,1132,1133,1134,1135,1137,100,101,102,103,104,106,107,108,109,110,111,112</v>
      </c>
      <c r="S51" s="3">
        <f t="shared" si="32"/>
        <v>4</v>
      </c>
      <c r="T51" s="3">
        <f t="shared" si="28"/>
        <v>7</v>
      </c>
      <c r="U51" s="5">
        <f t="shared" si="18"/>
        <v>1074</v>
      </c>
      <c r="V51" s="5">
        <f t="shared" si="19"/>
        <v>6100303</v>
      </c>
      <c r="W51" s="5">
        <f t="shared" si="20"/>
        <v>1</v>
      </c>
      <c r="X51" s="5">
        <f t="shared" si="21"/>
        <v>3</v>
      </c>
      <c r="Y51" s="5">
        <f t="shared" si="22"/>
        <v>10</v>
      </c>
      <c r="Z51" s="5">
        <f t="shared" si="23"/>
        <v>20</v>
      </c>
    </row>
    <row r="52" spans="1:26" hidden="1" x14ac:dyDescent="0.15">
      <c r="A52" s="3">
        <v>14</v>
      </c>
      <c r="B52" s="5">
        <f t="shared" si="29"/>
        <v>130</v>
      </c>
      <c r="C52" s="10" t="str">
        <f t="shared" si="30"/>
        <v>20,50,80,100,130,160</v>
      </c>
      <c r="D52" s="10" t="str">
        <f t="shared" si="31"/>
        <v>1141,1142,1143,1144,1145,100,101,102,103,105,106,107,108,109,110,113,114</v>
      </c>
      <c r="S52" s="3">
        <f t="shared" si="32"/>
        <v>5</v>
      </c>
      <c r="T52" s="3">
        <f t="shared" si="28"/>
        <v>7</v>
      </c>
      <c r="U52" s="5">
        <f t="shared" si="18"/>
        <v>1075</v>
      </c>
      <c r="V52" s="5">
        <f t="shared" si="19"/>
        <v>6100304</v>
      </c>
      <c r="W52" s="5">
        <f t="shared" si="20"/>
        <v>12</v>
      </c>
      <c r="X52" s="5">
        <f t="shared" si="21"/>
        <v>5</v>
      </c>
      <c r="Y52" s="5">
        <f t="shared" si="22"/>
        <v>0</v>
      </c>
      <c r="Z52" s="5">
        <f t="shared" si="23"/>
        <v>20</v>
      </c>
    </row>
    <row r="53" spans="1:26" hidden="1" x14ac:dyDescent="0.15">
      <c r="A53" s="3">
        <v>15</v>
      </c>
      <c r="B53" s="5">
        <f t="shared" si="29"/>
        <v>140</v>
      </c>
      <c r="C53" s="10" t="str">
        <f t="shared" si="30"/>
        <v>20,50,80,100,130,170</v>
      </c>
      <c r="D53" s="10" t="str">
        <f t="shared" si="31"/>
        <v>1151,1152,1153,1154,1155,100,101,102,103,104,105,106,107,108,109,111,112,113,114</v>
      </c>
      <c r="S53" s="3">
        <f t="shared" si="32"/>
        <v>1</v>
      </c>
      <c r="T53" s="3">
        <f t="shared" si="28"/>
        <v>8</v>
      </c>
      <c r="U53" s="5">
        <f t="shared" si="18"/>
        <v>1081</v>
      </c>
      <c r="V53" s="5">
        <f t="shared" si="19"/>
        <v>6100300</v>
      </c>
      <c r="W53" s="5">
        <f t="shared" si="20"/>
        <v>1</v>
      </c>
      <c r="X53" s="5">
        <f t="shared" si="21"/>
        <v>4</v>
      </c>
      <c r="Y53" s="5">
        <f t="shared" si="22"/>
        <v>3</v>
      </c>
      <c r="Z53" s="5">
        <f t="shared" si="23"/>
        <v>20</v>
      </c>
    </row>
    <row r="54" spans="1:26" hidden="1" x14ac:dyDescent="0.15">
      <c r="S54" s="3">
        <f t="shared" si="32"/>
        <v>2</v>
      </c>
      <c r="T54" s="3">
        <f t="shared" si="28"/>
        <v>8</v>
      </c>
      <c r="U54" s="5">
        <f t="shared" si="18"/>
        <v>1082</v>
      </c>
      <c r="V54" s="5">
        <f t="shared" si="19"/>
        <v>6100301</v>
      </c>
      <c r="W54" s="5">
        <f t="shared" si="20"/>
        <v>3</v>
      </c>
      <c r="X54" s="5">
        <f t="shared" si="21"/>
        <v>8</v>
      </c>
      <c r="Y54" s="5">
        <f t="shared" si="22"/>
        <v>25</v>
      </c>
      <c r="Z54" s="5">
        <f t="shared" si="23"/>
        <v>20</v>
      </c>
    </row>
    <row r="55" spans="1:26" hidden="1" x14ac:dyDescent="0.15">
      <c r="D55" s="5">
        <f>COUNTIF(D2:D8,"&gt;0")*20</f>
        <v>40</v>
      </c>
      <c r="E55" s="5">
        <f t="shared" ref="E55:F55" si="33">COUNTIF(E2:E8,"&gt;0")*20</f>
        <v>80</v>
      </c>
      <c r="F55" s="5">
        <f t="shared" si="33"/>
        <v>100</v>
      </c>
      <c r="G55" s="5">
        <f>COUNTIF(G2:G8,"&gt;0")*20+20+20</f>
        <v>140</v>
      </c>
      <c r="H55" s="5">
        <f t="shared" ref="H55:Q55" si="34">COUNTIF(H2:H8,"&gt;0")*20+20+20</f>
        <v>140</v>
      </c>
      <c r="I55" s="5">
        <f t="shared" si="34"/>
        <v>140</v>
      </c>
      <c r="J55" s="5">
        <f t="shared" si="34"/>
        <v>160</v>
      </c>
      <c r="K55" s="5">
        <f t="shared" si="34"/>
        <v>140</v>
      </c>
      <c r="L55" s="5">
        <f t="shared" si="34"/>
        <v>160</v>
      </c>
      <c r="M55" s="5">
        <f t="shared" si="34"/>
        <v>140</v>
      </c>
      <c r="N55" s="5">
        <f t="shared" si="34"/>
        <v>140</v>
      </c>
      <c r="O55" s="5">
        <f t="shared" si="34"/>
        <v>160</v>
      </c>
      <c r="P55" s="5">
        <f t="shared" si="34"/>
        <v>140</v>
      </c>
      <c r="Q55" s="5">
        <f t="shared" si="34"/>
        <v>140</v>
      </c>
      <c r="S55" s="3">
        <f t="shared" si="32"/>
        <v>3</v>
      </c>
      <c r="T55" s="3">
        <f t="shared" si="28"/>
        <v>8</v>
      </c>
      <c r="U55" s="5">
        <f t="shared" si="18"/>
        <v>1083</v>
      </c>
      <c r="V55" s="5">
        <f t="shared" si="19"/>
        <v>6100302</v>
      </c>
      <c r="W55" s="5">
        <f t="shared" si="20"/>
        <v>1</v>
      </c>
      <c r="X55" s="5">
        <f t="shared" si="21"/>
        <v>6</v>
      </c>
      <c r="Y55" s="5">
        <f t="shared" si="22"/>
        <v>3</v>
      </c>
      <c r="Z55" s="5">
        <f t="shared" si="23"/>
        <v>20</v>
      </c>
    </row>
    <row r="56" spans="1:26" x14ac:dyDescent="0.15">
      <c r="S56" s="3">
        <f t="shared" si="32"/>
        <v>4</v>
      </c>
      <c r="T56" s="3">
        <f t="shared" si="28"/>
        <v>8</v>
      </c>
      <c r="U56" s="5">
        <f t="shared" si="18"/>
        <v>1084</v>
      </c>
      <c r="V56" s="5">
        <f t="shared" si="19"/>
        <v>6100303</v>
      </c>
      <c r="W56" s="5">
        <f t="shared" si="20"/>
        <v>1</v>
      </c>
      <c r="X56" s="5">
        <f t="shared" si="21"/>
        <v>3</v>
      </c>
      <c r="Y56" s="5">
        <f t="shared" si="22"/>
        <v>10</v>
      </c>
      <c r="Z56" s="5">
        <f t="shared" si="23"/>
        <v>20</v>
      </c>
    </row>
    <row r="57" spans="1:26" x14ac:dyDescent="0.15">
      <c r="S57" s="3">
        <f t="shared" si="32"/>
        <v>5</v>
      </c>
      <c r="T57" s="3">
        <f t="shared" si="28"/>
        <v>8</v>
      </c>
      <c r="U57" s="5">
        <f t="shared" si="18"/>
        <v>1085</v>
      </c>
      <c r="V57" s="5">
        <f t="shared" si="19"/>
        <v>6100304</v>
      </c>
      <c r="W57" s="5">
        <f t="shared" si="20"/>
        <v>12</v>
      </c>
      <c r="X57" s="5">
        <f t="shared" si="21"/>
        <v>5</v>
      </c>
      <c r="Y57" s="5">
        <f t="shared" si="22"/>
        <v>0</v>
      </c>
      <c r="Z57" s="5">
        <f t="shared" si="23"/>
        <v>20</v>
      </c>
    </row>
    <row r="58" spans="1:26" x14ac:dyDescent="0.15">
      <c r="S58" s="3">
        <v>7</v>
      </c>
      <c r="T58" s="3">
        <v>8</v>
      </c>
      <c r="U58" s="5">
        <f t="shared" ref="U58" si="35">1000+T58*10+S58</f>
        <v>1087</v>
      </c>
      <c r="V58" s="5">
        <f t="shared" si="19"/>
        <v>6100306</v>
      </c>
      <c r="W58" s="5">
        <f t="shared" si="20"/>
        <v>3</v>
      </c>
      <c r="X58" s="5">
        <f t="shared" si="21"/>
        <v>17</v>
      </c>
      <c r="Y58" s="5">
        <f t="shared" si="22"/>
        <v>10</v>
      </c>
      <c r="Z58" s="5">
        <f t="shared" si="23"/>
        <v>20</v>
      </c>
    </row>
    <row r="59" spans="1:26" x14ac:dyDescent="0.15">
      <c r="S59" s="3">
        <f t="shared" ref="S59:S68" si="36">S48</f>
        <v>1</v>
      </c>
      <c r="T59" s="3">
        <f>T53+1</f>
        <v>9</v>
      </c>
      <c r="U59" s="5">
        <f t="shared" si="18"/>
        <v>1091</v>
      </c>
      <c r="V59" s="5">
        <f t="shared" si="19"/>
        <v>6100300</v>
      </c>
      <c r="W59" s="5">
        <f t="shared" si="20"/>
        <v>1</v>
      </c>
      <c r="X59" s="5">
        <f t="shared" si="21"/>
        <v>4</v>
      </c>
      <c r="Y59" s="5">
        <f t="shared" si="22"/>
        <v>3</v>
      </c>
      <c r="Z59" s="5">
        <f t="shared" si="23"/>
        <v>20</v>
      </c>
    </row>
    <row r="60" spans="1:26" x14ac:dyDescent="0.15">
      <c r="S60" s="3">
        <f t="shared" si="36"/>
        <v>2</v>
      </c>
      <c r="T60" s="3">
        <f>T54+1</f>
        <v>9</v>
      </c>
      <c r="U60" s="5">
        <f t="shared" si="18"/>
        <v>1092</v>
      </c>
      <c r="V60" s="5">
        <f t="shared" si="19"/>
        <v>6100301</v>
      </c>
      <c r="W60" s="5">
        <f t="shared" si="20"/>
        <v>3</v>
      </c>
      <c r="X60" s="5">
        <f t="shared" si="21"/>
        <v>8</v>
      </c>
      <c r="Y60" s="5">
        <f t="shared" si="22"/>
        <v>25</v>
      </c>
      <c r="Z60" s="5">
        <f t="shared" si="23"/>
        <v>20</v>
      </c>
    </row>
    <row r="61" spans="1:26" x14ac:dyDescent="0.15">
      <c r="S61" s="3">
        <f t="shared" si="36"/>
        <v>3</v>
      </c>
      <c r="T61" s="3">
        <f>T55+1</f>
        <v>9</v>
      </c>
      <c r="U61" s="5">
        <f t="shared" si="18"/>
        <v>1093</v>
      </c>
      <c r="V61" s="5">
        <f t="shared" si="19"/>
        <v>6100302</v>
      </c>
      <c r="W61" s="5">
        <f t="shared" si="20"/>
        <v>1</v>
      </c>
      <c r="X61" s="5">
        <f t="shared" si="21"/>
        <v>6</v>
      </c>
      <c r="Y61" s="5">
        <f t="shared" si="22"/>
        <v>3</v>
      </c>
      <c r="Z61" s="5">
        <f t="shared" si="23"/>
        <v>20</v>
      </c>
    </row>
    <row r="62" spans="1:26" x14ac:dyDescent="0.15">
      <c r="S62" s="3">
        <f t="shared" si="36"/>
        <v>4</v>
      </c>
      <c r="T62" s="3">
        <f>T56+1</f>
        <v>9</v>
      </c>
      <c r="U62" s="5">
        <f t="shared" si="18"/>
        <v>1094</v>
      </c>
      <c r="V62" s="5">
        <f t="shared" si="19"/>
        <v>6100303</v>
      </c>
      <c r="W62" s="5">
        <f t="shared" si="20"/>
        <v>1</v>
      </c>
      <c r="X62" s="5">
        <f t="shared" si="21"/>
        <v>3</v>
      </c>
      <c r="Y62" s="5">
        <f t="shared" si="22"/>
        <v>10</v>
      </c>
      <c r="Z62" s="5">
        <f t="shared" si="23"/>
        <v>20</v>
      </c>
    </row>
    <row r="63" spans="1:26" x14ac:dyDescent="0.15">
      <c r="S63" s="3">
        <f t="shared" si="36"/>
        <v>5</v>
      </c>
      <c r="T63" s="3">
        <f>T57+1</f>
        <v>9</v>
      </c>
      <c r="U63" s="5">
        <f t="shared" si="18"/>
        <v>1095</v>
      </c>
      <c r="V63" s="5">
        <f t="shared" si="19"/>
        <v>6100304</v>
      </c>
      <c r="W63" s="5">
        <f t="shared" si="20"/>
        <v>12</v>
      </c>
      <c r="X63" s="5">
        <f t="shared" si="21"/>
        <v>5</v>
      </c>
      <c r="Y63" s="5">
        <f t="shared" si="22"/>
        <v>0</v>
      </c>
      <c r="Z63" s="5">
        <f t="shared" si="23"/>
        <v>20</v>
      </c>
    </row>
    <row r="64" spans="1:26" x14ac:dyDescent="0.15">
      <c r="S64" s="3">
        <f t="shared" si="36"/>
        <v>1</v>
      </c>
      <c r="T64" s="3">
        <f t="shared" si="28"/>
        <v>10</v>
      </c>
      <c r="U64" s="5">
        <f t="shared" si="18"/>
        <v>1101</v>
      </c>
      <c r="V64" s="5">
        <f t="shared" si="19"/>
        <v>6100300</v>
      </c>
      <c r="W64" s="5">
        <f t="shared" si="20"/>
        <v>1</v>
      </c>
      <c r="X64" s="5">
        <f t="shared" si="21"/>
        <v>4</v>
      </c>
      <c r="Y64" s="5">
        <f t="shared" si="22"/>
        <v>4</v>
      </c>
      <c r="Z64" s="5">
        <f t="shared" si="23"/>
        <v>20</v>
      </c>
    </row>
    <row r="65" spans="19:26" x14ac:dyDescent="0.15">
      <c r="S65" s="3">
        <f t="shared" si="36"/>
        <v>2</v>
      </c>
      <c r="T65" s="3">
        <f t="shared" si="28"/>
        <v>10</v>
      </c>
      <c r="U65" s="5">
        <f t="shared" si="18"/>
        <v>1102</v>
      </c>
      <c r="V65" s="5">
        <f t="shared" si="19"/>
        <v>6100301</v>
      </c>
      <c r="W65" s="5">
        <f t="shared" si="20"/>
        <v>3</v>
      </c>
      <c r="X65" s="5">
        <f t="shared" si="21"/>
        <v>8</v>
      </c>
      <c r="Y65" s="5">
        <f t="shared" si="22"/>
        <v>25</v>
      </c>
      <c r="Z65" s="5">
        <f t="shared" si="23"/>
        <v>20</v>
      </c>
    </row>
    <row r="66" spans="19:26" x14ac:dyDescent="0.15">
      <c r="S66" s="3">
        <f t="shared" si="36"/>
        <v>3</v>
      </c>
      <c r="T66" s="3">
        <f t="shared" si="28"/>
        <v>10</v>
      </c>
      <c r="U66" s="5">
        <f t="shared" si="18"/>
        <v>1103</v>
      </c>
      <c r="V66" s="5">
        <f t="shared" si="19"/>
        <v>6100302</v>
      </c>
      <c r="W66" s="5">
        <f t="shared" si="20"/>
        <v>1</v>
      </c>
      <c r="X66" s="5">
        <f t="shared" si="21"/>
        <v>6</v>
      </c>
      <c r="Y66" s="5">
        <f t="shared" si="22"/>
        <v>3</v>
      </c>
      <c r="Z66" s="5">
        <f t="shared" si="23"/>
        <v>20</v>
      </c>
    </row>
    <row r="67" spans="19:26" x14ac:dyDescent="0.15">
      <c r="S67" s="3">
        <f t="shared" si="36"/>
        <v>4</v>
      </c>
      <c r="T67" s="3">
        <f t="shared" si="28"/>
        <v>10</v>
      </c>
      <c r="U67" s="5">
        <f t="shared" si="18"/>
        <v>1104</v>
      </c>
      <c r="V67" s="5">
        <f t="shared" si="19"/>
        <v>6100303</v>
      </c>
      <c r="W67" s="5">
        <f t="shared" si="20"/>
        <v>1</v>
      </c>
      <c r="X67" s="5">
        <f t="shared" si="21"/>
        <v>3</v>
      </c>
      <c r="Y67" s="5">
        <f t="shared" si="22"/>
        <v>10</v>
      </c>
      <c r="Z67" s="5">
        <f t="shared" si="23"/>
        <v>20</v>
      </c>
    </row>
    <row r="68" spans="19:26" x14ac:dyDescent="0.15">
      <c r="S68" s="3">
        <f t="shared" si="36"/>
        <v>5</v>
      </c>
      <c r="T68" s="3">
        <f t="shared" si="28"/>
        <v>10</v>
      </c>
      <c r="U68" s="5">
        <f t="shared" si="18"/>
        <v>1105</v>
      </c>
      <c r="V68" s="5">
        <f t="shared" si="19"/>
        <v>6100304</v>
      </c>
      <c r="W68" s="5">
        <f t="shared" si="20"/>
        <v>12</v>
      </c>
      <c r="X68" s="5">
        <f t="shared" si="21"/>
        <v>5</v>
      </c>
      <c r="Y68" s="5">
        <f t="shared" si="22"/>
        <v>0</v>
      </c>
      <c r="Z68" s="5">
        <f t="shared" si="23"/>
        <v>20</v>
      </c>
    </row>
    <row r="69" spans="19:26" x14ac:dyDescent="0.15">
      <c r="S69" s="3">
        <v>7</v>
      </c>
      <c r="T69" s="3">
        <v>10</v>
      </c>
      <c r="U69" s="5">
        <f t="shared" ref="U69" si="37">1000+T69*10+S69</f>
        <v>1107</v>
      </c>
      <c r="V69" s="5">
        <f t="shared" si="19"/>
        <v>6100306</v>
      </c>
      <c r="W69" s="5">
        <f t="shared" si="20"/>
        <v>3</v>
      </c>
      <c r="X69" s="5">
        <f t="shared" si="21"/>
        <v>17</v>
      </c>
      <c r="Y69" s="5">
        <f t="shared" si="22"/>
        <v>15</v>
      </c>
      <c r="Z69" s="5">
        <f t="shared" si="23"/>
        <v>20</v>
      </c>
    </row>
    <row r="70" spans="19:26" x14ac:dyDescent="0.15">
      <c r="S70" s="3">
        <f t="shared" ref="S70:S79" si="38">S59</f>
        <v>1</v>
      </c>
      <c r="T70" s="3">
        <f>T64+1</f>
        <v>11</v>
      </c>
      <c r="U70" s="5">
        <f t="shared" si="18"/>
        <v>1111</v>
      </c>
      <c r="V70" s="5">
        <f t="shared" si="19"/>
        <v>6100300</v>
      </c>
      <c r="W70" s="5">
        <f t="shared" si="20"/>
        <v>1</v>
      </c>
      <c r="X70" s="5">
        <f t="shared" si="21"/>
        <v>4</v>
      </c>
      <c r="Y70" s="5">
        <f t="shared" si="22"/>
        <v>4</v>
      </c>
      <c r="Z70" s="5">
        <f t="shared" si="23"/>
        <v>20</v>
      </c>
    </row>
    <row r="71" spans="19:26" x14ac:dyDescent="0.15">
      <c r="S71" s="3">
        <f t="shared" si="38"/>
        <v>2</v>
      </c>
      <c r="T71" s="3">
        <f>T65+1</f>
        <v>11</v>
      </c>
      <c r="U71" s="5">
        <f t="shared" si="18"/>
        <v>1112</v>
      </c>
      <c r="V71" s="5">
        <f t="shared" si="19"/>
        <v>6100301</v>
      </c>
      <c r="W71" s="5">
        <f t="shared" si="20"/>
        <v>3</v>
      </c>
      <c r="X71" s="5">
        <f t="shared" si="21"/>
        <v>8</v>
      </c>
      <c r="Y71" s="5">
        <f t="shared" si="22"/>
        <v>25</v>
      </c>
      <c r="Z71" s="5">
        <f t="shared" si="23"/>
        <v>20</v>
      </c>
    </row>
    <row r="72" spans="19:26" x14ac:dyDescent="0.15">
      <c r="S72" s="3">
        <f t="shared" si="38"/>
        <v>3</v>
      </c>
      <c r="T72" s="3">
        <f>T66+1</f>
        <v>11</v>
      </c>
      <c r="U72" s="5">
        <f t="shared" si="18"/>
        <v>1113</v>
      </c>
      <c r="V72" s="5">
        <f t="shared" si="19"/>
        <v>6100302</v>
      </c>
      <c r="W72" s="5">
        <f t="shared" si="20"/>
        <v>1</v>
      </c>
      <c r="X72" s="5">
        <f t="shared" si="21"/>
        <v>6</v>
      </c>
      <c r="Y72" s="5">
        <f t="shared" si="22"/>
        <v>3</v>
      </c>
      <c r="Z72" s="5">
        <f t="shared" si="23"/>
        <v>20</v>
      </c>
    </row>
    <row r="73" spans="19:26" x14ac:dyDescent="0.15">
      <c r="S73" s="3">
        <f t="shared" si="38"/>
        <v>4</v>
      </c>
      <c r="T73" s="3">
        <f>T67+1</f>
        <v>11</v>
      </c>
      <c r="U73" s="5">
        <f t="shared" si="18"/>
        <v>1114</v>
      </c>
      <c r="V73" s="5">
        <f t="shared" si="19"/>
        <v>6100303</v>
      </c>
      <c r="W73" s="5">
        <f t="shared" si="20"/>
        <v>1</v>
      </c>
      <c r="X73" s="5">
        <f t="shared" si="21"/>
        <v>3</v>
      </c>
      <c r="Y73" s="5">
        <f t="shared" si="22"/>
        <v>10</v>
      </c>
      <c r="Z73" s="5">
        <f t="shared" si="23"/>
        <v>20</v>
      </c>
    </row>
    <row r="74" spans="19:26" x14ac:dyDescent="0.15">
      <c r="S74" s="3">
        <f t="shared" si="38"/>
        <v>5</v>
      </c>
      <c r="T74" s="3">
        <f>T68+1</f>
        <v>11</v>
      </c>
      <c r="U74" s="5">
        <f t="shared" si="18"/>
        <v>1115</v>
      </c>
      <c r="V74" s="5">
        <f t="shared" si="19"/>
        <v>6100304</v>
      </c>
      <c r="W74" s="5">
        <f t="shared" si="20"/>
        <v>12</v>
      </c>
      <c r="X74" s="5">
        <f t="shared" si="21"/>
        <v>5</v>
      </c>
      <c r="Y74" s="5">
        <f t="shared" si="22"/>
        <v>0</v>
      </c>
      <c r="Z74" s="5">
        <f t="shared" si="23"/>
        <v>20</v>
      </c>
    </row>
    <row r="75" spans="19:26" x14ac:dyDescent="0.15">
      <c r="S75" s="3">
        <f t="shared" si="38"/>
        <v>1</v>
      </c>
      <c r="T75" s="3">
        <f t="shared" si="28"/>
        <v>12</v>
      </c>
      <c r="U75" s="5">
        <f t="shared" si="18"/>
        <v>1121</v>
      </c>
      <c r="V75" s="5">
        <f t="shared" si="19"/>
        <v>6100300</v>
      </c>
      <c r="W75" s="5">
        <f t="shared" si="20"/>
        <v>1</v>
      </c>
      <c r="X75" s="5">
        <f t="shared" si="21"/>
        <v>4</v>
      </c>
      <c r="Y75" s="5">
        <f t="shared" si="22"/>
        <v>4</v>
      </c>
      <c r="Z75" s="5">
        <f t="shared" si="23"/>
        <v>20</v>
      </c>
    </row>
    <row r="76" spans="19:26" x14ac:dyDescent="0.15">
      <c r="S76" s="3">
        <f t="shared" si="38"/>
        <v>2</v>
      </c>
      <c r="T76" s="3">
        <f t="shared" si="28"/>
        <v>12</v>
      </c>
      <c r="U76" s="5">
        <f t="shared" si="18"/>
        <v>1122</v>
      </c>
      <c r="V76" s="5">
        <f t="shared" si="19"/>
        <v>6100301</v>
      </c>
      <c r="W76" s="5">
        <f t="shared" si="20"/>
        <v>3</v>
      </c>
      <c r="X76" s="5">
        <f t="shared" si="21"/>
        <v>8</v>
      </c>
      <c r="Y76" s="5">
        <f t="shared" si="22"/>
        <v>25</v>
      </c>
      <c r="Z76" s="5">
        <f t="shared" si="23"/>
        <v>20</v>
      </c>
    </row>
    <row r="77" spans="19:26" x14ac:dyDescent="0.15">
      <c r="S77" s="3">
        <f t="shared" si="38"/>
        <v>3</v>
      </c>
      <c r="T77" s="3">
        <f t="shared" si="28"/>
        <v>12</v>
      </c>
      <c r="U77" s="5">
        <f t="shared" si="18"/>
        <v>1123</v>
      </c>
      <c r="V77" s="5">
        <f t="shared" si="19"/>
        <v>6100302</v>
      </c>
      <c r="W77" s="5">
        <f t="shared" si="20"/>
        <v>1</v>
      </c>
      <c r="X77" s="5">
        <f t="shared" si="21"/>
        <v>6</v>
      </c>
      <c r="Y77" s="5">
        <f t="shared" si="22"/>
        <v>3</v>
      </c>
      <c r="Z77" s="5">
        <f t="shared" si="23"/>
        <v>20</v>
      </c>
    </row>
    <row r="78" spans="19:26" x14ac:dyDescent="0.15">
      <c r="S78" s="3">
        <f t="shared" si="38"/>
        <v>4</v>
      </c>
      <c r="T78" s="3">
        <f t="shared" si="28"/>
        <v>12</v>
      </c>
      <c r="U78" s="5">
        <f t="shared" si="18"/>
        <v>1124</v>
      </c>
      <c r="V78" s="5">
        <f t="shared" si="19"/>
        <v>6100303</v>
      </c>
      <c r="W78" s="5">
        <f t="shared" si="20"/>
        <v>1</v>
      </c>
      <c r="X78" s="5">
        <f t="shared" si="21"/>
        <v>3</v>
      </c>
      <c r="Y78" s="5">
        <f t="shared" si="22"/>
        <v>10</v>
      </c>
      <c r="Z78" s="5">
        <f t="shared" si="23"/>
        <v>20</v>
      </c>
    </row>
    <row r="79" spans="19:26" x14ac:dyDescent="0.15">
      <c r="S79" s="3">
        <f t="shared" si="38"/>
        <v>5</v>
      </c>
      <c r="T79" s="3">
        <f t="shared" si="28"/>
        <v>12</v>
      </c>
      <c r="U79" s="5">
        <f t="shared" si="18"/>
        <v>1125</v>
      </c>
      <c r="V79" s="5">
        <f t="shared" si="19"/>
        <v>6100304</v>
      </c>
      <c r="W79" s="5">
        <f t="shared" si="20"/>
        <v>12</v>
      </c>
      <c r="X79" s="5">
        <f t="shared" si="21"/>
        <v>5</v>
      </c>
      <c r="Y79" s="5">
        <f t="shared" si="22"/>
        <v>0</v>
      </c>
      <c r="Z79" s="5">
        <f t="shared" si="23"/>
        <v>20</v>
      </c>
    </row>
    <row r="80" spans="19:26" x14ac:dyDescent="0.15">
      <c r="S80" s="3">
        <f t="shared" ref="S80:S84" si="39">S70</f>
        <v>1</v>
      </c>
      <c r="T80" s="3">
        <f t="shared" si="28"/>
        <v>13</v>
      </c>
      <c r="U80" s="5">
        <f t="shared" si="18"/>
        <v>1131</v>
      </c>
      <c r="V80" s="5">
        <f t="shared" si="19"/>
        <v>6100300</v>
      </c>
      <c r="W80" s="5">
        <f t="shared" si="20"/>
        <v>1</v>
      </c>
      <c r="X80" s="5">
        <f t="shared" si="21"/>
        <v>4</v>
      </c>
      <c r="Y80" s="5">
        <f t="shared" si="22"/>
        <v>5</v>
      </c>
      <c r="Z80" s="5">
        <f t="shared" si="23"/>
        <v>20</v>
      </c>
    </row>
    <row r="81" spans="19:26" x14ac:dyDescent="0.15">
      <c r="S81" s="3">
        <f t="shared" si="39"/>
        <v>2</v>
      </c>
      <c r="T81" s="3">
        <f t="shared" si="28"/>
        <v>13</v>
      </c>
      <c r="U81" s="5">
        <f t="shared" si="18"/>
        <v>1132</v>
      </c>
      <c r="V81" s="5">
        <f t="shared" si="19"/>
        <v>6100301</v>
      </c>
      <c r="W81" s="5">
        <f t="shared" si="20"/>
        <v>3</v>
      </c>
      <c r="X81" s="5">
        <f t="shared" si="21"/>
        <v>8</v>
      </c>
      <c r="Y81" s="5">
        <f t="shared" si="22"/>
        <v>25</v>
      </c>
      <c r="Z81" s="5">
        <f t="shared" si="23"/>
        <v>20</v>
      </c>
    </row>
    <row r="82" spans="19:26" x14ac:dyDescent="0.15">
      <c r="S82" s="3">
        <f t="shared" si="39"/>
        <v>3</v>
      </c>
      <c r="T82" s="3">
        <f t="shared" si="28"/>
        <v>13</v>
      </c>
      <c r="U82" s="5">
        <f t="shared" si="18"/>
        <v>1133</v>
      </c>
      <c r="V82" s="5">
        <f t="shared" si="19"/>
        <v>6100302</v>
      </c>
      <c r="W82" s="5">
        <f t="shared" si="20"/>
        <v>1</v>
      </c>
      <c r="X82" s="5">
        <f t="shared" si="21"/>
        <v>6</v>
      </c>
      <c r="Y82" s="5">
        <f t="shared" si="22"/>
        <v>3</v>
      </c>
      <c r="Z82" s="5">
        <f t="shared" si="23"/>
        <v>20</v>
      </c>
    </row>
    <row r="83" spans="19:26" x14ac:dyDescent="0.15">
      <c r="S83" s="3">
        <f t="shared" si="39"/>
        <v>4</v>
      </c>
      <c r="T83" s="3">
        <f t="shared" si="28"/>
        <v>13</v>
      </c>
      <c r="U83" s="5">
        <f t="shared" si="18"/>
        <v>1134</v>
      </c>
      <c r="V83" s="5">
        <f t="shared" si="19"/>
        <v>6100303</v>
      </c>
      <c r="W83" s="5">
        <f t="shared" si="20"/>
        <v>1</v>
      </c>
      <c r="X83" s="5">
        <f t="shared" si="21"/>
        <v>3</v>
      </c>
      <c r="Y83" s="5">
        <f t="shared" si="22"/>
        <v>10</v>
      </c>
      <c r="Z83" s="5">
        <f t="shared" si="23"/>
        <v>20</v>
      </c>
    </row>
    <row r="84" spans="19:26" x14ac:dyDescent="0.15">
      <c r="S84" s="3">
        <f t="shared" si="39"/>
        <v>5</v>
      </c>
      <c r="T84" s="3">
        <f t="shared" si="28"/>
        <v>13</v>
      </c>
      <c r="U84" s="5">
        <f t="shared" si="18"/>
        <v>1135</v>
      </c>
      <c r="V84" s="5">
        <f t="shared" si="19"/>
        <v>6100304</v>
      </c>
      <c r="W84" s="5">
        <f t="shared" si="20"/>
        <v>12</v>
      </c>
      <c r="X84" s="5">
        <f t="shared" si="21"/>
        <v>5</v>
      </c>
      <c r="Y84" s="5">
        <f t="shared" si="22"/>
        <v>0</v>
      </c>
      <c r="Z84" s="5">
        <f t="shared" si="23"/>
        <v>20</v>
      </c>
    </row>
    <row r="85" spans="19:26" x14ac:dyDescent="0.15">
      <c r="S85" s="3">
        <v>7</v>
      </c>
      <c r="T85" s="3">
        <v>13</v>
      </c>
      <c r="U85" s="5">
        <f t="shared" ref="U85" si="40">1000+T85*10+S85</f>
        <v>1137</v>
      </c>
      <c r="V85" s="5">
        <f t="shared" si="19"/>
        <v>6100306</v>
      </c>
      <c r="W85" s="5">
        <f t="shared" si="20"/>
        <v>3</v>
      </c>
      <c r="X85" s="5">
        <f t="shared" si="21"/>
        <v>17</v>
      </c>
      <c r="Y85" s="5">
        <f t="shared" si="22"/>
        <v>20</v>
      </c>
      <c r="Z85" s="5">
        <f t="shared" si="23"/>
        <v>20</v>
      </c>
    </row>
    <row r="86" spans="19:26" x14ac:dyDescent="0.15">
      <c r="S86" s="3">
        <f t="shared" ref="S86:S95" si="41">S75</f>
        <v>1</v>
      </c>
      <c r="T86" s="3">
        <f>T80+1</f>
        <v>14</v>
      </c>
      <c r="U86" s="5">
        <f t="shared" si="18"/>
        <v>1141</v>
      </c>
      <c r="V86" s="5">
        <f t="shared" ref="V86:V95" si="42">VLOOKUP(S86,$AB$29:$AC$36,2,0)</f>
        <v>6100300</v>
      </c>
      <c r="W86" s="5">
        <f t="shared" ref="W86:W95" si="43">VLOOKUP(S86,$AB$29:$AF$36,4,0)</f>
        <v>1</v>
      </c>
      <c r="X86" s="5">
        <f t="shared" si="21"/>
        <v>4</v>
      </c>
      <c r="Y86" s="5">
        <f t="shared" ref="Y86:Y95" si="44">IF(OR(W86=12,W86=13),0,VLOOKUP(S86,$B$1:$Q$8,1+T86,0))</f>
        <v>5</v>
      </c>
      <c r="Z86" s="5">
        <f t="shared" ref="Z86:Z95" si="45">VLOOKUP(S86,$B$2:$C$8,2,0)</f>
        <v>20</v>
      </c>
    </row>
    <row r="87" spans="19:26" x14ac:dyDescent="0.15">
      <c r="S87" s="3">
        <f t="shared" si="41"/>
        <v>2</v>
      </c>
      <c r="T87" s="3">
        <f>T81+1</f>
        <v>14</v>
      </c>
      <c r="U87" s="5">
        <f t="shared" si="18"/>
        <v>1142</v>
      </c>
      <c r="V87" s="5">
        <f t="shared" si="42"/>
        <v>6100301</v>
      </c>
      <c r="W87" s="5">
        <f t="shared" si="43"/>
        <v>3</v>
      </c>
      <c r="X87" s="5">
        <f t="shared" ref="X87:X95" si="46">IF(OR(W87=12,W87=13),VLOOKUP(S87,$B$1:$Q$8,1+T87,0),VLOOKUP(S87,$AB$29:$AF$35,5,0))</f>
        <v>8</v>
      </c>
      <c r="Y87" s="5">
        <f t="shared" si="44"/>
        <v>25</v>
      </c>
      <c r="Z87" s="5">
        <f t="shared" si="45"/>
        <v>20</v>
      </c>
    </row>
    <row r="88" spans="19:26" x14ac:dyDescent="0.15">
      <c r="S88" s="3">
        <f t="shared" si="41"/>
        <v>3</v>
      </c>
      <c r="T88" s="3">
        <f>T82+1</f>
        <v>14</v>
      </c>
      <c r="U88" s="5">
        <f t="shared" si="18"/>
        <v>1143</v>
      </c>
      <c r="V88" s="5">
        <f t="shared" si="42"/>
        <v>6100302</v>
      </c>
      <c r="W88" s="5">
        <f t="shared" si="43"/>
        <v>1</v>
      </c>
      <c r="X88" s="5">
        <f t="shared" si="46"/>
        <v>6</v>
      </c>
      <c r="Y88" s="5">
        <f t="shared" si="44"/>
        <v>3</v>
      </c>
      <c r="Z88" s="5">
        <f t="shared" si="45"/>
        <v>20</v>
      </c>
    </row>
    <row r="89" spans="19:26" x14ac:dyDescent="0.15">
      <c r="S89" s="3">
        <f t="shared" si="41"/>
        <v>4</v>
      </c>
      <c r="T89" s="3">
        <f>T83+1</f>
        <v>14</v>
      </c>
      <c r="U89" s="5">
        <f t="shared" si="18"/>
        <v>1144</v>
      </c>
      <c r="V89" s="5">
        <f t="shared" si="42"/>
        <v>6100303</v>
      </c>
      <c r="W89" s="5">
        <f t="shared" si="43"/>
        <v>1</v>
      </c>
      <c r="X89" s="5">
        <f t="shared" si="46"/>
        <v>3</v>
      </c>
      <c r="Y89" s="5">
        <f t="shared" si="44"/>
        <v>10</v>
      </c>
      <c r="Z89" s="5">
        <f t="shared" si="45"/>
        <v>20</v>
      </c>
    </row>
    <row r="90" spans="19:26" x14ac:dyDescent="0.15">
      <c r="S90" s="3">
        <f t="shared" si="41"/>
        <v>5</v>
      </c>
      <c r="T90" s="3">
        <f>T84+1</f>
        <v>14</v>
      </c>
      <c r="U90" s="5">
        <f t="shared" ref="U90:U95" si="47">1000+T90*10+S90</f>
        <v>1145</v>
      </c>
      <c r="V90" s="5">
        <f t="shared" si="42"/>
        <v>6100304</v>
      </c>
      <c r="W90" s="5">
        <f t="shared" si="43"/>
        <v>12</v>
      </c>
      <c r="X90" s="5">
        <f t="shared" si="46"/>
        <v>5</v>
      </c>
      <c r="Y90" s="5">
        <f t="shared" si="44"/>
        <v>0</v>
      </c>
      <c r="Z90" s="5">
        <f t="shared" si="45"/>
        <v>20</v>
      </c>
    </row>
    <row r="91" spans="19:26" x14ac:dyDescent="0.15">
      <c r="S91" s="3">
        <f t="shared" si="41"/>
        <v>1</v>
      </c>
      <c r="T91" s="3">
        <f t="shared" si="28"/>
        <v>15</v>
      </c>
      <c r="U91" s="5">
        <f t="shared" si="47"/>
        <v>1151</v>
      </c>
      <c r="V91" s="5">
        <f t="shared" si="42"/>
        <v>6100300</v>
      </c>
      <c r="W91" s="5">
        <f t="shared" si="43"/>
        <v>1</v>
      </c>
      <c r="X91" s="5">
        <f t="shared" si="46"/>
        <v>4</v>
      </c>
      <c r="Y91" s="5">
        <f t="shared" si="44"/>
        <v>5</v>
      </c>
      <c r="Z91" s="5">
        <f t="shared" si="45"/>
        <v>20</v>
      </c>
    </row>
    <row r="92" spans="19:26" x14ac:dyDescent="0.15">
      <c r="S92" s="3">
        <f t="shared" si="41"/>
        <v>2</v>
      </c>
      <c r="T92" s="3">
        <f t="shared" si="28"/>
        <v>15</v>
      </c>
      <c r="U92" s="5">
        <f t="shared" si="47"/>
        <v>1152</v>
      </c>
      <c r="V92" s="5">
        <f t="shared" si="42"/>
        <v>6100301</v>
      </c>
      <c r="W92" s="5">
        <f t="shared" si="43"/>
        <v>3</v>
      </c>
      <c r="X92" s="5">
        <f t="shared" si="46"/>
        <v>8</v>
      </c>
      <c r="Y92" s="5">
        <f t="shared" si="44"/>
        <v>25</v>
      </c>
      <c r="Z92" s="5">
        <f t="shared" si="45"/>
        <v>20</v>
      </c>
    </row>
    <row r="93" spans="19:26" x14ac:dyDescent="0.15">
      <c r="S93" s="3">
        <f t="shared" si="41"/>
        <v>3</v>
      </c>
      <c r="T93" s="3">
        <f t="shared" si="28"/>
        <v>15</v>
      </c>
      <c r="U93" s="5">
        <f t="shared" si="47"/>
        <v>1153</v>
      </c>
      <c r="V93" s="5">
        <f t="shared" si="42"/>
        <v>6100302</v>
      </c>
      <c r="W93" s="5">
        <f t="shared" si="43"/>
        <v>1</v>
      </c>
      <c r="X93" s="5">
        <f t="shared" si="46"/>
        <v>6</v>
      </c>
      <c r="Y93" s="5">
        <f t="shared" si="44"/>
        <v>3</v>
      </c>
      <c r="Z93" s="5">
        <f t="shared" si="45"/>
        <v>20</v>
      </c>
    </row>
    <row r="94" spans="19:26" x14ac:dyDescent="0.15">
      <c r="S94" s="3">
        <f t="shared" si="41"/>
        <v>4</v>
      </c>
      <c r="T94" s="3">
        <f t="shared" si="28"/>
        <v>15</v>
      </c>
      <c r="U94" s="5">
        <f t="shared" si="47"/>
        <v>1154</v>
      </c>
      <c r="V94" s="5">
        <f t="shared" si="42"/>
        <v>6100303</v>
      </c>
      <c r="W94" s="5">
        <f t="shared" si="43"/>
        <v>1</v>
      </c>
      <c r="X94" s="5">
        <f t="shared" si="46"/>
        <v>3</v>
      </c>
      <c r="Y94" s="5">
        <f t="shared" si="44"/>
        <v>10</v>
      </c>
      <c r="Z94" s="5">
        <f t="shared" si="45"/>
        <v>20</v>
      </c>
    </row>
    <row r="95" spans="19:26" x14ac:dyDescent="0.15">
      <c r="S95" s="3">
        <f t="shared" si="41"/>
        <v>5</v>
      </c>
      <c r="T95" s="3">
        <f t="shared" si="28"/>
        <v>15</v>
      </c>
      <c r="U95" s="5">
        <f t="shared" si="47"/>
        <v>1155</v>
      </c>
      <c r="V95" s="5">
        <f t="shared" si="42"/>
        <v>6100304</v>
      </c>
      <c r="W95" s="5">
        <f t="shared" si="43"/>
        <v>12</v>
      </c>
      <c r="X95" s="5">
        <f t="shared" si="46"/>
        <v>5</v>
      </c>
      <c r="Y95" s="5">
        <f t="shared" si="44"/>
        <v>0</v>
      </c>
      <c r="Z95" s="5">
        <f t="shared" si="45"/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治安度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Microsoft Office 用户</cp:lastModifiedBy>
  <dcterms:created xsi:type="dcterms:W3CDTF">2015-06-05T18:19:34Z</dcterms:created>
  <dcterms:modified xsi:type="dcterms:W3CDTF">2019-08-24T03:44:46Z</dcterms:modified>
</cp:coreProperties>
</file>