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"/>
    </mc:Choice>
  </mc:AlternateContent>
  <bookViews>
    <workbookView xWindow="0" yWindow="460" windowWidth="38400" windowHeight="20080" tabRatio="695" activeTab="4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X43" i="5" l="1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Y42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>
  <authors>
    <author>Microsoft Office 用户</author>
  </authors>
  <commentList>
    <comment ref="AC19" authorId="0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<sst xmlns="http://schemas.openxmlformats.org/spreadsheetml/2006/main" count="6914" uniqueCount="2425">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</sst>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_);[Red]\(0.00\)"/>
    <numFmt numFmtId="178" formatCode="0.0%"/>
  </numFmts>
  <fonts count="2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26">
    <cellStyle name="常规" xfId="0" builtinId="0"/>
    <cellStyle name="常规 3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>
            <v>0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C10">
            <v>0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>
            <v>0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>
            <v>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>
            <v>0</v>
          </cell>
        </row>
        <row r="136">
          <cell r="A136">
            <v>612</v>
          </cell>
          <cell r="B136">
            <v>0</v>
          </cell>
          <cell r="C136">
            <v>0</v>
          </cell>
          <cell r="D136" t="str">
            <v>prop,612</v>
          </cell>
          <cell r="E136">
            <v>0</v>
          </cell>
        </row>
        <row r="137">
          <cell r="A137">
            <v>613</v>
          </cell>
          <cell r="B137">
            <v>0</v>
          </cell>
          <cell r="C137">
            <v>0</v>
          </cell>
          <cell r="D137" t="str">
            <v>prop,613</v>
          </cell>
          <cell r="E137">
            <v>0</v>
          </cell>
        </row>
        <row r="138">
          <cell r="A138">
            <v>614</v>
          </cell>
          <cell r="B138">
            <v>0</v>
          </cell>
          <cell r="C138">
            <v>0</v>
          </cell>
          <cell r="D138" t="str">
            <v>prop,614</v>
          </cell>
          <cell r="E138">
            <v>0</v>
          </cell>
        </row>
        <row r="139">
          <cell r="A139">
            <v>615</v>
          </cell>
          <cell r="B139">
            <v>0</v>
          </cell>
          <cell r="C139">
            <v>0</v>
          </cell>
          <cell r="D139" t="str">
            <v>prop,615</v>
          </cell>
          <cell r="E139">
            <v>0</v>
          </cell>
        </row>
        <row r="140">
          <cell r="A140">
            <v>616</v>
          </cell>
          <cell r="B140" t="str">
            <v>公会礼包</v>
          </cell>
          <cell r="C140">
            <v>0</v>
          </cell>
          <cell r="D140" t="str">
            <v>prop,616</v>
          </cell>
          <cell r="E140">
            <v>0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>
            <v>0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>
            <v>0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>
            <v>0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>
            <v>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>
            <v>0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>
            <v>0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>
            <v>0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>
            <v>0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>
            <v>0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>
            <v>0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>
            <v>0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>
            <v>0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>
            <v>0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>
            <v>0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>
            <v>0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>
            <v>0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>
            <v>0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英雄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50"/>
  <sheetViews>
    <sheetView workbookViewId="0">
      <selection activeCell="K3" sqref="K3"/>
    </sheetView>
  </sheetViews>
  <sheetFormatPr baseColWidth="10" defaultColWidth="8.83203125" defaultRowHeight="13" x14ac:dyDescent="0.15"/>
  <cols>
    <col min="1" max="3" width="8.83203125" style="50"/>
    <col min="4" max="4" width="9.5" style="50" bestFit="1" customWidth="1"/>
    <col min="5" max="5" width="8.83203125" style="50"/>
    <col min="6" max="6" width="10.33203125" style="50" bestFit="1" customWidth="1"/>
    <col min="7" max="8" width="8.83203125" style="50"/>
    <col min="9" max="9" width="17.1640625" style="50" bestFit="1" customWidth="1"/>
    <col min="10" max="12" width="8.83203125" style="53"/>
    <col min="13" max="13" width="8.83203125" style="50"/>
    <col min="14" max="14" width="7.5" style="50" bestFit="1" customWidth="1"/>
    <col min="15" max="16" width="9.5" style="50" bestFit="1" customWidth="1"/>
    <col min="17" max="17" width="10.1640625" style="50" bestFit="1" customWidth="1"/>
    <col min="18" max="18" width="7.5" style="50" bestFit="1" customWidth="1"/>
    <col min="19" max="19" width="18.33203125" style="50" bestFit="1" customWidth="1"/>
    <col min="20" max="20" width="9.5" style="50" bestFit="1" customWidth="1"/>
    <col min="21" max="21" width="27.1640625" style="50" bestFit="1" customWidth="1"/>
    <col min="22" max="16384" width="8.83203125" style="50"/>
  </cols>
  <sheetData>
    <row r="1" spans="1:21" x14ac:dyDescent="0.15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 x14ac:dyDescent="0.15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 x14ac:dyDescent="0.15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90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 x14ac:dyDescent="0.15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91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 x14ac:dyDescent="0.15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92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 x14ac:dyDescent="0.15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93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 x14ac:dyDescent="0.15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94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 x14ac:dyDescent="0.15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95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 x14ac:dyDescent="0.15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96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 x14ac:dyDescent="0.15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97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 x14ac:dyDescent="0.15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98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 x14ac:dyDescent="0.15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99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 x14ac:dyDescent="0.15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100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 x14ac:dyDescent="0.15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101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 x14ac:dyDescent="0.15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 x14ac:dyDescent="0.15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 x14ac:dyDescent="0.15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 x14ac:dyDescent="0.15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 x14ac:dyDescent="0.15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 x14ac:dyDescent="0.15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 x14ac:dyDescent="0.15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 x14ac:dyDescent="0.15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 x14ac:dyDescent="0.15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 x14ac:dyDescent="0.15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 x14ac:dyDescent="0.15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 x14ac:dyDescent="0.15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 x14ac:dyDescent="0.15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 x14ac:dyDescent="0.15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 x14ac:dyDescent="0.15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 x14ac:dyDescent="0.15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 x14ac:dyDescent="0.15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 x14ac:dyDescent="0.15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 x14ac:dyDescent="0.15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 x14ac:dyDescent="0.15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 x14ac:dyDescent="0.15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 x14ac:dyDescent="0.15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 x14ac:dyDescent="0.15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 x14ac:dyDescent="0.15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 x14ac:dyDescent="0.15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 x14ac:dyDescent="0.15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 x14ac:dyDescent="0.15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 x14ac:dyDescent="0.15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 x14ac:dyDescent="0.15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 x14ac:dyDescent="0.15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 x14ac:dyDescent="0.15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 x14ac:dyDescent="0.15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 x14ac:dyDescent="0.15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 x14ac:dyDescent="0.15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 x14ac:dyDescent="0.15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 x14ac:dyDescent="0.15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31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8.83203125" style="26"/>
    <col min="2" max="2" width="21.6640625" style="26" bestFit="1" customWidth="1"/>
    <col min="3" max="4" width="8.83203125" style="164"/>
    <col min="5" max="16384" width="8.83203125" style="26"/>
  </cols>
  <sheetData>
    <row r="1" spans="1:4" x14ac:dyDescent="0.15">
      <c r="A1" s="26" t="s">
        <v>2048</v>
      </c>
      <c r="B1" s="26" t="s">
        <v>2036</v>
      </c>
    </row>
    <row r="2" spans="1:4" ht="14" x14ac:dyDescent="0.15">
      <c r="B2" s="54" t="s">
        <v>193</v>
      </c>
      <c r="C2" s="29"/>
    </row>
    <row r="3" spans="1:4" ht="14" x14ac:dyDescent="0.15">
      <c r="B3" s="30" t="s">
        <v>192</v>
      </c>
      <c r="C3" s="29">
        <v>1</v>
      </c>
    </row>
    <row r="4" spans="1:4" ht="14" x14ac:dyDescent="0.15">
      <c r="B4" s="30" t="s">
        <v>12</v>
      </c>
      <c r="C4" s="29">
        <v>1.5</v>
      </c>
    </row>
    <row r="5" spans="1:4" ht="14" x14ac:dyDescent="0.15">
      <c r="B5" s="30" t="s">
        <v>13</v>
      </c>
      <c r="C5" s="29">
        <v>2</v>
      </c>
    </row>
    <row r="6" spans="1:4" ht="14" x14ac:dyDescent="0.15">
      <c r="B6" s="30" t="s">
        <v>200</v>
      </c>
      <c r="C6" s="29">
        <v>5</v>
      </c>
    </row>
    <row r="7" spans="1:4" ht="14" x14ac:dyDescent="0.15">
      <c r="B7" s="30" t="s">
        <v>202</v>
      </c>
      <c r="C7" s="166">
        <v>0.5</v>
      </c>
    </row>
    <row r="9" spans="1:4" ht="14" x14ac:dyDescent="0.15">
      <c r="B9" s="54" t="s">
        <v>2092</v>
      </c>
      <c r="C9" s="165" t="s">
        <v>2058</v>
      </c>
      <c r="D9" s="165" t="s">
        <v>2059</v>
      </c>
    </row>
    <row r="10" spans="1:4" x14ac:dyDescent="0.15">
      <c r="B10" s="26" t="s">
        <v>2056</v>
      </c>
      <c r="C10" s="164">
        <v>7.5</v>
      </c>
      <c r="D10" s="164">
        <f>C10/价值设定!$E$17</f>
        <v>180</v>
      </c>
    </row>
    <row r="11" spans="1:4" x14ac:dyDescent="0.15">
      <c r="B11" s="26" t="s">
        <v>2057</v>
      </c>
      <c r="C11" s="164">
        <v>10</v>
      </c>
      <c r="D11" s="164">
        <f>C11/价值设定!$E$17</f>
        <v>240</v>
      </c>
    </row>
    <row r="12" spans="1:4" x14ac:dyDescent="0.15">
      <c r="B12" s="26" t="s">
        <v>2071</v>
      </c>
      <c r="C12" s="164">
        <f>ROUND(价值设定!M102/价值设定!M3,1)</f>
        <v>1.7</v>
      </c>
    </row>
    <row r="14" spans="1:4" x14ac:dyDescent="0.15">
      <c r="B14" s="26" t="s">
        <v>2052</v>
      </c>
      <c r="C14" s="164">
        <v>0.2</v>
      </c>
    </row>
    <row r="15" spans="1:4" x14ac:dyDescent="0.15">
      <c r="B15" s="26" t="s">
        <v>2053</v>
      </c>
      <c r="C15" s="164" t="s">
        <v>2049</v>
      </c>
      <c r="D15" s="164" t="s">
        <v>2050</v>
      </c>
    </row>
    <row r="16" spans="1:4" x14ac:dyDescent="0.15">
      <c r="B16" s="26" t="s">
        <v>2054</v>
      </c>
      <c r="C16" s="164" t="s">
        <v>2051</v>
      </c>
      <c r="D16" s="164" t="s">
        <v>2050</v>
      </c>
    </row>
    <row r="19" spans="2:4" ht="14" x14ac:dyDescent="0.15">
      <c r="B19" s="54" t="s">
        <v>1516</v>
      </c>
      <c r="C19" s="29"/>
    </row>
    <row r="20" spans="2:4" ht="14" x14ac:dyDescent="0.15">
      <c r="B20" s="55" t="s">
        <v>192</v>
      </c>
      <c r="C20" s="33">
        <v>50</v>
      </c>
    </row>
    <row r="21" spans="2:4" ht="14" x14ac:dyDescent="0.15">
      <c r="B21" s="55" t="s">
        <v>12</v>
      </c>
      <c r="C21" s="33">
        <v>75</v>
      </c>
    </row>
    <row r="22" spans="2:4" ht="14" x14ac:dyDescent="0.15">
      <c r="B22" s="55" t="s">
        <v>13</v>
      </c>
      <c r="C22" s="33">
        <v>100</v>
      </c>
    </row>
    <row r="23" spans="2:4" ht="14" x14ac:dyDescent="0.15">
      <c r="B23" s="29"/>
      <c r="C23" s="29"/>
    </row>
    <row r="24" spans="2:4" ht="14" x14ac:dyDescent="0.15">
      <c r="B24" s="31" t="s">
        <v>2091</v>
      </c>
      <c r="C24" s="29"/>
    </row>
    <row r="25" spans="2:4" ht="14" x14ac:dyDescent="0.15">
      <c r="B25" s="30" t="s">
        <v>1917</v>
      </c>
      <c r="C25" s="29">
        <v>56</v>
      </c>
      <c r="D25" s="29"/>
    </row>
    <row r="26" spans="2:4" ht="14" x14ac:dyDescent="0.15">
      <c r="B26" s="30" t="s">
        <v>1918</v>
      </c>
      <c r="C26" s="29">
        <v>8</v>
      </c>
      <c r="D26" s="29"/>
    </row>
    <row r="27" spans="2:4" ht="14" x14ac:dyDescent="0.15">
      <c r="B27" s="30" t="s">
        <v>1919</v>
      </c>
      <c r="C27" s="29">
        <v>8</v>
      </c>
      <c r="D27" s="29"/>
    </row>
    <row r="28" spans="2:4" ht="14" x14ac:dyDescent="0.15">
      <c r="B28" s="30" t="s">
        <v>1920</v>
      </c>
      <c r="C28" s="166">
        <v>0.25</v>
      </c>
      <c r="D28" s="29" t="s">
        <v>14</v>
      </c>
    </row>
    <row r="29" spans="2:4" ht="14" x14ac:dyDescent="0.15">
      <c r="B29" s="30" t="s">
        <v>1921</v>
      </c>
      <c r="C29" s="166">
        <v>1</v>
      </c>
      <c r="D29" s="29" t="s">
        <v>1924</v>
      </c>
    </row>
    <row r="30" spans="2:4" ht="14" x14ac:dyDescent="0.15">
      <c r="B30" s="30" t="s">
        <v>1922</v>
      </c>
      <c r="C30" s="166">
        <v>1</v>
      </c>
      <c r="D30" s="29" t="s">
        <v>1924</v>
      </c>
    </row>
    <row r="31" spans="2:4" ht="14" x14ac:dyDescent="0.15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E233"/>
  <sheetViews>
    <sheetView topLeftCell="A64" workbookViewId="0">
      <selection activeCell="O14" sqref="O14"/>
    </sheetView>
  </sheetViews>
  <sheetFormatPr baseColWidth="10" defaultColWidth="8.83203125" defaultRowHeight="13" x14ac:dyDescent="0.15"/>
  <cols>
    <col min="1" max="1" width="8" style="26" bestFit="1" customWidth="1"/>
    <col min="2" max="2" width="9.6640625" style="26" bestFit="1" customWidth="1"/>
    <col min="3" max="3" width="5.83203125" style="26" bestFit="1" customWidth="1"/>
    <col min="4" max="4" width="9.83203125" style="26" customWidth="1"/>
    <col min="5" max="5" width="9.33203125" style="26" bestFit="1" customWidth="1"/>
    <col min="6" max="8" width="8.83203125" style="26"/>
    <col min="9" max="9" width="6.33203125" style="28" bestFit="1" customWidth="1"/>
    <col min="10" max="10" width="4.6640625" style="28" bestFit="1" customWidth="1"/>
    <col min="11" max="12" width="8" style="28" bestFit="1" customWidth="1"/>
    <col min="13" max="13" width="11.33203125" style="28" bestFit="1" customWidth="1"/>
    <col min="14" max="16" width="9.6640625" style="26" bestFit="1" customWidth="1"/>
    <col min="17" max="17" width="5" style="28" bestFit="1" customWidth="1"/>
    <col min="18" max="18" width="4.6640625" style="28" bestFit="1" customWidth="1"/>
    <col min="19" max="19" width="22.33203125" style="28" bestFit="1" customWidth="1"/>
    <col min="20" max="20" width="5.83203125" style="28" bestFit="1" customWidth="1"/>
    <col min="21" max="21" width="5.1640625" style="28" bestFit="1" customWidth="1"/>
    <col min="22" max="22" width="22.33203125" style="26" bestFit="1" customWidth="1"/>
    <col min="23" max="23" width="4.1640625" style="26" bestFit="1" customWidth="1"/>
    <col min="24" max="24" width="4.6640625" style="26" bestFit="1" customWidth="1"/>
    <col min="25" max="25" width="21.5" style="26" bestFit="1" customWidth="1"/>
    <col min="26" max="26" width="4.1640625" style="26" bestFit="1" customWidth="1"/>
    <col min="27" max="27" width="4.6640625" style="26" bestFit="1" customWidth="1"/>
    <col min="28" max="28" width="21.5" style="26" bestFit="1" customWidth="1"/>
    <col min="29" max="29" width="5" style="26" bestFit="1" customWidth="1"/>
    <col min="30" max="30" width="4.6640625" style="26" bestFit="1" customWidth="1"/>
    <col min="31" max="31" width="22.33203125" style="26" bestFit="1" customWidth="1"/>
    <col min="32" max="16384" width="8.83203125" style="26"/>
  </cols>
  <sheetData>
    <row r="1" spans="1:31" x14ac:dyDescent="0.15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1" t="s">
        <v>2069</v>
      </c>
      <c r="R1" s="171"/>
      <c r="S1" s="171"/>
      <c r="T1" s="171" t="s">
        <v>2070</v>
      </c>
      <c r="U1" s="171"/>
      <c r="V1" s="171"/>
      <c r="W1" s="171" t="s">
        <v>2073</v>
      </c>
      <c r="X1" s="171"/>
      <c r="Y1" s="171"/>
      <c r="Z1" s="171" t="s">
        <v>2074</v>
      </c>
      <c r="AA1" s="171"/>
      <c r="AB1" s="171"/>
      <c r="AC1" s="171" t="s">
        <v>2075</v>
      </c>
      <c r="AD1" s="171"/>
      <c r="AE1" s="171"/>
    </row>
    <row r="2" spans="1:31" ht="14" x14ac:dyDescent="0.15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 ht="14" x14ac:dyDescent="0.15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 ht="14" x14ac:dyDescent="0.15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 ht="14" x14ac:dyDescent="0.15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 ht="14" x14ac:dyDescent="0.15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 ht="14" x14ac:dyDescent="0.15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 ht="14" x14ac:dyDescent="0.15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 ht="14" x14ac:dyDescent="0.15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 ht="14" x14ac:dyDescent="0.15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 ht="14" x14ac:dyDescent="0.15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 ht="14" x14ac:dyDescent="0.15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 ht="14" x14ac:dyDescent="0.15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 ht="14" x14ac:dyDescent="0.15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 ht="14" x14ac:dyDescent="0.15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 ht="14" x14ac:dyDescent="0.15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 ht="14" x14ac:dyDescent="0.15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 ht="14" x14ac:dyDescent="0.15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 ht="14" x14ac:dyDescent="0.15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 ht="14" x14ac:dyDescent="0.15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 ht="14" x14ac:dyDescent="0.15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 ht="14" x14ac:dyDescent="0.15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 ht="14" x14ac:dyDescent="0.15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 ht="14" x14ac:dyDescent="0.15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 ht="14" x14ac:dyDescent="0.15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 ht="14" x14ac:dyDescent="0.15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 ht="14" x14ac:dyDescent="0.15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 ht="14" x14ac:dyDescent="0.15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 ht="14" x14ac:dyDescent="0.15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 ht="14" x14ac:dyDescent="0.15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 ht="14" x14ac:dyDescent="0.15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 ht="14" x14ac:dyDescent="0.15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 ht="14" x14ac:dyDescent="0.15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 ht="14" x14ac:dyDescent="0.15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 ht="14" x14ac:dyDescent="0.15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 ht="14" x14ac:dyDescent="0.15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 ht="14" x14ac:dyDescent="0.15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 ht="14" x14ac:dyDescent="0.15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 ht="14" x14ac:dyDescent="0.15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 ht="14" x14ac:dyDescent="0.15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 ht="14" x14ac:dyDescent="0.15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 ht="14" x14ac:dyDescent="0.15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 ht="14" x14ac:dyDescent="0.15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 ht="14" x14ac:dyDescent="0.15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 ht="14" x14ac:dyDescent="0.15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 ht="14" x14ac:dyDescent="0.15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 ht="14" x14ac:dyDescent="0.15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 ht="14" x14ac:dyDescent="0.15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 ht="14" x14ac:dyDescent="0.15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 ht="14" x14ac:dyDescent="0.15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 ht="14" x14ac:dyDescent="0.15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 ht="14" x14ac:dyDescent="0.15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 ht="14" x14ac:dyDescent="0.15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 ht="14" x14ac:dyDescent="0.15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 ht="14" x14ac:dyDescent="0.15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 ht="14" x14ac:dyDescent="0.15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 ht="14" x14ac:dyDescent="0.15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 ht="14" x14ac:dyDescent="0.15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 ht="14" x14ac:dyDescent="0.15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 ht="14" x14ac:dyDescent="0.15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 ht="14" x14ac:dyDescent="0.15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 ht="14" x14ac:dyDescent="0.15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 ht="14" x14ac:dyDescent="0.15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 ht="14" x14ac:dyDescent="0.15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 ht="14" x14ac:dyDescent="0.15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 ht="14" x14ac:dyDescent="0.15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 ht="14" x14ac:dyDescent="0.15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 ht="14" x14ac:dyDescent="0.15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 ht="14" x14ac:dyDescent="0.15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 ht="14" x14ac:dyDescent="0.15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 ht="14" x14ac:dyDescent="0.15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 ht="14" x14ac:dyDescent="0.15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 ht="14" x14ac:dyDescent="0.15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 ht="14" x14ac:dyDescent="0.15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 ht="14" x14ac:dyDescent="0.15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 ht="14" x14ac:dyDescent="0.15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 ht="14" x14ac:dyDescent="0.15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 ht="14" x14ac:dyDescent="0.15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 ht="14" x14ac:dyDescent="0.15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 ht="14" x14ac:dyDescent="0.15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 ht="14" x14ac:dyDescent="0.15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 ht="14" x14ac:dyDescent="0.15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 ht="14" x14ac:dyDescent="0.15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 ht="14" x14ac:dyDescent="0.15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 ht="14" x14ac:dyDescent="0.15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 ht="14" x14ac:dyDescent="0.15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 ht="14" x14ac:dyDescent="0.15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 ht="14" x14ac:dyDescent="0.15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 ht="14" x14ac:dyDescent="0.15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 ht="14" x14ac:dyDescent="0.15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 ht="14" x14ac:dyDescent="0.15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 ht="14" x14ac:dyDescent="0.15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 ht="14" x14ac:dyDescent="0.15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 ht="14" x14ac:dyDescent="0.15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 ht="14" x14ac:dyDescent="0.15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 ht="14" x14ac:dyDescent="0.15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 ht="14" x14ac:dyDescent="0.15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 ht="14" x14ac:dyDescent="0.15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 ht="14" x14ac:dyDescent="0.15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 ht="14" x14ac:dyDescent="0.15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 ht="14" x14ac:dyDescent="0.15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 ht="14" x14ac:dyDescent="0.15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 x14ac:dyDescent="0.15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 x14ac:dyDescent="0.15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 x14ac:dyDescent="0.15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 x14ac:dyDescent="0.15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 x14ac:dyDescent="0.15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 x14ac:dyDescent="0.15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 x14ac:dyDescent="0.15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 x14ac:dyDescent="0.15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 x14ac:dyDescent="0.15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 x14ac:dyDescent="0.15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 x14ac:dyDescent="0.15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 x14ac:dyDescent="0.15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 x14ac:dyDescent="0.15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 x14ac:dyDescent="0.15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 x14ac:dyDescent="0.15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 x14ac:dyDescent="0.15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 x14ac:dyDescent="0.15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 x14ac:dyDescent="0.15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 x14ac:dyDescent="0.15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 x14ac:dyDescent="0.15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 x14ac:dyDescent="0.15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 x14ac:dyDescent="0.15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 x14ac:dyDescent="0.15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 x14ac:dyDescent="0.15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 x14ac:dyDescent="0.15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 x14ac:dyDescent="0.15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 x14ac:dyDescent="0.15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 x14ac:dyDescent="0.15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 x14ac:dyDescent="0.15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 x14ac:dyDescent="0.15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 x14ac:dyDescent="0.15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 x14ac:dyDescent="0.15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 x14ac:dyDescent="0.15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 x14ac:dyDescent="0.15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 x14ac:dyDescent="0.15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 x14ac:dyDescent="0.15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 x14ac:dyDescent="0.15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 x14ac:dyDescent="0.15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 x14ac:dyDescent="0.15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 x14ac:dyDescent="0.15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 x14ac:dyDescent="0.15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 x14ac:dyDescent="0.15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 x14ac:dyDescent="0.15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 x14ac:dyDescent="0.15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 x14ac:dyDescent="0.15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 x14ac:dyDescent="0.15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 x14ac:dyDescent="0.15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 x14ac:dyDescent="0.15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 x14ac:dyDescent="0.15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 x14ac:dyDescent="0.15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 x14ac:dyDescent="0.15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 x14ac:dyDescent="0.15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 x14ac:dyDescent="0.15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 x14ac:dyDescent="0.15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 x14ac:dyDescent="0.15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 x14ac:dyDescent="0.15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 x14ac:dyDescent="0.15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 x14ac:dyDescent="0.15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 x14ac:dyDescent="0.15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 x14ac:dyDescent="0.15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 x14ac:dyDescent="0.15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 x14ac:dyDescent="0.15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 x14ac:dyDescent="0.15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 x14ac:dyDescent="0.15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 x14ac:dyDescent="0.15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 x14ac:dyDescent="0.15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 x14ac:dyDescent="0.15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 x14ac:dyDescent="0.15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 x14ac:dyDescent="0.15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 x14ac:dyDescent="0.15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 x14ac:dyDescent="0.15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 x14ac:dyDescent="0.15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 x14ac:dyDescent="0.15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 x14ac:dyDescent="0.15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 x14ac:dyDescent="0.15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 x14ac:dyDescent="0.15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 x14ac:dyDescent="0.15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 x14ac:dyDescent="0.15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 x14ac:dyDescent="0.15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 x14ac:dyDescent="0.15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 x14ac:dyDescent="0.15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 x14ac:dyDescent="0.15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 x14ac:dyDescent="0.15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 x14ac:dyDescent="0.15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 x14ac:dyDescent="0.15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 x14ac:dyDescent="0.15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 x14ac:dyDescent="0.15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 x14ac:dyDescent="0.15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 x14ac:dyDescent="0.15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 x14ac:dyDescent="0.15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 x14ac:dyDescent="0.15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 x14ac:dyDescent="0.15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 x14ac:dyDescent="0.15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 x14ac:dyDescent="0.15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 x14ac:dyDescent="0.15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 x14ac:dyDescent="0.15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 x14ac:dyDescent="0.15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 x14ac:dyDescent="0.15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 x14ac:dyDescent="0.15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 x14ac:dyDescent="0.15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 x14ac:dyDescent="0.15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 x14ac:dyDescent="0.15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 x14ac:dyDescent="0.15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 x14ac:dyDescent="0.15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 x14ac:dyDescent="0.15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 x14ac:dyDescent="0.15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 x14ac:dyDescent="0.15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 x14ac:dyDescent="0.15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 x14ac:dyDescent="0.15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 x14ac:dyDescent="0.15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 x14ac:dyDescent="0.15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 x14ac:dyDescent="0.15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 x14ac:dyDescent="0.15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 x14ac:dyDescent="0.15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 x14ac:dyDescent="0.15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 x14ac:dyDescent="0.15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 x14ac:dyDescent="0.15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 x14ac:dyDescent="0.15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 x14ac:dyDescent="0.15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 x14ac:dyDescent="0.15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 x14ac:dyDescent="0.15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 x14ac:dyDescent="0.15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 x14ac:dyDescent="0.15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 x14ac:dyDescent="0.15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 x14ac:dyDescent="0.15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 x14ac:dyDescent="0.15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 x14ac:dyDescent="0.15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 x14ac:dyDescent="0.15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 x14ac:dyDescent="0.15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 x14ac:dyDescent="0.15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 x14ac:dyDescent="0.15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D103"/>
  <sheetViews>
    <sheetView topLeftCell="A37" workbookViewId="0">
      <selection activeCell="AP23" sqref="AP23"/>
    </sheetView>
  </sheetViews>
  <sheetFormatPr baseColWidth="10" defaultColWidth="10.83203125" defaultRowHeight="14" x14ac:dyDescent="0.15"/>
  <cols>
    <col min="1" max="1" width="5" style="29" bestFit="1" customWidth="1"/>
    <col min="2" max="2" width="3.1640625" style="29" bestFit="1" customWidth="1"/>
    <col min="3" max="6" width="5" style="29" bestFit="1" customWidth="1"/>
    <col min="7" max="7" width="7.6640625" style="29" bestFit="1" customWidth="1"/>
    <col min="8" max="15" width="5" style="29" bestFit="1" customWidth="1"/>
    <col min="16" max="17" width="5.1640625" style="29" bestFit="1" customWidth="1"/>
    <col min="18" max="18" width="6" style="29" bestFit="1" customWidth="1"/>
    <col min="19" max="19" width="6.1640625" style="29" bestFit="1" customWidth="1"/>
    <col min="20" max="20" width="22.1640625" style="30" bestFit="1" customWidth="1"/>
    <col min="21" max="22" width="24.5" style="30" bestFit="1" customWidth="1"/>
    <col min="23" max="23" width="12.83203125" style="30" bestFit="1" customWidth="1"/>
    <col min="24" max="25" width="16.6640625" style="30" bestFit="1" customWidth="1"/>
    <col min="26" max="27" width="8.5" style="29" bestFit="1" customWidth="1"/>
    <col min="28" max="28" width="8.6640625" style="29" bestFit="1" customWidth="1"/>
    <col min="29" max="30" width="10.83203125" style="30"/>
    <col min="31" max="31" width="5.1640625" style="30" bestFit="1" customWidth="1"/>
    <col min="32" max="33" width="8.83203125" style="30" bestFit="1" customWidth="1"/>
    <col min="34" max="34" width="9.33203125" style="30" bestFit="1" customWidth="1"/>
    <col min="35" max="35" width="6.5" style="30" bestFit="1" customWidth="1"/>
    <col min="36" max="36" width="8.83203125" style="30" bestFit="1" customWidth="1"/>
    <col min="37" max="37" width="16.1640625" style="30" bestFit="1" customWidth="1"/>
    <col min="38" max="40" width="5.1640625" style="30" bestFit="1" customWidth="1"/>
    <col min="41" max="41" width="8.1640625" style="30" customWidth="1"/>
    <col min="42" max="44" width="8.83203125" style="30" bestFit="1" customWidth="1"/>
    <col min="45" max="45" width="8.5" style="30" bestFit="1" customWidth="1"/>
    <col min="46" max="46" width="10.83203125" style="30"/>
    <col min="47" max="47" width="5.1640625" style="30" bestFit="1" customWidth="1"/>
    <col min="48" max="49" width="8.83203125" style="30" bestFit="1" customWidth="1"/>
    <col min="50" max="50" width="9.33203125" style="30" bestFit="1" customWidth="1"/>
    <col min="51" max="51" width="6.5" style="30" bestFit="1" customWidth="1"/>
    <col min="52" max="52" width="5.1640625" style="30" bestFit="1" customWidth="1"/>
    <col min="53" max="53" width="8.83203125" style="30" bestFit="1" customWidth="1"/>
    <col min="54" max="54" width="25.33203125" style="30" bestFit="1" customWidth="1"/>
    <col min="55" max="16384" width="10.83203125" style="30"/>
  </cols>
  <sheetData>
    <row r="1" spans="1:56" x14ac:dyDescent="0.15">
      <c r="A1" s="31"/>
      <c r="B1" s="31"/>
    </row>
    <row r="2" spans="1:56" ht="16" customHeight="1" x14ac:dyDescent="0.15">
      <c r="A2" s="172" t="s">
        <v>203</v>
      </c>
      <c r="B2" s="172"/>
      <c r="C2" s="172"/>
      <c r="D2" s="172"/>
      <c r="E2" s="172" t="s">
        <v>192</v>
      </c>
      <c r="F2" s="172"/>
      <c r="G2" s="172"/>
      <c r="H2" s="172" t="s">
        <v>12</v>
      </c>
      <c r="I2" s="172"/>
      <c r="J2" s="172"/>
      <c r="K2" s="172" t="s">
        <v>13</v>
      </c>
      <c r="L2" s="172"/>
      <c r="M2" s="172"/>
      <c r="N2" s="172" t="s">
        <v>201</v>
      </c>
      <c r="O2" s="172"/>
      <c r="P2" s="172"/>
      <c r="Q2" s="172"/>
      <c r="R2" s="172"/>
      <c r="S2" s="172"/>
      <c r="T2" s="172" t="s">
        <v>2093</v>
      </c>
      <c r="U2" s="172"/>
      <c r="V2" s="172"/>
      <c r="W2" s="172" t="s">
        <v>1965</v>
      </c>
      <c r="X2" s="172"/>
      <c r="Y2" s="172"/>
      <c r="Z2" s="172" t="s">
        <v>2094</v>
      </c>
      <c r="AA2" s="172"/>
      <c r="AB2" s="172"/>
      <c r="AE2" s="173" t="s">
        <v>197</v>
      </c>
      <c r="AF2" s="173"/>
      <c r="AG2" s="173"/>
      <c r="AH2" s="173"/>
      <c r="AI2" s="173"/>
      <c r="AJ2" s="173"/>
      <c r="AK2" s="173"/>
      <c r="AL2" s="173" t="s">
        <v>196</v>
      </c>
      <c r="AM2" s="173"/>
      <c r="AN2" s="173"/>
      <c r="AO2" s="33"/>
      <c r="AP2" s="33"/>
      <c r="AQ2" s="33"/>
      <c r="AR2" s="33"/>
      <c r="AS2" s="33"/>
      <c r="AU2" s="173" t="s">
        <v>197</v>
      </c>
      <c r="AV2" s="173"/>
      <c r="AW2" s="173"/>
      <c r="AX2" s="173"/>
      <c r="AY2" s="173"/>
      <c r="AZ2" s="173"/>
      <c r="BA2" s="173"/>
      <c r="BB2" s="173"/>
    </row>
    <row r="3" spans="1:56" x14ac:dyDescent="0.15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 x14ac:dyDescent="0.15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 x14ac:dyDescent="0.15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 x14ac:dyDescent="0.15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 x14ac:dyDescent="0.15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 x14ac:dyDescent="0.15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 x14ac:dyDescent="0.15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 x14ac:dyDescent="0.15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 x14ac:dyDescent="0.15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 x14ac:dyDescent="0.15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 x14ac:dyDescent="0.15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 x14ac:dyDescent="0.15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 x14ac:dyDescent="0.15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 x14ac:dyDescent="0.15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 x14ac:dyDescent="0.15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 x14ac:dyDescent="0.15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 x14ac:dyDescent="0.15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 x14ac:dyDescent="0.15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 x14ac:dyDescent="0.15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 x14ac:dyDescent="0.15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 x14ac:dyDescent="0.15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 x14ac:dyDescent="0.15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 x14ac:dyDescent="0.15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 x14ac:dyDescent="0.15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 x14ac:dyDescent="0.15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 x14ac:dyDescent="0.15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 x14ac:dyDescent="0.15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 x14ac:dyDescent="0.15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 x14ac:dyDescent="0.15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 x14ac:dyDescent="0.15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 x14ac:dyDescent="0.15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 x14ac:dyDescent="0.15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 x14ac:dyDescent="0.15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 x14ac:dyDescent="0.15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 x14ac:dyDescent="0.15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 x14ac:dyDescent="0.15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 x14ac:dyDescent="0.15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 x14ac:dyDescent="0.15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 x14ac:dyDescent="0.15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 x14ac:dyDescent="0.15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 x14ac:dyDescent="0.15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 x14ac:dyDescent="0.15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 x14ac:dyDescent="0.15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 x14ac:dyDescent="0.15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 x14ac:dyDescent="0.15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 x14ac:dyDescent="0.15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 x14ac:dyDescent="0.1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 x14ac:dyDescent="0.1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 x14ac:dyDescent="0.1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 x14ac:dyDescent="0.1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 x14ac:dyDescent="0.1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 x14ac:dyDescent="0.1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 x14ac:dyDescent="0.1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 x14ac:dyDescent="0.1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 x14ac:dyDescent="0.1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 x14ac:dyDescent="0.1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 x14ac:dyDescent="0.1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 x14ac:dyDescent="0.1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 x14ac:dyDescent="0.1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 x14ac:dyDescent="0.1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 x14ac:dyDescent="0.1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 x14ac:dyDescent="0.1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 x14ac:dyDescent="0.15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 x14ac:dyDescent="0.15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 x14ac:dyDescent="0.15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 x14ac:dyDescent="0.15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 x14ac:dyDescent="0.15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 x14ac:dyDescent="0.15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 x14ac:dyDescent="0.15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 x14ac:dyDescent="0.15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 x14ac:dyDescent="0.15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 x14ac:dyDescent="0.15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 x14ac:dyDescent="0.15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 x14ac:dyDescent="0.15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 x14ac:dyDescent="0.15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 x14ac:dyDescent="0.15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 x14ac:dyDescent="0.15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 x14ac:dyDescent="0.15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 x14ac:dyDescent="0.15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 x14ac:dyDescent="0.15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 x14ac:dyDescent="0.15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 x14ac:dyDescent="0.15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 x14ac:dyDescent="0.15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 x14ac:dyDescent="0.15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 x14ac:dyDescent="0.15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 x14ac:dyDescent="0.15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 x14ac:dyDescent="0.15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 x14ac:dyDescent="0.15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 x14ac:dyDescent="0.15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 x14ac:dyDescent="0.15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 x14ac:dyDescent="0.15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 x14ac:dyDescent="0.15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 x14ac:dyDescent="0.15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 x14ac:dyDescent="0.15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 x14ac:dyDescent="0.15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 x14ac:dyDescent="0.15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 x14ac:dyDescent="0.15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 x14ac:dyDescent="0.15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 x14ac:dyDescent="0.15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 x14ac:dyDescent="0.15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 x14ac:dyDescent="0.15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M103"/>
  <sheetViews>
    <sheetView tabSelected="1" topLeftCell="S1" workbookViewId="0">
      <selection activeCell="AD37" sqref="AD37"/>
    </sheetView>
  </sheetViews>
  <sheetFormatPr baseColWidth="10" defaultColWidth="11" defaultRowHeight="13" x14ac:dyDescent="0.15"/>
  <cols>
    <col min="1" max="1" width="4.6640625" style="53" bestFit="1" customWidth="1"/>
    <col min="2" max="2" width="3.1640625" style="53" bestFit="1" customWidth="1"/>
    <col min="3" max="3" width="8" style="50" bestFit="1" customWidth="1"/>
    <col min="4" max="6" width="9.6640625" style="50" bestFit="1" customWidth="1"/>
    <col min="7" max="8" width="6.5" style="50" bestFit="1" customWidth="1"/>
    <col min="9" max="9" width="15.1640625" style="50" customWidth="1"/>
    <col min="10" max="10" width="7.5" style="50" customWidth="1"/>
    <col min="11" max="12" width="7.6640625" style="50" customWidth="1"/>
    <col min="13" max="13" width="9" style="50" customWidth="1"/>
    <col min="14" max="14" width="48.1640625" style="50" customWidth="1"/>
    <col min="15" max="18" width="6.6640625" style="53" customWidth="1"/>
    <col min="19" max="19" width="21.1640625" style="53" customWidth="1"/>
    <col min="20" max="20" width="7.1640625" style="53" customWidth="1"/>
    <col min="21" max="21" width="9" style="53" customWidth="1"/>
    <col min="22" max="22" width="18.1640625" style="53" customWidth="1"/>
    <col min="23" max="23" width="6.6640625" style="53" customWidth="1"/>
    <col min="24" max="26" width="7.6640625" style="50" customWidth="1"/>
    <col min="27" max="27" width="15.6640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6640625" style="50" hidden="1" customWidth="1"/>
    <col min="70" max="78" width="0" style="50" hidden="1" customWidth="1"/>
    <col min="79" max="79" width="3.16406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 x14ac:dyDescent="0.15">
      <c r="BL1" s="50" t="s">
        <v>211</v>
      </c>
    </row>
    <row r="2" spans="1:91" x14ac:dyDescent="0.15">
      <c r="S2" s="174" t="s">
        <v>2313</v>
      </c>
      <c r="T2" s="174"/>
      <c r="U2" s="174"/>
      <c r="V2" s="174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 x14ac:dyDescent="0.15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 x14ac:dyDescent="0.15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 x14ac:dyDescent="0.15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 x14ac:dyDescent="0.15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 x14ac:dyDescent="0.15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 x14ac:dyDescent="0.15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 x14ac:dyDescent="0.15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 x14ac:dyDescent="0.15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 x14ac:dyDescent="0.15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 x14ac:dyDescent="0.15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 x14ac:dyDescent="0.15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 x14ac:dyDescent="0.15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 x14ac:dyDescent="0.15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 x14ac:dyDescent="0.15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 x14ac:dyDescent="0.15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 x14ac:dyDescent="0.15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 x14ac:dyDescent="0.15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 x14ac:dyDescent="0.15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 x14ac:dyDescent="0.15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 x14ac:dyDescent="0.15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 x14ac:dyDescent="0.15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 x14ac:dyDescent="0.15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 x14ac:dyDescent="0.15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 x14ac:dyDescent="0.15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 x14ac:dyDescent="0.15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 x14ac:dyDescent="0.15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 x14ac:dyDescent="0.15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 x14ac:dyDescent="0.15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 x14ac:dyDescent="0.15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 x14ac:dyDescent="0.15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 x14ac:dyDescent="0.15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 x14ac:dyDescent="0.15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 x14ac:dyDescent="0.15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 x14ac:dyDescent="0.15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 x14ac:dyDescent="0.15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 x14ac:dyDescent="0.15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 x14ac:dyDescent="0.15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 x14ac:dyDescent="0.15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 x14ac:dyDescent="0.15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 x14ac:dyDescent="0.15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 x14ac:dyDescent="0.15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 x14ac:dyDescent="0.15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 x14ac:dyDescent="0.15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 x14ac:dyDescent="0.15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 x14ac:dyDescent="0.15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 x14ac:dyDescent="0.15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 x14ac:dyDescent="0.15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 x14ac:dyDescent="0.15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 x14ac:dyDescent="0.15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 x14ac:dyDescent="0.15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 x14ac:dyDescent="0.15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 x14ac:dyDescent="0.15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 x14ac:dyDescent="0.15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 x14ac:dyDescent="0.15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 x14ac:dyDescent="0.15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 x14ac:dyDescent="0.15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 x14ac:dyDescent="0.15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 x14ac:dyDescent="0.15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 x14ac:dyDescent="0.15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 x14ac:dyDescent="0.15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 x14ac:dyDescent="0.15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 x14ac:dyDescent="0.15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 x14ac:dyDescent="0.15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 x14ac:dyDescent="0.15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 x14ac:dyDescent="0.15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 x14ac:dyDescent="0.15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 x14ac:dyDescent="0.15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 x14ac:dyDescent="0.15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 x14ac:dyDescent="0.15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 x14ac:dyDescent="0.15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 x14ac:dyDescent="0.15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 x14ac:dyDescent="0.15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 x14ac:dyDescent="0.15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 x14ac:dyDescent="0.15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 x14ac:dyDescent="0.15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 x14ac:dyDescent="0.15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 x14ac:dyDescent="0.15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 x14ac:dyDescent="0.15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 x14ac:dyDescent="0.15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 x14ac:dyDescent="0.15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 x14ac:dyDescent="0.15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 x14ac:dyDescent="0.15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 x14ac:dyDescent="0.15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 x14ac:dyDescent="0.15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 x14ac:dyDescent="0.15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 x14ac:dyDescent="0.15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 x14ac:dyDescent="0.15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 x14ac:dyDescent="0.15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 x14ac:dyDescent="0.15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 x14ac:dyDescent="0.15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 x14ac:dyDescent="0.15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 x14ac:dyDescent="0.15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 x14ac:dyDescent="0.15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 x14ac:dyDescent="0.15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 x14ac:dyDescent="0.1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 x14ac:dyDescent="0.1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 x14ac:dyDescent="0.1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 x14ac:dyDescent="0.1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 x14ac:dyDescent="0.1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 x14ac:dyDescent="0.1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 x14ac:dyDescent="0.1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O85"/>
  <sheetViews>
    <sheetView topLeftCell="A25" workbookViewId="0">
      <selection activeCell="O50" sqref="O50"/>
    </sheetView>
  </sheetViews>
  <sheetFormatPr baseColWidth="10" defaultColWidth="11" defaultRowHeight="13" x14ac:dyDescent="0.15"/>
  <cols>
    <col min="1" max="1" width="13.6640625" style="26" customWidth="1"/>
    <col min="2" max="2" width="9.5" style="26" bestFit="1" customWidth="1"/>
    <col min="3" max="3" width="10.1640625" style="53" customWidth="1"/>
    <col min="4" max="4" width="6.33203125" style="53" customWidth="1"/>
    <col min="5" max="5" width="7" style="53" customWidth="1"/>
    <col min="6" max="6" width="6.6640625" style="53" customWidth="1"/>
    <col min="7" max="7" width="5.5" style="53" bestFit="1" customWidth="1"/>
    <col min="8" max="8" width="10.6640625" style="53" bestFit="1" customWidth="1"/>
    <col min="9" max="9" width="16.3320312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640625" style="26" customWidth="1"/>
    <col min="35" max="35" width="12.16406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 x14ac:dyDescent="0.15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 x14ac:dyDescent="0.15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 x14ac:dyDescent="0.15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 x14ac:dyDescent="0.15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 x14ac:dyDescent="0.15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 x14ac:dyDescent="0.15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 x14ac:dyDescent="0.15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 x14ac:dyDescent="0.15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 x14ac:dyDescent="0.15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 x14ac:dyDescent="0.15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 x14ac:dyDescent="0.15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 x14ac:dyDescent="0.15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 x14ac:dyDescent="0.15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 x14ac:dyDescent="0.15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 x14ac:dyDescent="0.15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 x14ac:dyDescent="0.15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 x14ac:dyDescent="0.15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 x14ac:dyDescent="0.15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 x14ac:dyDescent="0.15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 x14ac:dyDescent="0.15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 x14ac:dyDescent="0.15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 x14ac:dyDescent="0.15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 x14ac:dyDescent="0.15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 x14ac:dyDescent="0.15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 x14ac:dyDescent="0.15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 x14ac:dyDescent="0.15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 x14ac:dyDescent="0.15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 x14ac:dyDescent="0.15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 x14ac:dyDescent="0.15">
      <c r="A29" s="138"/>
      <c r="B29" s="138"/>
      <c r="C29" s="139"/>
    </row>
    <row r="30" spans="1:41" x14ac:dyDescent="0.15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 x14ac:dyDescent="0.15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 x14ac:dyDescent="0.15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 x14ac:dyDescent="0.15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 x14ac:dyDescent="0.15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 x14ac:dyDescent="0.15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 x14ac:dyDescent="0.15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 x14ac:dyDescent="0.15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 x14ac:dyDescent="0.15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 x14ac:dyDescent="0.15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 x14ac:dyDescent="0.15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 x14ac:dyDescent="0.15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 x14ac:dyDescent="0.15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 x14ac:dyDescent="0.15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 x14ac:dyDescent="0.15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 x14ac:dyDescent="0.15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 x14ac:dyDescent="0.15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 x14ac:dyDescent="0.15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 x14ac:dyDescent="0.15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 x14ac:dyDescent="0.15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 x14ac:dyDescent="0.15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 x14ac:dyDescent="0.15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 x14ac:dyDescent="0.15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 x14ac:dyDescent="0.15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 x14ac:dyDescent="0.15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 x14ac:dyDescent="0.15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 x14ac:dyDescent="0.15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 x14ac:dyDescent="0.15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 x14ac:dyDescent="0.15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 x14ac:dyDescent="0.15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 x14ac:dyDescent="0.15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 x14ac:dyDescent="0.15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 x14ac:dyDescent="0.15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 x14ac:dyDescent="0.15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 x14ac:dyDescent="0.15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 x14ac:dyDescent="0.15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 x14ac:dyDescent="0.15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 x14ac:dyDescent="0.15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 x14ac:dyDescent="0.15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 x14ac:dyDescent="0.15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 x14ac:dyDescent="0.15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 x14ac:dyDescent="0.15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 x14ac:dyDescent="0.15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 x14ac:dyDescent="0.15">
      <c r="A73" s="138"/>
    </row>
    <row r="74" spans="1:29" x14ac:dyDescent="0.15">
      <c r="A74" s="138"/>
    </row>
    <row r="75" spans="1:29" x14ac:dyDescent="0.15">
      <c r="A75" s="138"/>
    </row>
    <row r="76" spans="1:29" x14ac:dyDescent="0.15">
      <c r="A76" s="138"/>
    </row>
    <row r="77" spans="1:29" x14ac:dyDescent="0.15">
      <c r="A77" s="138"/>
    </row>
    <row r="78" spans="1:29" x14ac:dyDescent="0.15">
      <c r="A78" s="138"/>
    </row>
    <row r="79" spans="1:29" x14ac:dyDescent="0.15">
      <c r="A79" s="138"/>
    </row>
    <row r="80" spans="1:29" x14ac:dyDescent="0.15">
      <c r="A80" s="138"/>
    </row>
    <row r="81" spans="1:1" x14ac:dyDescent="0.15">
      <c r="A81" s="138"/>
    </row>
    <row r="82" spans="1:1" x14ac:dyDescent="0.15">
      <c r="A82" s="138"/>
    </row>
    <row r="83" spans="1:1" x14ac:dyDescent="0.15">
      <c r="A83" s="138"/>
    </row>
    <row r="84" spans="1:1" x14ac:dyDescent="0.15">
      <c r="A84" s="138"/>
    </row>
    <row r="85" spans="1:1" x14ac:dyDescent="0.15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E16"/>
  <sheetViews>
    <sheetView workbookViewId="0">
      <selection activeCell="G34" sqref="G34"/>
    </sheetView>
  </sheetViews>
  <sheetFormatPr baseColWidth="10" defaultColWidth="11" defaultRowHeight="16" x14ac:dyDescent="0.2"/>
  <cols>
    <col min="1" max="1" width="17.5" bestFit="1" customWidth="1"/>
  </cols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B3">
        <v>1</v>
      </c>
      <c r="C3" t="s">
        <v>1</v>
      </c>
    </row>
    <row r="4" spans="1:5" x14ac:dyDescent="0.2">
      <c r="A4" s="7" t="s">
        <v>2</v>
      </c>
      <c r="B4" s="7">
        <v>125</v>
      </c>
    </row>
    <row r="6" spans="1:5" x14ac:dyDescent="0.2">
      <c r="A6" t="s">
        <v>3</v>
      </c>
      <c r="B6" s="2">
        <f>B8/B7</f>
        <v>1.6666666666666666E-2</v>
      </c>
      <c r="C6" t="s">
        <v>4</v>
      </c>
    </row>
    <row r="7" spans="1:5" x14ac:dyDescent="0.2">
      <c r="A7" t="s">
        <v>5</v>
      </c>
      <c r="B7">
        <v>12</v>
      </c>
    </row>
    <row r="8" spans="1:5" x14ac:dyDescent="0.2">
      <c r="A8" t="s">
        <v>222</v>
      </c>
      <c r="B8" s="1">
        <v>0.2</v>
      </c>
      <c r="C8">
        <f>INT(B8/B7*10000)</f>
        <v>166</v>
      </c>
    </row>
    <row r="9" spans="1:5" x14ac:dyDescent="0.2">
      <c r="A9" t="s">
        <v>7</v>
      </c>
      <c r="B9">
        <f>B3/B8</f>
        <v>5</v>
      </c>
    </row>
    <row r="11" spans="1:5" x14ac:dyDescent="0.2">
      <c r="A11" t="s">
        <v>6</v>
      </c>
      <c r="B11">
        <f>B4-B9*12</f>
        <v>65</v>
      </c>
      <c r="D11" t="s">
        <v>2332</v>
      </c>
      <c r="E11">
        <v>160</v>
      </c>
    </row>
    <row r="12" spans="1:5" x14ac:dyDescent="0.2">
      <c r="A12" t="s">
        <v>224</v>
      </c>
      <c r="B12" s="10">
        <f>B15-B3</f>
        <v>0.60000000000000009</v>
      </c>
    </row>
    <row r="13" spans="1:5" x14ac:dyDescent="0.2">
      <c r="A13" t="s">
        <v>8</v>
      </c>
      <c r="B13" s="3">
        <f>B12/B11</f>
        <v>9.2307692307692316E-3</v>
      </c>
      <c r="C13">
        <f>B13*10000</f>
        <v>92.307692307692321</v>
      </c>
    </row>
    <row r="15" spans="1:5" x14ac:dyDescent="0.2">
      <c r="A15" s="7" t="s">
        <v>223</v>
      </c>
      <c r="B15" s="11">
        <v>1.6</v>
      </c>
    </row>
    <row r="16" spans="1:5" x14ac:dyDescent="0.2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73"/>
  <sheetViews>
    <sheetView topLeftCell="A30" workbookViewId="0">
      <selection activeCell="L55" sqref="L55"/>
    </sheetView>
  </sheetViews>
  <sheetFormatPr baseColWidth="10" defaultColWidth="11" defaultRowHeight="13" x14ac:dyDescent="0.15"/>
  <cols>
    <col min="1" max="1" width="29.83203125" style="110" customWidth="1"/>
    <col min="2" max="5" width="11" style="110"/>
    <col min="6" max="6" width="7.6640625" style="110" customWidth="1"/>
    <col min="7" max="7" width="8.83203125" style="110" bestFit="1" customWidth="1"/>
    <col min="8" max="16384" width="11" style="110"/>
  </cols>
  <sheetData>
    <row r="1" spans="1:16" x14ac:dyDescent="0.15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 x14ac:dyDescent="0.15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 x14ac:dyDescent="0.15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 x14ac:dyDescent="0.15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 x14ac:dyDescent="0.15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 x14ac:dyDescent="0.15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 x14ac:dyDescent="0.15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 x14ac:dyDescent="0.15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 x14ac:dyDescent="0.15">
      <c r="G9" s="110" t="s">
        <v>2108</v>
      </c>
      <c r="H9" s="110">
        <v>0.1</v>
      </c>
    </row>
    <row r="10" spans="1:16" x14ac:dyDescent="0.15">
      <c r="A10" s="110" t="s">
        <v>229</v>
      </c>
    </row>
    <row r="11" spans="1:16" x14ac:dyDescent="0.15">
      <c r="A11" s="110" t="s">
        <v>1991</v>
      </c>
      <c r="B11" s="110">
        <f>SUMPRODUCT(宝箱产出!AB8:AB11,宝箱产出!AI8:AI11)</f>
        <v>39.819004524886878</v>
      </c>
    </row>
    <row r="12" spans="1:16" x14ac:dyDescent="0.15">
      <c r="A12" s="110" t="s">
        <v>1992</v>
      </c>
      <c r="B12" s="110">
        <f>B11*B6</f>
        <v>3.9819004524886878</v>
      </c>
    </row>
    <row r="15" spans="1:16" x14ac:dyDescent="0.15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 x14ac:dyDescent="0.15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 x14ac:dyDescent="0.15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 x14ac:dyDescent="0.15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 x14ac:dyDescent="0.15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 x14ac:dyDescent="0.15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 x14ac:dyDescent="0.15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 x14ac:dyDescent="0.15">
      <c r="D22" s="110">
        <f>SUMPRODUCT(D18:D21)</f>
        <v>36.420677658313018</v>
      </c>
    </row>
    <row r="25" spans="1:16" x14ac:dyDescent="0.15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 x14ac:dyDescent="0.15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 x14ac:dyDescent="0.15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 x14ac:dyDescent="0.15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 x14ac:dyDescent="0.15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 x14ac:dyDescent="0.15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 x14ac:dyDescent="0.15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 x14ac:dyDescent="0.15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 x14ac:dyDescent="0.15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 x14ac:dyDescent="0.15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 x14ac:dyDescent="0.15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 x14ac:dyDescent="0.15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 x14ac:dyDescent="0.15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 x14ac:dyDescent="0.15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 x14ac:dyDescent="0.15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 x14ac:dyDescent="0.15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 x14ac:dyDescent="0.15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 x14ac:dyDescent="0.15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 x14ac:dyDescent="0.15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 x14ac:dyDescent="0.15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 x14ac:dyDescent="0.15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 x14ac:dyDescent="0.15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 x14ac:dyDescent="0.15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 x14ac:dyDescent="0.15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 x14ac:dyDescent="0.15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 x14ac:dyDescent="0.15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 x14ac:dyDescent="0.15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 x14ac:dyDescent="0.15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 x14ac:dyDescent="0.15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 x14ac:dyDescent="0.15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 x14ac:dyDescent="0.15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 x14ac:dyDescent="0.15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 x14ac:dyDescent="0.15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 x14ac:dyDescent="0.15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 x14ac:dyDescent="0.15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 x14ac:dyDescent="0.15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 x14ac:dyDescent="0.15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 x14ac:dyDescent="0.15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 x14ac:dyDescent="0.15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 x14ac:dyDescent="0.15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 x14ac:dyDescent="0.15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 x14ac:dyDescent="0.15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 x14ac:dyDescent="0.15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 x14ac:dyDescent="0.15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 x14ac:dyDescent="0.15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 x14ac:dyDescent="0.15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 x14ac:dyDescent="0.15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 x14ac:dyDescent="0.15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 x14ac:dyDescent="0.15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P69"/>
  <sheetViews>
    <sheetView workbookViewId="0">
      <selection activeCell="A2" sqref="A2"/>
    </sheetView>
  </sheetViews>
  <sheetFormatPr baseColWidth="10" defaultColWidth="11" defaultRowHeight="16" x14ac:dyDescent="0.2"/>
  <cols>
    <col min="1" max="1" width="18.33203125" bestFit="1" customWidth="1"/>
    <col min="2" max="2" width="10.1640625" customWidth="1"/>
    <col min="8" max="8" width="9" customWidth="1"/>
    <col min="13" max="13" width="42.5" bestFit="1" customWidth="1"/>
  </cols>
  <sheetData>
    <row r="1" spans="1:16" x14ac:dyDescent="0.2">
      <c r="A1" s="24" t="s">
        <v>2099</v>
      </c>
    </row>
    <row r="2" spans="1:16" x14ac:dyDescent="0.2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 x14ac:dyDescent="0.2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 x14ac:dyDescent="0.2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 x14ac:dyDescent="0.2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 x14ac:dyDescent="0.2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 x14ac:dyDescent="0.2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 x14ac:dyDescent="0.2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 x14ac:dyDescent="0.2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 x14ac:dyDescent="0.2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 x14ac:dyDescent="0.2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 x14ac:dyDescent="0.2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 x14ac:dyDescent="0.2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 x14ac:dyDescent="0.2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 x14ac:dyDescent="0.2">
      <c r="A15" s="5"/>
      <c r="B15" s="4"/>
      <c r="K15" s="13"/>
      <c r="L15" s="13"/>
      <c r="M15" s="13"/>
      <c r="N15" s="13"/>
      <c r="O15" s="13"/>
      <c r="P15" s="13"/>
    </row>
    <row r="16" spans="1:16" x14ac:dyDescent="0.2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 x14ac:dyDescent="0.2">
      <c r="A17" s="9"/>
      <c r="K17" s="13"/>
      <c r="L17" s="13"/>
      <c r="M17" s="13"/>
      <c r="N17" s="13"/>
      <c r="O17" s="13"/>
      <c r="P17" s="13"/>
    </row>
    <row r="18" spans="1:16" x14ac:dyDescent="0.2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 x14ac:dyDescent="0.2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 x14ac:dyDescent="0.2">
      <c r="A20" s="4"/>
      <c r="C20" s="4"/>
      <c r="D20" s="4"/>
      <c r="E20" s="4"/>
      <c r="F20" s="4"/>
      <c r="G20" s="4"/>
      <c r="H20" s="4"/>
    </row>
    <row r="21" spans="1:16" x14ac:dyDescent="0.2">
      <c r="A21" s="4"/>
      <c r="C21" s="5"/>
      <c r="D21" s="4"/>
      <c r="E21" s="5"/>
      <c r="F21" s="4"/>
      <c r="G21" s="5"/>
      <c r="H21" s="4"/>
    </row>
    <row r="22" spans="1:16" x14ac:dyDescent="0.2">
      <c r="A22" s="4"/>
      <c r="C22" s="4"/>
      <c r="D22" s="4"/>
      <c r="E22" s="4"/>
      <c r="F22" s="4"/>
      <c r="G22" s="4"/>
      <c r="H22" s="4"/>
    </row>
    <row r="23" spans="1:16" x14ac:dyDescent="0.2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 x14ac:dyDescent="0.2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 x14ac:dyDescent="0.2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 x14ac:dyDescent="0.2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 x14ac:dyDescent="0.2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 x14ac:dyDescent="0.2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 x14ac:dyDescent="0.2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 x14ac:dyDescent="0.2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 x14ac:dyDescent="0.2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 x14ac:dyDescent="0.2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 x14ac:dyDescent="0.2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 x14ac:dyDescent="0.2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 x14ac:dyDescent="0.2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 x14ac:dyDescent="0.2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 x14ac:dyDescent="0.2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 x14ac:dyDescent="0.2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 x14ac:dyDescent="0.2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 x14ac:dyDescent="0.2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 x14ac:dyDescent="0.2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 x14ac:dyDescent="0.2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 x14ac:dyDescent="0.2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 x14ac:dyDescent="0.2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 x14ac:dyDescent="0.2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 x14ac:dyDescent="0.2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 x14ac:dyDescent="0.2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 x14ac:dyDescent="0.2">
      <c r="A48" s="6"/>
      <c r="B48" s="6"/>
      <c r="C48" s="6"/>
      <c r="K48" s="15"/>
      <c r="L48" s="5"/>
      <c r="M48" s="5"/>
    </row>
    <row r="49" spans="1:13" x14ac:dyDescent="0.2">
      <c r="A49" s="6"/>
      <c r="B49" s="6"/>
      <c r="C49" s="6"/>
      <c r="K49" s="15"/>
      <c r="L49" s="5"/>
      <c r="M49" s="5"/>
    </row>
    <row r="50" spans="1:13" x14ac:dyDescent="0.2">
      <c r="A50" s="6"/>
      <c r="B50" s="6"/>
      <c r="C50" s="6"/>
      <c r="K50" s="15"/>
      <c r="L50" s="5"/>
      <c r="M50" s="5"/>
    </row>
    <row r="51" spans="1:13" x14ac:dyDescent="0.2">
      <c r="A51" s="6"/>
      <c r="B51" s="6"/>
      <c r="C51" s="6"/>
      <c r="K51" s="15"/>
      <c r="L51" s="5"/>
      <c r="M51" s="5"/>
    </row>
    <row r="52" spans="1:13" x14ac:dyDescent="0.2">
      <c r="A52" s="6"/>
      <c r="B52" s="6"/>
      <c r="C52" s="6"/>
      <c r="K52" s="15"/>
      <c r="L52" s="5"/>
      <c r="M52" s="5"/>
    </row>
    <row r="53" spans="1:13" x14ac:dyDescent="0.2">
      <c r="A53" s="6"/>
      <c r="B53" s="6"/>
      <c r="C53" s="6"/>
      <c r="K53" s="15"/>
      <c r="L53" s="5"/>
      <c r="M53" s="5"/>
    </row>
    <row r="54" spans="1:13" x14ac:dyDescent="0.2">
      <c r="K54" s="15"/>
      <c r="L54" s="5"/>
      <c r="M54" s="5"/>
    </row>
    <row r="55" spans="1:13" x14ac:dyDescent="0.2">
      <c r="K55" s="15"/>
      <c r="L55" s="5"/>
      <c r="M55" s="5"/>
    </row>
    <row r="56" spans="1:13" x14ac:dyDescent="0.2">
      <c r="K56" s="15"/>
      <c r="L56" s="5"/>
      <c r="M56" s="5"/>
    </row>
    <row r="57" spans="1:13" x14ac:dyDescent="0.2">
      <c r="K57" s="15"/>
      <c r="L57" s="5"/>
      <c r="M57" s="5"/>
    </row>
    <row r="58" spans="1:13" x14ac:dyDescent="0.2">
      <c r="K58" s="15"/>
      <c r="L58" s="5"/>
      <c r="M58" s="5"/>
    </row>
    <row r="59" spans="1:13" x14ac:dyDescent="0.2">
      <c r="K59" s="15"/>
      <c r="L59" s="5"/>
      <c r="M59" s="5"/>
    </row>
    <row r="60" spans="1:13" x14ac:dyDescent="0.2">
      <c r="K60" s="15"/>
      <c r="L60" s="5"/>
      <c r="M60" s="16"/>
    </row>
    <row r="61" spans="1:13" x14ac:dyDescent="0.2">
      <c r="K61" s="17"/>
      <c r="L61" s="5"/>
    </row>
    <row r="62" spans="1:13" x14ac:dyDescent="0.2">
      <c r="K62" s="15"/>
      <c r="L62" s="5"/>
      <c r="M62" s="5"/>
    </row>
    <row r="63" spans="1:13" x14ac:dyDescent="0.2">
      <c r="K63" s="15"/>
      <c r="L63" s="5"/>
      <c r="M63" s="5"/>
    </row>
    <row r="64" spans="1:13" x14ac:dyDescent="0.2">
      <c r="K64" s="15"/>
      <c r="L64" s="5"/>
      <c r="M64" s="5"/>
    </row>
    <row r="65" spans="11:13" x14ac:dyDescent="0.2">
      <c r="L65" s="5"/>
      <c r="M65" s="5"/>
    </row>
    <row r="66" spans="11:13" x14ac:dyDescent="0.2">
      <c r="L66" s="5"/>
      <c r="M66" s="5"/>
    </row>
    <row r="67" spans="11:13" x14ac:dyDescent="0.2">
      <c r="K67" s="17"/>
      <c r="L67" s="18"/>
    </row>
    <row r="69" spans="11:13" x14ac:dyDescent="0.2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37"/>
  <sheetViews>
    <sheetView workbookViewId="0">
      <selection activeCell="D9" sqref="D9"/>
    </sheetView>
  </sheetViews>
  <sheetFormatPr baseColWidth="10" defaultColWidth="11" defaultRowHeight="16" x14ac:dyDescent="0.2"/>
  <cols>
    <col min="1" max="1" width="15.5" bestFit="1" customWidth="1"/>
    <col min="13" max="13" width="8.5" customWidth="1"/>
    <col min="15" max="15" width="11" customWidth="1"/>
  </cols>
  <sheetData>
    <row r="1" spans="1:18" x14ac:dyDescent="0.2">
      <c r="A1" t="s">
        <v>2385</v>
      </c>
      <c r="B1" t="s">
        <v>2386</v>
      </c>
      <c r="C1" t="s">
        <v>2387</v>
      </c>
      <c r="D1" t="s">
        <v>2388</v>
      </c>
    </row>
    <row r="2" spans="1:18" x14ac:dyDescent="0.2">
      <c r="A2" t="s">
        <v>2389</v>
      </c>
      <c r="B2">
        <v>60</v>
      </c>
      <c r="C2">
        <v>4</v>
      </c>
      <c r="D2">
        <v>15</v>
      </c>
    </row>
    <row r="3" spans="1:18" x14ac:dyDescent="0.2">
      <c r="A3" t="s">
        <v>2390</v>
      </c>
      <c r="B3">
        <v>240</v>
      </c>
      <c r="C3">
        <v>6</v>
      </c>
      <c r="D3">
        <v>40</v>
      </c>
    </row>
    <row r="4" spans="1:18" x14ac:dyDescent="0.2">
      <c r="A4" t="s">
        <v>2391</v>
      </c>
      <c r="B4">
        <v>1200</v>
      </c>
      <c r="C4">
        <v>6</v>
      </c>
      <c r="D4">
        <v>200</v>
      </c>
    </row>
    <row r="7" spans="1:18" x14ac:dyDescent="0.2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 x14ac:dyDescent="0.2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 x14ac:dyDescent="0.2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 x14ac:dyDescent="0.2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 x14ac:dyDescent="0.2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 x14ac:dyDescent="0.2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 x14ac:dyDescent="0.2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 x14ac:dyDescent="0.2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 x14ac:dyDescent="0.2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 x14ac:dyDescent="0.2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 x14ac:dyDescent="0.2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 x14ac:dyDescent="0.2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 x14ac:dyDescent="0.2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 x14ac:dyDescent="0.2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 x14ac:dyDescent="0.2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 x14ac:dyDescent="0.2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 x14ac:dyDescent="0.2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 x14ac:dyDescent="0.2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 x14ac:dyDescent="0.2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 x14ac:dyDescent="0.2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 x14ac:dyDescent="0.2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 x14ac:dyDescent="0.2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 x14ac:dyDescent="0.2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 x14ac:dyDescent="0.2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 x14ac:dyDescent="0.2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 x14ac:dyDescent="0.2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 x14ac:dyDescent="0.2">
      <c r="H33">
        <v>60</v>
      </c>
      <c r="J33">
        <v>60</v>
      </c>
      <c r="L33">
        <v>60</v>
      </c>
    </row>
    <row r="35" spans="8:15" x14ac:dyDescent="0.2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 x14ac:dyDescent="0.2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 x14ac:dyDescent="0.2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EP271"/>
  <sheetViews>
    <sheetView topLeftCell="CE43" workbookViewId="0">
      <selection activeCell="CX42" sqref="CX42:CY141"/>
    </sheetView>
  </sheetViews>
  <sheetFormatPr baseColWidth="10" defaultColWidth="11" defaultRowHeight="13" x14ac:dyDescent="0.15"/>
  <cols>
    <col min="1" max="1" width="4.6640625" style="53" customWidth="1"/>
    <col min="2" max="2" width="13.1640625" style="53" bestFit="1" customWidth="1"/>
    <col min="3" max="3" width="4.6640625" style="50" customWidth="1"/>
    <col min="4" max="4" width="8.83203125" style="53" customWidth="1"/>
    <col min="5" max="5" width="4.6640625" style="53" customWidth="1"/>
    <col min="6" max="6" width="10" style="53" bestFit="1" customWidth="1"/>
    <col min="7" max="7" width="7.6640625" style="53" customWidth="1"/>
    <col min="8" max="8" width="4.6640625" style="53" customWidth="1"/>
    <col min="9" max="9" width="11.1640625" style="53" customWidth="1"/>
    <col min="10" max="10" width="5.1640625" style="53" customWidth="1"/>
    <col min="11" max="23" width="4.6640625" style="53" customWidth="1"/>
    <col min="24" max="24" width="8" style="53" customWidth="1"/>
    <col min="25" max="55" width="4.6640625" style="53" customWidth="1"/>
    <col min="56" max="56" width="7.1640625" style="53" customWidth="1"/>
    <col min="57" max="58" width="8.83203125" style="53" bestFit="1" customWidth="1"/>
    <col min="59" max="59" width="8.6640625" style="53" bestFit="1" customWidth="1"/>
    <col min="60" max="61" width="4.6640625" style="53" customWidth="1"/>
    <col min="62" max="62" width="6.1640625" style="53" customWidth="1"/>
    <col min="63" max="63" width="7.6640625" style="53" customWidth="1"/>
    <col min="64" max="64" width="7.1640625" style="53" customWidth="1"/>
    <col min="65" max="65" width="23.1640625" style="53" customWidth="1"/>
    <col min="66" max="68" width="4.6640625" style="53" customWidth="1"/>
    <col min="69" max="69" width="9" style="53" customWidth="1"/>
    <col min="70" max="70" width="9.1640625" style="53" customWidth="1"/>
    <col min="71" max="71" width="11.6640625" style="53" customWidth="1"/>
    <col min="72" max="86" width="4.6640625" style="53" customWidth="1"/>
    <col min="87" max="87" width="8.6640625" style="53" customWidth="1"/>
    <col min="88" max="88" width="7.1640625" style="53" customWidth="1"/>
    <col min="89" max="89" width="5.6640625" style="53" customWidth="1"/>
    <col min="90" max="92" width="4.5" style="53" customWidth="1"/>
    <col min="93" max="95" width="5.1640625" style="53" customWidth="1"/>
    <col min="96" max="97" width="7.6640625" style="53" bestFit="1" customWidth="1"/>
    <col min="98" max="101" width="4.33203125" style="53" customWidth="1"/>
    <col min="102" max="103" width="7.6640625" style="53" bestFit="1" customWidth="1"/>
    <col min="104" max="104" width="4.33203125" style="53" customWidth="1"/>
    <col min="105" max="108" width="4.6640625" style="53" customWidth="1"/>
    <col min="109" max="109" width="8.33203125" style="50" customWidth="1"/>
    <col min="110" max="110" width="7.33203125" style="53" customWidth="1"/>
    <col min="111" max="111" width="13.6640625" style="50" bestFit="1" customWidth="1"/>
    <col min="112" max="112" width="10.6640625" style="50" bestFit="1" customWidth="1"/>
    <col min="113" max="113" width="7.5" style="53" customWidth="1"/>
    <col min="114" max="114" width="7.6640625" style="50" bestFit="1" customWidth="1"/>
    <col min="115" max="117" width="5.1640625" style="53" customWidth="1"/>
    <col min="118" max="132" width="5.1640625" style="50" customWidth="1"/>
    <col min="133" max="133" width="9.33203125" style="50" customWidth="1"/>
    <col min="134" max="134" width="9.83203125" style="50" customWidth="1"/>
    <col min="135" max="137" width="7.1640625" style="50" customWidth="1"/>
    <col min="138" max="138" width="11" style="50"/>
    <col min="139" max="141" width="11.1640625" style="50" bestFit="1" customWidth="1"/>
    <col min="142" max="142" width="11" style="50"/>
    <col min="143" max="146" width="11.1640625" style="50" bestFit="1" customWidth="1"/>
    <col min="147" max="16384" width="11" style="50"/>
  </cols>
  <sheetData>
    <row r="1" spans="1:118" x14ac:dyDescent="0.15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 x14ac:dyDescent="0.15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 x14ac:dyDescent="0.15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 x14ac:dyDescent="0.15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 x14ac:dyDescent="0.15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 x14ac:dyDescent="0.15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 x14ac:dyDescent="0.15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 x14ac:dyDescent="0.15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 x14ac:dyDescent="0.15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 x14ac:dyDescent="0.15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 x14ac:dyDescent="0.15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 x14ac:dyDescent="0.15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 x14ac:dyDescent="0.15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 x14ac:dyDescent="0.15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 x14ac:dyDescent="0.15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 x14ac:dyDescent="0.15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 x14ac:dyDescent="0.15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 x14ac:dyDescent="0.15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 x14ac:dyDescent="0.15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 x14ac:dyDescent="0.15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 x14ac:dyDescent="0.15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 x14ac:dyDescent="0.15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 x14ac:dyDescent="0.15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 x14ac:dyDescent="0.15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 x14ac:dyDescent="0.15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 x14ac:dyDescent="0.15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 x14ac:dyDescent="0.15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 x14ac:dyDescent="0.15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 x14ac:dyDescent="0.15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 x14ac:dyDescent="0.15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 x14ac:dyDescent="0.15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 x14ac:dyDescent="0.15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 x14ac:dyDescent="0.15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 x14ac:dyDescent="0.15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 x14ac:dyDescent="0.15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 x14ac:dyDescent="0.15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4" thickBot="1" x14ac:dyDescent="0.2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4" thickBot="1" x14ac:dyDescent="0.2">
      <c r="CO38" s="180" t="s">
        <v>2119</v>
      </c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2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 x14ac:dyDescent="0.15">
      <c r="C39" s="176" t="s">
        <v>2068</v>
      </c>
      <c r="D39" s="175"/>
      <c r="E39" s="175"/>
      <c r="F39" s="175" t="s">
        <v>2161</v>
      </c>
      <c r="G39" s="175"/>
      <c r="H39" s="175"/>
      <c r="I39" s="175" t="s">
        <v>1966</v>
      </c>
      <c r="J39" s="175"/>
      <c r="K39" s="175"/>
      <c r="L39" s="175" t="s">
        <v>2162</v>
      </c>
      <c r="M39" s="175"/>
      <c r="N39" s="175"/>
      <c r="O39" s="175" t="s">
        <v>1967</v>
      </c>
      <c r="P39" s="175"/>
      <c r="Q39" s="175"/>
      <c r="R39" s="175" t="s">
        <v>2163</v>
      </c>
      <c r="S39" s="175"/>
      <c r="T39" s="175"/>
      <c r="U39" s="175" t="s">
        <v>1968</v>
      </c>
      <c r="V39" s="175"/>
      <c r="W39" s="175"/>
      <c r="X39" s="175" t="s">
        <v>2164</v>
      </c>
      <c r="Y39" s="175"/>
      <c r="Z39" s="175"/>
      <c r="AA39" s="175" t="s">
        <v>1969</v>
      </c>
      <c r="AB39" s="175"/>
      <c r="AC39" s="175"/>
      <c r="AD39" s="175" t="s">
        <v>2165</v>
      </c>
      <c r="AE39" s="175"/>
      <c r="AF39" s="175"/>
      <c r="AG39" s="175" t="s">
        <v>2166</v>
      </c>
      <c r="AH39" s="175"/>
      <c r="AI39" s="175"/>
      <c r="AJ39" s="175" t="s">
        <v>2167</v>
      </c>
      <c r="AK39" s="175"/>
      <c r="AL39" s="175"/>
      <c r="AM39" s="175" t="s">
        <v>2166</v>
      </c>
      <c r="AN39" s="175"/>
      <c r="AO39" s="175"/>
      <c r="AP39" s="175" t="s">
        <v>2168</v>
      </c>
      <c r="AQ39" s="175"/>
      <c r="AR39" s="175"/>
      <c r="AS39" s="175" t="s">
        <v>2169</v>
      </c>
      <c r="AT39" s="175"/>
      <c r="AU39" s="175"/>
      <c r="AV39" s="175" t="s">
        <v>2170</v>
      </c>
      <c r="AW39" s="175"/>
      <c r="AX39" s="175"/>
      <c r="AY39" s="175" t="s">
        <v>2171</v>
      </c>
      <c r="AZ39" s="175"/>
      <c r="BA39" s="175"/>
      <c r="BB39" s="175" t="s">
        <v>2172</v>
      </c>
      <c r="BC39" s="175"/>
      <c r="BD39" s="175"/>
      <c r="BE39" s="175" t="s">
        <v>2173</v>
      </c>
      <c r="BF39" s="175"/>
      <c r="BG39" s="175"/>
      <c r="BH39" s="175" t="s">
        <v>2174</v>
      </c>
      <c r="BI39" s="175"/>
      <c r="BJ39" s="175"/>
      <c r="BK39" s="175" t="s">
        <v>2175</v>
      </c>
      <c r="BL39" s="175"/>
      <c r="BM39" s="175"/>
      <c r="BN39" s="175" t="s">
        <v>2176</v>
      </c>
      <c r="BO39" s="175"/>
      <c r="BP39" s="175"/>
      <c r="BQ39" s="175" t="s">
        <v>307</v>
      </c>
      <c r="BR39" s="175"/>
      <c r="BS39" s="175"/>
      <c r="BT39" s="175" t="s">
        <v>2177</v>
      </c>
      <c r="BU39" s="175"/>
      <c r="BV39" s="175"/>
      <c r="BW39" s="175" t="s">
        <v>2178</v>
      </c>
      <c r="BX39" s="175"/>
      <c r="BY39" s="175"/>
      <c r="BZ39" s="175" t="s">
        <v>2179</v>
      </c>
      <c r="CA39" s="175"/>
      <c r="CB39" s="175"/>
      <c r="CC39" s="175" t="s">
        <v>2180</v>
      </c>
      <c r="CD39" s="175"/>
      <c r="CE39" s="175"/>
      <c r="CF39" s="175" t="s">
        <v>2181</v>
      </c>
      <c r="CG39" s="175"/>
      <c r="CH39" s="175"/>
      <c r="CI39" s="175" t="s">
        <v>2116</v>
      </c>
      <c r="CJ39" s="175"/>
      <c r="CK39" s="175"/>
      <c r="CL39" s="175" t="s">
        <v>2117</v>
      </c>
      <c r="CM39" s="175"/>
      <c r="CN39" s="186"/>
      <c r="CO39" s="183" t="s">
        <v>2103</v>
      </c>
      <c r="CP39" s="184"/>
      <c r="CQ39" s="184"/>
      <c r="CR39" s="184" t="s">
        <v>2183</v>
      </c>
      <c r="CS39" s="184"/>
      <c r="CT39" s="184"/>
      <c r="CU39" s="184" t="s">
        <v>2184</v>
      </c>
      <c r="CV39" s="184"/>
      <c r="CW39" s="184"/>
      <c r="CX39" s="184" t="s">
        <v>2186</v>
      </c>
      <c r="CY39" s="184"/>
      <c r="CZ39" s="185"/>
      <c r="DA39" s="177" t="s">
        <v>2037</v>
      </c>
      <c r="DB39" s="178"/>
      <c r="DC39" s="179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 x14ac:dyDescent="0.15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4" thickBot="1" x14ac:dyDescent="0.2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 x14ac:dyDescent="0.15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"MCN,3,3,1,1"</f>
        <v>MCN,3,3,1,1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 x14ac:dyDescent="0.15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"MCN,3,3,1,1"</f>
        <v>MCN,3,3,1,1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"MCN,4,3,1,1"</f>
        <v>MCN,4,3,1,1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 x14ac:dyDescent="0.15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MCN,3,3,1,1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MCN,4,3,1,1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 x14ac:dyDescent="0.15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MCN,3,3,1,1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MCN,4,3,1,1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 x14ac:dyDescent="0.15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MCN,3,3,1,1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MCN,4,3,1,1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 x14ac:dyDescent="0.15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MCN,3,3,1,1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MCN,4,3,1,1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 x14ac:dyDescent="0.15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MCN,3,3,1,1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MCN,4,3,1,1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 x14ac:dyDescent="0.15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MCN,3,3,1,1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MCN,4,3,1,1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 x14ac:dyDescent="0.15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MCN,3,3,1,1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MCN,4,3,1,1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 x14ac:dyDescent="0.15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MCN,3,3,1,1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MCN,4,3,1,1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 x14ac:dyDescent="0.15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MCN,3,3,1,1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MCN,4,3,1,1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 x14ac:dyDescent="0.15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MCN,3,3,1,1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MCN,4,3,1,1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 x14ac:dyDescent="0.15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MCN,3,3,1,1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MCN,4,3,1,1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 x14ac:dyDescent="0.15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MCN,3,3,1,1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MCN,4,3,1,1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 x14ac:dyDescent="0.15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MCN,3,3,1,1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MCN,4,3,1,1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 x14ac:dyDescent="0.15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MCN,3,3,1,1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MCN,4,3,1,1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 x14ac:dyDescent="0.15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MCN,3,3,1,1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MCN,4,3,1,1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 x14ac:dyDescent="0.15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MCN,3,3,1,1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MCN,4,3,1,1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 x14ac:dyDescent="0.15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MCN,3,3,1,1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MCN,4,3,1,1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 x14ac:dyDescent="0.15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MCN,3,3,1,1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MCN,4,3,1,1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 x14ac:dyDescent="0.15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MCN,3,3,1,1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MCN,4,3,1,1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 x14ac:dyDescent="0.15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MCN,3,3,1,1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MCN,4,3,1,1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 x14ac:dyDescent="0.15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MCN,3,3,1,1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MCN,4,3,1,1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 x14ac:dyDescent="0.15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MCN,3,3,1,1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MCN,4,3,1,1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 x14ac:dyDescent="0.15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MCN,3,3,1,1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MCN,4,3,1,1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 x14ac:dyDescent="0.15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MCN,3,3,1,1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MCN,4,3,1,1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 x14ac:dyDescent="0.15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MCN,3,3,1,1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MCN,4,3,1,1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 x14ac:dyDescent="0.15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MCN,3,3,1,1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MCN,4,3,1,1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 x14ac:dyDescent="0.15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MCN,3,3,1,1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MCN,4,3,1,1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 x14ac:dyDescent="0.15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MCN,3,3,1,1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MCN,4,3,1,1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 x14ac:dyDescent="0.15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MCN,3,3,1,1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MCN,4,3,1,1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 x14ac:dyDescent="0.15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MCN,3,3,1,1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MCN,4,3,1,1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 x14ac:dyDescent="0.15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MCN,3,3,1,1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MCN,4,3,1,1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 x14ac:dyDescent="0.15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MCN,3,3,1,1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MCN,4,3,1,1</v>
      </c>
      <c r="CY75" s="53" t="str">
        <f t="shared" si="130"/>
        <v>item,104</v>
      </c>
      <c r="CZ75" s="53">
        <f t="shared" si="131"/>
        <v>10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 x14ac:dyDescent="0.15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MCN,3,3,1,1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MCN,4,3,1,1</v>
      </c>
      <c r="CY76" s="53" t="str">
        <f t="shared" si="130"/>
        <v>item,104</v>
      </c>
      <c r="CZ76" s="53">
        <f t="shared" si="131"/>
        <v>10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 x14ac:dyDescent="0.15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MCN,3,3,1,1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MCN,4,3,1,1</v>
      </c>
      <c r="CY77" s="53" t="str">
        <f t="shared" si="130"/>
        <v>item,104</v>
      </c>
      <c r="CZ77" s="53">
        <f t="shared" si="131"/>
        <v>10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 x14ac:dyDescent="0.15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MCN,3,3,1,1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MCN,4,3,1,1</v>
      </c>
      <c r="CY78" s="53" t="str">
        <f t="shared" si="130"/>
        <v>item,104</v>
      </c>
      <c r="CZ78" s="53">
        <f t="shared" si="131"/>
        <v>10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 x14ac:dyDescent="0.15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MCN,3,3,1,1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MCN,4,3,1,1</v>
      </c>
      <c r="CY79" s="53" t="str">
        <f t="shared" si="130"/>
        <v>item,104</v>
      </c>
      <c r="CZ79" s="53">
        <f t="shared" si="131"/>
        <v>10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 x14ac:dyDescent="0.15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MCN,3,3,1,1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MCN,4,3,1,1</v>
      </c>
      <c r="CY80" s="53" t="str">
        <f t="shared" si="130"/>
        <v>item,104</v>
      </c>
      <c r="CZ80" s="53">
        <f t="shared" si="131"/>
        <v>10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 x14ac:dyDescent="0.15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MCN,3,3,1,1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MCN,4,3,1,1</v>
      </c>
      <c r="CY81" s="53" t="str">
        <f t="shared" si="130"/>
        <v>item,104</v>
      </c>
      <c r="CZ81" s="53">
        <f t="shared" si="131"/>
        <v>10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 x14ac:dyDescent="0.15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MCN,3,3,1,1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MCN,4,3,1,1</v>
      </c>
      <c r="CY82" s="53" t="str">
        <f t="shared" si="130"/>
        <v>item,104</v>
      </c>
      <c r="CZ82" s="53">
        <f t="shared" si="131"/>
        <v>10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 x14ac:dyDescent="0.15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MCN,3,3,1,1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MCN,4,3,1,1</v>
      </c>
      <c r="CY83" s="53" t="str">
        <f t="shared" si="130"/>
        <v>item,104</v>
      </c>
      <c r="CZ83" s="53">
        <f t="shared" si="131"/>
        <v>10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 x14ac:dyDescent="0.15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MCN,3,3,1,1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MCN,4,3,1,1</v>
      </c>
      <c r="CY84" s="53" t="str">
        <f t="shared" si="130"/>
        <v>item,104</v>
      </c>
      <c r="CZ84" s="53">
        <f t="shared" si="131"/>
        <v>10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 x14ac:dyDescent="0.15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MCN,3,3,1,1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MCN,4,3,1,1</v>
      </c>
      <c r="CY85" s="53" t="str">
        <f t="shared" si="130"/>
        <v>item,104</v>
      </c>
      <c r="CZ85" s="53">
        <f t="shared" si="131"/>
        <v>10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 x14ac:dyDescent="0.15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MCN,3,3,1,1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MCN,4,3,1,1</v>
      </c>
      <c r="CY86" s="53" t="str">
        <f t="shared" si="130"/>
        <v>item,104</v>
      </c>
      <c r="CZ86" s="53">
        <f t="shared" si="131"/>
        <v>15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 x14ac:dyDescent="0.15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MCN,3,3,1,1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MCN,4,3,1,1</v>
      </c>
      <c r="CY87" s="53" t="str">
        <f t="shared" si="130"/>
        <v>item,104</v>
      </c>
      <c r="CZ87" s="53">
        <f t="shared" si="131"/>
        <v>15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 x14ac:dyDescent="0.15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MCN,3,3,1,1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MCN,4,3,1,1</v>
      </c>
      <c r="CY88" s="53" t="str">
        <f t="shared" si="130"/>
        <v>item,104</v>
      </c>
      <c r="CZ88" s="53">
        <f t="shared" si="131"/>
        <v>15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 x14ac:dyDescent="0.15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MCN,3,3,1,1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MCN,4,3,1,1</v>
      </c>
      <c r="CY89" s="53" t="str">
        <f t="shared" si="130"/>
        <v>item,104</v>
      </c>
      <c r="CZ89" s="53">
        <f t="shared" si="131"/>
        <v>15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 x14ac:dyDescent="0.15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MCN,3,3,1,1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MCN,4,3,1,1</v>
      </c>
      <c r="CY90" s="53" t="str">
        <f t="shared" si="130"/>
        <v>item,104</v>
      </c>
      <c r="CZ90" s="53">
        <f t="shared" si="131"/>
        <v>15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 x14ac:dyDescent="0.15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MCN,3,3,1,1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MCN,4,3,1,1</v>
      </c>
      <c r="CY91" s="53" t="str">
        <f t="shared" si="130"/>
        <v>item,104</v>
      </c>
      <c r="CZ91" s="53">
        <f t="shared" si="131"/>
        <v>15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 x14ac:dyDescent="0.15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MCN,3,3,1,1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MCN,4,3,1,1</v>
      </c>
      <c r="CY92" s="53" t="str">
        <f t="shared" si="130"/>
        <v>item,104</v>
      </c>
      <c r="CZ92" s="53">
        <f t="shared" si="131"/>
        <v>15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 x14ac:dyDescent="0.15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MCN,3,3,1,1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MCN,4,3,1,1</v>
      </c>
      <c r="CY93" s="53" t="str">
        <f t="shared" si="130"/>
        <v>item,104</v>
      </c>
      <c r="CZ93" s="53">
        <f t="shared" si="131"/>
        <v>15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 x14ac:dyDescent="0.15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MCN,3,3,1,1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MCN,4,3,1,1</v>
      </c>
      <c r="CY94" s="53" t="str">
        <f t="shared" si="130"/>
        <v>item,104</v>
      </c>
      <c r="CZ94" s="53">
        <f t="shared" si="131"/>
        <v>15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 x14ac:dyDescent="0.15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MCN,3,3,1,1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MCN,4,3,1,1</v>
      </c>
      <c r="CY95" s="53" t="str">
        <f t="shared" si="130"/>
        <v>item,104</v>
      </c>
      <c r="CZ95" s="53">
        <f t="shared" si="131"/>
        <v>15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 x14ac:dyDescent="0.15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MCN,3,3,1,1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MCN,4,3,1,1</v>
      </c>
      <c r="CY96" s="53" t="str">
        <f t="shared" si="130"/>
        <v>item,104</v>
      </c>
      <c r="CZ96" s="53">
        <f t="shared" si="131"/>
        <v>15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 x14ac:dyDescent="0.15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MCN,3,3,1,1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MCN,4,3,1,1</v>
      </c>
      <c r="CY97" s="53" t="str">
        <f t="shared" si="130"/>
        <v>item,104</v>
      </c>
      <c r="CZ97" s="53">
        <f t="shared" si="131"/>
        <v>15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 x14ac:dyDescent="0.15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MCN,3,3,1,1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MCN,4,3,1,1</v>
      </c>
      <c r="CY98" s="53" t="str">
        <f t="shared" si="130"/>
        <v>item,104</v>
      </c>
      <c r="CZ98" s="53">
        <f t="shared" si="131"/>
        <v>15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 x14ac:dyDescent="0.15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MCN,3,3,1,1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MCN,4,3,1,1</v>
      </c>
      <c r="CY99" s="53" t="str">
        <f t="shared" si="130"/>
        <v>item,104</v>
      </c>
      <c r="CZ99" s="53">
        <f t="shared" si="131"/>
        <v>15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 x14ac:dyDescent="0.15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MCN,3,3,1,1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MCN,4,3,1,1</v>
      </c>
      <c r="CY100" s="53" t="str">
        <f t="shared" si="130"/>
        <v>item,104</v>
      </c>
      <c r="CZ100" s="53">
        <f t="shared" si="131"/>
        <v>20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 x14ac:dyDescent="0.15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MCN,3,3,1,1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MCN,4,3,1,1</v>
      </c>
      <c r="CY101" s="53" t="str">
        <f t="shared" si="130"/>
        <v>item,104</v>
      </c>
      <c r="CZ101" s="53">
        <f t="shared" si="131"/>
        <v>20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 x14ac:dyDescent="0.15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MCN,3,3,1,1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MCN,4,3,1,1</v>
      </c>
      <c r="CY102" s="53" t="str">
        <f t="shared" si="130"/>
        <v>item,104</v>
      </c>
      <c r="CZ102" s="53">
        <f t="shared" si="131"/>
        <v>20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 x14ac:dyDescent="0.15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MCN,3,3,1,1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MCN,4,3,1,1</v>
      </c>
      <c r="CY103" s="53" t="str">
        <f t="shared" si="130"/>
        <v>item,104</v>
      </c>
      <c r="CZ103" s="53">
        <f t="shared" si="131"/>
        <v>20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 x14ac:dyDescent="0.15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MCN,3,3,1,1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MCN,4,3,1,1</v>
      </c>
      <c r="CY104" s="53" t="str">
        <f t="shared" si="130"/>
        <v>item,104</v>
      </c>
      <c r="CZ104" s="53">
        <f t="shared" si="131"/>
        <v>20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 x14ac:dyDescent="0.15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MCN,3,3,1,1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MCN,4,3,1,1</v>
      </c>
      <c r="CY105" s="53" t="str">
        <f t="shared" si="130"/>
        <v>item,104</v>
      </c>
      <c r="CZ105" s="53">
        <f t="shared" si="131"/>
        <v>20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 x14ac:dyDescent="0.15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MCN,3,3,1,1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MCN,4,3,1,1</v>
      </c>
      <c r="CY106" s="53" t="str">
        <f t="shared" si="130"/>
        <v>item,104</v>
      </c>
      <c r="CZ106" s="53">
        <f t="shared" si="131"/>
        <v>20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 x14ac:dyDescent="0.15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170" t="str">
        <f t="shared" ref="F107:F141" si="141">"MCN,3,3,1,1"</f>
        <v>MCN,3,3,1,1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500</v>
      </c>
      <c r="CR107" s="53" t="s">
        <v>2329</v>
      </c>
      <c r="CS107" s="53" t="str">
        <f t="shared" ref="CS107:CS141" si="226">CR107</f>
        <v>cash,110</v>
      </c>
      <c r="CT107" s="53">
        <v>100</v>
      </c>
      <c r="CU107" s="53" t="s">
        <v>2330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"MCN,4,3,1,1"</f>
        <v>MCN,4,3,1,1</v>
      </c>
      <c r="CY107" s="53" t="str">
        <f t="shared" ref="CY107:CY141" si="229">"item,104"</f>
        <v>item,104</v>
      </c>
      <c r="CZ107" s="53">
        <f t="shared" ref="CZ107:CZ141" si="230">VLOOKUP(CZ$41,$A$33:$W$36,8+$B107,0)</f>
        <v>20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 x14ac:dyDescent="0.15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170" t="str">
        <f t="shared" si="141"/>
        <v>MCN,3,3,1,1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500</v>
      </c>
      <c r="CR108" s="53" t="s">
        <v>2329</v>
      </c>
      <c r="CS108" s="53" t="str">
        <f t="shared" si="226"/>
        <v>cash,110</v>
      </c>
      <c r="CT108" s="53">
        <v>100</v>
      </c>
      <c r="CU108" s="53" t="s">
        <v>2330</v>
      </c>
      <c r="CV108" s="53" t="str">
        <f t="shared" si="227"/>
        <v>prop,704,8</v>
      </c>
      <c r="CW108" s="53">
        <v>100</v>
      </c>
      <c r="CX108" s="53" t="str">
        <f t="shared" si="228"/>
        <v>MCN,4,3,1,1</v>
      </c>
      <c r="CY108" s="53" t="str">
        <f t="shared" si="229"/>
        <v>item,104</v>
      </c>
      <c r="CZ108" s="53">
        <f t="shared" si="230"/>
        <v>20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 x14ac:dyDescent="0.15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170" t="str">
        <f t="shared" si="141"/>
        <v>MCN,3,3,1,1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500</v>
      </c>
      <c r="CR109" s="53" t="s">
        <v>2329</v>
      </c>
      <c r="CS109" s="53" t="str">
        <f t="shared" si="226"/>
        <v>cash,110</v>
      </c>
      <c r="CT109" s="53">
        <v>100</v>
      </c>
      <c r="CU109" s="53" t="s">
        <v>2330</v>
      </c>
      <c r="CV109" s="53" t="str">
        <f t="shared" si="227"/>
        <v>prop,704,8</v>
      </c>
      <c r="CW109" s="53">
        <v>100</v>
      </c>
      <c r="CX109" s="53" t="str">
        <f t="shared" si="228"/>
        <v>MCN,4,3,1,1</v>
      </c>
      <c r="CY109" s="53" t="str">
        <f t="shared" si="229"/>
        <v>item,104</v>
      </c>
      <c r="CZ109" s="53">
        <f t="shared" si="230"/>
        <v>20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 x14ac:dyDescent="0.15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170" t="str">
        <f t="shared" si="141"/>
        <v>MCN,3,3,1,1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500</v>
      </c>
      <c r="CR110" s="53" t="s">
        <v>2329</v>
      </c>
      <c r="CS110" s="53" t="str">
        <f t="shared" si="226"/>
        <v>cash,110</v>
      </c>
      <c r="CT110" s="53">
        <v>100</v>
      </c>
      <c r="CU110" s="53" t="s">
        <v>2330</v>
      </c>
      <c r="CV110" s="53" t="str">
        <f t="shared" si="227"/>
        <v>prop,704,8</v>
      </c>
      <c r="CW110" s="53">
        <v>100</v>
      </c>
      <c r="CX110" s="53" t="str">
        <f t="shared" si="228"/>
        <v>MCN,4,3,1,1</v>
      </c>
      <c r="CY110" s="53" t="str">
        <f t="shared" si="229"/>
        <v>item,104</v>
      </c>
      <c r="CZ110" s="53">
        <f t="shared" si="230"/>
        <v>20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 x14ac:dyDescent="0.15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170" t="str">
        <f t="shared" si="141"/>
        <v>MCN,3,3,1,1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500</v>
      </c>
      <c r="CR111" s="53" t="s">
        <v>2329</v>
      </c>
      <c r="CS111" s="53" t="str">
        <f t="shared" si="226"/>
        <v>cash,110</v>
      </c>
      <c r="CT111" s="53">
        <v>100</v>
      </c>
      <c r="CU111" s="53" t="s">
        <v>2330</v>
      </c>
      <c r="CV111" s="53" t="str">
        <f t="shared" si="227"/>
        <v>prop,704,8</v>
      </c>
      <c r="CW111" s="53">
        <v>100</v>
      </c>
      <c r="CX111" s="53" t="str">
        <f t="shared" si="228"/>
        <v>MCN,4,3,1,1</v>
      </c>
      <c r="CY111" s="53" t="str">
        <f t="shared" si="229"/>
        <v>item,104</v>
      </c>
      <c r="CZ111" s="53">
        <f t="shared" si="230"/>
        <v>20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 x14ac:dyDescent="0.15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170" t="str">
        <f t="shared" si="141"/>
        <v>MCN,3,3,1,1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500</v>
      </c>
      <c r="CR112" s="53" t="s">
        <v>2329</v>
      </c>
      <c r="CS112" s="53" t="str">
        <f t="shared" si="226"/>
        <v>cash,110</v>
      </c>
      <c r="CT112" s="53">
        <v>100</v>
      </c>
      <c r="CU112" s="53" t="s">
        <v>2330</v>
      </c>
      <c r="CV112" s="53" t="str">
        <f t="shared" si="227"/>
        <v>prop,704,8</v>
      </c>
      <c r="CW112" s="53">
        <v>100</v>
      </c>
      <c r="CX112" s="53" t="str">
        <f t="shared" si="228"/>
        <v>MCN,4,3,1,1</v>
      </c>
      <c r="CY112" s="53" t="str">
        <f t="shared" si="229"/>
        <v>item,104</v>
      </c>
      <c r="CZ112" s="53">
        <f t="shared" si="230"/>
        <v>20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 x14ac:dyDescent="0.15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170" t="str">
        <f t="shared" si="141"/>
        <v>MCN,3,3,1,1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500</v>
      </c>
      <c r="CR113" s="53" t="s">
        <v>2329</v>
      </c>
      <c r="CS113" s="53" t="str">
        <f t="shared" si="226"/>
        <v>cash,110</v>
      </c>
      <c r="CT113" s="53">
        <v>100</v>
      </c>
      <c r="CU113" s="53" t="s">
        <v>2330</v>
      </c>
      <c r="CV113" s="53" t="str">
        <f t="shared" si="227"/>
        <v>prop,704,8</v>
      </c>
      <c r="CW113" s="53">
        <v>100</v>
      </c>
      <c r="CX113" s="53" t="str">
        <f t="shared" si="228"/>
        <v>MCN,4,3,1,1</v>
      </c>
      <c r="CY113" s="53" t="str">
        <f t="shared" si="229"/>
        <v>item,104</v>
      </c>
      <c r="CZ113" s="53">
        <f t="shared" si="230"/>
        <v>20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 x14ac:dyDescent="0.15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170" t="str">
        <f t="shared" si="141"/>
        <v>MCN,3,3,1,1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500</v>
      </c>
      <c r="CR114" s="53" t="s">
        <v>2329</v>
      </c>
      <c r="CS114" s="53" t="str">
        <f t="shared" si="226"/>
        <v>cash,110</v>
      </c>
      <c r="CT114" s="53">
        <v>100</v>
      </c>
      <c r="CU114" s="53" t="s">
        <v>2330</v>
      </c>
      <c r="CV114" s="53" t="str">
        <f t="shared" si="227"/>
        <v>prop,704,8</v>
      </c>
      <c r="CW114" s="53">
        <v>100</v>
      </c>
      <c r="CX114" s="53" t="str">
        <f t="shared" si="228"/>
        <v>MCN,4,3,1,1</v>
      </c>
      <c r="CY114" s="53" t="str">
        <f t="shared" si="229"/>
        <v>item,104</v>
      </c>
      <c r="CZ114" s="53">
        <f t="shared" si="230"/>
        <v>20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 x14ac:dyDescent="0.15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170" t="str">
        <f t="shared" si="141"/>
        <v>MCN,3,3,1,1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500</v>
      </c>
      <c r="CR115" s="53" t="s">
        <v>2329</v>
      </c>
      <c r="CS115" s="53" t="str">
        <f t="shared" si="226"/>
        <v>cash,110</v>
      </c>
      <c r="CT115" s="53">
        <v>100</v>
      </c>
      <c r="CU115" s="53" t="s">
        <v>2330</v>
      </c>
      <c r="CV115" s="53" t="str">
        <f t="shared" si="227"/>
        <v>prop,704,8</v>
      </c>
      <c r="CW115" s="53">
        <v>100</v>
      </c>
      <c r="CX115" s="53" t="str">
        <f t="shared" si="228"/>
        <v>MCN,4,3,1,1</v>
      </c>
      <c r="CY115" s="53" t="str">
        <f t="shared" si="229"/>
        <v>item,104</v>
      </c>
      <c r="CZ115" s="53">
        <f t="shared" si="230"/>
        <v>20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 x14ac:dyDescent="0.15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170" t="str">
        <f t="shared" si="141"/>
        <v>MCN,3,3,1,1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500</v>
      </c>
      <c r="CR116" s="53" t="s">
        <v>2329</v>
      </c>
      <c r="CS116" s="53" t="str">
        <f t="shared" si="226"/>
        <v>cash,110</v>
      </c>
      <c r="CT116" s="53">
        <v>100</v>
      </c>
      <c r="CU116" s="53" t="s">
        <v>2330</v>
      </c>
      <c r="CV116" s="53" t="str">
        <f t="shared" si="227"/>
        <v>prop,704,8</v>
      </c>
      <c r="CW116" s="53">
        <v>100</v>
      </c>
      <c r="CX116" s="53" t="str">
        <f t="shared" si="228"/>
        <v>MCN,4,3,1,1</v>
      </c>
      <c r="CY116" s="53" t="str">
        <f t="shared" si="229"/>
        <v>item,104</v>
      </c>
      <c r="CZ116" s="53">
        <f t="shared" si="230"/>
        <v>20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 x14ac:dyDescent="0.15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170" t="str">
        <f t="shared" si="141"/>
        <v>MCN,3,3,1,1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500</v>
      </c>
      <c r="CR117" s="53" t="s">
        <v>2329</v>
      </c>
      <c r="CS117" s="53" t="str">
        <f t="shared" si="226"/>
        <v>cash,110</v>
      </c>
      <c r="CT117" s="53">
        <v>100</v>
      </c>
      <c r="CU117" s="53" t="s">
        <v>2330</v>
      </c>
      <c r="CV117" s="53" t="str">
        <f t="shared" si="227"/>
        <v>prop,704,8</v>
      </c>
      <c r="CW117" s="53">
        <v>100</v>
      </c>
      <c r="CX117" s="53" t="str">
        <f t="shared" si="228"/>
        <v>MCN,4,3,1,1</v>
      </c>
      <c r="CY117" s="53" t="str">
        <f t="shared" si="229"/>
        <v>item,104</v>
      </c>
      <c r="CZ117" s="53">
        <f t="shared" si="230"/>
        <v>20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 x14ac:dyDescent="0.15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170" t="str">
        <f t="shared" si="141"/>
        <v>MCN,3,3,1,1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500</v>
      </c>
      <c r="CR118" s="53" t="s">
        <v>2329</v>
      </c>
      <c r="CS118" s="53" t="str">
        <f t="shared" si="226"/>
        <v>cash,110</v>
      </c>
      <c r="CT118" s="53">
        <v>100</v>
      </c>
      <c r="CU118" s="53" t="s">
        <v>2330</v>
      </c>
      <c r="CV118" s="53" t="str">
        <f t="shared" si="227"/>
        <v>prop,704,8</v>
      </c>
      <c r="CW118" s="53">
        <v>100</v>
      </c>
      <c r="CX118" s="53" t="str">
        <f t="shared" si="228"/>
        <v>MCN,4,3,1,1</v>
      </c>
      <c r="CY118" s="53" t="str">
        <f t="shared" si="229"/>
        <v>item,104</v>
      </c>
      <c r="CZ118" s="53">
        <f t="shared" si="230"/>
        <v>20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 x14ac:dyDescent="0.15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170" t="str">
        <f t="shared" si="141"/>
        <v>MCN,3,3,1,1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500</v>
      </c>
      <c r="CR119" s="53" t="s">
        <v>2329</v>
      </c>
      <c r="CS119" s="53" t="str">
        <f t="shared" si="226"/>
        <v>cash,110</v>
      </c>
      <c r="CT119" s="53">
        <v>100</v>
      </c>
      <c r="CU119" s="53" t="s">
        <v>2330</v>
      </c>
      <c r="CV119" s="53" t="str">
        <f t="shared" si="227"/>
        <v>prop,704,8</v>
      </c>
      <c r="CW119" s="53">
        <v>100</v>
      </c>
      <c r="CX119" s="53" t="str">
        <f t="shared" si="228"/>
        <v>MCN,4,3,1,1</v>
      </c>
      <c r="CY119" s="53" t="str">
        <f t="shared" si="229"/>
        <v>item,104</v>
      </c>
      <c r="CZ119" s="53">
        <f t="shared" si="230"/>
        <v>20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 x14ac:dyDescent="0.15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170" t="str">
        <f t="shared" si="141"/>
        <v>MCN,3,3,1,1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500</v>
      </c>
      <c r="CR120" s="53" t="s">
        <v>2329</v>
      </c>
      <c r="CS120" s="53" t="str">
        <f t="shared" si="226"/>
        <v>cash,110</v>
      </c>
      <c r="CT120" s="53">
        <v>100</v>
      </c>
      <c r="CU120" s="53" t="s">
        <v>2330</v>
      </c>
      <c r="CV120" s="53" t="str">
        <f t="shared" si="227"/>
        <v>prop,704,8</v>
      </c>
      <c r="CW120" s="53">
        <v>100</v>
      </c>
      <c r="CX120" s="53" t="str">
        <f t="shared" si="228"/>
        <v>MCN,4,3,1,1</v>
      </c>
      <c r="CY120" s="53" t="str">
        <f t="shared" si="229"/>
        <v>item,104</v>
      </c>
      <c r="CZ120" s="53">
        <f t="shared" si="230"/>
        <v>20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 x14ac:dyDescent="0.15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170" t="str">
        <f t="shared" si="141"/>
        <v>MCN,3,3,1,1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500</v>
      </c>
      <c r="CR121" s="53" t="s">
        <v>2329</v>
      </c>
      <c r="CS121" s="53" t="str">
        <f t="shared" si="226"/>
        <v>cash,110</v>
      </c>
      <c r="CT121" s="53">
        <v>100</v>
      </c>
      <c r="CU121" s="53" t="s">
        <v>2330</v>
      </c>
      <c r="CV121" s="53" t="str">
        <f t="shared" si="227"/>
        <v>prop,704,8</v>
      </c>
      <c r="CW121" s="53">
        <v>100</v>
      </c>
      <c r="CX121" s="53" t="str">
        <f t="shared" si="228"/>
        <v>MCN,4,3,1,1</v>
      </c>
      <c r="CY121" s="53" t="str">
        <f t="shared" si="229"/>
        <v>item,104</v>
      </c>
      <c r="CZ121" s="53">
        <f t="shared" si="230"/>
        <v>20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 x14ac:dyDescent="0.15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170" t="str">
        <f t="shared" si="141"/>
        <v>MCN,3,3,1,1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500</v>
      </c>
      <c r="CR122" s="53" t="s">
        <v>2329</v>
      </c>
      <c r="CS122" s="53" t="str">
        <f t="shared" si="226"/>
        <v>cash,110</v>
      </c>
      <c r="CT122" s="53">
        <v>100</v>
      </c>
      <c r="CU122" s="53" t="s">
        <v>2330</v>
      </c>
      <c r="CV122" s="53" t="str">
        <f t="shared" si="227"/>
        <v>prop,704,8</v>
      </c>
      <c r="CW122" s="53">
        <v>100</v>
      </c>
      <c r="CX122" s="53" t="str">
        <f t="shared" si="228"/>
        <v>MCN,4,3,1,1</v>
      </c>
      <c r="CY122" s="53" t="str">
        <f t="shared" si="229"/>
        <v>item,104</v>
      </c>
      <c r="CZ122" s="53">
        <f t="shared" si="230"/>
        <v>20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 x14ac:dyDescent="0.15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170" t="str">
        <f t="shared" si="141"/>
        <v>MCN,3,3,1,1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500</v>
      </c>
      <c r="CR123" s="53" t="s">
        <v>2329</v>
      </c>
      <c r="CS123" s="53" t="str">
        <f t="shared" si="226"/>
        <v>cash,110</v>
      </c>
      <c r="CT123" s="53">
        <v>100</v>
      </c>
      <c r="CU123" s="53" t="s">
        <v>2330</v>
      </c>
      <c r="CV123" s="53" t="str">
        <f t="shared" si="227"/>
        <v>prop,704,8</v>
      </c>
      <c r="CW123" s="53">
        <v>100</v>
      </c>
      <c r="CX123" s="53" t="str">
        <f t="shared" si="228"/>
        <v>MCN,4,3,1,1</v>
      </c>
      <c r="CY123" s="53" t="str">
        <f t="shared" si="229"/>
        <v>item,104</v>
      </c>
      <c r="CZ123" s="53">
        <f t="shared" si="230"/>
        <v>20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pack,201|20;pack,211|20;pack,221|20;pack,256|20;0|320</v>
      </c>
    </row>
    <row r="124" spans="1:111" x14ac:dyDescent="0.15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170" t="str">
        <f t="shared" si="141"/>
        <v>MCN,3,3,1,1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500</v>
      </c>
      <c r="CR124" s="53" t="s">
        <v>2329</v>
      </c>
      <c r="CS124" s="53" t="str">
        <f t="shared" si="226"/>
        <v>cash,110</v>
      </c>
      <c r="CT124" s="53">
        <v>100</v>
      </c>
      <c r="CU124" s="53" t="s">
        <v>2330</v>
      </c>
      <c r="CV124" s="53" t="str">
        <f t="shared" si="227"/>
        <v>prop,704,8</v>
      </c>
      <c r="CW124" s="53">
        <v>100</v>
      </c>
      <c r="CX124" s="53" t="str">
        <f t="shared" si="228"/>
        <v>MCN,4,3,1,1</v>
      </c>
      <c r="CY124" s="53" t="str">
        <f t="shared" si="229"/>
        <v>item,104</v>
      </c>
      <c r="CZ124" s="53">
        <f t="shared" si="230"/>
        <v>20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pack,226|20;pack,236|20;pack,246|20;pack,266|20;0|320</v>
      </c>
    </row>
    <row r="125" spans="1:111" x14ac:dyDescent="0.15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170" t="str">
        <f t="shared" si="141"/>
        <v>MCN,3,3,1,1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500</v>
      </c>
      <c r="CR125" s="53" t="s">
        <v>2329</v>
      </c>
      <c r="CS125" s="53" t="str">
        <f t="shared" si="226"/>
        <v>cash,110</v>
      </c>
      <c r="CT125" s="53">
        <v>100</v>
      </c>
      <c r="CU125" s="53" t="s">
        <v>2330</v>
      </c>
      <c r="CV125" s="53" t="str">
        <f t="shared" si="227"/>
        <v>prop,704,8</v>
      </c>
      <c r="CW125" s="53">
        <v>100</v>
      </c>
      <c r="CX125" s="53" t="str">
        <f t="shared" si="228"/>
        <v>MCN,4,3,1,1</v>
      </c>
      <c r="CY125" s="53" t="str">
        <f t="shared" si="229"/>
        <v>item,104</v>
      </c>
      <c r="CZ125" s="53">
        <f t="shared" si="230"/>
        <v>20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pack,251|20;pack,261|20;pack,271|20;0|240</v>
      </c>
    </row>
    <row r="126" spans="1:111" x14ac:dyDescent="0.15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170" t="str">
        <f t="shared" si="141"/>
        <v>MCN,3,3,1,1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500</v>
      </c>
      <c r="CR126" s="53" t="s">
        <v>2329</v>
      </c>
      <c r="CS126" s="53" t="str">
        <f t="shared" si="226"/>
        <v>cash,110</v>
      </c>
      <c r="CT126" s="53">
        <v>100</v>
      </c>
      <c r="CU126" s="53" t="s">
        <v>2330</v>
      </c>
      <c r="CV126" s="53" t="str">
        <f t="shared" si="227"/>
        <v>prop,704,8</v>
      </c>
      <c r="CW126" s="53">
        <v>100</v>
      </c>
      <c r="CX126" s="53" t="str">
        <f t="shared" si="228"/>
        <v>MCN,4,3,1,1</v>
      </c>
      <c r="CY126" s="53" t="str">
        <f t="shared" si="229"/>
        <v>item,104</v>
      </c>
      <c r="CZ126" s="53">
        <f t="shared" si="230"/>
        <v>20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pack,206|20;pack,216|20;pack,231|20;pack,241|20;0|320</v>
      </c>
    </row>
    <row r="127" spans="1:111" x14ac:dyDescent="0.15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170" t="str">
        <f t="shared" si="141"/>
        <v>MCN,3,3,1,1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500</v>
      </c>
      <c r="CR127" s="53" t="s">
        <v>2329</v>
      </c>
      <c r="CS127" s="53" t="str">
        <f t="shared" si="226"/>
        <v>cash,110</v>
      </c>
      <c r="CT127" s="53">
        <v>100</v>
      </c>
      <c r="CU127" s="53" t="s">
        <v>2330</v>
      </c>
      <c r="CV127" s="53" t="str">
        <f t="shared" si="227"/>
        <v>prop,704,8</v>
      </c>
      <c r="CW127" s="53">
        <v>100</v>
      </c>
      <c r="CX127" s="53" t="str">
        <f t="shared" si="228"/>
        <v>MCN,4,3,1,1</v>
      </c>
      <c r="CY127" s="53" t="str">
        <f t="shared" si="229"/>
        <v>item,104</v>
      </c>
      <c r="CZ127" s="53">
        <f t="shared" si="230"/>
        <v>30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pack,201|20;pack,211|20;pack,221|20;pack,256|20;0|320</v>
      </c>
    </row>
    <row r="128" spans="1:111" x14ac:dyDescent="0.15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170" t="str">
        <f t="shared" si="141"/>
        <v>MCN,3,3,1,1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500</v>
      </c>
      <c r="CR128" s="53" t="s">
        <v>2329</v>
      </c>
      <c r="CS128" s="53" t="str">
        <f t="shared" si="226"/>
        <v>cash,110</v>
      </c>
      <c r="CT128" s="53">
        <v>100</v>
      </c>
      <c r="CU128" s="53" t="s">
        <v>2330</v>
      </c>
      <c r="CV128" s="53" t="str">
        <f t="shared" si="227"/>
        <v>prop,704,8</v>
      </c>
      <c r="CW128" s="53">
        <v>100</v>
      </c>
      <c r="CX128" s="53" t="str">
        <f t="shared" si="228"/>
        <v>MCN,4,3,1,1</v>
      </c>
      <c r="CY128" s="53" t="str">
        <f t="shared" si="229"/>
        <v>item,104</v>
      </c>
      <c r="CZ128" s="53">
        <f t="shared" si="230"/>
        <v>30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pack,226|5;pack,236|5;pack,246|5;pack,266|5;pack,227|6;pack,237|6;pack,247|6;pack,267|6;0|752</v>
      </c>
    </row>
    <row r="129" spans="1:119" x14ac:dyDescent="0.15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170" t="str">
        <f t="shared" si="141"/>
        <v>MCN,3,3,1,1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500</v>
      </c>
      <c r="CR129" s="53" t="s">
        <v>2329</v>
      </c>
      <c r="CS129" s="53" t="str">
        <f t="shared" si="226"/>
        <v>cash,110</v>
      </c>
      <c r="CT129" s="53">
        <v>100</v>
      </c>
      <c r="CU129" s="53" t="s">
        <v>2330</v>
      </c>
      <c r="CV129" s="53" t="str">
        <f t="shared" si="227"/>
        <v>prop,704,8</v>
      </c>
      <c r="CW129" s="53">
        <v>100</v>
      </c>
      <c r="CX129" s="53" t="str">
        <f t="shared" si="228"/>
        <v>MCN,4,3,1,1</v>
      </c>
      <c r="CY129" s="53" t="str">
        <f t="shared" si="229"/>
        <v>item,104</v>
      </c>
      <c r="CZ129" s="53">
        <f t="shared" si="230"/>
        <v>30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pack,251|5;pack,261|5;pack,271|5;pack,252|6;pack,262|6;pack,272|6;0|564</v>
      </c>
    </row>
    <row r="130" spans="1:119" x14ac:dyDescent="0.15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170" t="str">
        <f t="shared" si="141"/>
        <v>MCN,3,3,1,1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500</v>
      </c>
      <c r="CR130" s="53" t="s">
        <v>2329</v>
      </c>
      <c r="CS130" s="53" t="str">
        <f t="shared" si="226"/>
        <v>cash,110</v>
      </c>
      <c r="CT130" s="53">
        <v>100</v>
      </c>
      <c r="CU130" s="53" t="s">
        <v>2330</v>
      </c>
      <c r="CV130" s="53" t="str">
        <f t="shared" si="227"/>
        <v>prop,704,8</v>
      </c>
      <c r="CW130" s="53">
        <v>100</v>
      </c>
      <c r="CX130" s="53" t="str">
        <f t="shared" si="228"/>
        <v>MCN,4,3,1,1</v>
      </c>
      <c r="CY130" s="53" t="str">
        <f t="shared" si="229"/>
        <v>item,104</v>
      </c>
      <c r="CZ130" s="53">
        <f t="shared" si="230"/>
        <v>30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pack,206|5;pack,216|5;pack,231|5;pack,241|5;pack,207|6;pack,217|6;pack,232|6;pack,242|6;0|752</v>
      </c>
      <c r="DG130" s="53"/>
    </row>
    <row r="131" spans="1:119" x14ac:dyDescent="0.15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170" t="str">
        <f t="shared" si="141"/>
        <v>MCN,3,3,1,1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500</v>
      </c>
      <c r="CR131" s="53" t="s">
        <v>2329</v>
      </c>
      <c r="CS131" s="53" t="str">
        <f t="shared" si="226"/>
        <v>cash,110</v>
      </c>
      <c r="CT131" s="53">
        <v>100</v>
      </c>
      <c r="CU131" s="53" t="s">
        <v>2330</v>
      </c>
      <c r="CV131" s="53" t="str">
        <f t="shared" si="227"/>
        <v>prop,704,8</v>
      </c>
      <c r="CW131" s="53">
        <v>100</v>
      </c>
      <c r="CX131" s="53" t="str">
        <f t="shared" si="228"/>
        <v>MCN,4,3,1,1</v>
      </c>
      <c r="CY131" s="53" t="str">
        <f t="shared" si="229"/>
        <v>item,104</v>
      </c>
      <c r="CZ131" s="53">
        <f t="shared" si="230"/>
        <v>30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pack,201|5;pack,211|5;pack,221|5;pack,256|5;pack,202|6;pack,212|6;pack,222|6;pack,257|6;0|752</v>
      </c>
      <c r="DG131" s="82"/>
      <c r="DJ131" s="56"/>
      <c r="DN131" s="53"/>
      <c r="DO131" s="53"/>
    </row>
    <row r="132" spans="1:119" x14ac:dyDescent="0.15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170" t="str">
        <f t="shared" si="141"/>
        <v>MCN,3,3,1,1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500</v>
      </c>
      <c r="CR132" s="53" t="s">
        <v>2329</v>
      </c>
      <c r="CS132" s="53" t="str">
        <f t="shared" si="226"/>
        <v>cash,110</v>
      </c>
      <c r="CT132" s="53">
        <v>100</v>
      </c>
      <c r="CU132" s="53" t="s">
        <v>2330</v>
      </c>
      <c r="CV132" s="53" t="str">
        <f t="shared" si="227"/>
        <v>prop,704,8</v>
      </c>
      <c r="CW132" s="53">
        <v>100</v>
      </c>
      <c r="CX132" s="53" t="str">
        <f t="shared" si="228"/>
        <v>MCN,4,3,1,1</v>
      </c>
      <c r="CY132" s="53" t="str">
        <f t="shared" si="229"/>
        <v>item,104</v>
      </c>
      <c r="CZ132" s="53">
        <f t="shared" si="230"/>
        <v>30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pack,227|8;pack,237|8;pack,247|8;pack,267|8;0|368</v>
      </c>
      <c r="DG132" s="82"/>
    </row>
    <row r="133" spans="1:119" x14ac:dyDescent="0.15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170" t="str">
        <f t="shared" si="141"/>
        <v>MCN,3,3,1,1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500</v>
      </c>
      <c r="CR133" s="53" t="s">
        <v>2329</v>
      </c>
      <c r="CS133" s="53" t="str">
        <f t="shared" si="226"/>
        <v>cash,110</v>
      </c>
      <c r="CT133" s="53">
        <v>100</v>
      </c>
      <c r="CU133" s="53" t="s">
        <v>2330</v>
      </c>
      <c r="CV133" s="53" t="str">
        <f t="shared" si="227"/>
        <v>prop,704,8</v>
      </c>
      <c r="CW133" s="53">
        <v>100</v>
      </c>
      <c r="CX133" s="53" t="str">
        <f t="shared" si="228"/>
        <v>MCN,4,3,1,1</v>
      </c>
      <c r="CY133" s="53" t="str">
        <f t="shared" si="229"/>
        <v>item,104</v>
      </c>
      <c r="CZ133" s="53">
        <f t="shared" si="230"/>
        <v>30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pack,252|8;pack,262|8;pack,272|8;0|276</v>
      </c>
      <c r="DG133" s="82"/>
    </row>
    <row r="134" spans="1:119" x14ac:dyDescent="0.15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170" t="str">
        <f t="shared" si="141"/>
        <v>MCN,3,3,1,1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500</v>
      </c>
      <c r="CR134" s="53" t="s">
        <v>2329</v>
      </c>
      <c r="CS134" s="53" t="str">
        <f t="shared" si="226"/>
        <v>cash,110</v>
      </c>
      <c r="CT134" s="53">
        <v>100</v>
      </c>
      <c r="CU134" s="53" t="s">
        <v>2330</v>
      </c>
      <c r="CV134" s="53" t="str">
        <f t="shared" si="227"/>
        <v>prop,704,8</v>
      </c>
      <c r="CW134" s="53">
        <v>100</v>
      </c>
      <c r="CX134" s="53" t="str">
        <f t="shared" si="228"/>
        <v>MCN,4,3,1,1</v>
      </c>
      <c r="CY134" s="53" t="str">
        <f t="shared" si="229"/>
        <v>item,104</v>
      </c>
      <c r="CZ134" s="53">
        <f t="shared" si="230"/>
        <v>30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pack,207|8;pack,217|8;pack,232|8;pack,242|8;0|368</v>
      </c>
      <c r="DG134" s="82"/>
    </row>
    <row r="135" spans="1:119" x14ac:dyDescent="0.15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170" t="str">
        <f t="shared" si="141"/>
        <v>MCN,3,3,1,1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500</v>
      </c>
      <c r="CR135" s="53" t="s">
        <v>2329</v>
      </c>
      <c r="CS135" s="53" t="str">
        <f t="shared" si="226"/>
        <v>cash,110</v>
      </c>
      <c r="CT135" s="53">
        <v>100</v>
      </c>
      <c r="CU135" s="53" t="s">
        <v>2330</v>
      </c>
      <c r="CV135" s="53" t="str">
        <f t="shared" si="227"/>
        <v>prop,704,8</v>
      </c>
      <c r="CW135" s="53">
        <v>100</v>
      </c>
      <c r="CX135" s="53" t="str">
        <f t="shared" si="228"/>
        <v>MCN,4,3,1,1</v>
      </c>
      <c r="CY135" s="53" t="str">
        <f t="shared" si="229"/>
        <v>item,104</v>
      </c>
      <c r="CZ135" s="53">
        <f t="shared" si="230"/>
        <v>30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pack,202|8;pack,212|8;pack,222|8;pack,257|8;0|368</v>
      </c>
      <c r="DG135" s="82"/>
    </row>
    <row r="136" spans="1:119" x14ac:dyDescent="0.15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170" t="str">
        <f t="shared" si="141"/>
        <v>MCN,3,3,1,1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500</v>
      </c>
      <c r="CR136" s="53" t="s">
        <v>2329</v>
      </c>
      <c r="CS136" s="53" t="str">
        <f t="shared" si="226"/>
        <v>cash,110</v>
      </c>
      <c r="CT136" s="53">
        <v>100</v>
      </c>
      <c r="CU136" s="53" t="s">
        <v>2330</v>
      </c>
      <c r="CV136" s="53" t="str">
        <f t="shared" si="227"/>
        <v>prop,704,8</v>
      </c>
      <c r="CW136" s="53">
        <v>100</v>
      </c>
      <c r="CX136" s="53" t="str">
        <f t="shared" si="228"/>
        <v>MCN,4,3,1,1</v>
      </c>
      <c r="CY136" s="53" t="str">
        <f t="shared" si="229"/>
        <v>item,104</v>
      </c>
      <c r="CZ136" s="53">
        <f t="shared" si="230"/>
        <v>30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pack,227|8;pack,237|8;pack,247|8;pack,267|8;0|368</v>
      </c>
      <c r="DG136" s="82"/>
    </row>
    <row r="137" spans="1:119" x14ac:dyDescent="0.15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170" t="str">
        <f t="shared" si="141"/>
        <v>MCN,3,3,1,1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500</v>
      </c>
      <c r="CR137" s="53" t="s">
        <v>2329</v>
      </c>
      <c r="CS137" s="53" t="str">
        <f t="shared" si="226"/>
        <v>cash,110</v>
      </c>
      <c r="CT137" s="53">
        <v>100</v>
      </c>
      <c r="CU137" s="53" t="s">
        <v>2330</v>
      </c>
      <c r="CV137" s="53" t="str">
        <f t="shared" si="227"/>
        <v>prop,704,8</v>
      </c>
      <c r="CW137" s="53">
        <v>100</v>
      </c>
      <c r="CX137" s="53" t="str">
        <f t="shared" si="228"/>
        <v>MCN,4,3,1,1</v>
      </c>
      <c r="CY137" s="53" t="str">
        <f t="shared" si="229"/>
        <v>item,104</v>
      </c>
      <c r="CZ137" s="53">
        <f t="shared" si="230"/>
        <v>30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 x14ac:dyDescent="0.15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170" t="str">
        <f t="shared" si="141"/>
        <v>MCN,3,3,1,1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500</v>
      </c>
      <c r="CR138" s="53" t="s">
        <v>2329</v>
      </c>
      <c r="CS138" s="53" t="str">
        <f t="shared" si="226"/>
        <v>cash,110</v>
      </c>
      <c r="CT138" s="53">
        <v>100</v>
      </c>
      <c r="CU138" s="53" t="s">
        <v>2330</v>
      </c>
      <c r="CV138" s="53" t="str">
        <f t="shared" si="227"/>
        <v>prop,704,8</v>
      </c>
      <c r="CW138" s="53">
        <v>100</v>
      </c>
      <c r="CX138" s="53" t="str">
        <f t="shared" si="228"/>
        <v>MCN,4,3,1,1</v>
      </c>
      <c r="CY138" s="53" t="str">
        <f t="shared" si="229"/>
        <v>item,104</v>
      </c>
      <c r="CZ138" s="53">
        <f t="shared" si="230"/>
        <v>30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 x14ac:dyDescent="0.15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170" t="str">
        <f t="shared" si="141"/>
        <v>MCN,3,3,1,1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500</v>
      </c>
      <c r="CR139" s="53" t="s">
        <v>2329</v>
      </c>
      <c r="CS139" s="53" t="str">
        <f t="shared" si="226"/>
        <v>cash,110</v>
      </c>
      <c r="CT139" s="53">
        <v>100</v>
      </c>
      <c r="CU139" s="53" t="s">
        <v>2330</v>
      </c>
      <c r="CV139" s="53" t="str">
        <f t="shared" si="227"/>
        <v>prop,704,8</v>
      </c>
      <c r="CW139" s="53">
        <v>100</v>
      </c>
      <c r="CX139" s="53" t="str">
        <f t="shared" si="228"/>
        <v>MCN,4,3,1,1</v>
      </c>
      <c r="CY139" s="53" t="str">
        <f t="shared" si="229"/>
        <v>item,104</v>
      </c>
      <c r="CZ139" s="53">
        <f t="shared" si="230"/>
        <v>30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 x14ac:dyDescent="0.15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170" t="str">
        <f t="shared" si="141"/>
        <v>MCN,3,3,1,1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500</v>
      </c>
      <c r="CR140" s="53" t="s">
        <v>2329</v>
      </c>
      <c r="CS140" s="53" t="str">
        <f t="shared" si="226"/>
        <v>cash,110</v>
      </c>
      <c r="CT140" s="53">
        <v>100</v>
      </c>
      <c r="CU140" s="53" t="s">
        <v>2330</v>
      </c>
      <c r="CV140" s="53" t="str">
        <f t="shared" si="227"/>
        <v>prop,704,8</v>
      </c>
      <c r="CW140" s="53">
        <v>100</v>
      </c>
      <c r="CX140" s="53" t="str">
        <f t="shared" si="228"/>
        <v>MCN,4,3,1,1</v>
      </c>
      <c r="CY140" s="53" t="str">
        <f t="shared" si="229"/>
        <v>item,104</v>
      </c>
      <c r="CZ140" s="53">
        <f t="shared" si="230"/>
        <v>30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 x14ac:dyDescent="0.15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170" t="str">
        <f t="shared" si="141"/>
        <v>MCN,3,3,1,1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500</v>
      </c>
      <c r="CR141" s="53" t="s">
        <v>2329</v>
      </c>
      <c r="CS141" s="53" t="str">
        <f t="shared" si="226"/>
        <v>cash,110</v>
      </c>
      <c r="CT141" s="53">
        <v>100</v>
      </c>
      <c r="CU141" s="53" t="s">
        <v>2330</v>
      </c>
      <c r="CV141" s="53" t="str">
        <f t="shared" si="227"/>
        <v>prop,704,8</v>
      </c>
      <c r="CW141" s="53">
        <v>100</v>
      </c>
      <c r="CX141" s="53" t="str">
        <f t="shared" si="228"/>
        <v>MCN,4,3,1,1</v>
      </c>
      <c r="CY141" s="53" t="str">
        <f t="shared" si="229"/>
        <v>item,104</v>
      </c>
      <c r="CZ141" s="53">
        <f t="shared" si="230"/>
        <v>30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 x14ac:dyDescent="0.15">
      <c r="DG142" s="82"/>
    </row>
    <row r="143" spans="1:119" x14ac:dyDescent="0.15">
      <c r="DG143" s="82"/>
    </row>
    <row r="144" spans="1:119" x14ac:dyDescent="0.15">
      <c r="DG144" s="82"/>
    </row>
    <row r="145" spans="111:119" x14ac:dyDescent="0.15">
      <c r="DG145" s="82"/>
    </row>
    <row r="146" spans="111:119" x14ac:dyDescent="0.15">
      <c r="DG146" s="82"/>
      <c r="DM146" s="56"/>
    </row>
    <row r="147" spans="111:119" x14ac:dyDescent="0.15">
      <c r="DG147" s="82"/>
      <c r="DN147" s="53"/>
      <c r="DO147" s="53"/>
    </row>
    <row r="148" spans="111:119" x14ac:dyDescent="0.15">
      <c r="DG148" s="82"/>
    </row>
    <row r="149" spans="111:119" x14ac:dyDescent="0.15">
      <c r="DG149" s="82"/>
    </row>
    <row r="150" spans="111:119" x14ac:dyDescent="0.15">
      <c r="DG150" s="82"/>
    </row>
    <row r="151" spans="111:119" x14ac:dyDescent="0.15">
      <c r="DG151" s="82"/>
    </row>
    <row r="152" spans="111:119" x14ac:dyDescent="0.15">
      <c r="DG152" s="82"/>
    </row>
    <row r="153" spans="111:119" x14ac:dyDescent="0.15">
      <c r="DG153" s="82"/>
    </row>
    <row r="154" spans="111:119" x14ac:dyDescent="0.15">
      <c r="DG154" s="82"/>
    </row>
    <row r="155" spans="111:119" x14ac:dyDescent="0.15">
      <c r="DG155" s="82"/>
    </row>
    <row r="156" spans="111:119" x14ac:dyDescent="0.15">
      <c r="DG156" s="82"/>
    </row>
    <row r="157" spans="111:119" x14ac:dyDescent="0.15">
      <c r="DG157" s="82"/>
    </row>
    <row r="158" spans="111:119" x14ac:dyDescent="0.15">
      <c r="DG158" s="82"/>
    </row>
    <row r="159" spans="111:119" x14ac:dyDescent="0.15">
      <c r="DG159" s="82"/>
    </row>
    <row r="160" spans="111:119" x14ac:dyDescent="0.15">
      <c r="DG160" s="82"/>
    </row>
    <row r="161" spans="111:111" x14ac:dyDescent="0.15">
      <c r="DG161" s="82"/>
    </row>
    <row r="162" spans="111:111" x14ac:dyDescent="0.15">
      <c r="DG162" s="82"/>
    </row>
    <row r="163" spans="111:111" x14ac:dyDescent="0.15">
      <c r="DG163" s="82"/>
    </row>
    <row r="164" spans="111:111" x14ac:dyDescent="0.15">
      <c r="DG164" s="82"/>
    </row>
    <row r="165" spans="111:111" x14ac:dyDescent="0.15">
      <c r="DG165" s="82"/>
    </row>
    <row r="166" spans="111:111" x14ac:dyDescent="0.15">
      <c r="DG166" s="82"/>
    </row>
    <row r="167" spans="111:111" x14ac:dyDescent="0.15">
      <c r="DG167" s="82"/>
    </row>
    <row r="168" spans="111:111" x14ac:dyDescent="0.15">
      <c r="DG168" s="82"/>
    </row>
    <row r="169" spans="111:111" x14ac:dyDescent="0.15">
      <c r="DG169" s="82"/>
    </row>
    <row r="170" spans="111:111" x14ac:dyDescent="0.15">
      <c r="DG170" s="82"/>
    </row>
    <row r="171" spans="111:111" x14ac:dyDescent="0.15">
      <c r="DG171" s="82"/>
    </row>
    <row r="172" spans="111:111" x14ac:dyDescent="0.15">
      <c r="DG172" s="82"/>
    </row>
    <row r="173" spans="111:111" x14ac:dyDescent="0.15">
      <c r="DG173" s="82"/>
    </row>
    <row r="174" spans="111:111" x14ac:dyDescent="0.15">
      <c r="DG174" s="82"/>
    </row>
    <row r="175" spans="111:111" x14ac:dyDescent="0.15">
      <c r="DG175" s="82"/>
    </row>
    <row r="176" spans="111:111" x14ac:dyDescent="0.15">
      <c r="DG176" s="82"/>
    </row>
    <row r="177" spans="111:111" x14ac:dyDescent="0.15">
      <c r="DG177" s="82"/>
    </row>
    <row r="178" spans="111:111" x14ac:dyDescent="0.15">
      <c r="DG178" s="82"/>
    </row>
    <row r="179" spans="111:111" x14ac:dyDescent="0.15">
      <c r="DG179" s="82"/>
    </row>
    <row r="180" spans="111:111" x14ac:dyDescent="0.15">
      <c r="DG180" s="82"/>
    </row>
    <row r="181" spans="111:111" x14ac:dyDescent="0.15">
      <c r="DG181" s="82"/>
    </row>
    <row r="182" spans="111:111" x14ac:dyDescent="0.15">
      <c r="DG182" s="82"/>
    </row>
    <row r="183" spans="111:111" x14ac:dyDescent="0.15">
      <c r="DG183" s="82"/>
    </row>
    <row r="184" spans="111:111" x14ac:dyDescent="0.15">
      <c r="DG184" s="82"/>
    </row>
    <row r="185" spans="111:111" x14ac:dyDescent="0.15">
      <c r="DG185" s="82"/>
    </row>
    <row r="186" spans="111:111" x14ac:dyDescent="0.15">
      <c r="DG186" s="82"/>
    </row>
    <row r="187" spans="111:111" x14ac:dyDescent="0.15">
      <c r="DG187" s="82"/>
    </row>
    <row r="188" spans="111:111" x14ac:dyDescent="0.15">
      <c r="DG188" s="82"/>
    </row>
    <row r="189" spans="111:111" x14ac:dyDescent="0.15">
      <c r="DG189" s="82"/>
    </row>
    <row r="190" spans="111:111" x14ac:dyDescent="0.15">
      <c r="DG190" s="82"/>
    </row>
    <row r="191" spans="111:111" x14ac:dyDescent="0.15">
      <c r="DG191" s="82"/>
    </row>
    <row r="192" spans="111:111" x14ac:dyDescent="0.15">
      <c r="DG192" s="82"/>
    </row>
    <row r="193" spans="111:119" x14ac:dyDescent="0.15">
      <c r="DG193" s="82"/>
    </row>
    <row r="194" spans="111:119" x14ac:dyDescent="0.15">
      <c r="DG194" s="82"/>
    </row>
    <row r="195" spans="111:119" x14ac:dyDescent="0.15">
      <c r="DG195" s="82"/>
    </row>
    <row r="196" spans="111:119" x14ac:dyDescent="0.15">
      <c r="DG196" s="82"/>
    </row>
    <row r="197" spans="111:119" x14ac:dyDescent="0.15">
      <c r="DG197" s="82"/>
    </row>
    <row r="198" spans="111:119" x14ac:dyDescent="0.15">
      <c r="DG198" s="82"/>
    </row>
    <row r="199" spans="111:119" x14ac:dyDescent="0.15">
      <c r="DG199" s="82"/>
    </row>
    <row r="200" spans="111:119" x14ac:dyDescent="0.15">
      <c r="DG200" s="82"/>
    </row>
    <row r="201" spans="111:119" x14ac:dyDescent="0.15">
      <c r="DG201" s="82"/>
    </row>
    <row r="202" spans="111:119" x14ac:dyDescent="0.15">
      <c r="DG202" s="82"/>
    </row>
    <row r="203" spans="111:119" x14ac:dyDescent="0.15">
      <c r="DG203" s="82"/>
    </row>
    <row r="204" spans="111:119" x14ac:dyDescent="0.15">
      <c r="DG204" s="82"/>
      <c r="DM204" s="56"/>
    </row>
    <row r="205" spans="111:119" x14ac:dyDescent="0.15">
      <c r="DG205" s="82"/>
      <c r="DN205" s="53"/>
      <c r="DO205" s="53"/>
    </row>
    <row r="206" spans="111:119" x14ac:dyDescent="0.15">
      <c r="DG206" s="82"/>
    </row>
    <row r="207" spans="111:119" x14ac:dyDescent="0.15">
      <c r="DG207" s="82"/>
    </row>
    <row r="208" spans="111:119" x14ac:dyDescent="0.15">
      <c r="DG208" s="82"/>
    </row>
    <row r="209" spans="111:111" x14ac:dyDescent="0.15">
      <c r="DG209" s="82"/>
    </row>
    <row r="210" spans="111:111" x14ac:dyDescent="0.15">
      <c r="DG210" s="82"/>
    </row>
    <row r="211" spans="111:111" x14ac:dyDescent="0.15">
      <c r="DG211" s="82"/>
    </row>
    <row r="212" spans="111:111" x14ac:dyDescent="0.15">
      <c r="DG212" s="82"/>
    </row>
    <row r="213" spans="111:111" x14ac:dyDescent="0.15">
      <c r="DG213" s="82"/>
    </row>
    <row r="214" spans="111:111" x14ac:dyDescent="0.15">
      <c r="DG214" s="82"/>
    </row>
    <row r="215" spans="111:111" x14ac:dyDescent="0.15">
      <c r="DG215" s="82"/>
    </row>
    <row r="216" spans="111:111" x14ac:dyDescent="0.15">
      <c r="DG216" s="82"/>
    </row>
    <row r="217" spans="111:111" x14ac:dyDescent="0.15">
      <c r="DG217" s="82"/>
    </row>
    <row r="218" spans="111:111" x14ac:dyDescent="0.15">
      <c r="DG218" s="82"/>
    </row>
    <row r="219" spans="111:111" x14ac:dyDescent="0.15">
      <c r="DG219" s="82"/>
    </row>
    <row r="220" spans="111:111" x14ac:dyDescent="0.15">
      <c r="DG220" s="82"/>
    </row>
    <row r="221" spans="111:111" x14ac:dyDescent="0.15">
      <c r="DG221" s="82"/>
    </row>
    <row r="222" spans="111:111" x14ac:dyDescent="0.15">
      <c r="DG222" s="82"/>
    </row>
    <row r="223" spans="111:111" x14ac:dyDescent="0.15">
      <c r="DG223" s="82"/>
    </row>
    <row r="224" spans="111:111" x14ac:dyDescent="0.15">
      <c r="DG224" s="82"/>
    </row>
    <row r="225" spans="111:111" x14ac:dyDescent="0.15">
      <c r="DG225" s="82"/>
    </row>
    <row r="226" spans="111:111" x14ac:dyDescent="0.15">
      <c r="DG226" s="82"/>
    </row>
    <row r="227" spans="111:111" x14ac:dyDescent="0.15">
      <c r="DG227" s="82"/>
    </row>
    <row r="228" spans="111:111" x14ac:dyDescent="0.15">
      <c r="DG228" s="82"/>
    </row>
    <row r="229" spans="111:111" x14ac:dyDescent="0.15">
      <c r="DG229" s="82"/>
    </row>
    <row r="230" spans="111:111" x14ac:dyDescent="0.15">
      <c r="DG230" s="82"/>
    </row>
    <row r="231" spans="111:111" x14ac:dyDescent="0.15">
      <c r="DG231" s="82"/>
    </row>
    <row r="232" spans="111:111" x14ac:dyDescent="0.15">
      <c r="DG232" s="82"/>
    </row>
    <row r="233" spans="111:111" x14ac:dyDescent="0.15">
      <c r="DG233" s="82"/>
    </row>
    <row r="234" spans="111:111" x14ac:dyDescent="0.15">
      <c r="DG234" s="82"/>
    </row>
    <row r="235" spans="111:111" x14ac:dyDescent="0.15">
      <c r="DG235" s="82"/>
    </row>
    <row r="236" spans="111:111" x14ac:dyDescent="0.15">
      <c r="DG236" s="82"/>
    </row>
    <row r="237" spans="111:111" x14ac:dyDescent="0.15">
      <c r="DG237" s="82"/>
    </row>
    <row r="238" spans="111:111" x14ac:dyDescent="0.15">
      <c r="DG238" s="82"/>
    </row>
    <row r="239" spans="111:111" x14ac:dyDescent="0.15">
      <c r="DG239" s="82"/>
    </row>
    <row r="240" spans="111:111" x14ac:dyDescent="0.15">
      <c r="DG240" s="82"/>
    </row>
    <row r="241" spans="111:111" x14ac:dyDescent="0.15">
      <c r="DG241" s="82"/>
    </row>
    <row r="242" spans="111:111" x14ac:dyDescent="0.15">
      <c r="DG242" s="82"/>
    </row>
    <row r="243" spans="111:111" x14ac:dyDescent="0.15">
      <c r="DG243" s="82"/>
    </row>
    <row r="244" spans="111:111" x14ac:dyDescent="0.15">
      <c r="DG244" s="82"/>
    </row>
    <row r="245" spans="111:111" x14ac:dyDescent="0.15">
      <c r="DG245" s="82"/>
    </row>
    <row r="246" spans="111:111" x14ac:dyDescent="0.15">
      <c r="DG246" s="82"/>
    </row>
    <row r="247" spans="111:111" x14ac:dyDescent="0.15">
      <c r="DG247" s="82"/>
    </row>
    <row r="248" spans="111:111" x14ac:dyDescent="0.15">
      <c r="DG248" s="82"/>
    </row>
    <row r="249" spans="111:111" x14ac:dyDescent="0.15">
      <c r="DG249" s="82"/>
    </row>
    <row r="250" spans="111:111" x14ac:dyDescent="0.15">
      <c r="DG250" s="82"/>
    </row>
    <row r="251" spans="111:111" x14ac:dyDescent="0.15">
      <c r="DG251" s="82"/>
    </row>
    <row r="252" spans="111:111" x14ac:dyDescent="0.15">
      <c r="DG252" s="82"/>
    </row>
    <row r="253" spans="111:111" x14ac:dyDescent="0.15">
      <c r="DG253" s="82"/>
    </row>
    <row r="254" spans="111:111" x14ac:dyDescent="0.15">
      <c r="DG254" s="82"/>
    </row>
    <row r="255" spans="111:111" x14ac:dyDescent="0.15">
      <c r="DG255" s="82"/>
    </row>
    <row r="256" spans="111:111" x14ac:dyDescent="0.15">
      <c r="DG256" s="82"/>
    </row>
    <row r="257" spans="111:111" x14ac:dyDescent="0.15">
      <c r="DG257" s="82"/>
    </row>
    <row r="258" spans="111:111" x14ac:dyDescent="0.15">
      <c r="DG258" s="82"/>
    </row>
    <row r="259" spans="111:111" x14ac:dyDescent="0.15">
      <c r="DG259" s="82"/>
    </row>
    <row r="260" spans="111:111" x14ac:dyDescent="0.15">
      <c r="DG260" s="82"/>
    </row>
    <row r="261" spans="111:111" x14ac:dyDescent="0.15">
      <c r="DG261" s="82"/>
    </row>
    <row r="262" spans="111:111" x14ac:dyDescent="0.15">
      <c r="DG262" s="82"/>
    </row>
    <row r="263" spans="111:111" x14ac:dyDescent="0.15">
      <c r="DG263" s="82"/>
    </row>
    <row r="264" spans="111:111" x14ac:dyDescent="0.15">
      <c r="DG264" s="82"/>
    </row>
    <row r="265" spans="111:111" x14ac:dyDescent="0.15">
      <c r="DG265" s="82"/>
    </row>
    <row r="266" spans="111:111" x14ac:dyDescent="0.15">
      <c r="DG266" s="82"/>
    </row>
    <row r="267" spans="111:111" x14ac:dyDescent="0.15">
      <c r="DG267" s="82"/>
    </row>
    <row r="268" spans="111:111" x14ac:dyDescent="0.15">
      <c r="DG268" s="82"/>
    </row>
    <row r="269" spans="111:111" x14ac:dyDescent="0.15">
      <c r="DG269" s="82"/>
    </row>
    <row r="270" spans="111:111" x14ac:dyDescent="0.15">
      <c r="DG270" s="82"/>
    </row>
    <row r="271" spans="111:111" x14ac:dyDescent="0.15">
      <c r="DG271" s="82"/>
    </row>
  </sheetData>
  <mergeCells count="36">
    <mergeCell ref="DA39:DC39"/>
    <mergeCell ref="CO38:CZ38"/>
    <mergeCell ref="CI39:CK39"/>
    <mergeCell ref="CO39:CQ39"/>
    <mergeCell ref="CR39:CT39"/>
    <mergeCell ref="CU39:CW39"/>
    <mergeCell ref="CX39:CZ39"/>
    <mergeCell ref="CL39:CN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R39:T39"/>
    <mergeCell ref="C39:E39"/>
    <mergeCell ref="F39:H39"/>
    <mergeCell ref="I39:K39"/>
    <mergeCell ref="L39:N39"/>
    <mergeCell ref="O39:Q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3102"/>
  <sheetViews>
    <sheetView topLeftCell="J1" workbookViewId="0">
      <pane ySplit="2" topLeftCell="A1762" activePane="bottomLeft" state="frozen"/>
      <selection pane="bottomLeft" activeCell="V3" sqref="V3:AB1802"/>
    </sheetView>
  </sheetViews>
  <sheetFormatPr baseColWidth="10" defaultColWidth="11" defaultRowHeight="13" x14ac:dyDescent="0.15"/>
  <cols>
    <col min="1" max="1" width="8.1640625" style="50" customWidth="1"/>
    <col min="2" max="2" width="5" style="50" bestFit="1" customWidth="1"/>
    <col min="3" max="3" width="4.6640625" style="50" bestFit="1" customWidth="1"/>
    <col min="4" max="4" width="19.1640625" style="50" bestFit="1" customWidth="1"/>
    <col min="5" max="6" width="8" style="50" bestFit="1" customWidth="1"/>
    <col min="7" max="7" width="4.6640625" style="50" bestFit="1" customWidth="1"/>
    <col min="8" max="8" width="27.33203125" style="50" bestFit="1" customWidth="1"/>
    <col min="9" max="10" width="6.6640625" style="50" customWidth="1"/>
    <col min="11" max="11" width="4.6640625" style="50" bestFit="1" customWidth="1"/>
    <col min="12" max="12" width="6.6640625" style="50" bestFit="1" customWidth="1"/>
    <col min="13" max="13" width="4.6640625" style="50" bestFit="1" customWidth="1"/>
    <col min="14" max="14" width="8.5" style="50" customWidth="1"/>
    <col min="15" max="15" width="8.83203125" style="50" bestFit="1" customWidth="1"/>
    <col min="16" max="17" width="4.6640625" style="50" bestFit="1" customWidth="1"/>
    <col min="18" max="18" width="10.83203125" style="50" bestFit="1" customWidth="1"/>
    <col min="19" max="19" width="4.6640625" style="50" bestFit="1" customWidth="1"/>
    <col min="20" max="20" width="6.6640625" style="50" customWidth="1"/>
    <col min="21" max="23" width="7.5" style="50" customWidth="1"/>
    <col min="24" max="24" width="11.6640625" style="50" customWidth="1"/>
    <col min="25" max="25" width="9.6640625" style="50" customWidth="1"/>
    <col min="26" max="27" width="7.5" style="50" customWidth="1"/>
    <col min="28" max="28" width="10.8320312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 x14ac:dyDescent="0.15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 x14ac:dyDescent="0.15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 x14ac:dyDescent="0.15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 x14ac:dyDescent="0.15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 x14ac:dyDescent="0.15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 x14ac:dyDescent="0.15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 x14ac:dyDescent="0.15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94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 x14ac:dyDescent="0.15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94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 x14ac:dyDescent="0.15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95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 x14ac:dyDescent="0.15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95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 x14ac:dyDescent="0.15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96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 x14ac:dyDescent="0.15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97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 x14ac:dyDescent="0.15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97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 x14ac:dyDescent="0.15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97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 x14ac:dyDescent="0.15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98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 x14ac:dyDescent="0.15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98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 x14ac:dyDescent="0.15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98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 x14ac:dyDescent="0.15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99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 x14ac:dyDescent="0.15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100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 x14ac:dyDescent="0.15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100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 x14ac:dyDescent="0.15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100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 x14ac:dyDescent="0.15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100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 x14ac:dyDescent="0.15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100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 x14ac:dyDescent="0.15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 x14ac:dyDescent="0.15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 x14ac:dyDescent="0.15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 x14ac:dyDescent="0.15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 x14ac:dyDescent="0.15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 x14ac:dyDescent="0.15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 x14ac:dyDescent="0.15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 x14ac:dyDescent="0.15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 x14ac:dyDescent="0.15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 x14ac:dyDescent="0.15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 x14ac:dyDescent="0.15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 x14ac:dyDescent="0.15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 x14ac:dyDescent="0.15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 x14ac:dyDescent="0.15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 x14ac:dyDescent="0.15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 x14ac:dyDescent="0.15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 x14ac:dyDescent="0.15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 x14ac:dyDescent="0.15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 x14ac:dyDescent="0.15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 x14ac:dyDescent="0.15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 x14ac:dyDescent="0.15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 x14ac:dyDescent="0.15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 x14ac:dyDescent="0.15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 x14ac:dyDescent="0.15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 x14ac:dyDescent="0.15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 x14ac:dyDescent="0.15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 x14ac:dyDescent="0.15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 x14ac:dyDescent="0.15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 x14ac:dyDescent="0.15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 x14ac:dyDescent="0.15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 x14ac:dyDescent="0.15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 x14ac:dyDescent="0.15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 x14ac:dyDescent="0.15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 x14ac:dyDescent="0.15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 x14ac:dyDescent="0.15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 x14ac:dyDescent="0.15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 x14ac:dyDescent="0.15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 x14ac:dyDescent="0.15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 x14ac:dyDescent="0.15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 x14ac:dyDescent="0.15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 x14ac:dyDescent="0.15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 x14ac:dyDescent="0.15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 x14ac:dyDescent="0.15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 x14ac:dyDescent="0.15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 x14ac:dyDescent="0.15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 x14ac:dyDescent="0.15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 x14ac:dyDescent="0.15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 x14ac:dyDescent="0.15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 x14ac:dyDescent="0.15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 x14ac:dyDescent="0.15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 x14ac:dyDescent="0.15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 x14ac:dyDescent="0.15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 x14ac:dyDescent="0.15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 x14ac:dyDescent="0.15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 x14ac:dyDescent="0.15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 x14ac:dyDescent="0.15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 x14ac:dyDescent="0.15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 x14ac:dyDescent="0.15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 x14ac:dyDescent="0.15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 x14ac:dyDescent="0.15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 x14ac:dyDescent="0.15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 x14ac:dyDescent="0.15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 x14ac:dyDescent="0.15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 x14ac:dyDescent="0.15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 x14ac:dyDescent="0.15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 x14ac:dyDescent="0.15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 x14ac:dyDescent="0.15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 x14ac:dyDescent="0.15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 x14ac:dyDescent="0.15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 x14ac:dyDescent="0.15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 x14ac:dyDescent="0.15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 x14ac:dyDescent="0.15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 x14ac:dyDescent="0.15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 x14ac:dyDescent="0.15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 x14ac:dyDescent="0.15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 x14ac:dyDescent="0.15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 x14ac:dyDescent="0.15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 x14ac:dyDescent="0.15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 x14ac:dyDescent="0.15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 x14ac:dyDescent="0.15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 x14ac:dyDescent="0.15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 x14ac:dyDescent="0.15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 x14ac:dyDescent="0.15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 x14ac:dyDescent="0.15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 x14ac:dyDescent="0.15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 x14ac:dyDescent="0.15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 x14ac:dyDescent="0.15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 x14ac:dyDescent="0.15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 x14ac:dyDescent="0.15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 x14ac:dyDescent="0.15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 x14ac:dyDescent="0.15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 x14ac:dyDescent="0.15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 x14ac:dyDescent="0.15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 x14ac:dyDescent="0.15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 x14ac:dyDescent="0.15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 x14ac:dyDescent="0.15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 x14ac:dyDescent="0.15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 x14ac:dyDescent="0.15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 x14ac:dyDescent="0.15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 x14ac:dyDescent="0.15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 x14ac:dyDescent="0.15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 x14ac:dyDescent="0.15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 x14ac:dyDescent="0.15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 x14ac:dyDescent="0.15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 x14ac:dyDescent="0.15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 x14ac:dyDescent="0.15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 x14ac:dyDescent="0.15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 x14ac:dyDescent="0.15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 x14ac:dyDescent="0.15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 x14ac:dyDescent="0.15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 x14ac:dyDescent="0.15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 x14ac:dyDescent="0.15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 x14ac:dyDescent="0.15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 x14ac:dyDescent="0.15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 x14ac:dyDescent="0.15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 x14ac:dyDescent="0.15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 x14ac:dyDescent="0.15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 x14ac:dyDescent="0.15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 x14ac:dyDescent="0.15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 x14ac:dyDescent="0.15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 x14ac:dyDescent="0.15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 x14ac:dyDescent="0.15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 x14ac:dyDescent="0.15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 x14ac:dyDescent="0.15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 x14ac:dyDescent="0.15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 x14ac:dyDescent="0.15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 x14ac:dyDescent="0.15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 x14ac:dyDescent="0.15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 x14ac:dyDescent="0.15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 x14ac:dyDescent="0.15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 x14ac:dyDescent="0.15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 x14ac:dyDescent="0.15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 x14ac:dyDescent="0.15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 x14ac:dyDescent="0.15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 x14ac:dyDescent="0.15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 x14ac:dyDescent="0.15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 x14ac:dyDescent="0.15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 x14ac:dyDescent="0.15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 x14ac:dyDescent="0.15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 x14ac:dyDescent="0.15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 x14ac:dyDescent="0.15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 x14ac:dyDescent="0.15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 x14ac:dyDescent="0.15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 x14ac:dyDescent="0.15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 x14ac:dyDescent="0.15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 x14ac:dyDescent="0.15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 x14ac:dyDescent="0.15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 x14ac:dyDescent="0.15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 x14ac:dyDescent="0.15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 x14ac:dyDescent="0.15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 x14ac:dyDescent="0.15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 x14ac:dyDescent="0.15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 x14ac:dyDescent="0.15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 x14ac:dyDescent="0.15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 x14ac:dyDescent="0.15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 x14ac:dyDescent="0.15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 x14ac:dyDescent="0.15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 x14ac:dyDescent="0.15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 x14ac:dyDescent="0.15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 x14ac:dyDescent="0.15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 x14ac:dyDescent="0.15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 x14ac:dyDescent="0.15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 x14ac:dyDescent="0.15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 x14ac:dyDescent="0.15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 x14ac:dyDescent="0.15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 x14ac:dyDescent="0.15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 x14ac:dyDescent="0.15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 x14ac:dyDescent="0.15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 x14ac:dyDescent="0.15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 x14ac:dyDescent="0.15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 x14ac:dyDescent="0.15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 x14ac:dyDescent="0.15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 x14ac:dyDescent="0.15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 x14ac:dyDescent="0.15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 x14ac:dyDescent="0.15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 x14ac:dyDescent="0.15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 x14ac:dyDescent="0.15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 x14ac:dyDescent="0.15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 x14ac:dyDescent="0.15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 x14ac:dyDescent="0.15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 x14ac:dyDescent="0.15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 x14ac:dyDescent="0.15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 x14ac:dyDescent="0.15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 x14ac:dyDescent="0.15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 x14ac:dyDescent="0.15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 x14ac:dyDescent="0.15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 x14ac:dyDescent="0.15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 x14ac:dyDescent="0.15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 x14ac:dyDescent="0.15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 x14ac:dyDescent="0.15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 x14ac:dyDescent="0.15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 x14ac:dyDescent="0.15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 x14ac:dyDescent="0.15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 x14ac:dyDescent="0.15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 x14ac:dyDescent="0.15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 x14ac:dyDescent="0.15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 x14ac:dyDescent="0.15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 x14ac:dyDescent="0.15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 x14ac:dyDescent="0.15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 x14ac:dyDescent="0.15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 x14ac:dyDescent="0.15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 x14ac:dyDescent="0.15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 x14ac:dyDescent="0.15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 x14ac:dyDescent="0.15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 x14ac:dyDescent="0.15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 x14ac:dyDescent="0.15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 x14ac:dyDescent="0.15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 x14ac:dyDescent="0.15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 x14ac:dyDescent="0.15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 x14ac:dyDescent="0.15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 x14ac:dyDescent="0.15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 x14ac:dyDescent="0.15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 x14ac:dyDescent="0.15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 x14ac:dyDescent="0.15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 x14ac:dyDescent="0.15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 x14ac:dyDescent="0.15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 x14ac:dyDescent="0.15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 x14ac:dyDescent="0.15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 x14ac:dyDescent="0.15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 x14ac:dyDescent="0.15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 x14ac:dyDescent="0.15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 x14ac:dyDescent="0.15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 x14ac:dyDescent="0.15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 x14ac:dyDescent="0.15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 x14ac:dyDescent="0.15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 x14ac:dyDescent="0.15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 x14ac:dyDescent="0.15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 x14ac:dyDescent="0.15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 x14ac:dyDescent="0.15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 x14ac:dyDescent="0.15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 x14ac:dyDescent="0.15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 x14ac:dyDescent="0.15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 x14ac:dyDescent="0.15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 x14ac:dyDescent="0.15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 x14ac:dyDescent="0.15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 x14ac:dyDescent="0.15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 x14ac:dyDescent="0.15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 x14ac:dyDescent="0.15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 x14ac:dyDescent="0.15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 x14ac:dyDescent="0.15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 x14ac:dyDescent="0.15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 x14ac:dyDescent="0.15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 x14ac:dyDescent="0.15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 x14ac:dyDescent="0.15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 x14ac:dyDescent="0.15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 x14ac:dyDescent="0.15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 x14ac:dyDescent="0.15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 x14ac:dyDescent="0.15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 x14ac:dyDescent="0.15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 x14ac:dyDescent="0.15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 x14ac:dyDescent="0.15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 x14ac:dyDescent="0.15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 x14ac:dyDescent="0.15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 x14ac:dyDescent="0.15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 x14ac:dyDescent="0.15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 x14ac:dyDescent="0.15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 x14ac:dyDescent="0.15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 x14ac:dyDescent="0.15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 x14ac:dyDescent="0.15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 x14ac:dyDescent="0.15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 x14ac:dyDescent="0.15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 x14ac:dyDescent="0.15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 x14ac:dyDescent="0.15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 x14ac:dyDescent="0.15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 x14ac:dyDescent="0.15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 x14ac:dyDescent="0.15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 x14ac:dyDescent="0.15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 x14ac:dyDescent="0.15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 x14ac:dyDescent="0.15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 x14ac:dyDescent="0.15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 x14ac:dyDescent="0.15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 x14ac:dyDescent="0.15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 x14ac:dyDescent="0.15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 x14ac:dyDescent="0.15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 x14ac:dyDescent="0.15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 x14ac:dyDescent="0.15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 x14ac:dyDescent="0.15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 x14ac:dyDescent="0.15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 x14ac:dyDescent="0.15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 x14ac:dyDescent="0.15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 x14ac:dyDescent="0.15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 x14ac:dyDescent="0.15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 x14ac:dyDescent="0.15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 x14ac:dyDescent="0.15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 x14ac:dyDescent="0.15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 x14ac:dyDescent="0.15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 x14ac:dyDescent="0.15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 x14ac:dyDescent="0.15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 x14ac:dyDescent="0.15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 x14ac:dyDescent="0.15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 x14ac:dyDescent="0.15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 x14ac:dyDescent="0.15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 x14ac:dyDescent="0.15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 x14ac:dyDescent="0.15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 x14ac:dyDescent="0.15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 x14ac:dyDescent="0.15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 x14ac:dyDescent="0.15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 x14ac:dyDescent="0.15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 x14ac:dyDescent="0.15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 x14ac:dyDescent="0.15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 x14ac:dyDescent="0.15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 x14ac:dyDescent="0.15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 x14ac:dyDescent="0.15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 x14ac:dyDescent="0.15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 x14ac:dyDescent="0.15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 x14ac:dyDescent="0.15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 x14ac:dyDescent="0.15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 x14ac:dyDescent="0.15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 x14ac:dyDescent="0.15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 x14ac:dyDescent="0.15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 x14ac:dyDescent="0.15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 x14ac:dyDescent="0.15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 x14ac:dyDescent="0.15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 x14ac:dyDescent="0.15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 x14ac:dyDescent="0.15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 x14ac:dyDescent="0.15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 x14ac:dyDescent="0.15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 x14ac:dyDescent="0.15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 x14ac:dyDescent="0.15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 x14ac:dyDescent="0.15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 x14ac:dyDescent="0.15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 x14ac:dyDescent="0.15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 x14ac:dyDescent="0.15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 x14ac:dyDescent="0.15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 x14ac:dyDescent="0.15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 x14ac:dyDescent="0.15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 x14ac:dyDescent="0.15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 x14ac:dyDescent="0.15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 x14ac:dyDescent="0.15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 x14ac:dyDescent="0.15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 x14ac:dyDescent="0.15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 x14ac:dyDescent="0.15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 x14ac:dyDescent="0.15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 x14ac:dyDescent="0.15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 x14ac:dyDescent="0.15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 x14ac:dyDescent="0.15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 x14ac:dyDescent="0.15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 x14ac:dyDescent="0.15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 x14ac:dyDescent="0.15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 x14ac:dyDescent="0.15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 x14ac:dyDescent="0.15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 x14ac:dyDescent="0.15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 x14ac:dyDescent="0.15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 x14ac:dyDescent="0.15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 x14ac:dyDescent="0.15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 x14ac:dyDescent="0.15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 x14ac:dyDescent="0.15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 x14ac:dyDescent="0.15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 x14ac:dyDescent="0.15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 x14ac:dyDescent="0.15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 x14ac:dyDescent="0.15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 x14ac:dyDescent="0.15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 x14ac:dyDescent="0.15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 x14ac:dyDescent="0.15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 x14ac:dyDescent="0.15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 x14ac:dyDescent="0.15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 x14ac:dyDescent="0.15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 x14ac:dyDescent="0.15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 x14ac:dyDescent="0.15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 x14ac:dyDescent="0.15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 x14ac:dyDescent="0.15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 x14ac:dyDescent="0.15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 x14ac:dyDescent="0.15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 x14ac:dyDescent="0.15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 x14ac:dyDescent="0.15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 x14ac:dyDescent="0.15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 x14ac:dyDescent="0.15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 x14ac:dyDescent="0.15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 x14ac:dyDescent="0.15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 x14ac:dyDescent="0.15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 x14ac:dyDescent="0.15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 x14ac:dyDescent="0.15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 x14ac:dyDescent="0.15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 x14ac:dyDescent="0.15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 x14ac:dyDescent="0.15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 x14ac:dyDescent="0.15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 x14ac:dyDescent="0.15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 x14ac:dyDescent="0.15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 x14ac:dyDescent="0.15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 x14ac:dyDescent="0.15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 x14ac:dyDescent="0.15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 x14ac:dyDescent="0.15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 x14ac:dyDescent="0.15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 x14ac:dyDescent="0.15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 x14ac:dyDescent="0.15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 x14ac:dyDescent="0.15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 x14ac:dyDescent="0.15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 x14ac:dyDescent="0.15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 x14ac:dyDescent="0.15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 x14ac:dyDescent="0.15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 x14ac:dyDescent="0.15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 x14ac:dyDescent="0.15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 x14ac:dyDescent="0.15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 x14ac:dyDescent="0.15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 x14ac:dyDescent="0.15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 x14ac:dyDescent="0.15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 x14ac:dyDescent="0.15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 x14ac:dyDescent="0.15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 x14ac:dyDescent="0.15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 x14ac:dyDescent="0.15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 x14ac:dyDescent="0.15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 x14ac:dyDescent="0.15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 x14ac:dyDescent="0.15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 x14ac:dyDescent="0.15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 x14ac:dyDescent="0.15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 x14ac:dyDescent="0.15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 x14ac:dyDescent="0.15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 x14ac:dyDescent="0.15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 x14ac:dyDescent="0.15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 x14ac:dyDescent="0.15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 x14ac:dyDescent="0.15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 x14ac:dyDescent="0.15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 x14ac:dyDescent="0.15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 x14ac:dyDescent="0.15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 x14ac:dyDescent="0.15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 x14ac:dyDescent="0.15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 x14ac:dyDescent="0.15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 x14ac:dyDescent="0.15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 x14ac:dyDescent="0.15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 x14ac:dyDescent="0.15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 x14ac:dyDescent="0.15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 x14ac:dyDescent="0.15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 x14ac:dyDescent="0.15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 x14ac:dyDescent="0.15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 x14ac:dyDescent="0.15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 x14ac:dyDescent="0.15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 x14ac:dyDescent="0.15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 x14ac:dyDescent="0.15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 x14ac:dyDescent="0.15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 x14ac:dyDescent="0.15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 x14ac:dyDescent="0.15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 x14ac:dyDescent="0.15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 x14ac:dyDescent="0.15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 x14ac:dyDescent="0.15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 x14ac:dyDescent="0.15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 x14ac:dyDescent="0.15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 x14ac:dyDescent="0.15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 x14ac:dyDescent="0.15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 x14ac:dyDescent="0.15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 x14ac:dyDescent="0.15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 x14ac:dyDescent="0.15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 x14ac:dyDescent="0.15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 x14ac:dyDescent="0.15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 x14ac:dyDescent="0.15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 x14ac:dyDescent="0.15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 x14ac:dyDescent="0.15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 x14ac:dyDescent="0.15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 x14ac:dyDescent="0.15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 x14ac:dyDescent="0.15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 x14ac:dyDescent="0.15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 x14ac:dyDescent="0.15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 x14ac:dyDescent="0.15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 x14ac:dyDescent="0.15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 x14ac:dyDescent="0.15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 x14ac:dyDescent="0.15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 x14ac:dyDescent="0.15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 x14ac:dyDescent="0.15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 x14ac:dyDescent="0.15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 x14ac:dyDescent="0.15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 x14ac:dyDescent="0.15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 x14ac:dyDescent="0.15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 x14ac:dyDescent="0.15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 x14ac:dyDescent="0.15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 x14ac:dyDescent="0.15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 x14ac:dyDescent="0.15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 x14ac:dyDescent="0.15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 x14ac:dyDescent="0.15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 x14ac:dyDescent="0.15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 x14ac:dyDescent="0.15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 x14ac:dyDescent="0.15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 x14ac:dyDescent="0.15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 x14ac:dyDescent="0.15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 x14ac:dyDescent="0.15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 x14ac:dyDescent="0.15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 x14ac:dyDescent="0.15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 x14ac:dyDescent="0.15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 x14ac:dyDescent="0.15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 x14ac:dyDescent="0.15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 x14ac:dyDescent="0.15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 x14ac:dyDescent="0.15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 x14ac:dyDescent="0.15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 x14ac:dyDescent="0.15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 x14ac:dyDescent="0.15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 x14ac:dyDescent="0.15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 x14ac:dyDescent="0.15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 x14ac:dyDescent="0.15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 x14ac:dyDescent="0.15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 x14ac:dyDescent="0.15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 x14ac:dyDescent="0.15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 x14ac:dyDescent="0.15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 x14ac:dyDescent="0.15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 x14ac:dyDescent="0.15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 x14ac:dyDescent="0.15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 x14ac:dyDescent="0.15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 x14ac:dyDescent="0.15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 x14ac:dyDescent="0.15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 x14ac:dyDescent="0.15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 x14ac:dyDescent="0.15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 x14ac:dyDescent="0.15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 x14ac:dyDescent="0.15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 x14ac:dyDescent="0.15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 x14ac:dyDescent="0.15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 x14ac:dyDescent="0.15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 x14ac:dyDescent="0.15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 x14ac:dyDescent="0.15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 x14ac:dyDescent="0.15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 x14ac:dyDescent="0.15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 x14ac:dyDescent="0.15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 x14ac:dyDescent="0.15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 x14ac:dyDescent="0.15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 x14ac:dyDescent="0.15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 x14ac:dyDescent="0.15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 x14ac:dyDescent="0.15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 x14ac:dyDescent="0.15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 x14ac:dyDescent="0.15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 x14ac:dyDescent="0.15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 x14ac:dyDescent="0.15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 x14ac:dyDescent="0.15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 x14ac:dyDescent="0.15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 x14ac:dyDescent="0.15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 x14ac:dyDescent="0.15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 x14ac:dyDescent="0.15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 x14ac:dyDescent="0.15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 x14ac:dyDescent="0.15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 x14ac:dyDescent="0.15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 x14ac:dyDescent="0.15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 x14ac:dyDescent="0.15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 x14ac:dyDescent="0.15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 x14ac:dyDescent="0.15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 x14ac:dyDescent="0.15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 x14ac:dyDescent="0.15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 x14ac:dyDescent="0.15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 x14ac:dyDescent="0.15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 x14ac:dyDescent="0.15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 x14ac:dyDescent="0.15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 x14ac:dyDescent="0.15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 x14ac:dyDescent="0.15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 x14ac:dyDescent="0.15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 x14ac:dyDescent="0.15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 x14ac:dyDescent="0.15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 x14ac:dyDescent="0.15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 x14ac:dyDescent="0.15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 x14ac:dyDescent="0.15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 x14ac:dyDescent="0.15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 x14ac:dyDescent="0.15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 x14ac:dyDescent="0.15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 x14ac:dyDescent="0.15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 x14ac:dyDescent="0.15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 x14ac:dyDescent="0.15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 x14ac:dyDescent="0.15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 x14ac:dyDescent="0.15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 x14ac:dyDescent="0.15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 x14ac:dyDescent="0.15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 x14ac:dyDescent="0.15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 x14ac:dyDescent="0.15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 x14ac:dyDescent="0.15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 x14ac:dyDescent="0.15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 x14ac:dyDescent="0.15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 x14ac:dyDescent="0.15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 x14ac:dyDescent="0.15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 x14ac:dyDescent="0.15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 x14ac:dyDescent="0.15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 x14ac:dyDescent="0.15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 x14ac:dyDescent="0.15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 x14ac:dyDescent="0.15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 x14ac:dyDescent="0.15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 x14ac:dyDescent="0.15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 x14ac:dyDescent="0.15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 x14ac:dyDescent="0.15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 x14ac:dyDescent="0.15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 x14ac:dyDescent="0.15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 x14ac:dyDescent="0.15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 x14ac:dyDescent="0.15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 x14ac:dyDescent="0.15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 x14ac:dyDescent="0.15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 x14ac:dyDescent="0.15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 x14ac:dyDescent="0.15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 x14ac:dyDescent="0.15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 x14ac:dyDescent="0.15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 x14ac:dyDescent="0.15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 x14ac:dyDescent="0.15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 x14ac:dyDescent="0.15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 x14ac:dyDescent="0.15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 x14ac:dyDescent="0.15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 x14ac:dyDescent="0.15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 x14ac:dyDescent="0.15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 x14ac:dyDescent="0.15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 x14ac:dyDescent="0.15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 x14ac:dyDescent="0.15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 x14ac:dyDescent="0.15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 x14ac:dyDescent="0.15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 x14ac:dyDescent="0.15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 x14ac:dyDescent="0.15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 x14ac:dyDescent="0.15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 x14ac:dyDescent="0.15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 x14ac:dyDescent="0.15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 x14ac:dyDescent="0.15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 x14ac:dyDescent="0.15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 x14ac:dyDescent="0.15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 x14ac:dyDescent="0.15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 x14ac:dyDescent="0.15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 x14ac:dyDescent="0.15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 x14ac:dyDescent="0.15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 x14ac:dyDescent="0.15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 x14ac:dyDescent="0.15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 x14ac:dyDescent="0.15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 x14ac:dyDescent="0.15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 x14ac:dyDescent="0.15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 x14ac:dyDescent="0.15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 x14ac:dyDescent="0.15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 x14ac:dyDescent="0.15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 x14ac:dyDescent="0.15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 x14ac:dyDescent="0.15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 x14ac:dyDescent="0.15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 x14ac:dyDescent="0.15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 x14ac:dyDescent="0.15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 x14ac:dyDescent="0.15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 x14ac:dyDescent="0.15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 x14ac:dyDescent="0.15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 x14ac:dyDescent="0.15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 x14ac:dyDescent="0.15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 x14ac:dyDescent="0.15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 x14ac:dyDescent="0.15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 x14ac:dyDescent="0.15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 x14ac:dyDescent="0.15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 x14ac:dyDescent="0.15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 x14ac:dyDescent="0.15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 x14ac:dyDescent="0.15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 x14ac:dyDescent="0.15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 x14ac:dyDescent="0.15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 x14ac:dyDescent="0.15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 x14ac:dyDescent="0.15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 x14ac:dyDescent="0.15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 x14ac:dyDescent="0.15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 x14ac:dyDescent="0.15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 x14ac:dyDescent="0.15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 x14ac:dyDescent="0.15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 x14ac:dyDescent="0.15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 x14ac:dyDescent="0.15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 x14ac:dyDescent="0.15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 x14ac:dyDescent="0.15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 x14ac:dyDescent="0.15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 x14ac:dyDescent="0.15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 x14ac:dyDescent="0.15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 x14ac:dyDescent="0.15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 x14ac:dyDescent="0.15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 x14ac:dyDescent="0.15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 x14ac:dyDescent="0.15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 x14ac:dyDescent="0.15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 x14ac:dyDescent="0.15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 x14ac:dyDescent="0.15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 x14ac:dyDescent="0.15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 x14ac:dyDescent="0.15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 x14ac:dyDescent="0.15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 x14ac:dyDescent="0.15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 x14ac:dyDescent="0.15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 x14ac:dyDescent="0.15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 x14ac:dyDescent="0.15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 x14ac:dyDescent="0.15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 x14ac:dyDescent="0.15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 x14ac:dyDescent="0.15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 x14ac:dyDescent="0.15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 x14ac:dyDescent="0.15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 x14ac:dyDescent="0.15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 x14ac:dyDescent="0.15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 x14ac:dyDescent="0.15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 x14ac:dyDescent="0.15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 x14ac:dyDescent="0.15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 x14ac:dyDescent="0.15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 x14ac:dyDescent="0.15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 x14ac:dyDescent="0.15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 x14ac:dyDescent="0.15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 x14ac:dyDescent="0.15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 x14ac:dyDescent="0.15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 x14ac:dyDescent="0.15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 x14ac:dyDescent="0.15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 x14ac:dyDescent="0.15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 x14ac:dyDescent="0.15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 x14ac:dyDescent="0.15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 x14ac:dyDescent="0.15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 x14ac:dyDescent="0.15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 x14ac:dyDescent="0.15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 x14ac:dyDescent="0.15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 x14ac:dyDescent="0.15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 x14ac:dyDescent="0.15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 x14ac:dyDescent="0.15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 x14ac:dyDescent="0.15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 x14ac:dyDescent="0.15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 x14ac:dyDescent="0.15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 x14ac:dyDescent="0.15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 x14ac:dyDescent="0.15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 x14ac:dyDescent="0.15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 x14ac:dyDescent="0.15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 x14ac:dyDescent="0.15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 x14ac:dyDescent="0.15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 x14ac:dyDescent="0.15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 x14ac:dyDescent="0.15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 x14ac:dyDescent="0.15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 x14ac:dyDescent="0.15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 x14ac:dyDescent="0.15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 x14ac:dyDescent="0.15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 x14ac:dyDescent="0.15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 x14ac:dyDescent="0.15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 x14ac:dyDescent="0.15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 x14ac:dyDescent="0.15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 x14ac:dyDescent="0.15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 x14ac:dyDescent="0.15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 x14ac:dyDescent="0.15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 x14ac:dyDescent="0.15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 x14ac:dyDescent="0.15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 x14ac:dyDescent="0.15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 x14ac:dyDescent="0.15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 x14ac:dyDescent="0.15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 x14ac:dyDescent="0.15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 x14ac:dyDescent="0.15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 x14ac:dyDescent="0.15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 x14ac:dyDescent="0.15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 x14ac:dyDescent="0.15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 x14ac:dyDescent="0.15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 x14ac:dyDescent="0.15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 x14ac:dyDescent="0.15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 x14ac:dyDescent="0.15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 x14ac:dyDescent="0.15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 x14ac:dyDescent="0.15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 x14ac:dyDescent="0.15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 x14ac:dyDescent="0.15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 x14ac:dyDescent="0.15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 x14ac:dyDescent="0.15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 x14ac:dyDescent="0.15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 x14ac:dyDescent="0.15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 x14ac:dyDescent="0.15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 x14ac:dyDescent="0.15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 x14ac:dyDescent="0.15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 x14ac:dyDescent="0.15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 x14ac:dyDescent="0.15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 x14ac:dyDescent="0.15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 x14ac:dyDescent="0.15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 x14ac:dyDescent="0.15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 x14ac:dyDescent="0.15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 x14ac:dyDescent="0.15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 x14ac:dyDescent="0.15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 x14ac:dyDescent="0.15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 x14ac:dyDescent="0.15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 x14ac:dyDescent="0.15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 x14ac:dyDescent="0.15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 x14ac:dyDescent="0.15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 x14ac:dyDescent="0.15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 x14ac:dyDescent="0.15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 x14ac:dyDescent="0.15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 x14ac:dyDescent="0.15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 x14ac:dyDescent="0.15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 x14ac:dyDescent="0.15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 x14ac:dyDescent="0.15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 x14ac:dyDescent="0.15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 x14ac:dyDescent="0.15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 x14ac:dyDescent="0.15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 x14ac:dyDescent="0.15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 x14ac:dyDescent="0.15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 x14ac:dyDescent="0.15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 x14ac:dyDescent="0.15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 x14ac:dyDescent="0.15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 x14ac:dyDescent="0.15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 x14ac:dyDescent="0.15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 x14ac:dyDescent="0.15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 x14ac:dyDescent="0.15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 x14ac:dyDescent="0.15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 x14ac:dyDescent="0.15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 x14ac:dyDescent="0.15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 x14ac:dyDescent="0.15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 x14ac:dyDescent="0.15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 x14ac:dyDescent="0.15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 x14ac:dyDescent="0.15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 x14ac:dyDescent="0.15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 x14ac:dyDescent="0.15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 x14ac:dyDescent="0.15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 x14ac:dyDescent="0.15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 x14ac:dyDescent="0.15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 x14ac:dyDescent="0.15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 x14ac:dyDescent="0.15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 x14ac:dyDescent="0.15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 x14ac:dyDescent="0.15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 x14ac:dyDescent="0.15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 x14ac:dyDescent="0.15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 x14ac:dyDescent="0.15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 x14ac:dyDescent="0.15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 x14ac:dyDescent="0.15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 x14ac:dyDescent="0.15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 x14ac:dyDescent="0.15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 x14ac:dyDescent="0.15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 x14ac:dyDescent="0.15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 x14ac:dyDescent="0.15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 x14ac:dyDescent="0.15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 x14ac:dyDescent="0.15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 x14ac:dyDescent="0.15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 x14ac:dyDescent="0.15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 x14ac:dyDescent="0.15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 x14ac:dyDescent="0.15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 x14ac:dyDescent="0.15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 x14ac:dyDescent="0.15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 x14ac:dyDescent="0.15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 x14ac:dyDescent="0.15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 x14ac:dyDescent="0.15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 x14ac:dyDescent="0.15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 x14ac:dyDescent="0.15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 x14ac:dyDescent="0.15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 x14ac:dyDescent="0.15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 x14ac:dyDescent="0.15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 x14ac:dyDescent="0.15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 x14ac:dyDescent="0.15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 x14ac:dyDescent="0.15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 x14ac:dyDescent="0.15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 x14ac:dyDescent="0.15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 x14ac:dyDescent="0.15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 x14ac:dyDescent="0.15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 x14ac:dyDescent="0.15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 x14ac:dyDescent="0.15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 x14ac:dyDescent="0.15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 x14ac:dyDescent="0.15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 x14ac:dyDescent="0.15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 x14ac:dyDescent="0.15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 x14ac:dyDescent="0.15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 x14ac:dyDescent="0.15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 x14ac:dyDescent="0.15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 x14ac:dyDescent="0.15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 x14ac:dyDescent="0.15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 x14ac:dyDescent="0.15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 x14ac:dyDescent="0.15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 x14ac:dyDescent="0.15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 x14ac:dyDescent="0.15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 x14ac:dyDescent="0.15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 x14ac:dyDescent="0.15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 x14ac:dyDescent="0.15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 x14ac:dyDescent="0.15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 x14ac:dyDescent="0.15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 x14ac:dyDescent="0.15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 x14ac:dyDescent="0.15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 x14ac:dyDescent="0.15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 x14ac:dyDescent="0.15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 x14ac:dyDescent="0.15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 x14ac:dyDescent="0.15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 x14ac:dyDescent="0.15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 x14ac:dyDescent="0.15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 x14ac:dyDescent="0.15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 x14ac:dyDescent="0.15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 x14ac:dyDescent="0.15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 x14ac:dyDescent="0.15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 x14ac:dyDescent="0.15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 x14ac:dyDescent="0.15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 x14ac:dyDescent="0.15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 x14ac:dyDescent="0.15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 x14ac:dyDescent="0.15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 x14ac:dyDescent="0.15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 x14ac:dyDescent="0.15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 x14ac:dyDescent="0.15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 x14ac:dyDescent="0.15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 x14ac:dyDescent="0.15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 x14ac:dyDescent="0.15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 x14ac:dyDescent="0.15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 x14ac:dyDescent="0.15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 x14ac:dyDescent="0.15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 x14ac:dyDescent="0.15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 x14ac:dyDescent="0.15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 x14ac:dyDescent="0.15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 x14ac:dyDescent="0.15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 x14ac:dyDescent="0.15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 x14ac:dyDescent="0.15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 x14ac:dyDescent="0.15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 x14ac:dyDescent="0.15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 x14ac:dyDescent="0.15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 x14ac:dyDescent="0.15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 x14ac:dyDescent="0.15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 x14ac:dyDescent="0.15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 x14ac:dyDescent="0.15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 x14ac:dyDescent="0.15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 x14ac:dyDescent="0.15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 x14ac:dyDescent="0.15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 x14ac:dyDescent="0.15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 x14ac:dyDescent="0.15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 x14ac:dyDescent="0.15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 x14ac:dyDescent="0.15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 x14ac:dyDescent="0.15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 x14ac:dyDescent="0.15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 x14ac:dyDescent="0.15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 x14ac:dyDescent="0.15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 x14ac:dyDescent="0.15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 x14ac:dyDescent="0.15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 x14ac:dyDescent="0.15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 x14ac:dyDescent="0.15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 x14ac:dyDescent="0.15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 x14ac:dyDescent="0.15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 x14ac:dyDescent="0.15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 x14ac:dyDescent="0.15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 x14ac:dyDescent="0.15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 x14ac:dyDescent="0.15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 x14ac:dyDescent="0.15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 x14ac:dyDescent="0.15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 x14ac:dyDescent="0.15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 x14ac:dyDescent="0.15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 x14ac:dyDescent="0.15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 x14ac:dyDescent="0.15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 x14ac:dyDescent="0.15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 x14ac:dyDescent="0.15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 x14ac:dyDescent="0.15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 x14ac:dyDescent="0.15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 x14ac:dyDescent="0.15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 x14ac:dyDescent="0.15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 x14ac:dyDescent="0.15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 x14ac:dyDescent="0.15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 x14ac:dyDescent="0.15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 x14ac:dyDescent="0.15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 x14ac:dyDescent="0.15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 x14ac:dyDescent="0.15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 x14ac:dyDescent="0.15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 x14ac:dyDescent="0.15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 x14ac:dyDescent="0.15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 x14ac:dyDescent="0.15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 x14ac:dyDescent="0.15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 x14ac:dyDescent="0.15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 x14ac:dyDescent="0.15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 x14ac:dyDescent="0.15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 x14ac:dyDescent="0.15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 x14ac:dyDescent="0.15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 x14ac:dyDescent="0.15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 x14ac:dyDescent="0.15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 x14ac:dyDescent="0.15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 x14ac:dyDescent="0.15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 x14ac:dyDescent="0.15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 x14ac:dyDescent="0.15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 x14ac:dyDescent="0.15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 x14ac:dyDescent="0.15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 x14ac:dyDescent="0.15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 x14ac:dyDescent="0.15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 x14ac:dyDescent="0.15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 x14ac:dyDescent="0.15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 x14ac:dyDescent="0.15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 x14ac:dyDescent="0.15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 x14ac:dyDescent="0.15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 x14ac:dyDescent="0.15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 x14ac:dyDescent="0.15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 x14ac:dyDescent="0.15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 x14ac:dyDescent="0.15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 x14ac:dyDescent="0.15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 x14ac:dyDescent="0.15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 x14ac:dyDescent="0.15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 x14ac:dyDescent="0.15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 x14ac:dyDescent="0.15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 x14ac:dyDescent="0.15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 x14ac:dyDescent="0.15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 x14ac:dyDescent="0.15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 x14ac:dyDescent="0.15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 x14ac:dyDescent="0.15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 x14ac:dyDescent="0.15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 x14ac:dyDescent="0.15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 x14ac:dyDescent="0.15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 x14ac:dyDescent="0.15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 x14ac:dyDescent="0.15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 x14ac:dyDescent="0.15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 x14ac:dyDescent="0.15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 x14ac:dyDescent="0.15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 x14ac:dyDescent="0.15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 x14ac:dyDescent="0.15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 x14ac:dyDescent="0.15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 x14ac:dyDescent="0.15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 x14ac:dyDescent="0.15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 x14ac:dyDescent="0.15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 x14ac:dyDescent="0.15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 x14ac:dyDescent="0.15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 x14ac:dyDescent="0.15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 x14ac:dyDescent="0.15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 x14ac:dyDescent="0.15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 x14ac:dyDescent="0.15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 x14ac:dyDescent="0.15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 x14ac:dyDescent="0.15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 x14ac:dyDescent="0.15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 x14ac:dyDescent="0.15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 x14ac:dyDescent="0.15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 x14ac:dyDescent="0.15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 x14ac:dyDescent="0.15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 x14ac:dyDescent="0.15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 x14ac:dyDescent="0.15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 x14ac:dyDescent="0.15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 x14ac:dyDescent="0.15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 x14ac:dyDescent="0.15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 x14ac:dyDescent="0.15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 x14ac:dyDescent="0.15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 x14ac:dyDescent="0.15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 x14ac:dyDescent="0.15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 x14ac:dyDescent="0.15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 x14ac:dyDescent="0.15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 x14ac:dyDescent="0.15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 x14ac:dyDescent="0.15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 x14ac:dyDescent="0.15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 x14ac:dyDescent="0.15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 x14ac:dyDescent="0.15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 x14ac:dyDescent="0.15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 x14ac:dyDescent="0.15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 x14ac:dyDescent="0.15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 x14ac:dyDescent="0.15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 x14ac:dyDescent="0.15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 x14ac:dyDescent="0.15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 x14ac:dyDescent="0.15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 x14ac:dyDescent="0.15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 x14ac:dyDescent="0.15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 x14ac:dyDescent="0.15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 x14ac:dyDescent="0.15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 x14ac:dyDescent="0.15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 x14ac:dyDescent="0.15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 x14ac:dyDescent="0.15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 x14ac:dyDescent="0.15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 x14ac:dyDescent="0.15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 x14ac:dyDescent="0.15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 x14ac:dyDescent="0.15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 x14ac:dyDescent="0.15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 x14ac:dyDescent="0.15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 x14ac:dyDescent="0.15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 x14ac:dyDescent="0.15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 x14ac:dyDescent="0.15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 x14ac:dyDescent="0.15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 x14ac:dyDescent="0.15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 x14ac:dyDescent="0.15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 x14ac:dyDescent="0.15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 x14ac:dyDescent="0.15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 x14ac:dyDescent="0.15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 x14ac:dyDescent="0.15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 x14ac:dyDescent="0.15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 x14ac:dyDescent="0.15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 x14ac:dyDescent="0.15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 x14ac:dyDescent="0.15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 x14ac:dyDescent="0.15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 x14ac:dyDescent="0.15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 x14ac:dyDescent="0.15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 x14ac:dyDescent="0.15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 x14ac:dyDescent="0.15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 x14ac:dyDescent="0.15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 x14ac:dyDescent="0.15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 x14ac:dyDescent="0.15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 x14ac:dyDescent="0.15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 x14ac:dyDescent="0.15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 x14ac:dyDescent="0.15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 x14ac:dyDescent="0.15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 x14ac:dyDescent="0.15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 x14ac:dyDescent="0.15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 x14ac:dyDescent="0.15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 x14ac:dyDescent="0.15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 x14ac:dyDescent="0.15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 x14ac:dyDescent="0.15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 x14ac:dyDescent="0.15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 x14ac:dyDescent="0.15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 x14ac:dyDescent="0.15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 x14ac:dyDescent="0.15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 x14ac:dyDescent="0.15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 x14ac:dyDescent="0.15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 x14ac:dyDescent="0.15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 x14ac:dyDescent="0.15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 x14ac:dyDescent="0.15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 x14ac:dyDescent="0.15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 x14ac:dyDescent="0.15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 x14ac:dyDescent="0.15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 x14ac:dyDescent="0.15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 x14ac:dyDescent="0.15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 x14ac:dyDescent="0.15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 x14ac:dyDescent="0.15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 x14ac:dyDescent="0.15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 x14ac:dyDescent="0.15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 x14ac:dyDescent="0.15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 x14ac:dyDescent="0.15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 x14ac:dyDescent="0.15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 x14ac:dyDescent="0.15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 x14ac:dyDescent="0.15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 x14ac:dyDescent="0.15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 x14ac:dyDescent="0.15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 x14ac:dyDescent="0.15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 x14ac:dyDescent="0.15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 x14ac:dyDescent="0.15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 x14ac:dyDescent="0.15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 x14ac:dyDescent="0.15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 x14ac:dyDescent="0.15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 x14ac:dyDescent="0.15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 x14ac:dyDescent="0.15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 x14ac:dyDescent="0.15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 x14ac:dyDescent="0.15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 x14ac:dyDescent="0.15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 x14ac:dyDescent="0.15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 x14ac:dyDescent="0.15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 x14ac:dyDescent="0.15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 x14ac:dyDescent="0.15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 x14ac:dyDescent="0.15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 x14ac:dyDescent="0.15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 x14ac:dyDescent="0.15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 x14ac:dyDescent="0.15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 x14ac:dyDescent="0.15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 x14ac:dyDescent="0.15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 x14ac:dyDescent="0.15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 x14ac:dyDescent="0.15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 x14ac:dyDescent="0.15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 x14ac:dyDescent="0.15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 x14ac:dyDescent="0.15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 x14ac:dyDescent="0.15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 x14ac:dyDescent="0.15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 x14ac:dyDescent="0.15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 x14ac:dyDescent="0.15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 x14ac:dyDescent="0.15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 x14ac:dyDescent="0.15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 x14ac:dyDescent="0.15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 x14ac:dyDescent="0.15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 x14ac:dyDescent="0.15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 x14ac:dyDescent="0.15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 x14ac:dyDescent="0.15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 x14ac:dyDescent="0.15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 x14ac:dyDescent="0.15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 x14ac:dyDescent="0.15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 x14ac:dyDescent="0.15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 x14ac:dyDescent="0.15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 x14ac:dyDescent="0.15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 x14ac:dyDescent="0.15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 x14ac:dyDescent="0.15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 x14ac:dyDescent="0.15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 x14ac:dyDescent="0.15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 x14ac:dyDescent="0.15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 x14ac:dyDescent="0.15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 x14ac:dyDescent="0.15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 x14ac:dyDescent="0.15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 x14ac:dyDescent="0.15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 x14ac:dyDescent="0.15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 x14ac:dyDescent="0.15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 x14ac:dyDescent="0.15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 x14ac:dyDescent="0.15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 x14ac:dyDescent="0.15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 x14ac:dyDescent="0.15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 x14ac:dyDescent="0.15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 x14ac:dyDescent="0.15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 x14ac:dyDescent="0.15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 x14ac:dyDescent="0.15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 x14ac:dyDescent="0.15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 x14ac:dyDescent="0.15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 x14ac:dyDescent="0.15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 x14ac:dyDescent="0.15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 x14ac:dyDescent="0.15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 x14ac:dyDescent="0.15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 x14ac:dyDescent="0.15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 x14ac:dyDescent="0.15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 x14ac:dyDescent="0.15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 x14ac:dyDescent="0.15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 x14ac:dyDescent="0.15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 x14ac:dyDescent="0.15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 x14ac:dyDescent="0.15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 x14ac:dyDescent="0.15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 x14ac:dyDescent="0.15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 x14ac:dyDescent="0.15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 x14ac:dyDescent="0.15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 x14ac:dyDescent="0.15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 x14ac:dyDescent="0.15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 x14ac:dyDescent="0.15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 x14ac:dyDescent="0.15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 x14ac:dyDescent="0.15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 x14ac:dyDescent="0.15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 x14ac:dyDescent="0.15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 x14ac:dyDescent="0.15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 x14ac:dyDescent="0.15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 x14ac:dyDescent="0.15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 x14ac:dyDescent="0.15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 x14ac:dyDescent="0.15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 x14ac:dyDescent="0.15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 x14ac:dyDescent="0.15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 x14ac:dyDescent="0.15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 x14ac:dyDescent="0.15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 x14ac:dyDescent="0.15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 x14ac:dyDescent="0.15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 x14ac:dyDescent="0.15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 x14ac:dyDescent="0.15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 x14ac:dyDescent="0.15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 x14ac:dyDescent="0.15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 x14ac:dyDescent="0.15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 x14ac:dyDescent="0.15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 x14ac:dyDescent="0.15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 x14ac:dyDescent="0.15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 x14ac:dyDescent="0.15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 x14ac:dyDescent="0.15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 x14ac:dyDescent="0.15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 x14ac:dyDescent="0.15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 x14ac:dyDescent="0.15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 x14ac:dyDescent="0.15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 x14ac:dyDescent="0.15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 x14ac:dyDescent="0.15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 x14ac:dyDescent="0.15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 x14ac:dyDescent="0.15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 x14ac:dyDescent="0.15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 x14ac:dyDescent="0.15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 x14ac:dyDescent="0.15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 x14ac:dyDescent="0.15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 x14ac:dyDescent="0.15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 x14ac:dyDescent="0.15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 x14ac:dyDescent="0.15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 x14ac:dyDescent="0.15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 x14ac:dyDescent="0.15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 x14ac:dyDescent="0.15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 x14ac:dyDescent="0.15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 x14ac:dyDescent="0.15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 x14ac:dyDescent="0.15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 x14ac:dyDescent="0.15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 x14ac:dyDescent="0.15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 x14ac:dyDescent="0.15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 x14ac:dyDescent="0.15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 x14ac:dyDescent="0.15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 x14ac:dyDescent="0.15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 x14ac:dyDescent="0.15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 x14ac:dyDescent="0.15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 x14ac:dyDescent="0.15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 x14ac:dyDescent="0.15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 x14ac:dyDescent="0.15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 x14ac:dyDescent="0.15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 x14ac:dyDescent="0.15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 x14ac:dyDescent="0.15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 x14ac:dyDescent="0.15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 x14ac:dyDescent="0.15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 x14ac:dyDescent="0.15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 x14ac:dyDescent="0.15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 x14ac:dyDescent="0.15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 x14ac:dyDescent="0.15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 x14ac:dyDescent="0.15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 x14ac:dyDescent="0.15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 x14ac:dyDescent="0.15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 x14ac:dyDescent="0.15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 x14ac:dyDescent="0.15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 x14ac:dyDescent="0.15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 x14ac:dyDescent="0.15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 x14ac:dyDescent="0.15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 x14ac:dyDescent="0.15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 x14ac:dyDescent="0.15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 x14ac:dyDescent="0.15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 x14ac:dyDescent="0.15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 x14ac:dyDescent="0.15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 x14ac:dyDescent="0.15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 x14ac:dyDescent="0.15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 x14ac:dyDescent="0.15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 x14ac:dyDescent="0.15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 x14ac:dyDescent="0.15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 x14ac:dyDescent="0.15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 x14ac:dyDescent="0.15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 x14ac:dyDescent="0.15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 x14ac:dyDescent="0.15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 x14ac:dyDescent="0.15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 x14ac:dyDescent="0.15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 x14ac:dyDescent="0.15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 x14ac:dyDescent="0.15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 x14ac:dyDescent="0.15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 x14ac:dyDescent="0.15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 x14ac:dyDescent="0.15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 x14ac:dyDescent="0.15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 x14ac:dyDescent="0.15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 x14ac:dyDescent="0.15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 x14ac:dyDescent="0.15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 x14ac:dyDescent="0.15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 x14ac:dyDescent="0.15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 x14ac:dyDescent="0.15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 x14ac:dyDescent="0.15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 x14ac:dyDescent="0.15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 x14ac:dyDescent="0.15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 x14ac:dyDescent="0.15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 x14ac:dyDescent="0.15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 x14ac:dyDescent="0.15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 x14ac:dyDescent="0.15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 x14ac:dyDescent="0.15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 x14ac:dyDescent="0.15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 x14ac:dyDescent="0.15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 x14ac:dyDescent="0.15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 x14ac:dyDescent="0.15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 x14ac:dyDescent="0.15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 x14ac:dyDescent="0.15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 x14ac:dyDescent="0.15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 x14ac:dyDescent="0.15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 x14ac:dyDescent="0.15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 x14ac:dyDescent="0.15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 x14ac:dyDescent="0.15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 x14ac:dyDescent="0.15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 x14ac:dyDescent="0.15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 x14ac:dyDescent="0.15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 x14ac:dyDescent="0.15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 x14ac:dyDescent="0.15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 x14ac:dyDescent="0.15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 x14ac:dyDescent="0.15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 x14ac:dyDescent="0.15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 x14ac:dyDescent="0.15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 x14ac:dyDescent="0.15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 x14ac:dyDescent="0.15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 x14ac:dyDescent="0.15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 x14ac:dyDescent="0.15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 x14ac:dyDescent="0.15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 x14ac:dyDescent="0.15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 x14ac:dyDescent="0.15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 x14ac:dyDescent="0.15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 x14ac:dyDescent="0.15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 x14ac:dyDescent="0.15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 x14ac:dyDescent="0.15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 x14ac:dyDescent="0.15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 x14ac:dyDescent="0.15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 x14ac:dyDescent="0.15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 x14ac:dyDescent="0.15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 x14ac:dyDescent="0.15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 x14ac:dyDescent="0.15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 x14ac:dyDescent="0.15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 x14ac:dyDescent="0.15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 x14ac:dyDescent="0.15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 x14ac:dyDescent="0.15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 x14ac:dyDescent="0.15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 x14ac:dyDescent="0.15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 x14ac:dyDescent="0.15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 x14ac:dyDescent="0.15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 x14ac:dyDescent="0.15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 x14ac:dyDescent="0.15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 x14ac:dyDescent="0.15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 x14ac:dyDescent="0.15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 x14ac:dyDescent="0.15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 x14ac:dyDescent="0.15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 x14ac:dyDescent="0.15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 x14ac:dyDescent="0.15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 x14ac:dyDescent="0.15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 x14ac:dyDescent="0.15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 x14ac:dyDescent="0.15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 x14ac:dyDescent="0.15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 x14ac:dyDescent="0.15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 x14ac:dyDescent="0.15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 x14ac:dyDescent="0.15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 x14ac:dyDescent="0.15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 x14ac:dyDescent="0.15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 x14ac:dyDescent="0.15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 x14ac:dyDescent="0.15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 x14ac:dyDescent="0.15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 x14ac:dyDescent="0.15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 x14ac:dyDescent="0.15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 x14ac:dyDescent="0.15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 x14ac:dyDescent="0.15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 x14ac:dyDescent="0.15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 x14ac:dyDescent="0.15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 x14ac:dyDescent="0.15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 x14ac:dyDescent="0.15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 x14ac:dyDescent="0.15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 x14ac:dyDescent="0.15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 x14ac:dyDescent="0.15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 x14ac:dyDescent="0.15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 x14ac:dyDescent="0.15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 x14ac:dyDescent="0.15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 x14ac:dyDescent="0.15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 x14ac:dyDescent="0.15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 x14ac:dyDescent="0.15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 x14ac:dyDescent="0.15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 x14ac:dyDescent="0.15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 x14ac:dyDescent="0.15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 x14ac:dyDescent="0.15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 x14ac:dyDescent="0.15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 x14ac:dyDescent="0.15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 x14ac:dyDescent="0.15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 x14ac:dyDescent="0.15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 x14ac:dyDescent="0.15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 x14ac:dyDescent="0.15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 x14ac:dyDescent="0.15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 x14ac:dyDescent="0.15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 x14ac:dyDescent="0.15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 x14ac:dyDescent="0.15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 x14ac:dyDescent="0.15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 x14ac:dyDescent="0.15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 x14ac:dyDescent="0.15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 x14ac:dyDescent="0.15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 x14ac:dyDescent="0.15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 x14ac:dyDescent="0.15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 x14ac:dyDescent="0.15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 x14ac:dyDescent="0.15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 x14ac:dyDescent="0.15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 x14ac:dyDescent="0.15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 x14ac:dyDescent="0.15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 x14ac:dyDescent="0.15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 x14ac:dyDescent="0.15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 x14ac:dyDescent="0.15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 x14ac:dyDescent="0.15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 x14ac:dyDescent="0.15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 x14ac:dyDescent="0.15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 x14ac:dyDescent="0.15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 x14ac:dyDescent="0.15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 x14ac:dyDescent="0.15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 x14ac:dyDescent="0.15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 x14ac:dyDescent="0.15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 x14ac:dyDescent="0.15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 x14ac:dyDescent="0.15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 x14ac:dyDescent="0.15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 x14ac:dyDescent="0.15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 x14ac:dyDescent="0.15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 x14ac:dyDescent="0.15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 x14ac:dyDescent="0.15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 x14ac:dyDescent="0.15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 x14ac:dyDescent="0.15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 x14ac:dyDescent="0.15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 x14ac:dyDescent="0.15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 x14ac:dyDescent="0.15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 x14ac:dyDescent="0.15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 x14ac:dyDescent="0.15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 x14ac:dyDescent="0.15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 x14ac:dyDescent="0.15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 x14ac:dyDescent="0.15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 x14ac:dyDescent="0.15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 x14ac:dyDescent="0.15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 x14ac:dyDescent="0.15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 x14ac:dyDescent="0.15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 x14ac:dyDescent="0.15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 x14ac:dyDescent="0.15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 x14ac:dyDescent="0.15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 x14ac:dyDescent="0.15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 x14ac:dyDescent="0.15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 x14ac:dyDescent="0.15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 x14ac:dyDescent="0.15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 x14ac:dyDescent="0.15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 x14ac:dyDescent="0.15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 x14ac:dyDescent="0.15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 x14ac:dyDescent="0.15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 x14ac:dyDescent="0.15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 x14ac:dyDescent="0.15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 x14ac:dyDescent="0.15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 x14ac:dyDescent="0.15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 x14ac:dyDescent="0.15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 x14ac:dyDescent="0.15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 x14ac:dyDescent="0.15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 x14ac:dyDescent="0.15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 x14ac:dyDescent="0.15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 x14ac:dyDescent="0.15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 x14ac:dyDescent="0.15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 x14ac:dyDescent="0.15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 x14ac:dyDescent="0.15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 x14ac:dyDescent="0.15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 x14ac:dyDescent="0.15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 x14ac:dyDescent="0.15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 x14ac:dyDescent="0.15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 x14ac:dyDescent="0.15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 x14ac:dyDescent="0.15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 x14ac:dyDescent="0.15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 x14ac:dyDescent="0.15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 x14ac:dyDescent="0.15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 x14ac:dyDescent="0.15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 x14ac:dyDescent="0.15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 x14ac:dyDescent="0.15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 x14ac:dyDescent="0.15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 x14ac:dyDescent="0.15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 x14ac:dyDescent="0.15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 x14ac:dyDescent="0.15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 x14ac:dyDescent="0.15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 x14ac:dyDescent="0.15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 x14ac:dyDescent="0.15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 x14ac:dyDescent="0.15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 x14ac:dyDescent="0.15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 x14ac:dyDescent="0.15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 x14ac:dyDescent="0.15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 x14ac:dyDescent="0.15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 x14ac:dyDescent="0.15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 x14ac:dyDescent="0.15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 x14ac:dyDescent="0.15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 x14ac:dyDescent="0.15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 x14ac:dyDescent="0.15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 x14ac:dyDescent="0.15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 x14ac:dyDescent="0.15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 x14ac:dyDescent="0.15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 x14ac:dyDescent="0.15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 x14ac:dyDescent="0.15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 x14ac:dyDescent="0.15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 x14ac:dyDescent="0.15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 x14ac:dyDescent="0.15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 x14ac:dyDescent="0.15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 x14ac:dyDescent="0.15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 x14ac:dyDescent="0.15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 x14ac:dyDescent="0.15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 x14ac:dyDescent="0.15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 x14ac:dyDescent="0.15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 x14ac:dyDescent="0.15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 x14ac:dyDescent="0.15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 x14ac:dyDescent="0.15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 x14ac:dyDescent="0.15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 x14ac:dyDescent="0.15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 x14ac:dyDescent="0.15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 x14ac:dyDescent="0.15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 x14ac:dyDescent="0.15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 x14ac:dyDescent="0.15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 x14ac:dyDescent="0.15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 x14ac:dyDescent="0.15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 x14ac:dyDescent="0.15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 x14ac:dyDescent="0.15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 x14ac:dyDescent="0.15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 x14ac:dyDescent="0.15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 x14ac:dyDescent="0.15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 x14ac:dyDescent="0.15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 x14ac:dyDescent="0.15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 x14ac:dyDescent="0.15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 x14ac:dyDescent="0.15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 x14ac:dyDescent="0.15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 x14ac:dyDescent="0.15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 x14ac:dyDescent="0.15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 x14ac:dyDescent="0.15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 x14ac:dyDescent="0.15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 x14ac:dyDescent="0.15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 x14ac:dyDescent="0.15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 x14ac:dyDescent="0.15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 x14ac:dyDescent="0.15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 x14ac:dyDescent="0.15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 x14ac:dyDescent="0.15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 x14ac:dyDescent="0.15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 x14ac:dyDescent="0.15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 x14ac:dyDescent="0.15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 x14ac:dyDescent="0.15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 x14ac:dyDescent="0.15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 x14ac:dyDescent="0.15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 x14ac:dyDescent="0.15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 x14ac:dyDescent="0.15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 x14ac:dyDescent="0.15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 x14ac:dyDescent="0.15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 x14ac:dyDescent="0.15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 x14ac:dyDescent="0.15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 x14ac:dyDescent="0.15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 x14ac:dyDescent="0.15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 x14ac:dyDescent="0.15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 x14ac:dyDescent="0.15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 x14ac:dyDescent="0.15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 x14ac:dyDescent="0.15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 x14ac:dyDescent="0.15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 x14ac:dyDescent="0.15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 x14ac:dyDescent="0.15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 x14ac:dyDescent="0.15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 x14ac:dyDescent="0.15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 x14ac:dyDescent="0.15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 x14ac:dyDescent="0.15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 x14ac:dyDescent="0.15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 x14ac:dyDescent="0.15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 x14ac:dyDescent="0.15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 x14ac:dyDescent="0.15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 x14ac:dyDescent="0.15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 x14ac:dyDescent="0.15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 x14ac:dyDescent="0.15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 x14ac:dyDescent="0.15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 x14ac:dyDescent="0.15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 x14ac:dyDescent="0.15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 x14ac:dyDescent="0.15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 x14ac:dyDescent="0.15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 x14ac:dyDescent="0.15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 x14ac:dyDescent="0.15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 x14ac:dyDescent="0.15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 x14ac:dyDescent="0.15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 x14ac:dyDescent="0.15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 x14ac:dyDescent="0.15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 x14ac:dyDescent="0.15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 x14ac:dyDescent="0.15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 x14ac:dyDescent="0.15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 x14ac:dyDescent="0.15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 x14ac:dyDescent="0.15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 x14ac:dyDescent="0.15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 x14ac:dyDescent="0.15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 x14ac:dyDescent="0.15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 x14ac:dyDescent="0.15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 x14ac:dyDescent="0.15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 x14ac:dyDescent="0.15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 x14ac:dyDescent="0.15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 x14ac:dyDescent="0.15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 x14ac:dyDescent="0.15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 x14ac:dyDescent="0.15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 x14ac:dyDescent="0.15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 x14ac:dyDescent="0.15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 x14ac:dyDescent="0.15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 x14ac:dyDescent="0.15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 x14ac:dyDescent="0.15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 x14ac:dyDescent="0.15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 x14ac:dyDescent="0.15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 x14ac:dyDescent="0.15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 x14ac:dyDescent="0.15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 x14ac:dyDescent="0.15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 x14ac:dyDescent="0.15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 x14ac:dyDescent="0.15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 x14ac:dyDescent="0.15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 x14ac:dyDescent="0.15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 x14ac:dyDescent="0.15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 x14ac:dyDescent="0.15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 x14ac:dyDescent="0.15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 x14ac:dyDescent="0.15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 x14ac:dyDescent="0.15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 x14ac:dyDescent="0.1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 x14ac:dyDescent="0.1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 x14ac:dyDescent="0.1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 x14ac:dyDescent="0.1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 x14ac:dyDescent="0.1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 x14ac:dyDescent="0.1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 x14ac:dyDescent="0.1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 x14ac:dyDescent="0.1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 x14ac:dyDescent="0.1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 x14ac:dyDescent="0.1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 x14ac:dyDescent="0.1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 x14ac:dyDescent="0.1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 x14ac:dyDescent="0.1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 x14ac:dyDescent="0.1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 x14ac:dyDescent="0.1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 x14ac:dyDescent="0.1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 x14ac:dyDescent="0.1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 x14ac:dyDescent="0.1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 x14ac:dyDescent="0.1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 x14ac:dyDescent="0.1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 x14ac:dyDescent="0.1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 x14ac:dyDescent="0.1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 x14ac:dyDescent="0.1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 x14ac:dyDescent="0.1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 x14ac:dyDescent="0.1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 x14ac:dyDescent="0.1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 x14ac:dyDescent="0.1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 x14ac:dyDescent="0.1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 x14ac:dyDescent="0.1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 x14ac:dyDescent="0.1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 x14ac:dyDescent="0.1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 x14ac:dyDescent="0.1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 x14ac:dyDescent="0.1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 x14ac:dyDescent="0.1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 x14ac:dyDescent="0.1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 x14ac:dyDescent="0.1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 x14ac:dyDescent="0.1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 x14ac:dyDescent="0.1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 x14ac:dyDescent="0.1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 x14ac:dyDescent="0.1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 x14ac:dyDescent="0.1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 x14ac:dyDescent="0.1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 x14ac:dyDescent="0.1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 x14ac:dyDescent="0.1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 x14ac:dyDescent="0.1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 x14ac:dyDescent="0.1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 x14ac:dyDescent="0.1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 x14ac:dyDescent="0.1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 x14ac:dyDescent="0.1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 x14ac:dyDescent="0.1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 x14ac:dyDescent="0.1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 x14ac:dyDescent="0.1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 x14ac:dyDescent="0.1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 x14ac:dyDescent="0.1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 x14ac:dyDescent="0.1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 x14ac:dyDescent="0.1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 x14ac:dyDescent="0.1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 x14ac:dyDescent="0.1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 x14ac:dyDescent="0.1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 x14ac:dyDescent="0.1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 x14ac:dyDescent="0.1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 x14ac:dyDescent="0.1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 x14ac:dyDescent="0.1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 x14ac:dyDescent="0.1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 x14ac:dyDescent="0.1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 x14ac:dyDescent="0.1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 x14ac:dyDescent="0.1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 x14ac:dyDescent="0.1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 x14ac:dyDescent="0.1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 x14ac:dyDescent="0.1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 x14ac:dyDescent="0.1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 x14ac:dyDescent="0.1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 x14ac:dyDescent="0.1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 x14ac:dyDescent="0.1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 x14ac:dyDescent="0.1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 x14ac:dyDescent="0.1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 x14ac:dyDescent="0.1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 x14ac:dyDescent="0.1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 x14ac:dyDescent="0.1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 x14ac:dyDescent="0.1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 x14ac:dyDescent="0.1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 x14ac:dyDescent="0.1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 x14ac:dyDescent="0.1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 x14ac:dyDescent="0.1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 x14ac:dyDescent="0.1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 x14ac:dyDescent="0.1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 x14ac:dyDescent="0.1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 x14ac:dyDescent="0.1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 x14ac:dyDescent="0.1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 x14ac:dyDescent="0.1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 x14ac:dyDescent="0.1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 x14ac:dyDescent="0.1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 x14ac:dyDescent="0.1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 x14ac:dyDescent="0.1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 x14ac:dyDescent="0.1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 x14ac:dyDescent="0.1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 x14ac:dyDescent="0.1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 x14ac:dyDescent="0.1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 x14ac:dyDescent="0.1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 x14ac:dyDescent="0.1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 x14ac:dyDescent="0.1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 x14ac:dyDescent="0.1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 x14ac:dyDescent="0.1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 x14ac:dyDescent="0.1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 x14ac:dyDescent="0.1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 x14ac:dyDescent="0.1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 x14ac:dyDescent="0.1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 x14ac:dyDescent="0.1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 x14ac:dyDescent="0.1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 x14ac:dyDescent="0.1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 x14ac:dyDescent="0.1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 x14ac:dyDescent="0.1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 x14ac:dyDescent="0.15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 x14ac:dyDescent="0.15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 x14ac:dyDescent="0.15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 x14ac:dyDescent="0.15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 x14ac:dyDescent="0.15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 x14ac:dyDescent="0.15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 x14ac:dyDescent="0.15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 x14ac:dyDescent="0.15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 x14ac:dyDescent="0.15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 x14ac:dyDescent="0.15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 x14ac:dyDescent="0.15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 x14ac:dyDescent="0.15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 x14ac:dyDescent="0.15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 x14ac:dyDescent="0.15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 x14ac:dyDescent="0.15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 x14ac:dyDescent="0.15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 x14ac:dyDescent="0.15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 x14ac:dyDescent="0.15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 x14ac:dyDescent="0.15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 x14ac:dyDescent="0.15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 x14ac:dyDescent="0.15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 x14ac:dyDescent="0.15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 x14ac:dyDescent="0.15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 x14ac:dyDescent="0.15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 x14ac:dyDescent="0.15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 x14ac:dyDescent="0.15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 x14ac:dyDescent="0.15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 x14ac:dyDescent="0.15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 x14ac:dyDescent="0.15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 x14ac:dyDescent="0.15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 x14ac:dyDescent="0.15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 x14ac:dyDescent="0.15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 x14ac:dyDescent="0.15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 x14ac:dyDescent="0.15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 x14ac:dyDescent="0.15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 x14ac:dyDescent="0.15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 x14ac:dyDescent="0.15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 x14ac:dyDescent="0.15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 x14ac:dyDescent="0.15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 x14ac:dyDescent="0.15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 x14ac:dyDescent="0.15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 x14ac:dyDescent="0.15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 x14ac:dyDescent="0.15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 x14ac:dyDescent="0.15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 x14ac:dyDescent="0.15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 x14ac:dyDescent="0.15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 x14ac:dyDescent="0.15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 x14ac:dyDescent="0.15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 x14ac:dyDescent="0.15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 x14ac:dyDescent="0.15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 x14ac:dyDescent="0.15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 x14ac:dyDescent="0.15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 x14ac:dyDescent="0.15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 x14ac:dyDescent="0.15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 x14ac:dyDescent="0.15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 x14ac:dyDescent="0.15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 x14ac:dyDescent="0.15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 x14ac:dyDescent="0.15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 x14ac:dyDescent="0.15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 x14ac:dyDescent="0.15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 x14ac:dyDescent="0.15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 x14ac:dyDescent="0.15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 x14ac:dyDescent="0.15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 x14ac:dyDescent="0.15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 x14ac:dyDescent="0.15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 x14ac:dyDescent="0.15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 x14ac:dyDescent="0.15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 x14ac:dyDescent="0.15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 x14ac:dyDescent="0.15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 x14ac:dyDescent="0.15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 x14ac:dyDescent="0.15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 x14ac:dyDescent="0.15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 x14ac:dyDescent="0.15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 x14ac:dyDescent="0.15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 x14ac:dyDescent="0.15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 x14ac:dyDescent="0.15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 x14ac:dyDescent="0.15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 x14ac:dyDescent="0.15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 x14ac:dyDescent="0.15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 x14ac:dyDescent="0.15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 x14ac:dyDescent="0.15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 x14ac:dyDescent="0.15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 x14ac:dyDescent="0.15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 x14ac:dyDescent="0.15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 x14ac:dyDescent="0.15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 x14ac:dyDescent="0.15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 x14ac:dyDescent="0.15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 x14ac:dyDescent="0.15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 x14ac:dyDescent="0.15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 x14ac:dyDescent="0.15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 x14ac:dyDescent="0.15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 x14ac:dyDescent="0.15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 x14ac:dyDescent="0.15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 x14ac:dyDescent="0.15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 x14ac:dyDescent="0.15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 x14ac:dyDescent="0.15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 x14ac:dyDescent="0.15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 x14ac:dyDescent="0.15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 x14ac:dyDescent="0.15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 x14ac:dyDescent="0.15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 x14ac:dyDescent="0.15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 x14ac:dyDescent="0.15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 x14ac:dyDescent="0.15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 x14ac:dyDescent="0.15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 x14ac:dyDescent="0.15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 x14ac:dyDescent="0.15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 x14ac:dyDescent="0.15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 x14ac:dyDescent="0.15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 x14ac:dyDescent="0.15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 x14ac:dyDescent="0.15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 x14ac:dyDescent="0.15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 x14ac:dyDescent="0.15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 x14ac:dyDescent="0.15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 x14ac:dyDescent="0.15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 x14ac:dyDescent="0.15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 x14ac:dyDescent="0.15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 x14ac:dyDescent="0.15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 x14ac:dyDescent="0.15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 x14ac:dyDescent="0.15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 x14ac:dyDescent="0.15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 x14ac:dyDescent="0.15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 x14ac:dyDescent="0.15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 x14ac:dyDescent="0.15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 x14ac:dyDescent="0.15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 x14ac:dyDescent="0.15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 x14ac:dyDescent="0.15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 x14ac:dyDescent="0.15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 x14ac:dyDescent="0.15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 x14ac:dyDescent="0.15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 x14ac:dyDescent="0.15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 x14ac:dyDescent="0.15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 x14ac:dyDescent="0.15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 x14ac:dyDescent="0.15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 x14ac:dyDescent="0.15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 x14ac:dyDescent="0.15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 x14ac:dyDescent="0.15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 x14ac:dyDescent="0.15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 x14ac:dyDescent="0.15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 x14ac:dyDescent="0.15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 x14ac:dyDescent="0.15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 x14ac:dyDescent="0.15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 x14ac:dyDescent="0.15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 x14ac:dyDescent="0.15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 x14ac:dyDescent="0.15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 x14ac:dyDescent="0.15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 x14ac:dyDescent="0.15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 x14ac:dyDescent="0.15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 x14ac:dyDescent="0.15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 x14ac:dyDescent="0.15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 x14ac:dyDescent="0.15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 x14ac:dyDescent="0.15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 x14ac:dyDescent="0.15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 x14ac:dyDescent="0.15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 x14ac:dyDescent="0.15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 x14ac:dyDescent="0.15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 x14ac:dyDescent="0.15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 x14ac:dyDescent="0.15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 x14ac:dyDescent="0.15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 x14ac:dyDescent="0.15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 x14ac:dyDescent="0.15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 x14ac:dyDescent="0.15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 x14ac:dyDescent="0.15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 x14ac:dyDescent="0.15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 x14ac:dyDescent="0.15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 x14ac:dyDescent="0.15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 x14ac:dyDescent="0.15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 x14ac:dyDescent="0.15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 x14ac:dyDescent="0.15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 x14ac:dyDescent="0.15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 x14ac:dyDescent="0.15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 x14ac:dyDescent="0.15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 x14ac:dyDescent="0.15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 x14ac:dyDescent="0.15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 x14ac:dyDescent="0.15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 x14ac:dyDescent="0.15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 x14ac:dyDescent="0.15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 x14ac:dyDescent="0.15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 x14ac:dyDescent="0.15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 x14ac:dyDescent="0.15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 x14ac:dyDescent="0.15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 x14ac:dyDescent="0.15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 x14ac:dyDescent="0.15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 x14ac:dyDescent="0.15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 x14ac:dyDescent="0.15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 x14ac:dyDescent="0.15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 x14ac:dyDescent="0.15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 x14ac:dyDescent="0.15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 x14ac:dyDescent="0.15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 x14ac:dyDescent="0.15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 x14ac:dyDescent="0.15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 x14ac:dyDescent="0.15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 x14ac:dyDescent="0.15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 x14ac:dyDescent="0.15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 x14ac:dyDescent="0.15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 x14ac:dyDescent="0.15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 x14ac:dyDescent="0.15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 x14ac:dyDescent="0.15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 x14ac:dyDescent="0.15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 x14ac:dyDescent="0.15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 x14ac:dyDescent="0.15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 x14ac:dyDescent="0.15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 x14ac:dyDescent="0.15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 x14ac:dyDescent="0.15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 x14ac:dyDescent="0.15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 x14ac:dyDescent="0.15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 x14ac:dyDescent="0.15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 x14ac:dyDescent="0.15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 x14ac:dyDescent="0.15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 x14ac:dyDescent="0.15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 x14ac:dyDescent="0.15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 x14ac:dyDescent="0.15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 x14ac:dyDescent="0.15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 x14ac:dyDescent="0.15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 x14ac:dyDescent="0.15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 x14ac:dyDescent="0.15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 x14ac:dyDescent="0.15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 x14ac:dyDescent="0.15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 x14ac:dyDescent="0.15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 x14ac:dyDescent="0.15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 x14ac:dyDescent="0.15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 x14ac:dyDescent="0.15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 x14ac:dyDescent="0.15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 x14ac:dyDescent="0.15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 x14ac:dyDescent="0.15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 x14ac:dyDescent="0.15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 x14ac:dyDescent="0.15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 x14ac:dyDescent="0.15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 x14ac:dyDescent="0.15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 x14ac:dyDescent="0.15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 x14ac:dyDescent="0.15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 x14ac:dyDescent="0.15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 x14ac:dyDescent="0.15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 x14ac:dyDescent="0.15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 x14ac:dyDescent="0.15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 x14ac:dyDescent="0.15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 x14ac:dyDescent="0.15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 x14ac:dyDescent="0.15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 x14ac:dyDescent="0.15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 x14ac:dyDescent="0.15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 x14ac:dyDescent="0.15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 x14ac:dyDescent="0.15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 x14ac:dyDescent="0.15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 x14ac:dyDescent="0.15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 x14ac:dyDescent="0.15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 x14ac:dyDescent="0.15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 x14ac:dyDescent="0.15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 x14ac:dyDescent="0.15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 x14ac:dyDescent="0.15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 x14ac:dyDescent="0.15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 x14ac:dyDescent="0.15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 x14ac:dyDescent="0.15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 x14ac:dyDescent="0.15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 x14ac:dyDescent="0.15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 x14ac:dyDescent="0.15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 x14ac:dyDescent="0.15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 x14ac:dyDescent="0.15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 x14ac:dyDescent="0.15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 x14ac:dyDescent="0.15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 x14ac:dyDescent="0.15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 x14ac:dyDescent="0.15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 x14ac:dyDescent="0.15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 x14ac:dyDescent="0.15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 x14ac:dyDescent="0.15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 x14ac:dyDescent="0.15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 x14ac:dyDescent="0.15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 x14ac:dyDescent="0.15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 x14ac:dyDescent="0.15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 x14ac:dyDescent="0.15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 x14ac:dyDescent="0.15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 x14ac:dyDescent="0.15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 x14ac:dyDescent="0.15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 x14ac:dyDescent="0.15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 x14ac:dyDescent="0.15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 x14ac:dyDescent="0.15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 x14ac:dyDescent="0.15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 x14ac:dyDescent="0.15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 x14ac:dyDescent="0.15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 x14ac:dyDescent="0.15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 x14ac:dyDescent="0.15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 x14ac:dyDescent="0.15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 x14ac:dyDescent="0.15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 x14ac:dyDescent="0.15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 x14ac:dyDescent="0.15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 x14ac:dyDescent="0.15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 x14ac:dyDescent="0.15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 x14ac:dyDescent="0.15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 x14ac:dyDescent="0.15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 x14ac:dyDescent="0.15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 x14ac:dyDescent="0.15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 x14ac:dyDescent="0.15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 x14ac:dyDescent="0.15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 x14ac:dyDescent="0.15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 x14ac:dyDescent="0.15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 x14ac:dyDescent="0.15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 x14ac:dyDescent="0.15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 x14ac:dyDescent="0.15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 x14ac:dyDescent="0.15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 x14ac:dyDescent="0.15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 x14ac:dyDescent="0.15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 x14ac:dyDescent="0.15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 x14ac:dyDescent="0.15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 x14ac:dyDescent="0.15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 x14ac:dyDescent="0.15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 x14ac:dyDescent="0.15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 x14ac:dyDescent="0.15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 x14ac:dyDescent="0.15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 x14ac:dyDescent="0.15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 x14ac:dyDescent="0.15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 x14ac:dyDescent="0.15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 x14ac:dyDescent="0.15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 x14ac:dyDescent="0.15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 x14ac:dyDescent="0.15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 x14ac:dyDescent="0.15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 x14ac:dyDescent="0.15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 x14ac:dyDescent="0.15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 x14ac:dyDescent="0.15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 x14ac:dyDescent="0.15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 x14ac:dyDescent="0.15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 x14ac:dyDescent="0.15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 x14ac:dyDescent="0.15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 x14ac:dyDescent="0.15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 x14ac:dyDescent="0.15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 x14ac:dyDescent="0.15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 x14ac:dyDescent="0.15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 x14ac:dyDescent="0.15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 x14ac:dyDescent="0.15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 x14ac:dyDescent="0.15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 x14ac:dyDescent="0.15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 x14ac:dyDescent="0.15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 x14ac:dyDescent="0.15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 x14ac:dyDescent="0.15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 x14ac:dyDescent="0.15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 x14ac:dyDescent="0.15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 x14ac:dyDescent="0.15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 x14ac:dyDescent="0.15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 x14ac:dyDescent="0.15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 x14ac:dyDescent="0.15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 x14ac:dyDescent="0.15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 x14ac:dyDescent="0.15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 x14ac:dyDescent="0.15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 x14ac:dyDescent="0.15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 x14ac:dyDescent="0.15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 x14ac:dyDescent="0.15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 x14ac:dyDescent="0.15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 x14ac:dyDescent="0.15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 x14ac:dyDescent="0.15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 x14ac:dyDescent="0.15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 x14ac:dyDescent="0.15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 x14ac:dyDescent="0.15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 x14ac:dyDescent="0.15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 x14ac:dyDescent="0.15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 x14ac:dyDescent="0.15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 x14ac:dyDescent="0.15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 x14ac:dyDescent="0.15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 x14ac:dyDescent="0.15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 x14ac:dyDescent="0.15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 x14ac:dyDescent="0.15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 x14ac:dyDescent="0.15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 x14ac:dyDescent="0.15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 x14ac:dyDescent="0.15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 x14ac:dyDescent="0.15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 x14ac:dyDescent="0.15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 x14ac:dyDescent="0.15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 x14ac:dyDescent="0.15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 x14ac:dyDescent="0.15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 x14ac:dyDescent="0.15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 x14ac:dyDescent="0.15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 x14ac:dyDescent="0.15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 x14ac:dyDescent="0.15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 x14ac:dyDescent="0.15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 x14ac:dyDescent="0.15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 x14ac:dyDescent="0.15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 x14ac:dyDescent="0.15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 x14ac:dyDescent="0.15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 x14ac:dyDescent="0.15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 x14ac:dyDescent="0.15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 x14ac:dyDescent="0.15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 x14ac:dyDescent="0.15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 x14ac:dyDescent="0.15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 x14ac:dyDescent="0.15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 x14ac:dyDescent="0.15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 x14ac:dyDescent="0.15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 x14ac:dyDescent="0.15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 x14ac:dyDescent="0.15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 x14ac:dyDescent="0.15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 x14ac:dyDescent="0.15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 x14ac:dyDescent="0.15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 x14ac:dyDescent="0.15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 x14ac:dyDescent="0.15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 x14ac:dyDescent="0.15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 x14ac:dyDescent="0.15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 x14ac:dyDescent="0.15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 x14ac:dyDescent="0.15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 x14ac:dyDescent="0.15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 x14ac:dyDescent="0.15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 x14ac:dyDescent="0.15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 x14ac:dyDescent="0.15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 x14ac:dyDescent="0.15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 x14ac:dyDescent="0.15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 x14ac:dyDescent="0.15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 x14ac:dyDescent="0.15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 x14ac:dyDescent="0.15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 x14ac:dyDescent="0.15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 x14ac:dyDescent="0.15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 x14ac:dyDescent="0.15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 x14ac:dyDescent="0.15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 x14ac:dyDescent="0.15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 x14ac:dyDescent="0.15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 x14ac:dyDescent="0.15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 x14ac:dyDescent="0.15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 x14ac:dyDescent="0.15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 x14ac:dyDescent="0.15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 x14ac:dyDescent="0.15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 x14ac:dyDescent="0.15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 x14ac:dyDescent="0.15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 x14ac:dyDescent="0.15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 x14ac:dyDescent="0.15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 x14ac:dyDescent="0.15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 x14ac:dyDescent="0.15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 x14ac:dyDescent="0.15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 x14ac:dyDescent="0.15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 x14ac:dyDescent="0.15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 x14ac:dyDescent="0.15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 x14ac:dyDescent="0.15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 x14ac:dyDescent="0.15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 x14ac:dyDescent="0.15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 x14ac:dyDescent="0.15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 x14ac:dyDescent="0.15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 x14ac:dyDescent="0.15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 x14ac:dyDescent="0.15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 x14ac:dyDescent="0.15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 x14ac:dyDescent="0.15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 x14ac:dyDescent="0.15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 x14ac:dyDescent="0.15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 x14ac:dyDescent="0.15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 x14ac:dyDescent="0.15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 x14ac:dyDescent="0.15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 x14ac:dyDescent="0.15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 x14ac:dyDescent="0.15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 x14ac:dyDescent="0.15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 x14ac:dyDescent="0.15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 x14ac:dyDescent="0.15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 x14ac:dyDescent="0.15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 x14ac:dyDescent="0.15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 x14ac:dyDescent="0.15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 x14ac:dyDescent="0.15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 x14ac:dyDescent="0.15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 x14ac:dyDescent="0.15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 x14ac:dyDescent="0.15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 x14ac:dyDescent="0.15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 x14ac:dyDescent="0.15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 x14ac:dyDescent="0.15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 x14ac:dyDescent="0.15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 x14ac:dyDescent="0.15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 x14ac:dyDescent="0.15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 x14ac:dyDescent="0.15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 x14ac:dyDescent="0.15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 x14ac:dyDescent="0.15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 x14ac:dyDescent="0.15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 x14ac:dyDescent="0.15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 x14ac:dyDescent="0.15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 x14ac:dyDescent="0.15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 x14ac:dyDescent="0.15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 x14ac:dyDescent="0.15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 x14ac:dyDescent="0.15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 x14ac:dyDescent="0.15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 x14ac:dyDescent="0.15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 x14ac:dyDescent="0.15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 x14ac:dyDescent="0.15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 x14ac:dyDescent="0.15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 x14ac:dyDescent="0.15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 x14ac:dyDescent="0.15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 x14ac:dyDescent="0.15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 x14ac:dyDescent="0.15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 x14ac:dyDescent="0.15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 x14ac:dyDescent="0.15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 x14ac:dyDescent="0.15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 x14ac:dyDescent="0.15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 x14ac:dyDescent="0.15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 x14ac:dyDescent="0.15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 x14ac:dyDescent="0.15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 x14ac:dyDescent="0.15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 x14ac:dyDescent="0.15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 x14ac:dyDescent="0.15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 x14ac:dyDescent="0.15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 x14ac:dyDescent="0.15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 x14ac:dyDescent="0.15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 x14ac:dyDescent="0.15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 x14ac:dyDescent="0.15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 x14ac:dyDescent="0.15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 x14ac:dyDescent="0.15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 x14ac:dyDescent="0.15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 x14ac:dyDescent="0.15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 x14ac:dyDescent="0.15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 x14ac:dyDescent="0.15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 x14ac:dyDescent="0.15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 x14ac:dyDescent="0.15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 x14ac:dyDescent="0.15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 x14ac:dyDescent="0.15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 x14ac:dyDescent="0.15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 x14ac:dyDescent="0.15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 x14ac:dyDescent="0.15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 x14ac:dyDescent="0.15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 x14ac:dyDescent="0.15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 x14ac:dyDescent="0.15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 x14ac:dyDescent="0.15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 x14ac:dyDescent="0.15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 x14ac:dyDescent="0.15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 x14ac:dyDescent="0.15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 x14ac:dyDescent="0.15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 x14ac:dyDescent="0.15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 x14ac:dyDescent="0.15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 x14ac:dyDescent="0.15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 x14ac:dyDescent="0.15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 x14ac:dyDescent="0.15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 x14ac:dyDescent="0.15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 x14ac:dyDescent="0.15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 x14ac:dyDescent="0.15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 x14ac:dyDescent="0.15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 x14ac:dyDescent="0.15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 x14ac:dyDescent="0.15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 x14ac:dyDescent="0.15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 x14ac:dyDescent="0.15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 x14ac:dyDescent="0.15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 x14ac:dyDescent="0.15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 x14ac:dyDescent="0.15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 x14ac:dyDescent="0.15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 x14ac:dyDescent="0.15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 x14ac:dyDescent="0.15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 x14ac:dyDescent="0.15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 x14ac:dyDescent="0.15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 x14ac:dyDescent="0.15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 x14ac:dyDescent="0.15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 x14ac:dyDescent="0.15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 x14ac:dyDescent="0.15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 x14ac:dyDescent="0.15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 x14ac:dyDescent="0.15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 x14ac:dyDescent="0.15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 x14ac:dyDescent="0.15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 x14ac:dyDescent="0.15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 x14ac:dyDescent="0.15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 x14ac:dyDescent="0.15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 x14ac:dyDescent="0.15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 x14ac:dyDescent="0.15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 x14ac:dyDescent="0.15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 x14ac:dyDescent="0.15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 x14ac:dyDescent="0.15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 x14ac:dyDescent="0.15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 x14ac:dyDescent="0.15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 x14ac:dyDescent="0.15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 x14ac:dyDescent="0.15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 x14ac:dyDescent="0.15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 x14ac:dyDescent="0.15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 x14ac:dyDescent="0.15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 x14ac:dyDescent="0.15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 x14ac:dyDescent="0.15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 x14ac:dyDescent="0.15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 x14ac:dyDescent="0.15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 x14ac:dyDescent="0.15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 x14ac:dyDescent="0.15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 x14ac:dyDescent="0.15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 x14ac:dyDescent="0.15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 x14ac:dyDescent="0.15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 x14ac:dyDescent="0.15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 x14ac:dyDescent="0.15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 x14ac:dyDescent="0.15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 x14ac:dyDescent="0.15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 x14ac:dyDescent="0.15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 x14ac:dyDescent="0.15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 x14ac:dyDescent="0.15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 x14ac:dyDescent="0.15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 x14ac:dyDescent="0.15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 x14ac:dyDescent="0.15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 x14ac:dyDescent="0.15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 x14ac:dyDescent="0.15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 x14ac:dyDescent="0.15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 x14ac:dyDescent="0.15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 x14ac:dyDescent="0.15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 x14ac:dyDescent="0.15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 x14ac:dyDescent="0.15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 x14ac:dyDescent="0.15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 x14ac:dyDescent="0.15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 x14ac:dyDescent="0.15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 x14ac:dyDescent="0.15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 x14ac:dyDescent="0.15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 x14ac:dyDescent="0.15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 x14ac:dyDescent="0.15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 x14ac:dyDescent="0.15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 x14ac:dyDescent="0.15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 x14ac:dyDescent="0.15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 x14ac:dyDescent="0.15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 x14ac:dyDescent="0.15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 x14ac:dyDescent="0.15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 x14ac:dyDescent="0.15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 x14ac:dyDescent="0.15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 x14ac:dyDescent="0.15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 x14ac:dyDescent="0.15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 x14ac:dyDescent="0.15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 x14ac:dyDescent="0.15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 x14ac:dyDescent="0.15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 x14ac:dyDescent="0.15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 x14ac:dyDescent="0.15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 x14ac:dyDescent="0.15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 x14ac:dyDescent="0.15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 x14ac:dyDescent="0.15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 x14ac:dyDescent="0.15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 x14ac:dyDescent="0.15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 x14ac:dyDescent="0.15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 x14ac:dyDescent="0.15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 x14ac:dyDescent="0.15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 x14ac:dyDescent="0.15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 x14ac:dyDescent="0.15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 x14ac:dyDescent="0.15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 x14ac:dyDescent="0.15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 x14ac:dyDescent="0.15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 x14ac:dyDescent="0.15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 x14ac:dyDescent="0.15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 x14ac:dyDescent="0.15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 x14ac:dyDescent="0.15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 x14ac:dyDescent="0.15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 x14ac:dyDescent="0.15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 x14ac:dyDescent="0.15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 x14ac:dyDescent="0.15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 x14ac:dyDescent="0.15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 x14ac:dyDescent="0.15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 x14ac:dyDescent="0.15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 x14ac:dyDescent="0.15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 x14ac:dyDescent="0.15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 x14ac:dyDescent="0.15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 x14ac:dyDescent="0.15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 x14ac:dyDescent="0.15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 x14ac:dyDescent="0.15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 x14ac:dyDescent="0.15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 x14ac:dyDescent="0.15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 x14ac:dyDescent="0.15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 x14ac:dyDescent="0.15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 x14ac:dyDescent="0.15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 x14ac:dyDescent="0.15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 x14ac:dyDescent="0.15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 x14ac:dyDescent="0.15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 x14ac:dyDescent="0.15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 x14ac:dyDescent="0.15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 x14ac:dyDescent="0.15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 x14ac:dyDescent="0.15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 x14ac:dyDescent="0.15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 x14ac:dyDescent="0.15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 x14ac:dyDescent="0.15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 x14ac:dyDescent="0.15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 x14ac:dyDescent="0.15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 x14ac:dyDescent="0.15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 x14ac:dyDescent="0.15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 x14ac:dyDescent="0.15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 x14ac:dyDescent="0.15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 x14ac:dyDescent="0.15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 x14ac:dyDescent="0.15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 x14ac:dyDescent="0.15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 x14ac:dyDescent="0.15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 x14ac:dyDescent="0.15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 x14ac:dyDescent="0.15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 x14ac:dyDescent="0.15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 x14ac:dyDescent="0.15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 x14ac:dyDescent="0.15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 x14ac:dyDescent="0.15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 x14ac:dyDescent="0.15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 x14ac:dyDescent="0.15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 x14ac:dyDescent="0.15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 x14ac:dyDescent="0.15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 x14ac:dyDescent="0.15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 x14ac:dyDescent="0.15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 x14ac:dyDescent="0.15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 x14ac:dyDescent="0.15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 x14ac:dyDescent="0.15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 x14ac:dyDescent="0.15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 x14ac:dyDescent="0.15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 x14ac:dyDescent="0.15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 x14ac:dyDescent="0.15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 x14ac:dyDescent="0.15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 x14ac:dyDescent="0.15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 x14ac:dyDescent="0.15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 x14ac:dyDescent="0.15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 x14ac:dyDescent="0.15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 x14ac:dyDescent="0.15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 x14ac:dyDescent="0.15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 x14ac:dyDescent="0.15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 x14ac:dyDescent="0.15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 x14ac:dyDescent="0.15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 x14ac:dyDescent="0.15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 x14ac:dyDescent="0.15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 x14ac:dyDescent="0.15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 x14ac:dyDescent="0.15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 x14ac:dyDescent="0.15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 x14ac:dyDescent="0.15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 x14ac:dyDescent="0.15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 x14ac:dyDescent="0.15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 x14ac:dyDescent="0.15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 x14ac:dyDescent="0.15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 x14ac:dyDescent="0.15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 x14ac:dyDescent="0.15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 x14ac:dyDescent="0.15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 x14ac:dyDescent="0.15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 x14ac:dyDescent="0.15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 x14ac:dyDescent="0.15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 x14ac:dyDescent="0.15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 x14ac:dyDescent="0.15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 x14ac:dyDescent="0.15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 x14ac:dyDescent="0.15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 x14ac:dyDescent="0.15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 x14ac:dyDescent="0.15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 x14ac:dyDescent="0.15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 x14ac:dyDescent="0.15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 x14ac:dyDescent="0.15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 x14ac:dyDescent="0.15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 x14ac:dyDescent="0.15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 x14ac:dyDescent="0.15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 x14ac:dyDescent="0.15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 x14ac:dyDescent="0.15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 x14ac:dyDescent="0.15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 x14ac:dyDescent="0.15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 x14ac:dyDescent="0.15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 x14ac:dyDescent="0.15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 x14ac:dyDescent="0.15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 x14ac:dyDescent="0.15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 x14ac:dyDescent="0.15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 x14ac:dyDescent="0.15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 x14ac:dyDescent="0.15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 x14ac:dyDescent="0.15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 x14ac:dyDescent="0.15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 x14ac:dyDescent="0.15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 x14ac:dyDescent="0.15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 x14ac:dyDescent="0.15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 x14ac:dyDescent="0.15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 x14ac:dyDescent="0.15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 x14ac:dyDescent="0.15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 x14ac:dyDescent="0.15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 x14ac:dyDescent="0.15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 x14ac:dyDescent="0.15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 x14ac:dyDescent="0.15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 x14ac:dyDescent="0.15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 x14ac:dyDescent="0.15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 x14ac:dyDescent="0.15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 x14ac:dyDescent="0.15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 x14ac:dyDescent="0.15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 x14ac:dyDescent="0.15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 x14ac:dyDescent="0.15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 x14ac:dyDescent="0.15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 x14ac:dyDescent="0.15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 x14ac:dyDescent="0.15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 x14ac:dyDescent="0.15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 x14ac:dyDescent="0.15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 x14ac:dyDescent="0.15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 x14ac:dyDescent="0.15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 x14ac:dyDescent="0.15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 x14ac:dyDescent="0.15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 x14ac:dyDescent="0.15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 x14ac:dyDescent="0.15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 x14ac:dyDescent="0.15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 x14ac:dyDescent="0.15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 x14ac:dyDescent="0.15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 x14ac:dyDescent="0.15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 x14ac:dyDescent="0.15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 x14ac:dyDescent="0.15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 x14ac:dyDescent="0.15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 x14ac:dyDescent="0.15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 x14ac:dyDescent="0.15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 x14ac:dyDescent="0.15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 x14ac:dyDescent="0.15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 x14ac:dyDescent="0.15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 x14ac:dyDescent="0.15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 x14ac:dyDescent="0.15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 x14ac:dyDescent="0.15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 x14ac:dyDescent="0.15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 x14ac:dyDescent="0.15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 x14ac:dyDescent="0.15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 x14ac:dyDescent="0.15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 x14ac:dyDescent="0.15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 x14ac:dyDescent="0.15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 x14ac:dyDescent="0.15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 x14ac:dyDescent="0.15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 x14ac:dyDescent="0.15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 x14ac:dyDescent="0.15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 x14ac:dyDescent="0.15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 x14ac:dyDescent="0.15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 x14ac:dyDescent="0.15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 x14ac:dyDescent="0.15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 x14ac:dyDescent="0.15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 x14ac:dyDescent="0.15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 x14ac:dyDescent="0.15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 x14ac:dyDescent="0.15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 x14ac:dyDescent="0.15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 x14ac:dyDescent="0.15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 x14ac:dyDescent="0.15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 x14ac:dyDescent="0.15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 x14ac:dyDescent="0.15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 x14ac:dyDescent="0.15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 x14ac:dyDescent="0.15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 x14ac:dyDescent="0.15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 x14ac:dyDescent="0.15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 x14ac:dyDescent="0.15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 x14ac:dyDescent="0.15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 x14ac:dyDescent="0.15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 x14ac:dyDescent="0.15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 x14ac:dyDescent="0.15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 x14ac:dyDescent="0.15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 x14ac:dyDescent="0.15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 x14ac:dyDescent="0.15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 x14ac:dyDescent="0.15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 x14ac:dyDescent="0.15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 x14ac:dyDescent="0.15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 x14ac:dyDescent="0.15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 x14ac:dyDescent="0.15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 x14ac:dyDescent="0.15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 x14ac:dyDescent="0.15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 x14ac:dyDescent="0.15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 x14ac:dyDescent="0.15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 x14ac:dyDescent="0.15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 x14ac:dyDescent="0.15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 x14ac:dyDescent="0.15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 x14ac:dyDescent="0.15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 x14ac:dyDescent="0.15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 x14ac:dyDescent="0.15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 x14ac:dyDescent="0.15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 x14ac:dyDescent="0.15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 x14ac:dyDescent="0.15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 x14ac:dyDescent="0.15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 x14ac:dyDescent="0.15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 x14ac:dyDescent="0.15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 x14ac:dyDescent="0.15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 x14ac:dyDescent="0.15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 x14ac:dyDescent="0.15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 x14ac:dyDescent="0.15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 x14ac:dyDescent="0.15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 x14ac:dyDescent="0.15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 x14ac:dyDescent="0.15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 x14ac:dyDescent="0.15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 x14ac:dyDescent="0.15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 x14ac:dyDescent="0.15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 x14ac:dyDescent="0.15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 x14ac:dyDescent="0.15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 x14ac:dyDescent="0.15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 x14ac:dyDescent="0.15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 x14ac:dyDescent="0.15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 x14ac:dyDescent="0.15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 x14ac:dyDescent="0.15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 x14ac:dyDescent="0.15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 x14ac:dyDescent="0.15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 x14ac:dyDescent="0.15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 x14ac:dyDescent="0.15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 x14ac:dyDescent="0.15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 x14ac:dyDescent="0.15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 x14ac:dyDescent="0.15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 x14ac:dyDescent="0.15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 x14ac:dyDescent="0.15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 x14ac:dyDescent="0.15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 x14ac:dyDescent="0.15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 x14ac:dyDescent="0.15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 x14ac:dyDescent="0.15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 x14ac:dyDescent="0.15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 x14ac:dyDescent="0.15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 x14ac:dyDescent="0.15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 x14ac:dyDescent="0.15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 x14ac:dyDescent="0.15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 x14ac:dyDescent="0.15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 x14ac:dyDescent="0.15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 x14ac:dyDescent="0.15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 x14ac:dyDescent="0.15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 x14ac:dyDescent="0.15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 x14ac:dyDescent="0.15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 x14ac:dyDescent="0.15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 x14ac:dyDescent="0.15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 x14ac:dyDescent="0.15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 x14ac:dyDescent="0.15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 x14ac:dyDescent="0.15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 x14ac:dyDescent="0.15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 x14ac:dyDescent="0.15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 x14ac:dyDescent="0.15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 x14ac:dyDescent="0.15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 x14ac:dyDescent="0.15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 x14ac:dyDescent="0.15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 x14ac:dyDescent="0.15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 x14ac:dyDescent="0.15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 x14ac:dyDescent="0.15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 x14ac:dyDescent="0.15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 x14ac:dyDescent="0.15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 x14ac:dyDescent="0.15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 x14ac:dyDescent="0.15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 x14ac:dyDescent="0.15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 x14ac:dyDescent="0.15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 x14ac:dyDescent="0.15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 x14ac:dyDescent="0.15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 x14ac:dyDescent="0.15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 x14ac:dyDescent="0.15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 x14ac:dyDescent="0.15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 x14ac:dyDescent="0.15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 x14ac:dyDescent="0.15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 x14ac:dyDescent="0.15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 x14ac:dyDescent="0.15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 x14ac:dyDescent="0.15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 x14ac:dyDescent="0.15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 x14ac:dyDescent="0.15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 x14ac:dyDescent="0.15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 x14ac:dyDescent="0.15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 x14ac:dyDescent="0.15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 x14ac:dyDescent="0.15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 x14ac:dyDescent="0.15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 x14ac:dyDescent="0.15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 x14ac:dyDescent="0.15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 x14ac:dyDescent="0.15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 x14ac:dyDescent="0.15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 x14ac:dyDescent="0.15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 x14ac:dyDescent="0.15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 x14ac:dyDescent="0.15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 x14ac:dyDescent="0.15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 x14ac:dyDescent="0.15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 x14ac:dyDescent="0.15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 x14ac:dyDescent="0.15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 x14ac:dyDescent="0.15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 x14ac:dyDescent="0.15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 x14ac:dyDescent="0.15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 x14ac:dyDescent="0.15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 x14ac:dyDescent="0.15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 x14ac:dyDescent="0.15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 x14ac:dyDescent="0.15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 x14ac:dyDescent="0.15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 x14ac:dyDescent="0.15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 x14ac:dyDescent="0.15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 x14ac:dyDescent="0.15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 x14ac:dyDescent="0.15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 x14ac:dyDescent="0.15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 x14ac:dyDescent="0.15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 x14ac:dyDescent="0.15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 x14ac:dyDescent="0.15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 x14ac:dyDescent="0.15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 x14ac:dyDescent="0.15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 x14ac:dyDescent="0.15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 x14ac:dyDescent="0.15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 x14ac:dyDescent="0.15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 x14ac:dyDescent="0.15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 x14ac:dyDescent="0.15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 x14ac:dyDescent="0.15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 x14ac:dyDescent="0.15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 x14ac:dyDescent="0.15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 x14ac:dyDescent="0.15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 x14ac:dyDescent="0.15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 x14ac:dyDescent="0.15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 x14ac:dyDescent="0.15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 x14ac:dyDescent="0.15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 x14ac:dyDescent="0.15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 x14ac:dyDescent="0.15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 x14ac:dyDescent="0.15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 x14ac:dyDescent="0.15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 x14ac:dyDescent="0.15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 x14ac:dyDescent="0.15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 x14ac:dyDescent="0.15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 x14ac:dyDescent="0.15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 x14ac:dyDescent="0.15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 x14ac:dyDescent="0.15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 x14ac:dyDescent="0.15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 x14ac:dyDescent="0.15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 x14ac:dyDescent="0.15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 x14ac:dyDescent="0.15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 x14ac:dyDescent="0.15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 x14ac:dyDescent="0.15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 x14ac:dyDescent="0.15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 x14ac:dyDescent="0.15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 x14ac:dyDescent="0.15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 x14ac:dyDescent="0.15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 x14ac:dyDescent="0.15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 x14ac:dyDescent="0.15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 x14ac:dyDescent="0.15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 x14ac:dyDescent="0.15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 x14ac:dyDescent="0.15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 x14ac:dyDescent="0.15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 x14ac:dyDescent="0.15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 x14ac:dyDescent="0.15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 x14ac:dyDescent="0.15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 x14ac:dyDescent="0.15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 x14ac:dyDescent="0.15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 x14ac:dyDescent="0.15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 x14ac:dyDescent="0.15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 x14ac:dyDescent="0.15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 x14ac:dyDescent="0.15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 x14ac:dyDescent="0.15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 x14ac:dyDescent="0.15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 x14ac:dyDescent="0.15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 x14ac:dyDescent="0.15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 x14ac:dyDescent="0.15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 x14ac:dyDescent="0.15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 x14ac:dyDescent="0.15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 x14ac:dyDescent="0.15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 x14ac:dyDescent="0.15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 x14ac:dyDescent="0.15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 x14ac:dyDescent="0.15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 x14ac:dyDescent="0.15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 x14ac:dyDescent="0.15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 x14ac:dyDescent="0.15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 x14ac:dyDescent="0.15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 x14ac:dyDescent="0.15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 x14ac:dyDescent="0.15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 x14ac:dyDescent="0.15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 x14ac:dyDescent="0.15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 x14ac:dyDescent="0.15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 x14ac:dyDescent="0.15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 x14ac:dyDescent="0.15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 x14ac:dyDescent="0.15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 x14ac:dyDescent="0.15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 x14ac:dyDescent="0.15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 x14ac:dyDescent="0.15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 x14ac:dyDescent="0.15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 x14ac:dyDescent="0.15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 x14ac:dyDescent="0.15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 x14ac:dyDescent="0.15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 x14ac:dyDescent="0.15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 x14ac:dyDescent="0.15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 x14ac:dyDescent="0.15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 x14ac:dyDescent="0.15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 x14ac:dyDescent="0.15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 x14ac:dyDescent="0.15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 x14ac:dyDescent="0.15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 x14ac:dyDescent="0.15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 x14ac:dyDescent="0.15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 x14ac:dyDescent="0.15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 x14ac:dyDescent="0.15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 x14ac:dyDescent="0.15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 x14ac:dyDescent="0.15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 x14ac:dyDescent="0.15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 x14ac:dyDescent="0.15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 x14ac:dyDescent="0.15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 x14ac:dyDescent="0.15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 x14ac:dyDescent="0.15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 x14ac:dyDescent="0.15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 x14ac:dyDescent="0.15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 x14ac:dyDescent="0.15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 x14ac:dyDescent="0.15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 x14ac:dyDescent="0.15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 x14ac:dyDescent="0.15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 x14ac:dyDescent="0.15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 x14ac:dyDescent="0.15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 x14ac:dyDescent="0.15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 x14ac:dyDescent="0.15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 x14ac:dyDescent="0.15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 x14ac:dyDescent="0.15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 x14ac:dyDescent="0.15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 x14ac:dyDescent="0.15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 x14ac:dyDescent="0.15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 x14ac:dyDescent="0.15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 x14ac:dyDescent="0.15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 x14ac:dyDescent="0.15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 x14ac:dyDescent="0.15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 x14ac:dyDescent="0.15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 x14ac:dyDescent="0.15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 x14ac:dyDescent="0.15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 x14ac:dyDescent="0.15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 x14ac:dyDescent="0.15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 x14ac:dyDescent="0.15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 x14ac:dyDescent="0.15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 x14ac:dyDescent="0.15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 x14ac:dyDescent="0.15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 x14ac:dyDescent="0.15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 x14ac:dyDescent="0.15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 x14ac:dyDescent="0.15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 x14ac:dyDescent="0.15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 x14ac:dyDescent="0.15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 x14ac:dyDescent="0.15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 x14ac:dyDescent="0.15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 x14ac:dyDescent="0.15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 x14ac:dyDescent="0.15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 x14ac:dyDescent="0.15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 x14ac:dyDescent="0.15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 x14ac:dyDescent="0.15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 x14ac:dyDescent="0.15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 x14ac:dyDescent="0.15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 x14ac:dyDescent="0.15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 x14ac:dyDescent="0.15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 x14ac:dyDescent="0.15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 x14ac:dyDescent="0.15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 x14ac:dyDescent="0.15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 x14ac:dyDescent="0.15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 x14ac:dyDescent="0.15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 x14ac:dyDescent="0.15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 x14ac:dyDescent="0.15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 x14ac:dyDescent="0.15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 x14ac:dyDescent="0.15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 x14ac:dyDescent="0.15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 x14ac:dyDescent="0.15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 x14ac:dyDescent="0.15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 x14ac:dyDescent="0.15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 x14ac:dyDescent="0.15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 x14ac:dyDescent="0.15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 x14ac:dyDescent="0.15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 x14ac:dyDescent="0.15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 x14ac:dyDescent="0.15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 x14ac:dyDescent="0.15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 x14ac:dyDescent="0.15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 x14ac:dyDescent="0.15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 x14ac:dyDescent="0.15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 x14ac:dyDescent="0.15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 x14ac:dyDescent="0.15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 x14ac:dyDescent="0.15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 x14ac:dyDescent="0.15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 x14ac:dyDescent="0.15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 x14ac:dyDescent="0.15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 x14ac:dyDescent="0.15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 x14ac:dyDescent="0.15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 x14ac:dyDescent="0.15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 x14ac:dyDescent="0.15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 x14ac:dyDescent="0.15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 x14ac:dyDescent="0.15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 x14ac:dyDescent="0.15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 x14ac:dyDescent="0.15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 x14ac:dyDescent="0.15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 x14ac:dyDescent="0.15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 x14ac:dyDescent="0.15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 x14ac:dyDescent="0.15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 x14ac:dyDescent="0.15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 x14ac:dyDescent="0.15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 x14ac:dyDescent="0.15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 x14ac:dyDescent="0.15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 x14ac:dyDescent="0.15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 x14ac:dyDescent="0.15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 x14ac:dyDescent="0.15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 x14ac:dyDescent="0.15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 x14ac:dyDescent="0.15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 x14ac:dyDescent="0.15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 x14ac:dyDescent="0.15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 x14ac:dyDescent="0.15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 x14ac:dyDescent="0.15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 x14ac:dyDescent="0.15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 x14ac:dyDescent="0.15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 x14ac:dyDescent="0.15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 x14ac:dyDescent="0.15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 x14ac:dyDescent="0.15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 x14ac:dyDescent="0.15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 x14ac:dyDescent="0.15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 x14ac:dyDescent="0.15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 x14ac:dyDescent="0.15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 x14ac:dyDescent="0.15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 x14ac:dyDescent="0.15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 x14ac:dyDescent="0.15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 x14ac:dyDescent="0.15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 x14ac:dyDescent="0.15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 x14ac:dyDescent="0.15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 x14ac:dyDescent="0.15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 x14ac:dyDescent="0.15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 x14ac:dyDescent="0.15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 x14ac:dyDescent="0.15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 x14ac:dyDescent="0.15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 x14ac:dyDescent="0.15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 x14ac:dyDescent="0.15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 x14ac:dyDescent="0.15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 x14ac:dyDescent="0.15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 x14ac:dyDescent="0.15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 x14ac:dyDescent="0.15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 x14ac:dyDescent="0.15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 x14ac:dyDescent="0.15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 x14ac:dyDescent="0.15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 x14ac:dyDescent="0.15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 x14ac:dyDescent="0.15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 x14ac:dyDescent="0.15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 x14ac:dyDescent="0.15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 x14ac:dyDescent="0.15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 x14ac:dyDescent="0.15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 x14ac:dyDescent="0.15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 x14ac:dyDescent="0.15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 x14ac:dyDescent="0.15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 x14ac:dyDescent="0.15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 x14ac:dyDescent="0.15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 x14ac:dyDescent="0.15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 x14ac:dyDescent="0.15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 x14ac:dyDescent="0.15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 x14ac:dyDescent="0.15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 x14ac:dyDescent="0.15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 x14ac:dyDescent="0.15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 x14ac:dyDescent="0.15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 x14ac:dyDescent="0.15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 x14ac:dyDescent="0.15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 x14ac:dyDescent="0.15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 x14ac:dyDescent="0.15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 x14ac:dyDescent="0.15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 x14ac:dyDescent="0.15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 x14ac:dyDescent="0.15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 x14ac:dyDescent="0.15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 x14ac:dyDescent="0.15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 x14ac:dyDescent="0.15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 x14ac:dyDescent="0.15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 x14ac:dyDescent="0.15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 x14ac:dyDescent="0.15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 x14ac:dyDescent="0.15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 x14ac:dyDescent="0.15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 x14ac:dyDescent="0.15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 x14ac:dyDescent="0.15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 x14ac:dyDescent="0.15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 x14ac:dyDescent="0.15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 x14ac:dyDescent="0.15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 x14ac:dyDescent="0.15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 x14ac:dyDescent="0.15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 x14ac:dyDescent="0.15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 x14ac:dyDescent="0.15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 x14ac:dyDescent="0.15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 x14ac:dyDescent="0.15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 x14ac:dyDescent="0.15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 x14ac:dyDescent="0.15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 x14ac:dyDescent="0.15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 x14ac:dyDescent="0.15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 x14ac:dyDescent="0.15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 x14ac:dyDescent="0.15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 x14ac:dyDescent="0.15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 x14ac:dyDescent="0.15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 x14ac:dyDescent="0.15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 x14ac:dyDescent="0.15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 x14ac:dyDescent="0.15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 x14ac:dyDescent="0.15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 x14ac:dyDescent="0.15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 x14ac:dyDescent="0.15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 x14ac:dyDescent="0.15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 x14ac:dyDescent="0.15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 x14ac:dyDescent="0.15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 x14ac:dyDescent="0.15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 x14ac:dyDescent="0.15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 x14ac:dyDescent="0.15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 x14ac:dyDescent="0.15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 x14ac:dyDescent="0.15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 x14ac:dyDescent="0.15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 x14ac:dyDescent="0.15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 x14ac:dyDescent="0.15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 x14ac:dyDescent="0.15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 x14ac:dyDescent="0.15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 x14ac:dyDescent="0.15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 x14ac:dyDescent="0.15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 x14ac:dyDescent="0.15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 x14ac:dyDescent="0.15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 x14ac:dyDescent="0.15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 x14ac:dyDescent="0.15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 x14ac:dyDescent="0.15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 x14ac:dyDescent="0.15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 x14ac:dyDescent="0.15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 x14ac:dyDescent="0.15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 x14ac:dyDescent="0.15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 x14ac:dyDescent="0.15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 x14ac:dyDescent="0.15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 x14ac:dyDescent="0.15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 x14ac:dyDescent="0.15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 x14ac:dyDescent="0.15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 x14ac:dyDescent="0.15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 x14ac:dyDescent="0.15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 x14ac:dyDescent="0.15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 x14ac:dyDescent="0.15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 x14ac:dyDescent="0.15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 x14ac:dyDescent="0.15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 x14ac:dyDescent="0.15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 x14ac:dyDescent="0.15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 x14ac:dyDescent="0.15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 x14ac:dyDescent="0.15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 x14ac:dyDescent="0.15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 x14ac:dyDescent="0.15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 x14ac:dyDescent="0.15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 x14ac:dyDescent="0.15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 x14ac:dyDescent="0.15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 x14ac:dyDescent="0.15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 x14ac:dyDescent="0.15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 x14ac:dyDescent="0.15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 x14ac:dyDescent="0.15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 x14ac:dyDescent="0.15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 x14ac:dyDescent="0.15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 x14ac:dyDescent="0.15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 x14ac:dyDescent="0.15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 x14ac:dyDescent="0.15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 x14ac:dyDescent="0.15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 x14ac:dyDescent="0.15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 x14ac:dyDescent="0.15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 x14ac:dyDescent="0.15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 x14ac:dyDescent="0.15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 x14ac:dyDescent="0.15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 x14ac:dyDescent="0.15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 x14ac:dyDescent="0.15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 x14ac:dyDescent="0.15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 x14ac:dyDescent="0.15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 x14ac:dyDescent="0.15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 x14ac:dyDescent="0.15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 x14ac:dyDescent="0.15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 x14ac:dyDescent="0.15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 x14ac:dyDescent="0.15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 x14ac:dyDescent="0.15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 x14ac:dyDescent="0.15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 x14ac:dyDescent="0.15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 x14ac:dyDescent="0.15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 x14ac:dyDescent="0.15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 x14ac:dyDescent="0.15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 x14ac:dyDescent="0.15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 x14ac:dyDescent="0.15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 x14ac:dyDescent="0.15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 x14ac:dyDescent="0.15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 x14ac:dyDescent="0.15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 x14ac:dyDescent="0.15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 x14ac:dyDescent="0.15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 x14ac:dyDescent="0.15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 x14ac:dyDescent="0.15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 x14ac:dyDescent="0.15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 x14ac:dyDescent="0.15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 x14ac:dyDescent="0.15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 x14ac:dyDescent="0.15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 x14ac:dyDescent="0.15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 x14ac:dyDescent="0.15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 x14ac:dyDescent="0.15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 x14ac:dyDescent="0.15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 x14ac:dyDescent="0.15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 x14ac:dyDescent="0.15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 x14ac:dyDescent="0.15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 x14ac:dyDescent="0.15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 x14ac:dyDescent="0.15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 x14ac:dyDescent="0.15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 x14ac:dyDescent="0.15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 x14ac:dyDescent="0.15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 x14ac:dyDescent="0.15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 x14ac:dyDescent="0.15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 x14ac:dyDescent="0.15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 x14ac:dyDescent="0.15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 x14ac:dyDescent="0.15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 x14ac:dyDescent="0.15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 x14ac:dyDescent="0.15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 x14ac:dyDescent="0.15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 x14ac:dyDescent="0.15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 x14ac:dyDescent="0.15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 x14ac:dyDescent="0.15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 x14ac:dyDescent="0.15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 x14ac:dyDescent="0.15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 x14ac:dyDescent="0.15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 x14ac:dyDescent="0.15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 x14ac:dyDescent="0.15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 x14ac:dyDescent="0.15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 x14ac:dyDescent="0.15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 x14ac:dyDescent="0.15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 x14ac:dyDescent="0.15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 x14ac:dyDescent="0.15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 x14ac:dyDescent="0.15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 x14ac:dyDescent="0.15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 x14ac:dyDescent="0.15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 x14ac:dyDescent="0.15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 x14ac:dyDescent="0.15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 x14ac:dyDescent="0.15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 x14ac:dyDescent="0.15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 x14ac:dyDescent="0.15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 x14ac:dyDescent="0.15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 x14ac:dyDescent="0.15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 x14ac:dyDescent="0.15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 x14ac:dyDescent="0.15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 x14ac:dyDescent="0.15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 x14ac:dyDescent="0.15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 x14ac:dyDescent="0.15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 x14ac:dyDescent="0.15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 x14ac:dyDescent="0.15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 x14ac:dyDescent="0.15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 x14ac:dyDescent="0.15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 x14ac:dyDescent="0.15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 x14ac:dyDescent="0.15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 x14ac:dyDescent="0.15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 x14ac:dyDescent="0.15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 x14ac:dyDescent="0.15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 x14ac:dyDescent="0.15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 x14ac:dyDescent="0.15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 x14ac:dyDescent="0.15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 x14ac:dyDescent="0.15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 x14ac:dyDescent="0.15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 x14ac:dyDescent="0.15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 x14ac:dyDescent="0.15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 x14ac:dyDescent="0.15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 x14ac:dyDescent="0.15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 x14ac:dyDescent="0.15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 x14ac:dyDescent="0.15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 x14ac:dyDescent="0.15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 x14ac:dyDescent="0.15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 x14ac:dyDescent="0.15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 x14ac:dyDescent="0.15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 x14ac:dyDescent="0.15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 x14ac:dyDescent="0.15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 x14ac:dyDescent="0.15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 x14ac:dyDescent="0.15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 x14ac:dyDescent="0.15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 x14ac:dyDescent="0.15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 x14ac:dyDescent="0.15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 x14ac:dyDescent="0.15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 x14ac:dyDescent="0.15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 x14ac:dyDescent="0.15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 x14ac:dyDescent="0.15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 x14ac:dyDescent="0.15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 x14ac:dyDescent="0.15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 x14ac:dyDescent="0.15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 x14ac:dyDescent="0.15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 x14ac:dyDescent="0.15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 x14ac:dyDescent="0.15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 x14ac:dyDescent="0.15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25" workbookViewId="0">
      <selection activeCell="S32" sqref="S32"/>
    </sheetView>
  </sheetViews>
  <sheetFormatPr baseColWidth="10" defaultColWidth="8.83203125" defaultRowHeight="13" x14ac:dyDescent="0.15"/>
  <cols>
    <col min="1" max="1" width="5.6640625" style="167" bestFit="1" customWidth="1"/>
    <col min="2" max="2" width="6.33203125" style="167" bestFit="1" customWidth="1"/>
    <col min="3" max="4" width="4.1640625" style="167" bestFit="1" customWidth="1"/>
    <col min="5" max="18" width="4.1640625" style="50" bestFit="1" customWidth="1"/>
    <col min="19" max="19" width="6.5" style="50" customWidth="1"/>
    <col min="20" max="16384" width="8.83203125" style="50"/>
  </cols>
  <sheetData>
    <row r="1" spans="1:33" x14ac:dyDescent="0.15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 x14ac:dyDescent="0.15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 x14ac:dyDescent="0.15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 x14ac:dyDescent="0.15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 x14ac:dyDescent="0.15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 x14ac:dyDescent="0.15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 x14ac:dyDescent="0.15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 x14ac:dyDescent="0.15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 x14ac:dyDescent="0.15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 x14ac:dyDescent="0.15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 x14ac:dyDescent="0.15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 x14ac:dyDescent="0.15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 x14ac:dyDescent="0.15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 x14ac:dyDescent="0.15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 x14ac:dyDescent="0.15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 x14ac:dyDescent="0.15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 x14ac:dyDescent="0.15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 x14ac:dyDescent="0.15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 x14ac:dyDescent="0.15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 x14ac:dyDescent="0.15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 x14ac:dyDescent="0.15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 x14ac:dyDescent="0.15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 x14ac:dyDescent="0.15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 x14ac:dyDescent="0.15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 x14ac:dyDescent="0.15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 x14ac:dyDescent="0.15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 x14ac:dyDescent="0.15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 x14ac:dyDescent="0.15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 x14ac:dyDescent="0.15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 x14ac:dyDescent="0.15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 x14ac:dyDescent="0.15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 x14ac:dyDescent="0.15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 x14ac:dyDescent="0.15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 x14ac:dyDescent="0.15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 x14ac:dyDescent="0.15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 x14ac:dyDescent="0.15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 x14ac:dyDescent="0.15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 x14ac:dyDescent="0.15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 x14ac:dyDescent="0.15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 x14ac:dyDescent="0.15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 x14ac:dyDescent="0.15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 x14ac:dyDescent="0.15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 x14ac:dyDescent="0.15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 x14ac:dyDescent="0.15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 x14ac:dyDescent="0.15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 x14ac:dyDescent="0.15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 x14ac:dyDescent="0.15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 x14ac:dyDescent="0.15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 x14ac:dyDescent="0.15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 x14ac:dyDescent="0.15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 x14ac:dyDescent="0.15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 x14ac:dyDescent="0.15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 x14ac:dyDescent="0.15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 x14ac:dyDescent="0.15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 x14ac:dyDescent="0.15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 x14ac:dyDescent="0.15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 x14ac:dyDescent="0.15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 x14ac:dyDescent="0.15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 x14ac:dyDescent="0.15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 x14ac:dyDescent="0.15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 x14ac:dyDescent="0.15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 x14ac:dyDescent="0.15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2019-07-18T07:20:30Z</dcterms:created>
  <dcterms:modified xsi:type="dcterms:W3CDTF">2019-09-24T07:03:44Z</dcterms:modified>
</cp:coreProperties>
</file>