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30"/>
  <workbookPr/>
  <mc:AlternateContent xmlns:mc="http://schemas.openxmlformats.org/markup-compatibility/2006">
    <mc:Choice Requires="x15">
      <x15ac:absPath xmlns:x15ac="http://schemas.microsoft.com/office/spreadsheetml/2010/11/ac" url="/Users/oas/Documents/work/github/OPM_Excel/OPM经济数值/"/>
    </mc:Choice>
  </mc:AlternateContent>
  <bookViews>
    <workbookView xWindow="0" yWindow="460" windowWidth="38400" windowHeight="20080"/>
  </bookViews>
  <sheets>
    <sheet name="积分计算" sheetId="1" r:id="rId1"/>
    <sheet name="奖励" sheetId="2" r:id="rId2"/>
    <sheet name="输出" sheetId="3" r:id="rId3"/>
    <sheet name="价值" sheetId="4" r:id="rId4"/>
  </sheets>
  <externalReferences>
    <externalReference r:id="rId5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5" i="1" l="1"/>
  <c r="C35" i="1"/>
  <c r="AU3" i="2"/>
  <c r="AV3" i="2"/>
  <c r="AU4" i="2"/>
  <c r="AV4" i="2"/>
  <c r="AU5" i="2"/>
  <c r="AV5" i="2"/>
  <c r="AU6" i="2"/>
  <c r="AV6" i="2"/>
  <c r="AU7" i="2"/>
  <c r="AV7" i="2"/>
  <c r="AU8" i="2"/>
  <c r="AV8" i="2"/>
  <c r="AU9" i="2"/>
  <c r="AV9" i="2"/>
  <c r="AU10" i="2"/>
  <c r="AV10" i="2"/>
  <c r="AU11" i="2"/>
  <c r="AV11" i="2"/>
  <c r="AU12" i="2"/>
  <c r="AV12" i="2"/>
  <c r="AU13" i="2"/>
  <c r="AV13" i="2"/>
  <c r="AU14" i="2"/>
  <c r="AV14" i="2"/>
  <c r="AU15" i="2"/>
  <c r="AV15" i="2"/>
  <c r="AU16" i="2"/>
  <c r="AV16" i="2"/>
  <c r="AV2" i="2"/>
  <c r="AU2" i="2"/>
  <c r="AS3" i="2"/>
  <c r="AT3" i="2"/>
  <c r="AS4" i="2"/>
  <c r="AT4" i="2"/>
  <c r="AS5" i="2"/>
  <c r="AT5" i="2"/>
  <c r="AS6" i="2"/>
  <c r="AT6" i="2"/>
  <c r="AS7" i="2"/>
  <c r="AT7" i="2"/>
  <c r="AS8" i="2"/>
  <c r="AT8" i="2"/>
  <c r="AS9" i="2"/>
  <c r="AT9" i="2"/>
  <c r="AS10" i="2"/>
  <c r="AT10" i="2"/>
  <c r="AS11" i="2"/>
  <c r="AT11" i="2"/>
  <c r="AS12" i="2"/>
  <c r="AT12" i="2"/>
  <c r="AS13" i="2"/>
  <c r="AT13" i="2"/>
  <c r="AS14" i="2"/>
  <c r="AT14" i="2"/>
  <c r="AS15" i="2"/>
  <c r="AT15" i="2"/>
  <c r="AS16" i="2"/>
  <c r="AT16" i="2"/>
  <c r="AT2" i="2"/>
  <c r="AS2" i="2"/>
  <c r="AQ3" i="2"/>
  <c r="AR3" i="2"/>
  <c r="AQ4" i="2"/>
  <c r="AR4" i="2"/>
  <c r="AQ5" i="2"/>
  <c r="AR5" i="2"/>
  <c r="AQ6" i="2"/>
  <c r="AR6" i="2"/>
  <c r="AQ7" i="2"/>
  <c r="AR7" i="2"/>
  <c r="AQ8" i="2"/>
  <c r="AR8" i="2"/>
  <c r="AQ9" i="2"/>
  <c r="AR9" i="2"/>
  <c r="AQ10" i="2"/>
  <c r="AR10" i="2"/>
  <c r="AQ11" i="2"/>
  <c r="AR11" i="2"/>
  <c r="AQ12" i="2"/>
  <c r="AR12" i="2"/>
  <c r="AQ13" i="2"/>
  <c r="AR13" i="2"/>
  <c r="AQ14" i="2"/>
  <c r="AR14" i="2"/>
  <c r="AQ15" i="2"/>
  <c r="AR15" i="2"/>
  <c r="AQ16" i="2"/>
  <c r="AR16" i="2"/>
  <c r="AR2" i="2"/>
  <c r="AQ2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2" i="2"/>
  <c r="AO2" i="2"/>
  <c r="AJ3" i="2"/>
  <c r="AM3" i="2"/>
  <c r="AN3" i="2"/>
  <c r="AM4" i="2"/>
  <c r="AJ4" i="2"/>
  <c r="AN4" i="2"/>
  <c r="AJ5" i="2"/>
  <c r="AN5" i="2"/>
  <c r="AG6" i="2"/>
  <c r="AJ6" i="2"/>
  <c r="AN6" i="2"/>
  <c r="AJ7" i="2"/>
  <c r="AN7" i="2"/>
  <c r="AJ8" i="2"/>
  <c r="AN8" i="2"/>
  <c r="AJ9" i="2"/>
  <c r="AN9" i="2"/>
  <c r="AJ10" i="2"/>
  <c r="AG10" i="2"/>
  <c r="AN10" i="2"/>
  <c r="AD11" i="2"/>
  <c r="AJ11" i="2"/>
  <c r="AG11" i="2"/>
  <c r="AN11" i="2"/>
  <c r="AD12" i="2"/>
  <c r="AG12" i="2"/>
  <c r="AJ12" i="2"/>
  <c r="AN12" i="2"/>
  <c r="AJ13" i="2"/>
  <c r="AN13" i="2"/>
  <c r="AD14" i="2"/>
  <c r="AG14" i="2"/>
  <c r="AJ14" i="2"/>
  <c r="AN14" i="2"/>
  <c r="AJ15" i="2"/>
  <c r="AN15" i="2"/>
  <c r="AD16" i="2"/>
  <c r="AG16" i="2"/>
  <c r="AJ16" i="2"/>
  <c r="AN16" i="2"/>
  <c r="AM16" i="2"/>
  <c r="AM15" i="2"/>
  <c r="AM14" i="2"/>
  <c r="AM13" i="2"/>
  <c r="AM12" i="2"/>
  <c r="AM11" i="2"/>
  <c r="AM10" i="2"/>
  <c r="AM9" i="2"/>
  <c r="AM8" i="2"/>
  <c r="AM7" i="2"/>
  <c r="AM6" i="2"/>
  <c r="AM5" i="2"/>
  <c r="AM2" i="2"/>
  <c r="AJ2" i="2"/>
  <c r="AG3" i="2"/>
  <c r="AG4" i="2"/>
  <c r="AG5" i="2"/>
  <c r="AG7" i="2"/>
  <c r="AG8" i="2"/>
  <c r="AG9" i="2"/>
  <c r="AG13" i="2"/>
  <c r="AG15" i="2"/>
  <c r="AD15" i="2"/>
  <c r="AD3" i="2"/>
  <c r="AD4" i="2"/>
  <c r="AD5" i="2"/>
  <c r="AD6" i="2"/>
  <c r="AD7" i="2"/>
  <c r="AD8" i="2"/>
  <c r="AD9" i="2"/>
  <c r="AD10" i="2"/>
  <c r="AD13" i="2"/>
  <c r="AD2" i="2"/>
  <c r="AG2" i="2"/>
  <c r="AN2" i="2"/>
  <c r="AN17" i="2"/>
  <c r="Y40" i="2"/>
  <c r="Z40" i="2"/>
  <c r="AB40" i="2"/>
  <c r="AC40" i="2"/>
  <c r="AD40" i="2"/>
  <c r="AF40" i="2"/>
  <c r="AH40" i="2"/>
  <c r="Y41" i="2"/>
  <c r="Z41" i="2"/>
  <c r="AB41" i="2"/>
  <c r="AC41" i="2"/>
  <c r="AD41" i="2"/>
  <c r="AF41" i="2"/>
  <c r="AH41" i="2"/>
  <c r="Y42" i="2"/>
  <c r="Z42" i="2"/>
  <c r="AB42" i="2"/>
  <c r="AC42" i="2"/>
  <c r="AD42" i="2"/>
  <c r="AF42" i="2"/>
  <c r="AH42" i="2"/>
  <c r="Y43" i="2"/>
  <c r="Z43" i="2"/>
  <c r="AB43" i="2"/>
  <c r="AC43" i="2"/>
  <c r="AD43" i="2"/>
  <c r="AF43" i="2"/>
  <c r="AH43" i="2"/>
  <c r="Y44" i="2"/>
  <c r="Z44" i="2"/>
  <c r="AB44" i="2"/>
  <c r="AC44" i="2"/>
  <c r="AD44" i="2"/>
  <c r="AF44" i="2"/>
  <c r="AH44" i="2"/>
  <c r="Y39" i="2"/>
  <c r="Z39" i="2"/>
  <c r="AA39" i="2"/>
  <c r="AB39" i="2"/>
  <c r="AC39" i="2"/>
  <c r="AD39" i="2"/>
  <c r="AF39" i="2"/>
  <c r="AH39" i="2"/>
  <c r="AA40" i="2"/>
  <c r="AE40" i="2"/>
  <c r="AG40" i="2"/>
  <c r="AA41" i="2"/>
  <c r="AE41" i="2"/>
  <c r="AG41" i="2"/>
  <c r="AA42" i="2"/>
  <c r="AE42" i="2"/>
  <c r="AG42" i="2"/>
  <c r="AA43" i="2"/>
  <c r="AE43" i="2"/>
  <c r="AG43" i="2"/>
  <c r="AA44" i="2"/>
  <c r="AE44" i="2"/>
  <c r="AG44" i="2"/>
  <c r="AE39" i="2"/>
  <c r="AG39" i="2"/>
  <c r="T40" i="2"/>
  <c r="W40" i="2"/>
  <c r="N40" i="2"/>
  <c r="X40" i="2"/>
  <c r="T41" i="2"/>
  <c r="W41" i="2"/>
  <c r="N41" i="2"/>
  <c r="X41" i="2"/>
  <c r="T42" i="2"/>
  <c r="W42" i="2"/>
  <c r="N42" i="2"/>
  <c r="X42" i="2"/>
  <c r="T43" i="2"/>
  <c r="N43" i="2"/>
  <c r="X43" i="2"/>
  <c r="T44" i="2"/>
  <c r="N44" i="2"/>
  <c r="X44" i="2"/>
  <c r="T39" i="2"/>
  <c r="W39" i="2"/>
  <c r="N39" i="2"/>
  <c r="Q39" i="2"/>
  <c r="X39" i="2"/>
  <c r="D6" i="2"/>
  <c r="D7" i="2"/>
  <c r="D3" i="2"/>
  <c r="C3" i="2"/>
  <c r="C6" i="2"/>
  <c r="C7" i="2"/>
  <c r="C5" i="2"/>
  <c r="AJ41" i="2"/>
  <c r="J41" i="2"/>
  <c r="J42" i="2"/>
  <c r="J43" i="2"/>
  <c r="J44" i="2"/>
  <c r="J40" i="2"/>
  <c r="B1" i="4"/>
  <c r="B2" i="4"/>
  <c r="B3" i="4"/>
  <c r="B4" i="4"/>
  <c r="C1" i="4"/>
  <c r="D1" i="4"/>
  <c r="E1" i="4"/>
  <c r="F1" i="4"/>
  <c r="G1" i="4"/>
  <c r="C2" i="4"/>
  <c r="D2" i="4"/>
  <c r="E2" i="4"/>
  <c r="G2" i="4"/>
  <c r="C3" i="4"/>
  <c r="D3" i="4"/>
  <c r="E3" i="4"/>
  <c r="G3" i="4"/>
  <c r="C4" i="4"/>
  <c r="D4" i="4"/>
  <c r="E4" i="4"/>
  <c r="G4" i="4"/>
  <c r="B5" i="4"/>
  <c r="C5" i="4"/>
  <c r="D5" i="4"/>
  <c r="E5" i="4"/>
  <c r="G5" i="4"/>
  <c r="B6" i="4"/>
  <c r="C6" i="4"/>
  <c r="D6" i="4"/>
  <c r="E6" i="4"/>
  <c r="G6" i="4"/>
  <c r="B7" i="4"/>
  <c r="C7" i="4"/>
  <c r="D7" i="4"/>
  <c r="E7" i="4"/>
  <c r="G7" i="4"/>
  <c r="B8" i="4"/>
  <c r="C8" i="4"/>
  <c r="D8" i="4"/>
  <c r="E8" i="4"/>
  <c r="G8" i="4"/>
  <c r="B9" i="4"/>
  <c r="C9" i="4"/>
  <c r="D9" i="4"/>
  <c r="E9" i="4"/>
  <c r="G9" i="4"/>
  <c r="B10" i="4"/>
  <c r="C10" i="4"/>
  <c r="D10" i="4"/>
  <c r="E10" i="4"/>
  <c r="G10" i="4"/>
  <c r="B11" i="4"/>
  <c r="C11" i="4"/>
  <c r="D11" i="4"/>
  <c r="E11" i="4"/>
  <c r="F11" i="4"/>
  <c r="G11" i="4"/>
  <c r="B12" i="4"/>
  <c r="C12" i="4"/>
  <c r="D12" i="4"/>
  <c r="E12" i="4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B15" i="4"/>
  <c r="C15" i="4"/>
  <c r="D15" i="4"/>
  <c r="E15" i="4"/>
  <c r="F15" i="4"/>
  <c r="G15" i="4"/>
  <c r="B16" i="4"/>
  <c r="C16" i="4"/>
  <c r="D16" i="4"/>
  <c r="E16" i="4"/>
  <c r="F16" i="4"/>
  <c r="G16" i="4"/>
  <c r="B17" i="4"/>
  <c r="C17" i="4"/>
  <c r="D17" i="4"/>
  <c r="E17" i="4"/>
  <c r="F17" i="4"/>
  <c r="G17" i="4"/>
  <c r="B18" i="4"/>
  <c r="C18" i="4"/>
  <c r="D18" i="4"/>
  <c r="E18" i="4"/>
  <c r="F18" i="4"/>
  <c r="G18" i="4"/>
  <c r="B19" i="4"/>
  <c r="C19" i="4"/>
  <c r="D19" i="4"/>
  <c r="E19" i="4"/>
  <c r="F19" i="4"/>
  <c r="G19" i="4"/>
  <c r="B20" i="4"/>
  <c r="C20" i="4"/>
  <c r="D20" i="4"/>
  <c r="E20" i="4"/>
  <c r="F20" i="4"/>
  <c r="G20" i="4"/>
  <c r="B21" i="4"/>
  <c r="C21" i="4"/>
  <c r="D21" i="4"/>
  <c r="E21" i="4"/>
  <c r="F21" i="4"/>
  <c r="G21" i="4"/>
  <c r="B22" i="4"/>
  <c r="C22" i="4"/>
  <c r="D22" i="4"/>
  <c r="E22" i="4"/>
  <c r="F22" i="4"/>
  <c r="G22" i="4"/>
  <c r="B23" i="4"/>
  <c r="C23" i="4"/>
  <c r="D23" i="4"/>
  <c r="E23" i="4"/>
  <c r="F23" i="4"/>
  <c r="G23" i="4"/>
  <c r="B24" i="4"/>
  <c r="C24" i="4"/>
  <c r="D24" i="4"/>
  <c r="E24" i="4"/>
  <c r="F24" i="4"/>
  <c r="G24" i="4"/>
  <c r="B25" i="4"/>
  <c r="C25" i="4"/>
  <c r="D25" i="4"/>
  <c r="E25" i="4"/>
  <c r="F25" i="4"/>
  <c r="G25" i="4"/>
  <c r="B26" i="4"/>
  <c r="C26" i="4"/>
  <c r="D26" i="4"/>
  <c r="E26" i="4"/>
  <c r="F26" i="4"/>
  <c r="G26" i="4"/>
  <c r="B27" i="4"/>
  <c r="C27" i="4"/>
  <c r="D27" i="4"/>
  <c r="E27" i="4"/>
  <c r="F27" i="4"/>
  <c r="G27" i="4"/>
  <c r="B28" i="4"/>
  <c r="C28" i="4"/>
  <c r="D28" i="4"/>
  <c r="E28" i="4"/>
  <c r="F28" i="4"/>
  <c r="G28" i="4"/>
  <c r="B29" i="4"/>
  <c r="C29" i="4"/>
  <c r="D29" i="4"/>
  <c r="E29" i="4"/>
  <c r="F29" i="4"/>
  <c r="G29" i="4"/>
  <c r="B30" i="4"/>
  <c r="C30" i="4"/>
  <c r="D30" i="4"/>
  <c r="E30" i="4"/>
  <c r="F30" i="4"/>
  <c r="G30" i="4"/>
  <c r="B31" i="4"/>
  <c r="C31" i="4"/>
  <c r="D31" i="4"/>
  <c r="E31" i="4"/>
  <c r="F31" i="4"/>
  <c r="G31" i="4"/>
  <c r="B32" i="4"/>
  <c r="C32" i="4"/>
  <c r="D32" i="4"/>
  <c r="E32" i="4"/>
  <c r="F32" i="4"/>
  <c r="G32" i="4"/>
  <c r="B33" i="4"/>
  <c r="C33" i="4"/>
  <c r="D33" i="4"/>
  <c r="E33" i="4"/>
  <c r="F33" i="4"/>
  <c r="G33" i="4"/>
  <c r="B34" i="4"/>
  <c r="C34" i="4"/>
  <c r="D34" i="4"/>
  <c r="E34" i="4"/>
  <c r="F34" i="4"/>
  <c r="G34" i="4"/>
  <c r="B35" i="4"/>
  <c r="C35" i="4"/>
  <c r="D35" i="4"/>
  <c r="E35" i="4"/>
  <c r="F35" i="4"/>
  <c r="G35" i="4"/>
  <c r="B36" i="4"/>
  <c r="C36" i="4"/>
  <c r="D36" i="4"/>
  <c r="E36" i="4"/>
  <c r="F36" i="4"/>
  <c r="G36" i="4"/>
  <c r="B37" i="4"/>
  <c r="C37" i="4"/>
  <c r="D37" i="4"/>
  <c r="E37" i="4"/>
  <c r="F37" i="4"/>
  <c r="G37" i="4"/>
  <c r="B38" i="4"/>
  <c r="C38" i="4"/>
  <c r="D38" i="4"/>
  <c r="E38" i="4"/>
  <c r="F38" i="4"/>
  <c r="G38" i="4"/>
  <c r="B39" i="4"/>
  <c r="C39" i="4"/>
  <c r="D39" i="4"/>
  <c r="E39" i="4"/>
  <c r="F39" i="4"/>
  <c r="G39" i="4"/>
  <c r="B40" i="4"/>
  <c r="C40" i="4"/>
  <c r="D40" i="4"/>
  <c r="E40" i="4"/>
  <c r="F40" i="4"/>
  <c r="G40" i="4"/>
  <c r="B41" i="4"/>
  <c r="C41" i="4"/>
  <c r="D41" i="4"/>
  <c r="E41" i="4"/>
  <c r="F41" i="4"/>
  <c r="G41" i="4"/>
  <c r="B42" i="4"/>
  <c r="C42" i="4"/>
  <c r="D42" i="4"/>
  <c r="E42" i="4"/>
  <c r="F42" i="4"/>
  <c r="G42" i="4"/>
  <c r="B43" i="4"/>
  <c r="C43" i="4"/>
  <c r="D43" i="4"/>
  <c r="E43" i="4"/>
  <c r="F43" i="4"/>
  <c r="G43" i="4"/>
  <c r="B44" i="4"/>
  <c r="C44" i="4"/>
  <c r="D44" i="4"/>
  <c r="E44" i="4"/>
  <c r="F44" i="4"/>
  <c r="G44" i="4"/>
  <c r="B45" i="4"/>
  <c r="C45" i="4"/>
  <c r="D45" i="4"/>
  <c r="E45" i="4"/>
  <c r="F45" i="4"/>
  <c r="G45" i="4"/>
  <c r="B46" i="4"/>
  <c r="C46" i="4"/>
  <c r="D46" i="4"/>
  <c r="E46" i="4"/>
  <c r="F46" i="4"/>
  <c r="G46" i="4"/>
  <c r="B47" i="4"/>
  <c r="C47" i="4"/>
  <c r="D47" i="4"/>
  <c r="E47" i="4"/>
  <c r="F47" i="4"/>
  <c r="G47" i="4"/>
  <c r="B48" i="4"/>
  <c r="C48" i="4"/>
  <c r="D48" i="4"/>
  <c r="E48" i="4"/>
  <c r="F48" i="4"/>
  <c r="G48" i="4"/>
  <c r="B49" i="4"/>
  <c r="C49" i="4"/>
  <c r="D49" i="4"/>
  <c r="E49" i="4"/>
  <c r="F49" i="4"/>
  <c r="G49" i="4"/>
  <c r="B50" i="4"/>
  <c r="C50" i="4"/>
  <c r="D50" i="4"/>
  <c r="E50" i="4"/>
  <c r="F50" i="4"/>
  <c r="G50" i="4"/>
  <c r="B51" i="4"/>
  <c r="C51" i="4"/>
  <c r="D51" i="4"/>
  <c r="E51" i="4"/>
  <c r="F51" i="4"/>
  <c r="G51" i="4"/>
  <c r="B52" i="4"/>
  <c r="C52" i="4"/>
  <c r="D52" i="4"/>
  <c r="E52" i="4"/>
  <c r="F52" i="4"/>
  <c r="G52" i="4"/>
  <c r="B53" i="4"/>
  <c r="C53" i="4"/>
  <c r="D53" i="4"/>
  <c r="E53" i="4"/>
  <c r="F53" i="4"/>
  <c r="G53" i="4"/>
  <c r="B54" i="4"/>
  <c r="C54" i="4"/>
  <c r="D54" i="4"/>
  <c r="E54" i="4"/>
  <c r="F54" i="4"/>
  <c r="G54" i="4"/>
  <c r="B55" i="4"/>
  <c r="C55" i="4"/>
  <c r="D55" i="4"/>
  <c r="E55" i="4"/>
  <c r="F55" i="4"/>
  <c r="G55" i="4"/>
  <c r="B56" i="4"/>
  <c r="C56" i="4"/>
  <c r="D56" i="4"/>
  <c r="E56" i="4"/>
  <c r="F56" i="4"/>
  <c r="G56" i="4"/>
  <c r="B57" i="4"/>
  <c r="C57" i="4"/>
  <c r="D57" i="4"/>
  <c r="E57" i="4"/>
  <c r="F57" i="4"/>
  <c r="G57" i="4"/>
  <c r="B58" i="4"/>
  <c r="C58" i="4"/>
  <c r="D58" i="4"/>
  <c r="E58" i="4"/>
  <c r="F58" i="4"/>
  <c r="G58" i="4"/>
  <c r="B59" i="4"/>
  <c r="C59" i="4"/>
  <c r="D59" i="4"/>
  <c r="E59" i="4"/>
  <c r="F59" i="4"/>
  <c r="G59" i="4"/>
  <c r="B60" i="4"/>
  <c r="C60" i="4"/>
  <c r="D60" i="4"/>
  <c r="E60" i="4"/>
  <c r="F60" i="4"/>
  <c r="G60" i="4"/>
  <c r="B61" i="4"/>
  <c r="C61" i="4"/>
  <c r="D61" i="4"/>
  <c r="E61" i="4"/>
  <c r="F61" i="4"/>
  <c r="G61" i="4"/>
  <c r="B62" i="4"/>
  <c r="C62" i="4"/>
  <c r="D62" i="4"/>
  <c r="E62" i="4"/>
  <c r="F62" i="4"/>
  <c r="G62" i="4"/>
  <c r="B63" i="4"/>
  <c r="C63" i="4"/>
  <c r="D63" i="4"/>
  <c r="E63" i="4"/>
  <c r="F63" i="4"/>
  <c r="G63" i="4"/>
  <c r="B64" i="4"/>
  <c r="C64" i="4"/>
  <c r="D64" i="4"/>
  <c r="E64" i="4"/>
  <c r="F64" i="4"/>
  <c r="G64" i="4"/>
  <c r="B65" i="4"/>
  <c r="C65" i="4"/>
  <c r="D65" i="4"/>
  <c r="E65" i="4"/>
  <c r="F65" i="4"/>
  <c r="G65" i="4"/>
  <c r="B66" i="4"/>
  <c r="C66" i="4"/>
  <c r="D66" i="4"/>
  <c r="E66" i="4"/>
  <c r="F66" i="4"/>
  <c r="G66" i="4"/>
  <c r="B67" i="4"/>
  <c r="C67" i="4"/>
  <c r="D67" i="4"/>
  <c r="E67" i="4"/>
  <c r="F67" i="4"/>
  <c r="G67" i="4"/>
  <c r="B68" i="4"/>
  <c r="C68" i="4"/>
  <c r="D68" i="4"/>
  <c r="E68" i="4"/>
  <c r="F68" i="4"/>
  <c r="G68" i="4"/>
  <c r="B69" i="4"/>
  <c r="C69" i="4"/>
  <c r="D69" i="4"/>
  <c r="E69" i="4"/>
  <c r="F69" i="4"/>
  <c r="G69" i="4"/>
  <c r="B70" i="4"/>
  <c r="C70" i="4"/>
  <c r="D70" i="4"/>
  <c r="E70" i="4"/>
  <c r="F70" i="4"/>
  <c r="G70" i="4"/>
  <c r="B71" i="4"/>
  <c r="C71" i="4"/>
  <c r="D71" i="4"/>
  <c r="E71" i="4"/>
  <c r="F71" i="4"/>
  <c r="G71" i="4"/>
  <c r="B72" i="4"/>
  <c r="C72" i="4"/>
  <c r="D72" i="4"/>
  <c r="E72" i="4"/>
  <c r="F72" i="4"/>
  <c r="G72" i="4"/>
  <c r="B73" i="4"/>
  <c r="C73" i="4"/>
  <c r="D73" i="4"/>
  <c r="E73" i="4"/>
  <c r="F73" i="4"/>
  <c r="G73" i="4"/>
  <c r="B74" i="4"/>
  <c r="C74" i="4"/>
  <c r="D74" i="4"/>
  <c r="E74" i="4"/>
  <c r="F74" i="4"/>
  <c r="G74" i="4"/>
  <c r="B75" i="4"/>
  <c r="C75" i="4"/>
  <c r="D75" i="4"/>
  <c r="E75" i="4"/>
  <c r="F75" i="4"/>
  <c r="G75" i="4"/>
  <c r="B76" i="4"/>
  <c r="C76" i="4"/>
  <c r="D76" i="4"/>
  <c r="E76" i="4"/>
  <c r="F76" i="4"/>
  <c r="G76" i="4"/>
  <c r="B77" i="4"/>
  <c r="C77" i="4"/>
  <c r="D77" i="4"/>
  <c r="E77" i="4"/>
  <c r="F77" i="4"/>
  <c r="G77" i="4"/>
  <c r="B78" i="4"/>
  <c r="C78" i="4"/>
  <c r="D78" i="4"/>
  <c r="E78" i="4"/>
  <c r="F78" i="4"/>
  <c r="G78" i="4"/>
  <c r="B79" i="4"/>
  <c r="C79" i="4"/>
  <c r="D79" i="4"/>
  <c r="E79" i="4"/>
  <c r="F79" i="4"/>
  <c r="G79" i="4"/>
  <c r="B80" i="4"/>
  <c r="C80" i="4"/>
  <c r="D80" i="4"/>
  <c r="E80" i="4"/>
  <c r="F80" i="4"/>
  <c r="G80" i="4"/>
  <c r="B81" i="4"/>
  <c r="C81" i="4"/>
  <c r="D81" i="4"/>
  <c r="E81" i="4"/>
  <c r="F81" i="4"/>
  <c r="G81" i="4"/>
  <c r="B82" i="4"/>
  <c r="C82" i="4"/>
  <c r="D82" i="4"/>
  <c r="E82" i="4"/>
  <c r="F82" i="4"/>
  <c r="G82" i="4"/>
  <c r="B83" i="4"/>
  <c r="C83" i="4"/>
  <c r="D83" i="4"/>
  <c r="E83" i="4"/>
  <c r="F83" i="4"/>
  <c r="G83" i="4"/>
  <c r="B84" i="4"/>
  <c r="C84" i="4"/>
  <c r="D84" i="4"/>
  <c r="E84" i="4"/>
  <c r="F84" i="4"/>
  <c r="G84" i="4"/>
  <c r="B85" i="4"/>
  <c r="C85" i="4"/>
  <c r="D85" i="4"/>
  <c r="E85" i="4"/>
  <c r="F85" i="4"/>
  <c r="G85" i="4"/>
  <c r="B86" i="4"/>
  <c r="C86" i="4"/>
  <c r="D86" i="4"/>
  <c r="E86" i="4"/>
  <c r="F86" i="4"/>
  <c r="G86" i="4"/>
  <c r="B87" i="4"/>
  <c r="C87" i="4"/>
  <c r="D87" i="4"/>
  <c r="E87" i="4"/>
  <c r="F87" i="4"/>
  <c r="G87" i="4"/>
  <c r="B88" i="4"/>
  <c r="C88" i="4"/>
  <c r="D88" i="4"/>
  <c r="E88" i="4"/>
  <c r="F88" i="4"/>
  <c r="G88" i="4"/>
  <c r="B89" i="4"/>
  <c r="C89" i="4"/>
  <c r="D89" i="4"/>
  <c r="E89" i="4"/>
  <c r="F89" i="4"/>
  <c r="G89" i="4"/>
  <c r="B90" i="4"/>
  <c r="C90" i="4"/>
  <c r="D90" i="4"/>
  <c r="E90" i="4"/>
  <c r="F90" i="4"/>
  <c r="G90" i="4"/>
  <c r="B91" i="4"/>
  <c r="C91" i="4"/>
  <c r="D91" i="4"/>
  <c r="E91" i="4"/>
  <c r="F91" i="4"/>
  <c r="G91" i="4"/>
  <c r="B92" i="4"/>
  <c r="C92" i="4"/>
  <c r="D92" i="4"/>
  <c r="E92" i="4"/>
  <c r="F92" i="4"/>
  <c r="G92" i="4"/>
  <c r="B93" i="4"/>
  <c r="C93" i="4"/>
  <c r="D93" i="4"/>
  <c r="E93" i="4"/>
  <c r="F93" i="4"/>
  <c r="G93" i="4"/>
  <c r="B94" i="4"/>
  <c r="C94" i="4"/>
  <c r="D94" i="4"/>
  <c r="E94" i="4"/>
  <c r="F94" i="4"/>
  <c r="G94" i="4"/>
  <c r="B95" i="4"/>
  <c r="C95" i="4"/>
  <c r="D95" i="4"/>
  <c r="E95" i="4"/>
  <c r="F95" i="4"/>
  <c r="G95" i="4"/>
  <c r="B96" i="4"/>
  <c r="C96" i="4"/>
  <c r="D96" i="4"/>
  <c r="E96" i="4"/>
  <c r="F96" i="4"/>
  <c r="G96" i="4"/>
  <c r="B97" i="4"/>
  <c r="C97" i="4"/>
  <c r="D97" i="4"/>
  <c r="E97" i="4"/>
  <c r="F97" i="4"/>
  <c r="G97" i="4"/>
  <c r="B98" i="4"/>
  <c r="C98" i="4"/>
  <c r="D98" i="4"/>
  <c r="E98" i="4"/>
  <c r="F98" i="4"/>
  <c r="G98" i="4"/>
  <c r="B99" i="4"/>
  <c r="C99" i="4"/>
  <c r="D99" i="4"/>
  <c r="E99" i="4"/>
  <c r="F99" i="4"/>
  <c r="G99" i="4"/>
  <c r="B100" i="4"/>
  <c r="C100" i="4"/>
  <c r="D100" i="4"/>
  <c r="E100" i="4"/>
  <c r="F100" i="4"/>
  <c r="G100" i="4"/>
  <c r="B101" i="4"/>
  <c r="C101" i="4"/>
  <c r="D101" i="4"/>
  <c r="E101" i="4"/>
  <c r="F101" i="4"/>
  <c r="G101" i="4"/>
  <c r="B102" i="4"/>
  <c r="C102" i="4"/>
  <c r="D102" i="4"/>
  <c r="E102" i="4"/>
  <c r="F102" i="4"/>
  <c r="G102" i="4"/>
  <c r="B103" i="4"/>
  <c r="C103" i="4"/>
  <c r="D103" i="4"/>
  <c r="E103" i="4"/>
  <c r="F103" i="4"/>
  <c r="G103" i="4"/>
  <c r="B104" i="4"/>
  <c r="C104" i="4"/>
  <c r="D104" i="4"/>
  <c r="E104" i="4"/>
  <c r="F104" i="4"/>
  <c r="G104" i="4"/>
  <c r="B105" i="4"/>
  <c r="C105" i="4"/>
  <c r="D105" i="4"/>
  <c r="E105" i="4"/>
  <c r="F105" i="4"/>
  <c r="G105" i="4"/>
  <c r="B106" i="4"/>
  <c r="C106" i="4"/>
  <c r="D106" i="4"/>
  <c r="E106" i="4"/>
  <c r="F106" i="4"/>
  <c r="G106" i="4"/>
  <c r="B107" i="4"/>
  <c r="C107" i="4"/>
  <c r="D107" i="4"/>
  <c r="E107" i="4"/>
  <c r="F107" i="4"/>
  <c r="G107" i="4"/>
  <c r="B108" i="4"/>
  <c r="C108" i="4"/>
  <c r="D108" i="4"/>
  <c r="E108" i="4"/>
  <c r="F108" i="4"/>
  <c r="G108" i="4"/>
  <c r="B109" i="4"/>
  <c r="C109" i="4"/>
  <c r="D109" i="4"/>
  <c r="E109" i="4"/>
  <c r="F109" i="4"/>
  <c r="G109" i="4"/>
  <c r="B110" i="4"/>
  <c r="C110" i="4"/>
  <c r="D110" i="4"/>
  <c r="E110" i="4"/>
  <c r="F110" i="4"/>
  <c r="G110" i="4"/>
  <c r="B111" i="4"/>
  <c r="C111" i="4"/>
  <c r="D111" i="4"/>
  <c r="E111" i="4"/>
  <c r="F111" i="4"/>
  <c r="G111" i="4"/>
  <c r="B112" i="4"/>
  <c r="C112" i="4"/>
  <c r="D112" i="4"/>
  <c r="E112" i="4"/>
  <c r="F112" i="4"/>
  <c r="G112" i="4"/>
  <c r="B113" i="4"/>
  <c r="C113" i="4"/>
  <c r="D113" i="4"/>
  <c r="E113" i="4"/>
  <c r="F113" i="4"/>
  <c r="G113" i="4"/>
  <c r="B114" i="4"/>
  <c r="C114" i="4"/>
  <c r="D114" i="4"/>
  <c r="E114" i="4"/>
  <c r="F114" i="4"/>
  <c r="G114" i="4"/>
  <c r="B115" i="4"/>
  <c r="C115" i="4"/>
  <c r="D115" i="4"/>
  <c r="E115" i="4"/>
  <c r="F115" i="4"/>
  <c r="G115" i="4"/>
  <c r="B116" i="4"/>
  <c r="C116" i="4"/>
  <c r="D116" i="4"/>
  <c r="E116" i="4"/>
  <c r="F116" i="4"/>
  <c r="G116" i="4"/>
  <c r="B117" i="4"/>
  <c r="C117" i="4"/>
  <c r="D117" i="4"/>
  <c r="E117" i="4"/>
  <c r="F117" i="4"/>
  <c r="G117" i="4"/>
  <c r="B118" i="4"/>
  <c r="C118" i="4"/>
  <c r="D118" i="4"/>
  <c r="E118" i="4"/>
  <c r="F118" i="4"/>
  <c r="G118" i="4"/>
  <c r="B119" i="4"/>
  <c r="C119" i="4"/>
  <c r="D119" i="4"/>
  <c r="E119" i="4"/>
  <c r="F119" i="4"/>
  <c r="G119" i="4"/>
  <c r="B120" i="4"/>
  <c r="C120" i="4"/>
  <c r="D120" i="4"/>
  <c r="E120" i="4"/>
  <c r="F120" i="4"/>
  <c r="G120" i="4"/>
  <c r="B121" i="4"/>
  <c r="C121" i="4"/>
  <c r="D121" i="4"/>
  <c r="E121" i="4"/>
  <c r="F121" i="4"/>
  <c r="G121" i="4"/>
  <c r="B122" i="4"/>
  <c r="C122" i="4"/>
  <c r="D122" i="4"/>
  <c r="E122" i="4"/>
  <c r="F122" i="4"/>
  <c r="G122" i="4"/>
  <c r="B123" i="4"/>
  <c r="C123" i="4"/>
  <c r="D123" i="4"/>
  <c r="E123" i="4"/>
  <c r="F123" i="4"/>
  <c r="G123" i="4"/>
  <c r="B124" i="4"/>
  <c r="C124" i="4"/>
  <c r="D124" i="4"/>
  <c r="E124" i="4"/>
  <c r="F124" i="4"/>
  <c r="G124" i="4"/>
  <c r="B125" i="4"/>
  <c r="C125" i="4"/>
  <c r="D125" i="4"/>
  <c r="E125" i="4"/>
  <c r="F125" i="4"/>
  <c r="G125" i="4"/>
  <c r="B126" i="4"/>
  <c r="C126" i="4"/>
  <c r="D126" i="4"/>
  <c r="E126" i="4"/>
  <c r="F126" i="4"/>
  <c r="G126" i="4"/>
  <c r="B127" i="4"/>
  <c r="C127" i="4"/>
  <c r="D127" i="4"/>
  <c r="E127" i="4"/>
  <c r="F127" i="4"/>
  <c r="G127" i="4"/>
  <c r="B128" i="4"/>
  <c r="C128" i="4"/>
  <c r="D128" i="4"/>
  <c r="E128" i="4"/>
  <c r="F128" i="4"/>
  <c r="G128" i="4"/>
  <c r="B129" i="4"/>
  <c r="C129" i="4"/>
  <c r="D129" i="4"/>
  <c r="E129" i="4"/>
  <c r="F129" i="4"/>
  <c r="G129" i="4"/>
  <c r="B130" i="4"/>
  <c r="C130" i="4"/>
  <c r="D130" i="4"/>
  <c r="E130" i="4"/>
  <c r="F130" i="4"/>
  <c r="G130" i="4"/>
  <c r="B131" i="4"/>
  <c r="C131" i="4"/>
  <c r="D131" i="4"/>
  <c r="E131" i="4"/>
  <c r="F131" i="4"/>
  <c r="G131" i="4"/>
  <c r="B132" i="4"/>
  <c r="C132" i="4"/>
  <c r="D132" i="4"/>
  <c r="E132" i="4"/>
  <c r="F132" i="4"/>
  <c r="G132" i="4"/>
  <c r="B133" i="4"/>
  <c r="C133" i="4"/>
  <c r="D133" i="4"/>
  <c r="E133" i="4"/>
  <c r="F133" i="4"/>
  <c r="G133" i="4"/>
  <c r="B134" i="4"/>
  <c r="C134" i="4"/>
  <c r="D134" i="4"/>
  <c r="E134" i="4"/>
  <c r="F134" i="4"/>
  <c r="G134" i="4"/>
  <c r="B135" i="4"/>
  <c r="C135" i="4"/>
  <c r="D135" i="4"/>
  <c r="E135" i="4"/>
  <c r="F135" i="4"/>
  <c r="G135" i="4"/>
  <c r="B136" i="4"/>
  <c r="C136" i="4"/>
  <c r="D136" i="4"/>
  <c r="E136" i="4"/>
  <c r="F136" i="4"/>
  <c r="G136" i="4"/>
  <c r="B137" i="4"/>
  <c r="C137" i="4"/>
  <c r="D137" i="4"/>
  <c r="E137" i="4"/>
  <c r="F137" i="4"/>
  <c r="G137" i="4"/>
  <c r="B138" i="4"/>
  <c r="C138" i="4"/>
  <c r="D138" i="4"/>
  <c r="E138" i="4"/>
  <c r="F138" i="4"/>
  <c r="G138" i="4"/>
  <c r="B139" i="4"/>
  <c r="C139" i="4"/>
  <c r="D139" i="4"/>
  <c r="E139" i="4"/>
  <c r="F139" i="4"/>
  <c r="G139" i="4"/>
  <c r="B140" i="4"/>
  <c r="C140" i="4"/>
  <c r="D140" i="4"/>
  <c r="E140" i="4"/>
  <c r="F140" i="4"/>
  <c r="G140" i="4"/>
  <c r="B141" i="4"/>
  <c r="C141" i="4"/>
  <c r="D141" i="4"/>
  <c r="E141" i="4"/>
  <c r="F141" i="4"/>
  <c r="G141" i="4"/>
  <c r="B142" i="4"/>
  <c r="C142" i="4"/>
  <c r="D142" i="4"/>
  <c r="E142" i="4"/>
  <c r="F142" i="4"/>
  <c r="G142" i="4"/>
  <c r="B143" i="4"/>
  <c r="C143" i="4"/>
  <c r="D143" i="4"/>
  <c r="E143" i="4"/>
  <c r="F143" i="4"/>
  <c r="G143" i="4"/>
  <c r="B144" i="4"/>
  <c r="C144" i="4"/>
  <c r="D144" i="4"/>
  <c r="E144" i="4"/>
  <c r="F144" i="4"/>
  <c r="G144" i="4"/>
  <c r="B145" i="4"/>
  <c r="C145" i="4"/>
  <c r="D145" i="4"/>
  <c r="E145" i="4"/>
  <c r="F145" i="4"/>
  <c r="G145" i="4"/>
  <c r="B146" i="4"/>
  <c r="C146" i="4"/>
  <c r="D146" i="4"/>
  <c r="E146" i="4"/>
  <c r="F146" i="4"/>
  <c r="G146" i="4"/>
  <c r="B147" i="4"/>
  <c r="C147" i="4"/>
  <c r="D147" i="4"/>
  <c r="E147" i="4"/>
  <c r="F147" i="4"/>
  <c r="G147" i="4"/>
  <c r="B148" i="4"/>
  <c r="C148" i="4"/>
  <c r="D148" i="4"/>
  <c r="E148" i="4"/>
  <c r="F148" i="4"/>
  <c r="G148" i="4"/>
  <c r="B149" i="4"/>
  <c r="C149" i="4"/>
  <c r="D149" i="4"/>
  <c r="E149" i="4"/>
  <c r="F149" i="4"/>
  <c r="G149" i="4"/>
  <c r="B150" i="4"/>
  <c r="C150" i="4"/>
  <c r="D150" i="4"/>
  <c r="E150" i="4"/>
  <c r="F150" i="4"/>
  <c r="G150" i="4"/>
  <c r="B151" i="4"/>
  <c r="C151" i="4"/>
  <c r="D151" i="4"/>
  <c r="E151" i="4"/>
  <c r="F151" i="4"/>
  <c r="G151" i="4"/>
  <c r="B152" i="4"/>
  <c r="C152" i="4"/>
  <c r="D152" i="4"/>
  <c r="E152" i="4"/>
  <c r="F152" i="4"/>
  <c r="G152" i="4"/>
  <c r="B153" i="4"/>
  <c r="C153" i="4"/>
  <c r="D153" i="4"/>
  <c r="E153" i="4"/>
  <c r="F153" i="4"/>
  <c r="G153" i="4"/>
  <c r="B154" i="4"/>
  <c r="C154" i="4"/>
  <c r="D154" i="4"/>
  <c r="E154" i="4"/>
  <c r="F154" i="4"/>
  <c r="G154" i="4"/>
  <c r="B155" i="4"/>
  <c r="C155" i="4"/>
  <c r="D155" i="4"/>
  <c r="E155" i="4"/>
  <c r="F155" i="4"/>
  <c r="G155" i="4"/>
  <c r="B156" i="4"/>
  <c r="C156" i="4"/>
  <c r="D156" i="4"/>
  <c r="E156" i="4"/>
  <c r="F156" i="4"/>
  <c r="G156" i="4"/>
  <c r="B157" i="4"/>
  <c r="C157" i="4"/>
  <c r="D157" i="4"/>
  <c r="E157" i="4"/>
  <c r="F157" i="4"/>
  <c r="G157" i="4"/>
  <c r="B158" i="4"/>
  <c r="C158" i="4"/>
  <c r="D158" i="4"/>
  <c r="E158" i="4"/>
  <c r="F158" i="4"/>
  <c r="G158" i="4"/>
  <c r="B159" i="4"/>
  <c r="C159" i="4"/>
  <c r="D159" i="4"/>
  <c r="E159" i="4"/>
  <c r="F159" i="4"/>
  <c r="G159" i="4"/>
  <c r="B160" i="4"/>
  <c r="C160" i="4"/>
  <c r="D160" i="4"/>
  <c r="E160" i="4"/>
  <c r="F160" i="4"/>
  <c r="G160" i="4"/>
  <c r="B161" i="4"/>
  <c r="C161" i="4"/>
  <c r="D161" i="4"/>
  <c r="E161" i="4"/>
  <c r="F161" i="4"/>
  <c r="G161" i="4"/>
  <c r="B162" i="4"/>
  <c r="C162" i="4"/>
  <c r="D162" i="4"/>
  <c r="E162" i="4"/>
  <c r="F162" i="4"/>
  <c r="G162" i="4"/>
  <c r="B163" i="4"/>
  <c r="C163" i="4"/>
  <c r="D163" i="4"/>
  <c r="E163" i="4"/>
  <c r="F163" i="4"/>
  <c r="G163" i="4"/>
  <c r="B164" i="4"/>
  <c r="C164" i="4"/>
  <c r="D164" i="4"/>
  <c r="E164" i="4"/>
  <c r="F164" i="4"/>
  <c r="G164" i="4"/>
  <c r="B165" i="4"/>
  <c r="C165" i="4"/>
  <c r="D165" i="4"/>
  <c r="E165" i="4"/>
  <c r="F165" i="4"/>
  <c r="G165" i="4"/>
  <c r="B166" i="4"/>
  <c r="C166" i="4"/>
  <c r="D166" i="4"/>
  <c r="E166" i="4"/>
  <c r="F166" i="4"/>
  <c r="G166" i="4"/>
  <c r="B167" i="4"/>
  <c r="C167" i="4"/>
  <c r="D167" i="4"/>
  <c r="E167" i="4"/>
  <c r="F167" i="4"/>
  <c r="G167" i="4"/>
  <c r="B168" i="4"/>
  <c r="C168" i="4"/>
  <c r="D168" i="4"/>
  <c r="E168" i="4"/>
  <c r="F168" i="4"/>
  <c r="G168" i="4"/>
  <c r="B169" i="4"/>
  <c r="C169" i="4"/>
  <c r="D169" i="4"/>
  <c r="E169" i="4"/>
  <c r="F169" i="4"/>
  <c r="G169" i="4"/>
  <c r="B170" i="4"/>
  <c r="C170" i="4"/>
  <c r="D170" i="4"/>
  <c r="E170" i="4"/>
  <c r="F170" i="4"/>
  <c r="G170" i="4"/>
  <c r="B171" i="4"/>
  <c r="C171" i="4"/>
  <c r="D171" i="4"/>
  <c r="E171" i="4"/>
  <c r="F171" i="4"/>
  <c r="G171" i="4"/>
  <c r="B172" i="4"/>
  <c r="C172" i="4"/>
  <c r="D172" i="4"/>
  <c r="E172" i="4"/>
  <c r="F172" i="4"/>
  <c r="G172" i="4"/>
  <c r="B173" i="4"/>
  <c r="C173" i="4"/>
  <c r="D173" i="4"/>
  <c r="E173" i="4"/>
  <c r="F173" i="4"/>
  <c r="G173" i="4"/>
  <c r="B174" i="4"/>
  <c r="C174" i="4"/>
  <c r="D174" i="4"/>
  <c r="E174" i="4"/>
  <c r="F174" i="4"/>
  <c r="G174" i="4"/>
  <c r="B175" i="4"/>
  <c r="C175" i="4"/>
  <c r="D175" i="4"/>
  <c r="E175" i="4"/>
  <c r="F175" i="4"/>
  <c r="G175" i="4"/>
  <c r="B176" i="4"/>
  <c r="C176" i="4"/>
  <c r="D176" i="4"/>
  <c r="E176" i="4"/>
  <c r="F176" i="4"/>
  <c r="G176" i="4"/>
  <c r="B177" i="4"/>
  <c r="C177" i="4"/>
  <c r="D177" i="4"/>
  <c r="E177" i="4"/>
  <c r="F177" i="4"/>
  <c r="G177" i="4"/>
  <c r="B178" i="4"/>
  <c r="C178" i="4"/>
  <c r="D178" i="4"/>
  <c r="E178" i="4"/>
  <c r="F178" i="4"/>
  <c r="G178" i="4"/>
  <c r="B179" i="4"/>
  <c r="C179" i="4"/>
  <c r="D179" i="4"/>
  <c r="E179" i="4"/>
  <c r="F179" i="4"/>
  <c r="G179" i="4"/>
  <c r="B180" i="4"/>
  <c r="C180" i="4"/>
  <c r="D180" i="4"/>
  <c r="E180" i="4"/>
  <c r="F180" i="4"/>
  <c r="G180" i="4"/>
  <c r="B181" i="4"/>
  <c r="C181" i="4"/>
  <c r="D181" i="4"/>
  <c r="E181" i="4"/>
  <c r="F181" i="4"/>
  <c r="G181" i="4"/>
  <c r="B182" i="4"/>
  <c r="C182" i="4"/>
  <c r="D182" i="4"/>
  <c r="E182" i="4"/>
  <c r="F182" i="4"/>
  <c r="G182" i="4"/>
  <c r="B183" i="4"/>
  <c r="C183" i="4"/>
  <c r="D183" i="4"/>
  <c r="E183" i="4"/>
  <c r="F183" i="4"/>
  <c r="G183" i="4"/>
  <c r="B184" i="4"/>
  <c r="C184" i="4"/>
  <c r="D184" i="4"/>
  <c r="E184" i="4"/>
  <c r="F184" i="4"/>
  <c r="G184" i="4"/>
  <c r="B185" i="4"/>
  <c r="C185" i="4"/>
  <c r="D185" i="4"/>
  <c r="E185" i="4"/>
  <c r="F185" i="4"/>
  <c r="G185" i="4"/>
  <c r="B186" i="4"/>
  <c r="C186" i="4"/>
  <c r="D186" i="4"/>
  <c r="E186" i="4"/>
  <c r="F186" i="4"/>
  <c r="G186" i="4"/>
  <c r="B187" i="4"/>
  <c r="C187" i="4"/>
  <c r="D187" i="4"/>
  <c r="E187" i="4"/>
  <c r="F187" i="4"/>
  <c r="G187" i="4"/>
  <c r="B188" i="4"/>
  <c r="C188" i="4"/>
  <c r="D188" i="4"/>
  <c r="E188" i="4"/>
  <c r="F188" i="4"/>
  <c r="G188" i="4"/>
  <c r="B189" i="4"/>
  <c r="C189" i="4"/>
  <c r="D189" i="4"/>
  <c r="E189" i="4"/>
  <c r="F189" i="4"/>
  <c r="G189" i="4"/>
  <c r="B190" i="4"/>
  <c r="C190" i="4"/>
  <c r="D190" i="4"/>
  <c r="E190" i="4"/>
  <c r="F190" i="4"/>
  <c r="G190" i="4"/>
  <c r="B191" i="4"/>
  <c r="C191" i="4"/>
  <c r="D191" i="4"/>
  <c r="E191" i="4"/>
  <c r="F191" i="4"/>
  <c r="G191" i="4"/>
  <c r="B192" i="4"/>
  <c r="C192" i="4"/>
  <c r="D192" i="4"/>
  <c r="E192" i="4"/>
  <c r="F192" i="4"/>
  <c r="G192" i="4"/>
  <c r="B193" i="4"/>
  <c r="C193" i="4"/>
  <c r="D193" i="4"/>
  <c r="E193" i="4"/>
  <c r="F193" i="4"/>
  <c r="G193" i="4"/>
  <c r="B194" i="4"/>
  <c r="C194" i="4"/>
  <c r="D194" i="4"/>
  <c r="E194" i="4"/>
  <c r="F194" i="4"/>
  <c r="G194" i="4"/>
  <c r="B195" i="4"/>
  <c r="C195" i="4"/>
  <c r="D195" i="4"/>
  <c r="E195" i="4"/>
  <c r="F195" i="4"/>
  <c r="G195" i="4"/>
  <c r="B196" i="4"/>
  <c r="C196" i="4"/>
  <c r="D196" i="4"/>
  <c r="E196" i="4"/>
  <c r="F196" i="4"/>
  <c r="G196" i="4"/>
  <c r="B197" i="4"/>
  <c r="C197" i="4"/>
  <c r="D197" i="4"/>
  <c r="E197" i="4"/>
  <c r="F197" i="4"/>
  <c r="G197" i="4"/>
  <c r="B198" i="4"/>
  <c r="C198" i="4"/>
  <c r="D198" i="4"/>
  <c r="E198" i="4"/>
  <c r="F198" i="4"/>
  <c r="G198" i="4"/>
  <c r="B199" i="4"/>
  <c r="C199" i="4"/>
  <c r="D199" i="4"/>
  <c r="E199" i="4"/>
  <c r="F199" i="4"/>
  <c r="G199" i="4"/>
  <c r="B200" i="4"/>
  <c r="C200" i="4"/>
  <c r="D200" i="4"/>
  <c r="E200" i="4"/>
  <c r="F200" i="4"/>
  <c r="G200" i="4"/>
  <c r="B201" i="4"/>
  <c r="C201" i="4"/>
  <c r="D201" i="4"/>
  <c r="E201" i="4"/>
  <c r="F201" i="4"/>
  <c r="G201" i="4"/>
  <c r="B202" i="4"/>
  <c r="C202" i="4"/>
  <c r="D202" i="4"/>
  <c r="E202" i="4"/>
  <c r="F202" i="4"/>
  <c r="G202" i="4"/>
  <c r="B203" i="4"/>
  <c r="C203" i="4"/>
  <c r="D203" i="4"/>
  <c r="E203" i="4"/>
  <c r="F203" i="4"/>
  <c r="G203" i="4"/>
  <c r="B204" i="4"/>
  <c r="C204" i="4"/>
  <c r="D204" i="4"/>
  <c r="E204" i="4"/>
  <c r="F204" i="4"/>
  <c r="G204" i="4"/>
  <c r="B205" i="4"/>
  <c r="C205" i="4"/>
  <c r="D205" i="4"/>
  <c r="E205" i="4"/>
  <c r="F205" i="4"/>
  <c r="G205" i="4"/>
  <c r="B206" i="4"/>
  <c r="C206" i="4"/>
  <c r="D206" i="4"/>
  <c r="E206" i="4"/>
  <c r="F206" i="4"/>
  <c r="G206" i="4"/>
  <c r="B207" i="4"/>
  <c r="C207" i="4"/>
  <c r="D207" i="4"/>
  <c r="E207" i="4"/>
  <c r="F207" i="4"/>
  <c r="G207" i="4"/>
  <c r="B208" i="4"/>
  <c r="C208" i="4"/>
  <c r="D208" i="4"/>
  <c r="E208" i="4"/>
  <c r="F208" i="4"/>
  <c r="G208" i="4"/>
  <c r="B209" i="4"/>
  <c r="C209" i="4"/>
  <c r="D209" i="4"/>
  <c r="E209" i="4"/>
  <c r="F209" i="4"/>
  <c r="G209" i="4"/>
  <c r="B210" i="4"/>
  <c r="C210" i="4"/>
  <c r="D210" i="4"/>
  <c r="E210" i="4"/>
  <c r="F210" i="4"/>
  <c r="G210" i="4"/>
  <c r="B211" i="4"/>
  <c r="C211" i="4"/>
  <c r="D211" i="4"/>
  <c r="E211" i="4"/>
  <c r="F211" i="4"/>
  <c r="G211" i="4"/>
  <c r="B212" i="4"/>
  <c r="C212" i="4"/>
  <c r="D212" i="4"/>
  <c r="E212" i="4"/>
  <c r="F212" i="4"/>
  <c r="G212" i="4"/>
  <c r="B213" i="4"/>
  <c r="C213" i="4"/>
  <c r="D213" i="4"/>
  <c r="E213" i="4"/>
  <c r="F213" i="4"/>
  <c r="G213" i="4"/>
  <c r="B214" i="4"/>
  <c r="C214" i="4"/>
  <c r="D214" i="4"/>
  <c r="E214" i="4"/>
  <c r="F214" i="4"/>
  <c r="G214" i="4"/>
  <c r="B215" i="4"/>
  <c r="C215" i="4"/>
  <c r="D215" i="4"/>
  <c r="E215" i="4"/>
  <c r="F215" i="4"/>
  <c r="G215" i="4"/>
  <c r="B216" i="4"/>
  <c r="C216" i="4"/>
  <c r="D216" i="4"/>
  <c r="E216" i="4"/>
  <c r="F216" i="4"/>
  <c r="G216" i="4"/>
  <c r="B217" i="4"/>
  <c r="C217" i="4"/>
  <c r="D217" i="4"/>
  <c r="E217" i="4"/>
  <c r="F217" i="4"/>
  <c r="G217" i="4"/>
  <c r="B218" i="4"/>
  <c r="C218" i="4"/>
  <c r="D218" i="4"/>
  <c r="E218" i="4"/>
  <c r="F218" i="4"/>
  <c r="G218" i="4"/>
  <c r="B219" i="4"/>
  <c r="C219" i="4"/>
  <c r="D219" i="4"/>
  <c r="E219" i="4"/>
  <c r="F219" i="4"/>
  <c r="G219" i="4"/>
  <c r="B220" i="4"/>
  <c r="C220" i="4"/>
  <c r="D220" i="4"/>
  <c r="E220" i="4"/>
  <c r="F220" i="4"/>
  <c r="G220" i="4"/>
  <c r="B221" i="4"/>
  <c r="C221" i="4"/>
  <c r="D221" i="4"/>
  <c r="E221" i="4"/>
  <c r="F221" i="4"/>
  <c r="G221" i="4"/>
  <c r="B222" i="4"/>
  <c r="C222" i="4"/>
  <c r="D222" i="4"/>
  <c r="E222" i="4"/>
  <c r="F222" i="4"/>
  <c r="G222" i="4"/>
  <c r="B223" i="4"/>
  <c r="C223" i="4"/>
  <c r="D223" i="4"/>
  <c r="E223" i="4"/>
  <c r="F223" i="4"/>
  <c r="G223" i="4"/>
  <c r="B224" i="4"/>
  <c r="C224" i="4"/>
  <c r="D224" i="4"/>
  <c r="E224" i="4"/>
  <c r="F224" i="4"/>
  <c r="G224" i="4"/>
  <c r="B225" i="4"/>
  <c r="C225" i="4"/>
  <c r="D225" i="4"/>
  <c r="E225" i="4"/>
  <c r="F225" i="4"/>
  <c r="G225" i="4"/>
  <c r="B226" i="4"/>
  <c r="C226" i="4"/>
  <c r="D226" i="4"/>
  <c r="E226" i="4"/>
  <c r="F226" i="4"/>
  <c r="G226" i="4"/>
  <c r="B227" i="4"/>
  <c r="C227" i="4"/>
  <c r="D227" i="4"/>
  <c r="E227" i="4"/>
  <c r="F227" i="4"/>
  <c r="G227" i="4"/>
  <c r="B228" i="4"/>
  <c r="C228" i="4"/>
  <c r="D228" i="4"/>
  <c r="E228" i="4"/>
  <c r="F228" i="4"/>
  <c r="G228" i="4"/>
  <c r="B229" i="4"/>
  <c r="C229" i="4"/>
  <c r="D229" i="4"/>
  <c r="E229" i="4"/>
  <c r="F229" i="4"/>
  <c r="G229" i="4"/>
  <c r="B230" i="4"/>
  <c r="C230" i="4"/>
  <c r="D230" i="4"/>
  <c r="E230" i="4"/>
  <c r="F230" i="4"/>
  <c r="G230" i="4"/>
  <c r="B231" i="4"/>
  <c r="C231" i="4"/>
  <c r="D231" i="4"/>
  <c r="E231" i="4"/>
  <c r="F231" i="4"/>
  <c r="G231" i="4"/>
  <c r="B232" i="4"/>
  <c r="C232" i="4"/>
  <c r="D232" i="4"/>
  <c r="E232" i="4"/>
  <c r="F232" i="4"/>
  <c r="G232" i="4"/>
  <c r="B233" i="4"/>
  <c r="C233" i="4"/>
  <c r="D233" i="4"/>
  <c r="E233" i="4"/>
  <c r="F233" i="4"/>
  <c r="G233" i="4"/>
  <c r="B234" i="4"/>
  <c r="C234" i="4"/>
  <c r="D234" i="4"/>
  <c r="E234" i="4"/>
  <c r="F234" i="4"/>
  <c r="G234" i="4"/>
  <c r="B235" i="4"/>
  <c r="C235" i="4"/>
  <c r="D235" i="4"/>
  <c r="E235" i="4"/>
  <c r="F235" i="4"/>
  <c r="G235" i="4"/>
  <c r="B236" i="4"/>
  <c r="C236" i="4"/>
  <c r="D236" i="4"/>
  <c r="E236" i="4"/>
  <c r="F236" i="4"/>
  <c r="G236" i="4"/>
  <c r="B237" i="4"/>
  <c r="C237" i="4"/>
  <c r="D237" i="4"/>
  <c r="E237" i="4"/>
  <c r="F237" i="4"/>
  <c r="G237" i="4"/>
  <c r="B238" i="4"/>
  <c r="C238" i="4"/>
  <c r="D238" i="4"/>
  <c r="E238" i="4"/>
  <c r="F238" i="4"/>
  <c r="G238" i="4"/>
  <c r="B239" i="4"/>
  <c r="C239" i="4"/>
  <c r="D239" i="4"/>
  <c r="E239" i="4"/>
  <c r="F239" i="4"/>
  <c r="G239" i="4"/>
  <c r="B240" i="4"/>
  <c r="C240" i="4"/>
  <c r="D240" i="4"/>
  <c r="E240" i="4"/>
  <c r="F240" i="4"/>
  <c r="G240" i="4"/>
  <c r="B241" i="4"/>
  <c r="C241" i="4"/>
  <c r="D241" i="4"/>
  <c r="E241" i="4"/>
  <c r="F241" i="4"/>
  <c r="G241" i="4"/>
  <c r="B242" i="4"/>
  <c r="C242" i="4"/>
  <c r="D242" i="4"/>
  <c r="E242" i="4"/>
  <c r="F242" i="4"/>
  <c r="G242" i="4"/>
  <c r="B243" i="4"/>
  <c r="C243" i="4"/>
  <c r="D243" i="4"/>
  <c r="E243" i="4"/>
  <c r="F243" i="4"/>
  <c r="G243" i="4"/>
  <c r="B244" i="4"/>
  <c r="C244" i="4"/>
  <c r="D244" i="4"/>
  <c r="E244" i="4"/>
  <c r="F244" i="4"/>
  <c r="G244" i="4"/>
  <c r="B245" i="4"/>
  <c r="C245" i="4"/>
  <c r="D245" i="4"/>
  <c r="E245" i="4"/>
  <c r="F245" i="4"/>
  <c r="G245" i="4"/>
  <c r="B246" i="4"/>
  <c r="C246" i="4"/>
  <c r="D246" i="4"/>
  <c r="E246" i="4"/>
  <c r="F246" i="4"/>
  <c r="G246" i="4"/>
  <c r="B247" i="4"/>
  <c r="C247" i="4"/>
  <c r="D247" i="4"/>
  <c r="E247" i="4"/>
  <c r="F247" i="4"/>
  <c r="G247" i="4"/>
  <c r="B248" i="4"/>
  <c r="C248" i="4"/>
  <c r="D248" i="4"/>
  <c r="E248" i="4"/>
  <c r="F248" i="4"/>
  <c r="G248" i="4"/>
  <c r="B249" i="4"/>
  <c r="C249" i="4"/>
  <c r="D249" i="4"/>
  <c r="E249" i="4"/>
  <c r="F249" i="4"/>
  <c r="G249" i="4"/>
  <c r="B250" i="4"/>
  <c r="C250" i="4"/>
  <c r="D250" i="4"/>
  <c r="E250" i="4"/>
  <c r="F250" i="4"/>
  <c r="G250" i="4"/>
  <c r="B251" i="4"/>
  <c r="C251" i="4"/>
  <c r="D251" i="4"/>
  <c r="E251" i="4"/>
  <c r="F251" i="4"/>
  <c r="G251" i="4"/>
  <c r="B252" i="4"/>
  <c r="C252" i="4"/>
  <c r="D252" i="4"/>
  <c r="E252" i="4"/>
  <c r="F252" i="4"/>
  <c r="G252" i="4"/>
  <c r="B253" i="4"/>
  <c r="C253" i="4"/>
  <c r="D253" i="4"/>
  <c r="E253" i="4"/>
  <c r="F253" i="4"/>
  <c r="G253" i="4"/>
  <c r="B254" i="4"/>
  <c r="C254" i="4"/>
  <c r="D254" i="4"/>
  <c r="E254" i="4"/>
  <c r="F254" i="4"/>
  <c r="G254" i="4"/>
  <c r="B255" i="4"/>
  <c r="C255" i="4"/>
  <c r="D255" i="4"/>
  <c r="E255" i="4"/>
  <c r="F255" i="4"/>
  <c r="G255" i="4"/>
  <c r="B256" i="4"/>
  <c r="C256" i="4"/>
  <c r="D256" i="4"/>
  <c r="E256" i="4"/>
  <c r="F256" i="4"/>
  <c r="G256" i="4"/>
  <c r="B257" i="4"/>
  <c r="C257" i="4"/>
  <c r="D257" i="4"/>
  <c r="E257" i="4"/>
  <c r="F257" i="4"/>
  <c r="G257" i="4"/>
  <c r="C258" i="4"/>
  <c r="F258" i="4"/>
  <c r="B259" i="4"/>
  <c r="C259" i="4"/>
  <c r="D259" i="4"/>
  <c r="E259" i="4"/>
  <c r="F259" i="4"/>
  <c r="G259" i="4"/>
  <c r="B260" i="4"/>
  <c r="C260" i="4"/>
  <c r="D260" i="4"/>
  <c r="E260" i="4"/>
  <c r="F260" i="4"/>
  <c r="G260" i="4"/>
  <c r="B261" i="4"/>
  <c r="C261" i="4"/>
  <c r="D261" i="4"/>
  <c r="E261" i="4"/>
  <c r="F261" i="4"/>
  <c r="G261" i="4"/>
  <c r="B262" i="4"/>
  <c r="C262" i="4"/>
  <c r="D262" i="4"/>
  <c r="E262" i="4"/>
  <c r="F262" i="4"/>
  <c r="G262" i="4"/>
  <c r="B263" i="4"/>
  <c r="C263" i="4"/>
  <c r="D263" i="4"/>
  <c r="E263" i="4"/>
  <c r="F263" i="4"/>
  <c r="G263" i="4"/>
  <c r="B264" i="4"/>
  <c r="C264" i="4"/>
  <c r="D264" i="4"/>
  <c r="E264" i="4"/>
  <c r="F264" i="4"/>
  <c r="G264" i="4"/>
  <c r="B265" i="4"/>
  <c r="C265" i="4"/>
  <c r="D265" i="4"/>
  <c r="E265" i="4"/>
  <c r="F265" i="4"/>
  <c r="G265" i="4"/>
  <c r="B266" i="4"/>
  <c r="C266" i="4"/>
  <c r="D266" i="4"/>
  <c r="E266" i="4"/>
  <c r="F266" i="4"/>
  <c r="G266" i="4"/>
  <c r="B267" i="4"/>
  <c r="C267" i="4"/>
  <c r="D267" i="4"/>
  <c r="E267" i="4"/>
  <c r="F267" i="4"/>
  <c r="G267" i="4"/>
  <c r="B268" i="4"/>
  <c r="C268" i="4"/>
  <c r="D268" i="4"/>
  <c r="E268" i="4"/>
  <c r="F268" i="4"/>
  <c r="G268" i="4"/>
  <c r="B269" i="4"/>
  <c r="C269" i="4"/>
  <c r="D269" i="4"/>
  <c r="E269" i="4"/>
  <c r="F269" i="4"/>
  <c r="G269" i="4"/>
  <c r="B270" i="4"/>
  <c r="C270" i="4"/>
  <c r="D270" i="4"/>
  <c r="E270" i="4"/>
  <c r="F270" i="4"/>
  <c r="G270" i="4"/>
  <c r="B271" i="4"/>
  <c r="C271" i="4"/>
  <c r="D271" i="4"/>
  <c r="E271" i="4"/>
  <c r="F271" i="4"/>
  <c r="G271" i="4"/>
  <c r="B272" i="4"/>
  <c r="C272" i="4"/>
  <c r="D272" i="4"/>
  <c r="E272" i="4"/>
  <c r="F272" i="4"/>
  <c r="G272" i="4"/>
  <c r="B273" i="4"/>
  <c r="C273" i="4"/>
  <c r="D273" i="4"/>
  <c r="E273" i="4"/>
  <c r="F273" i="4"/>
  <c r="G273" i="4"/>
  <c r="B274" i="4"/>
  <c r="C274" i="4"/>
  <c r="D274" i="4"/>
  <c r="E274" i="4"/>
  <c r="F274" i="4"/>
  <c r="G274" i="4"/>
  <c r="B275" i="4"/>
  <c r="C275" i="4"/>
  <c r="D275" i="4"/>
  <c r="E275" i="4"/>
  <c r="F275" i="4"/>
  <c r="G275" i="4"/>
  <c r="B276" i="4"/>
  <c r="C276" i="4"/>
  <c r="D276" i="4"/>
  <c r="E276" i="4"/>
  <c r="F276" i="4"/>
  <c r="G276" i="4"/>
  <c r="B277" i="4"/>
  <c r="C277" i="4"/>
  <c r="D277" i="4"/>
  <c r="E277" i="4"/>
  <c r="F277" i="4"/>
  <c r="G277" i="4"/>
  <c r="B278" i="4"/>
  <c r="C278" i="4"/>
  <c r="D278" i="4"/>
  <c r="E278" i="4"/>
  <c r="F278" i="4"/>
  <c r="G278" i="4"/>
  <c r="B279" i="4"/>
  <c r="C279" i="4"/>
  <c r="D279" i="4"/>
  <c r="E279" i="4"/>
  <c r="F279" i="4"/>
  <c r="G279" i="4"/>
  <c r="B280" i="4"/>
  <c r="C280" i="4"/>
  <c r="D280" i="4"/>
  <c r="E280" i="4"/>
  <c r="F280" i="4"/>
  <c r="G280" i="4"/>
  <c r="B281" i="4"/>
  <c r="C281" i="4"/>
  <c r="D281" i="4"/>
  <c r="E281" i="4"/>
  <c r="F281" i="4"/>
  <c r="G281" i="4"/>
  <c r="B282" i="4"/>
  <c r="C282" i="4"/>
  <c r="D282" i="4"/>
  <c r="E282" i="4"/>
  <c r="F282" i="4"/>
  <c r="G282" i="4"/>
  <c r="B283" i="4"/>
  <c r="C283" i="4"/>
  <c r="D283" i="4"/>
  <c r="E283" i="4"/>
  <c r="F283" i="4"/>
  <c r="G283" i="4"/>
  <c r="B284" i="4"/>
  <c r="C284" i="4"/>
  <c r="D284" i="4"/>
  <c r="E284" i="4"/>
  <c r="F284" i="4"/>
  <c r="G284" i="4"/>
  <c r="B285" i="4"/>
  <c r="C285" i="4"/>
  <c r="D285" i="4"/>
  <c r="E285" i="4"/>
  <c r="F285" i="4"/>
  <c r="G285" i="4"/>
  <c r="B286" i="4"/>
  <c r="C286" i="4"/>
  <c r="D286" i="4"/>
  <c r="E286" i="4"/>
  <c r="F286" i="4"/>
  <c r="G286" i="4"/>
  <c r="B287" i="4"/>
  <c r="C287" i="4"/>
  <c r="D287" i="4"/>
  <c r="E287" i="4"/>
  <c r="F287" i="4"/>
  <c r="G287" i="4"/>
  <c r="B288" i="4"/>
  <c r="C288" i="4"/>
  <c r="D288" i="4"/>
  <c r="E288" i="4"/>
  <c r="F288" i="4"/>
  <c r="G288" i="4"/>
  <c r="B289" i="4"/>
  <c r="C289" i="4"/>
  <c r="D289" i="4"/>
  <c r="E289" i="4"/>
  <c r="F289" i="4"/>
  <c r="G289" i="4"/>
  <c r="B290" i="4"/>
  <c r="C290" i="4"/>
  <c r="D290" i="4"/>
  <c r="E290" i="4"/>
  <c r="F290" i="4"/>
  <c r="G290" i="4"/>
  <c r="B291" i="4"/>
  <c r="C291" i="4"/>
  <c r="D291" i="4"/>
  <c r="E291" i="4"/>
  <c r="F291" i="4"/>
  <c r="G291" i="4"/>
  <c r="B292" i="4"/>
  <c r="C292" i="4"/>
  <c r="D292" i="4"/>
  <c r="E292" i="4"/>
  <c r="F292" i="4"/>
  <c r="G292" i="4"/>
  <c r="B293" i="4"/>
  <c r="C293" i="4"/>
  <c r="D293" i="4"/>
  <c r="E293" i="4"/>
  <c r="F293" i="4"/>
  <c r="G293" i="4"/>
  <c r="B294" i="4"/>
  <c r="C294" i="4"/>
  <c r="D294" i="4"/>
  <c r="E294" i="4"/>
  <c r="F294" i="4"/>
  <c r="G294" i="4"/>
  <c r="B295" i="4"/>
  <c r="C295" i="4"/>
  <c r="D295" i="4"/>
  <c r="E295" i="4"/>
  <c r="F295" i="4"/>
  <c r="G295" i="4"/>
  <c r="B296" i="4"/>
  <c r="C296" i="4"/>
  <c r="D296" i="4"/>
  <c r="E296" i="4"/>
  <c r="F296" i="4"/>
  <c r="G296" i="4"/>
  <c r="B297" i="4"/>
  <c r="C297" i="4"/>
  <c r="D297" i="4"/>
  <c r="E297" i="4"/>
  <c r="F297" i="4"/>
  <c r="G297" i="4"/>
  <c r="B298" i="4"/>
  <c r="C298" i="4"/>
  <c r="D298" i="4"/>
  <c r="E298" i="4"/>
  <c r="F298" i="4"/>
  <c r="G298" i="4"/>
  <c r="B299" i="4"/>
  <c r="C299" i="4"/>
  <c r="D299" i="4"/>
  <c r="E299" i="4"/>
  <c r="F299" i="4"/>
  <c r="G299" i="4"/>
  <c r="B300" i="4"/>
  <c r="C300" i="4"/>
  <c r="D300" i="4"/>
  <c r="E300" i="4"/>
  <c r="F300" i="4"/>
  <c r="G300" i="4"/>
  <c r="B301" i="4"/>
  <c r="C301" i="4"/>
  <c r="D301" i="4"/>
  <c r="E301" i="4"/>
  <c r="F301" i="4"/>
  <c r="G301" i="4"/>
  <c r="B302" i="4"/>
  <c r="C302" i="4"/>
  <c r="D302" i="4"/>
  <c r="E302" i="4"/>
  <c r="F302" i="4"/>
  <c r="G302" i="4"/>
  <c r="B303" i="4"/>
  <c r="C303" i="4"/>
  <c r="D303" i="4"/>
  <c r="E303" i="4"/>
  <c r="F303" i="4"/>
  <c r="G303" i="4"/>
  <c r="B304" i="4"/>
  <c r="C304" i="4"/>
  <c r="D304" i="4"/>
  <c r="E304" i="4"/>
  <c r="F304" i="4"/>
  <c r="G304" i="4"/>
  <c r="B305" i="4"/>
  <c r="C305" i="4"/>
  <c r="D305" i="4"/>
  <c r="E305" i="4"/>
  <c r="F305" i="4"/>
  <c r="G305" i="4"/>
  <c r="B306" i="4"/>
  <c r="C306" i="4"/>
  <c r="D306" i="4"/>
  <c r="E306" i="4"/>
  <c r="F306" i="4"/>
  <c r="G306" i="4"/>
  <c r="B307" i="4"/>
  <c r="C307" i="4"/>
  <c r="D307" i="4"/>
  <c r="E307" i="4"/>
  <c r="F307" i="4"/>
  <c r="G307" i="4"/>
  <c r="B308" i="4"/>
  <c r="C308" i="4"/>
  <c r="D308" i="4"/>
  <c r="E308" i="4"/>
  <c r="F308" i="4"/>
  <c r="G308" i="4"/>
  <c r="B309" i="4"/>
  <c r="C309" i="4"/>
  <c r="D309" i="4"/>
  <c r="E309" i="4"/>
  <c r="F309" i="4"/>
  <c r="G309" i="4"/>
  <c r="B310" i="4"/>
  <c r="C310" i="4"/>
  <c r="D310" i="4"/>
  <c r="E310" i="4"/>
  <c r="F310" i="4"/>
  <c r="G310" i="4"/>
  <c r="B311" i="4"/>
  <c r="C311" i="4"/>
  <c r="D311" i="4"/>
  <c r="E311" i="4"/>
  <c r="F311" i="4"/>
  <c r="G311" i="4"/>
  <c r="B312" i="4"/>
  <c r="C312" i="4"/>
  <c r="D312" i="4"/>
  <c r="E312" i="4"/>
  <c r="F312" i="4"/>
  <c r="G312" i="4"/>
  <c r="B313" i="4"/>
  <c r="C313" i="4"/>
  <c r="D313" i="4"/>
  <c r="E313" i="4"/>
  <c r="F313" i="4"/>
  <c r="G313" i="4"/>
  <c r="B314" i="4"/>
  <c r="C314" i="4"/>
  <c r="D314" i="4"/>
  <c r="E314" i="4"/>
  <c r="F314" i="4"/>
  <c r="G314" i="4"/>
  <c r="B315" i="4"/>
  <c r="C315" i="4"/>
  <c r="D315" i="4"/>
  <c r="E315" i="4"/>
  <c r="F315" i="4"/>
  <c r="G315" i="4"/>
  <c r="B316" i="4"/>
  <c r="C316" i="4"/>
  <c r="D316" i="4"/>
  <c r="E316" i="4"/>
  <c r="F316" i="4"/>
  <c r="G316" i="4"/>
  <c r="B317" i="4"/>
  <c r="C317" i="4"/>
  <c r="D317" i="4"/>
  <c r="E317" i="4"/>
  <c r="F317" i="4"/>
  <c r="G317" i="4"/>
  <c r="B318" i="4"/>
  <c r="C318" i="4"/>
  <c r="D318" i="4"/>
  <c r="E318" i="4"/>
  <c r="F318" i="4"/>
  <c r="G318" i="4"/>
  <c r="B319" i="4"/>
  <c r="C319" i="4"/>
  <c r="D319" i="4"/>
  <c r="E319" i="4"/>
  <c r="F319" i="4"/>
  <c r="G319" i="4"/>
  <c r="B320" i="4"/>
  <c r="C320" i="4"/>
  <c r="D320" i="4"/>
  <c r="E320" i="4"/>
  <c r="F320" i="4"/>
  <c r="G320" i="4"/>
  <c r="B321" i="4"/>
  <c r="C321" i="4"/>
  <c r="D321" i="4"/>
  <c r="E321" i="4"/>
  <c r="F321" i="4"/>
  <c r="G321" i="4"/>
  <c r="B322" i="4"/>
  <c r="C322" i="4"/>
  <c r="D322" i="4"/>
  <c r="E322" i="4"/>
  <c r="F322" i="4"/>
  <c r="G322" i="4"/>
  <c r="B323" i="4"/>
  <c r="C323" i="4"/>
  <c r="D323" i="4"/>
  <c r="E323" i="4"/>
  <c r="F323" i="4"/>
  <c r="G323" i="4"/>
  <c r="B324" i="4"/>
  <c r="C324" i="4"/>
  <c r="D324" i="4"/>
  <c r="E324" i="4"/>
  <c r="F324" i="4"/>
  <c r="G324" i="4"/>
  <c r="B325" i="4"/>
  <c r="C325" i="4"/>
  <c r="D325" i="4"/>
  <c r="E325" i="4"/>
  <c r="F325" i="4"/>
  <c r="G325" i="4"/>
  <c r="B326" i="4"/>
  <c r="C326" i="4"/>
  <c r="D326" i="4"/>
  <c r="E326" i="4"/>
  <c r="F326" i="4"/>
  <c r="G326" i="4"/>
  <c r="B327" i="4"/>
  <c r="C327" i="4"/>
  <c r="D327" i="4"/>
  <c r="E327" i="4"/>
  <c r="F327" i="4"/>
  <c r="G327" i="4"/>
  <c r="B328" i="4"/>
  <c r="C328" i="4"/>
  <c r="D328" i="4"/>
  <c r="E328" i="4"/>
  <c r="F328" i="4"/>
  <c r="G328" i="4"/>
  <c r="B329" i="4"/>
  <c r="C329" i="4"/>
  <c r="D329" i="4"/>
  <c r="E329" i="4"/>
  <c r="F329" i="4"/>
  <c r="G329" i="4"/>
  <c r="B330" i="4"/>
  <c r="C330" i="4"/>
  <c r="D330" i="4"/>
  <c r="E330" i="4"/>
  <c r="F330" i="4"/>
  <c r="G330" i="4"/>
  <c r="B331" i="4"/>
  <c r="C331" i="4"/>
  <c r="D331" i="4"/>
  <c r="E331" i="4"/>
  <c r="F331" i="4"/>
  <c r="G331" i="4"/>
  <c r="B332" i="4"/>
  <c r="C332" i="4"/>
  <c r="D332" i="4"/>
  <c r="E332" i="4"/>
  <c r="F332" i="4"/>
  <c r="G332" i="4"/>
  <c r="B333" i="4"/>
  <c r="C333" i="4"/>
  <c r="D333" i="4"/>
  <c r="E333" i="4"/>
  <c r="F333" i="4"/>
  <c r="G333" i="4"/>
  <c r="B334" i="4"/>
  <c r="C334" i="4"/>
  <c r="D334" i="4"/>
  <c r="E334" i="4"/>
  <c r="F334" i="4"/>
  <c r="G334" i="4"/>
  <c r="B335" i="4"/>
  <c r="C335" i="4"/>
  <c r="D335" i="4"/>
  <c r="E335" i="4"/>
  <c r="F335" i="4"/>
  <c r="G335" i="4"/>
  <c r="B336" i="4"/>
  <c r="C336" i="4"/>
  <c r="D336" i="4"/>
  <c r="E336" i="4"/>
  <c r="F336" i="4"/>
  <c r="G336" i="4"/>
  <c r="B337" i="4"/>
  <c r="C337" i="4"/>
  <c r="D337" i="4"/>
  <c r="E337" i="4"/>
  <c r="F337" i="4"/>
  <c r="G337" i="4"/>
  <c r="B338" i="4"/>
  <c r="C338" i="4"/>
  <c r="D338" i="4"/>
  <c r="E338" i="4"/>
  <c r="F338" i="4"/>
  <c r="G338" i="4"/>
  <c r="B339" i="4"/>
  <c r="C339" i="4"/>
  <c r="D339" i="4"/>
  <c r="E339" i="4"/>
  <c r="F339" i="4"/>
  <c r="G339" i="4"/>
  <c r="B340" i="4"/>
  <c r="C340" i="4"/>
  <c r="D340" i="4"/>
  <c r="E340" i="4"/>
  <c r="F340" i="4"/>
  <c r="G340" i="4"/>
  <c r="B341" i="4"/>
  <c r="C341" i="4"/>
  <c r="D341" i="4"/>
  <c r="E341" i="4"/>
  <c r="F341" i="4"/>
  <c r="G341" i="4"/>
  <c r="B342" i="4"/>
  <c r="C342" i="4"/>
  <c r="D342" i="4"/>
  <c r="E342" i="4"/>
  <c r="F342" i="4"/>
  <c r="G342" i="4"/>
  <c r="B343" i="4"/>
  <c r="C343" i="4"/>
  <c r="D343" i="4"/>
  <c r="E343" i="4"/>
  <c r="F343" i="4"/>
  <c r="G343" i="4"/>
  <c r="B344" i="4"/>
  <c r="C344" i="4"/>
  <c r="D344" i="4"/>
  <c r="E344" i="4"/>
  <c r="F344" i="4"/>
  <c r="G344" i="4"/>
  <c r="B345" i="4"/>
  <c r="C345" i="4"/>
  <c r="D345" i="4"/>
  <c r="E345" i="4"/>
  <c r="F345" i="4"/>
  <c r="G345" i="4"/>
  <c r="B346" i="4"/>
  <c r="C346" i="4"/>
  <c r="D346" i="4"/>
  <c r="E346" i="4"/>
  <c r="F346" i="4"/>
  <c r="G346" i="4"/>
  <c r="B347" i="4"/>
  <c r="C347" i="4"/>
  <c r="D347" i="4"/>
  <c r="E347" i="4"/>
  <c r="F347" i="4"/>
  <c r="G347" i="4"/>
  <c r="B348" i="4"/>
  <c r="C348" i="4"/>
  <c r="D348" i="4"/>
  <c r="E348" i="4"/>
  <c r="F348" i="4"/>
  <c r="G348" i="4"/>
  <c r="B349" i="4"/>
  <c r="C349" i="4"/>
  <c r="D349" i="4"/>
  <c r="E349" i="4"/>
  <c r="F349" i="4"/>
  <c r="G349" i="4"/>
  <c r="B350" i="4"/>
  <c r="C350" i="4"/>
  <c r="D350" i="4"/>
  <c r="E350" i="4"/>
  <c r="F350" i="4"/>
  <c r="G350" i="4"/>
  <c r="B351" i="4"/>
  <c r="C351" i="4"/>
  <c r="D351" i="4"/>
  <c r="E351" i="4"/>
  <c r="F351" i="4"/>
  <c r="G351" i="4"/>
  <c r="B352" i="4"/>
  <c r="C352" i="4"/>
  <c r="D352" i="4"/>
  <c r="E352" i="4"/>
  <c r="F352" i="4"/>
  <c r="G352" i="4"/>
  <c r="B353" i="4"/>
  <c r="C353" i="4"/>
  <c r="D353" i="4"/>
  <c r="E353" i="4"/>
  <c r="F353" i="4"/>
  <c r="G353" i="4"/>
  <c r="B354" i="4"/>
  <c r="C354" i="4"/>
  <c r="D354" i="4"/>
  <c r="E354" i="4"/>
  <c r="F354" i="4"/>
  <c r="G354" i="4"/>
  <c r="B355" i="4"/>
  <c r="C355" i="4"/>
  <c r="D355" i="4"/>
  <c r="E355" i="4"/>
  <c r="F355" i="4"/>
  <c r="G355" i="4"/>
  <c r="B356" i="4"/>
  <c r="C356" i="4"/>
  <c r="D356" i="4"/>
  <c r="E356" i="4"/>
  <c r="F356" i="4"/>
  <c r="G356" i="4"/>
  <c r="B357" i="4"/>
  <c r="C357" i="4"/>
  <c r="D357" i="4"/>
  <c r="E357" i="4"/>
  <c r="F357" i="4"/>
  <c r="G357" i="4"/>
  <c r="B358" i="4"/>
  <c r="C358" i="4"/>
  <c r="D358" i="4"/>
  <c r="E358" i="4"/>
  <c r="F358" i="4"/>
  <c r="G358" i="4"/>
  <c r="B359" i="4"/>
  <c r="C359" i="4"/>
  <c r="D359" i="4"/>
  <c r="E359" i="4"/>
  <c r="F359" i="4"/>
  <c r="G359" i="4"/>
  <c r="B360" i="4"/>
  <c r="C360" i="4"/>
  <c r="D360" i="4"/>
  <c r="E360" i="4"/>
  <c r="F360" i="4"/>
  <c r="G360" i="4"/>
  <c r="B361" i="4"/>
  <c r="C361" i="4"/>
  <c r="D361" i="4"/>
  <c r="E361" i="4"/>
  <c r="F361" i="4"/>
  <c r="G361" i="4"/>
  <c r="B362" i="4"/>
  <c r="C362" i="4"/>
  <c r="D362" i="4"/>
  <c r="E362" i="4"/>
  <c r="F362" i="4"/>
  <c r="G362" i="4"/>
  <c r="B363" i="4"/>
  <c r="C363" i="4"/>
  <c r="D363" i="4"/>
  <c r="E363" i="4"/>
  <c r="F363" i="4"/>
  <c r="G363" i="4"/>
  <c r="B364" i="4"/>
  <c r="C364" i="4"/>
  <c r="D364" i="4"/>
  <c r="E364" i="4"/>
  <c r="F364" i="4"/>
  <c r="G364" i="4"/>
  <c r="B365" i="4"/>
  <c r="C365" i="4"/>
  <c r="D365" i="4"/>
  <c r="E365" i="4"/>
  <c r="F365" i="4"/>
  <c r="G365" i="4"/>
  <c r="B366" i="4"/>
  <c r="C366" i="4"/>
  <c r="D366" i="4"/>
  <c r="E366" i="4"/>
  <c r="F366" i="4"/>
  <c r="G366" i="4"/>
  <c r="B367" i="4"/>
  <c r="C367" i="4"/>
  <c r="D367" i="4"/>
  <c r="E367" i="4"/>
  <c r="F367" i="4"/>
  <c r="G367" i="4"/>
  <c r="B368" i="4"/>
  <c r="C368" i="4"/>
  <c r="D368" i="4"/>
  <c r="E368" i="4"/>
  <c r="F368" i="4"/>
  <c r="G368" i="4"/>
  <c r="AM20" i="2"/>
  <c r="AO20" i="2"/>
  <c r="AQ20" i="2"/>
  <c r="AS20" i="2"/>
  <c r="AT20" i="2"/>
  <c r="AM21" i="2"/>
  <c r="AO21" i="2"/>
  <c r="AQ21" i="2"/>
  <c r="AS21" i="2"/>
  <c r="AT21" i="2"/>
  <c r="AM22" i="2"/>
  <c r="AO22" i="2"/>
  <c r="AQ22" i="2"/>
  <c r="AS22" i="2"/>
  <c r="AT22" i="2"/>
  <c r="AM23" i="2"/>
  <c r="AO23" i="2"/>
  <c r="AQ23" i="2"/>
  <c r="AS23" i="2"/>
  <c r="AT23" i="2"/>
  <c r="AM24" i="2"/>
  <c r="AO24" i="2"/>
  <c r="AQ24" i="2"/>
  <c r="AS24" i="2"/>
  <c r="AT24" i="2"/>
  <c r="AM25" i="2"/>
  <c r="AO25" i="2"/>
  <c r="AQ25" i="2"/>
  <c r="AS25" i="2"/>
  <c r="AT25" i="2"/>
  <c r="AM26" i="2"/>
  <c r="AO26" i="2"/>
  <c r="AQ26" i="2"/>
  <c r="AS26" i="2"/>
  <c r="AT26" i="2"/>
  <c r="AM27" i="2"/>
  <c r="AO27" i="2"/>
  <c r="AQ27" i="2"/>
  <c r="AS27" i="2"/>
  <c r="AT27" i="2"/>
  <c r="AM28" i="2"/>
  <c r="AO28" i="2"/>
  <c r="AQ28" i="2"/>
  <c r="AS28" i="2"/>
  <c r="AT28" i="2"/>
  <c r="AM29" i="2"/>
  <c r="AO29" i="2"/>
  <c r="AQ29" i="2"/>
  <c r="AS29" i="2"/>
  <c r="AT29" i="2"/>
  <c r="AM30" i="2"/>
  <c r="AO30" i="2"/>
  <c r="AQ30" i="2"/>
  <c r="AS30" i="2"/>
  <c r="AT30" i="2"/>
  <c r="AM31" i="2"/>
  <c r="AO31" i="2"/>
  <c r="AQ31" i="2"/>
  <c r="AS31" i="2"/>
  <c r="AT31" i="2"/>
  <c r="AM32" i="2"/>
  <c r="AO32" i="2"/>
  <c r="AQ32" i="2"/>
  <c r="AS32" i="2"/>
  <c r="AT32" i="2"/>
  <c r="A19" i="1"/>
  <c r="B19" i="1"/>
  <c r="AR21" i="2"/>
  <c r="AR22" i="2"/>
  <c r="AR23" i="2"/>
  <c r="AR24" i="2"/>
  <c r="AR25" i="2"/>
  <c r="AR26" i="2"/>
  <c r="AR27" i="2"/>
  <c r="AR28" i="2"/>
  <c r="AR29" i="2"/>
  <c r="AR30" i="2"/>
  <c r="AR31" i="2"/>
  <c r="AR32" i="2"/>
  <c r="AR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20" i="2"/>
  <c r="S19" i="2"/>
  <c r="T19" i="2"/>
  <c r="U19" i="2"/>
  <c r="V19" i="2"/>
  <c r="W19" i="2"/>
  <c r="X19" i="2"/>
  <c r="S20" i="2"/>
  <c r="T20" i="2"/>
  <c r="U20" i="2"/>
  <c r="V20" i="2"/>
  <c r="W20" i="2"/>
  <c r="X20" i="2"/>
  <c r="S21" i="2"/>
  <c r="T21" i="2"/>
  <c r="U21" i="2"/>
  <c r="V21" i="2"/>
  <c r="W21" i="2"/>
  <c r="X21" i="2"/>
  <c r="S18" i="2"/>
  <c r="T18" i="2"/>
  <c r="U18" i="2"/>
  <c r="V18" i="2"/>
  <c r="X18" i="2"/>
  <c r="W18" i="2"/>
  <c r="T4" i="2"/>
  <c r="U4" i="2"/>
  <c r="V4" i="2"/>
  <c r="X4" i="2"/>
  <c r="T5" i="2"/>
  <c r="U5" i="2"/>
  <c r="V5" i="2"/>
  <c r="X5" i="2"/>
  <c r="T6" i="2"/>
  <c r="U6" i="2"/>
  <c r="V6" i="2"/>
  <c r="X6" i="2"/>
  <c r="T7" i="2"/>
  <c r="U7" i="2"/>
  <c r="V7" i="2"/>
  <c r="X7" i="2"/>
  <c r="T8" i="2"/>
  <c r="U8" i="2"/>
  <c r="V8" i="2"/>
  <c r="X8" i="2"/>
  <c r="T9" i="2"/>
  <c r="U9" i="2"/>
  <c r="V9" i="2"/>
  <c r="X9" i="2"/>
  <c r="T10" i="2"/>
  <c r="U10" i="2"/>
  <c r="V10" i="2"/>
  <c r="X10" i="2"/>
  <c r="T11" i="2"/>
  <c r="U11" i="2"/>
  <c r="V11" i="2"/>
  <c r="X11" i="2"/>
  <c r="T12" i="2"/>
  <c r="U12" i="2"/>
  <c r="V12" i="2"/>
  <c r="X12" i="2"/>
  <c r="T13" i="2"/>
  <c r="U13" i="2"/>
  <c r="V13" i="2"/>
  <c r="X13" i="2"/>
  <c r="S4" i="2"/>
  <c r="W4" i="2"/>
  <c r="S5" i="2"/>
  <c r="W5" i="2"/>
  <c r="S6" i="2"/>
  <c r="W6" i="2"/>
  <c r="S7" i="2"/>
  <c r="W7" i="2"/>
  <c r="S8" i="2"/>
  <c r="W8" i="2"/>
  <c r="S9" i="2"/>
  <c r="W9" i="2"/>
  <c r="S10" i="2"/>
  <c r="W10" i="2"/>
  <c r="S11" i="2"/>
  <c r="W11" i="2"/>
  <c r="S12" i="2"/>
  <c r="W12" i="2"/>
  <c r="S13" i="2"/>
  <c r="W13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Q19" i="2"/>
  <c r="R19" i="2"/>
  <c r="Q20" i="2"/>
  <c r="R20" i="2"/>
  <c r="Q21" i="2"/>
  <c r="R21" i="2"/>
  <c r="Q18" i="2"/>
  <c r="R18" i="2"/>
  <c r="N19" i="2"/>
  <c r="N20" i="2"/>
  <c r="N21" i="2"/>
  <c r="N18" i="2"/>
  <c r="J21" i="2"/>
  <c r="J20" i="2"/>
  <c r="J19" i="2"/>
  <c r="J18" i="2"/>
  <c r="B20" i="2"/>
  <c r="AG21" i="2"/>
  <c r="AJ21" i="2"/>
  <c r="AD21" i="2"/>
  <c r="AK21" i="2"/>
  <c r="AG22" i="2"/>
  <c r="AJ22" i="2"/>
  <c r="AD22" i="2"/>
  <c r="AK22" i="2"/>
  <c r="AG23" i="2"/>
  <c r="AJ23" i="2"/>
  <c r="AD23" i="2"/>
  <c r="AK23" i="2"/>
  <c r="AD24" i="2"/>
  <c r="AG24" i="2"/>
  <c r="AJ24" i="2"/>
  <c r="AK24" i="2"/>
  <c r="AG25" i="2"/>
  <c r="AJ25" i="2"/>
  <c r="AD25" i="2"/>
  <c r="AK25" i="2"/>
  <c r="AG26" i="2"/>
  <c r="AJ26" i="2"/>
  <c r="AD26" i="2"/>
  <c r="AK26" i="2"/>
  <c r="AG27" i="2"/>
  <c r="AJ27" i="2"/>
  <c r="AD27" i="2"/>
  <c r="AK27" i="2"/>
  <c r="AD28" i="2"/>
  <c r="AG28" i="2"/>
  <c r="AJ28" i="2"/>
  <c r="AK28" i="2"/>
  <c r="AD29" i="2"/>
  <c r="AG29" i="2"/>
  <c r="AJ29" i="2"/>
  <c r="AK29" i="2"/>
  <c r="AD30" i="2"/>
  <c r="AG30" i="2"/>
  <c r="AJ30" i="2"/>
  <c r="AK30" i="2"/>
  <c r="AD31" i="2"/>
  <c r="AG31" i="2"/>
  <c r="AJ31" i="2"/>
  <c r="AK31" i="2"/>
  <c r="AD32" i="2"/>
  <c r="AG32" i="2"/>
  <c r="AJ32" i="2"/>
  <c r="AK32" i="2"/>
  <c r="AJ20" i="2"/>
  <c r="AD20" i="2"/>
  <c r="AG20" i="2"/>
  <c r="AK20" i="2"/>
  <c r="AL32" i="2"/>
  <c r="AL20" i="2"/>
  <c r="B18" i="2"/>
  <c r="B21" i="2"/>
  <c r="B24" i="2"/>
  <c r="Q4" i="2"/>
  <c r="Q5" i="2"/>
  <c r="Q6" i="2"/>
  <c r="Q7" i="2"/>
  <c r="Q8" i="2"/>
  <c r="Q9" i="2"/>
  <c r="Q10" i="2"/>
  <c r="Q11" i="2"/>
  <c r="Q12" i="2"/>
  <c r="Q13" i="2"/>
  <c r="N4" i="2"/>
  <c r="R4" i="2"/>
  <c r="N5" i="2"/>
  <c r="R5" i="2"/>
  <c r="N6" i="2"/>
  <c r="R6" i="2"/>
  <c r="N7" i="2"/>
  <c r="R7" i="2"/>
  <c r="N8" i="2"/>
  <c r="R8" i="2"/>
  <c r="N9" i="2"/>
  <c r="R9" i="2"/>
  <c r="N10" i="2"/>
  <c r="R10" i="2"/>
  <c r="N11" i="2"/>
  <c r="R11" i="2"/>
  <c r="N12" i="2"/>
  <c r="R12" i="2"/>
  <c r="N13" i="2"/>
  <c r="R13" i="2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1" i="4"/>
  <c r="B7" i="2"/>
  <c r="B3" i="2"/>
  <c r="B6" i="2"/>
  <c r="B5" i="2"/>
  <c r="K12" i="1"/>
  <c r="C3" i="1"/>
  <c r="C4" i="1"/>
  <c r="D4" i="1"/>
  <c r="C5" i="1"/>
  <c r="D5" i="1"/>
  <c r="C6" i="1"/>
  <c r="D6" i="1"/>
  <c r="C7" i="1"/>
  <c r="D7" i="1"/>
  <c r="C8" i="1"/>
  <c r="D8" i="1"/>
  <c r="D3" i="1"/>
  <c r="K3" i="1"/>
  <c r="K4" i="1"/>
  <c r="K8" i="1"/>
  <c r="AY15" i="2"/>
  <c r="AY16" i="2"/>
  <c r="AJ44" i="2"/>
  <c r="AJ39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2" i="1"/>
</calcChain>
</file>

<file path=xl/sharedStrings.xml><?xml version="1.0" encoding="utf-8"?>
<sst xmlns="http://schemas.openxmlformats.org/spreadsheetml/2006/main" count="312" uniqueCount="122">
  <si>
    <t>积分比例</t>
    <phoneticPr fontId="1" type="noConversion"/>
  </si>
  <si>
    <t>积分</t>
    <phoneticPr fontId="1" type="noConversion"/>
  </si>
  <si>
    <t>伤害</t>
    <phoneticPr fontId="1" type="noConversion"/>
  </si>
  <si>
    <t>伤害分段</t>
    <phoneticPr fontId="1" type="noConversion"/>
  </si>
  <si>
    <t>Event</t>
    <phoneticPr fontId="1" type="noConversion"/>
  </si>
  <si>
    <t>EventWorldBoss</t>
    <phoneticPr fontId="1" type="noConversion"/>
  </si>
  <si>
    <t>EventPointRank</t>
    <phoneticPr fontId="1" type="noConversion"/>
  </si>
  <si>
    <t>EventDamageRank</t>
    <phoneticPr fontId="1" type="noConversion"/>
  </si>
  <si>
    <t>Id</t>
    <phoneticPr fontId="1" type="noConversion"/>
  </si>
  <si>
    <t>Min</t>
    <phoneticPr fontId="1" type="noConversion"/>
  </si>
  <si>
    <t>Max</t>
    <phoneticPr fontId="1" type="noConversion"/>
  </si>
  <si>
    <t>RewardPreview</t>
    <phoneticPr fontId="1" type="noConversion"/>
  </si>
  <si>
    <t>Reward</t>
    <phoneticPr fontId="1" type="noConversion"/>
  </si>
  <si>
    <t>EventPointReward</t>
    <phoneticPr fontId="1" type="noConversion"/>
  </si>
  <si>
    <t>GroupId</t>
    <phoneticPr fontId="1" type="noConversion"/>
  </si>
  <si>
    <t>Point</t>
    <phoneticPr fontId="1" type="noConversion"/>
  </si>
  <si>
    <t>Configs</t>
    <phoneticPr fontId="1" type="noConversion"/>
  </si>
  <si>
    <t>WorldBossTicketsLimit</t>
    <phoneticPr fontId="1" type="noConversion"/>
  </si>
  <si>
    <t>WorldBossTicketsTime</t>
    <phoneticPr fontId="1" type="noConversion"/>
  </si>
  <si>
    <t>WorldBossTicketsPrice</t>
    <phoneticPr fontId="1" type="noConversion"/>
  </si>
  <si>
    <t>积分排名奖励</t>
    <phoneticPr fontId="1" type="noConversion"/>
  </si>
  <si>
    <t>伤害排名奖励</t>
    <phoneticPr fontId="1" type="noConversion"/>
  </si>
  <si>
    <t>积分分段奖励</t>
    <phoneticPr fontId="1" type="noConversion"/>
  </si>
  <si>
    <t>伤害排名</t>
    <phoneticPr fontId="1" type="noConversion"/>
  </si>
  <si>
    <t>低</t>
    <phoneticPr fontId="1" type="noConversion"/>
  </si>
  <si>
    <t>高</t>
    <phoneticPr fontId="1" type="noConversion"/>
  </si>
  <si>
    <t>奖励类型</t>
    <phoneticPr fontId="1" type="noConversion"/>
  </si>
  <si>
    <t>数量</t>
    <phoneticPr fontId="1" type="noConversion"/>
  </si>
  <si>
    <t>价值</t>
    <phoneticPr fontId="1" type="noConversion"/>
  </si>
  <si>
    <t>描述</t>
    <phoneticPr fontId="1" type="noConversion"/>
  </si>
  <si>
    <t>预览</t>
    <phoneticPr fontId="1" type="noConversion"/>
  </si>
  <si>
    <t>积分排名</t>
    <phoneticPr fontId="1" type="noConversion"/>
  </si>
  <si>
    <t>积分段奖励</t>
    <phoneticPr fontId="1" type="noConversion"/>
  </si>
  <si>
    <t>免费次数/天</t>
    <phoneticPr fontId="1" type="noConversion"/>
  </si>
  <si>
    <t>每次伤害</t>
    <phoneticPr fontId="1" type="noConversion"/>
  </si>
  <si>
    <t>每次积分</t>
    <phoneticPr fontId="1" type="noConversion"/>
  </si>
  <si>
    <t>每天积分</t>
    <phoneticPr fontId="1" type="noConversion"/>
  </si>
  <si>
    <t>活动时长/天</t>
    <phoneticPr fontId="1" type="noConversion"/>
  </si>
  <si>
    <t>总积分/免费</t>
    <phoneticPr fontId="1" type="noConversion"/>
  </si>
  <si>
    <t>最高积分奖励</t>
    <phoneticPr fontId="1" type="noConversion"/>
  </si>
  <si>
    <t>总价值</t>
    <phoneticPr fontId="1" type="noConversion"/>
  </si>
  <si>
    <t>最高端</t>
    <phoneticPr fontId="1" type="noConversion"/>
  </si>
  <si>
    <t>中端</t>
    <phoneticPr fontId="1" type="noConversion"/>
  </si>
  <si>
    <t>低端</t>
    <phoneticPr fontId="1" type="noConversion"/>
  </si>
  <si>
    <t>活动副本额外价值</t>
    <phoneticPr fontId="1" type="noConversion"/>
  </si>
  <si>
    <t>Boss击杀奖励</t>
    <phoneticPr fontId="1" type="noConversion"/>
  </si>
  <si>
    <t>锚点</t>
    <phoneticPr fontId="1" type="noConversion"/>
  </si>
  <si>
    <t>甜心假面</t>
    <phoneticPr fontId="1" type="noConversion"/>
  </si>
  <si>
    <t>童帝</t>
    <phoneticPr fontId="1" type="noConversion"/>
  </si>
  <si>
    <t>加成</t>
    <phoneticPr fontId="1" type="noConversion"/>
  </si>
  <si>
    <t>莉莉</t>
    <phoneticPr fontId="1" type="noConversion"/>
  </si>
  <si>
    <t>需要天数</t>
    <phoneticPr fontId="1" type="noConversion"/>
  </si>
  <si>
    <t>需要计算伤害不足的玩家，要买多少次数才能完成</t>
    <phoneticPr fontId="1" type="noConversion"/>
  </si>
  <si>
    <t>Boss每次奖励总值</t>
    <phoneticPr fontId="1" type="noConversion"/>
  </si>
  <si>
    <t>随机副本体力</t>
    <phoneticPr fontId="1" type="noConversion"/>
  </si>
  <si>
    <t>产出价值</t>
    <phoneticPr fontId="1" type="noConversion"/>
  </si>
  <si>
    <t>Boss产出价值</t>
    <phoneticPr fontId="1" type="noConversion"/>
  </si>
  <si>
    <t>积分排名/%</t>
    <phoneticPr fontId="1" type="noConversion"/>
  </si>
  <si>
    <t>伤害排名/名</t>
    <phoneticPr fontId="1" type="noConversion"/>
  </si>
  <si>
    <t>每次Boss奖励</t>
    <phoneticPr fontId="1" type="noConversion"/>
  </si>
  <si>
    <t>奖励1类型</t>
    <phoneticPr fontId="1" type="noConversion"/>
  </si>
  <si>
    <t>数量1</t>
    <phoneticPr fontId="1" type="noConversion"/>
  </si>
  <si>
    <t>价值1</t>
    <phoneticPr fontId="1" type="noConversion"/>
  </si>
  <si>
    <t>奖励2类型</t>
    <phoneticPr fontId="1" type="noConversion"/>
  </si>
  <si>
    <t>数量2</t>
    <phoneticPr fontId="1" type="noConversion"/>
  </si>
  <si>
    <t>价值2</t>
    <phoneticPr fontId="1" type="noConversion"/>
  </si>
  <si>
    <t>高级招募令</t>
    <phoneticPr fontId="1" type="noConversion"/>
  </si>
  <si>
    <t>随机4星饰品</t>
    <phoneticPr fontId="1" type="noConversion"/>
  </si>
  <si>
    <t>随机3星饰品</t>
  </si>
  <si>
    <t>随机3星饰品</t>
    <phoneticPr fontId="1" type="noConversion"/>
  </si>
  <si>
    <t>现金</t>
    <phoneticPr fontId="1" type="noConversion"/>
  </si>
  <si>
    <t>价值降低</t>
    <phoneticPr fontId="1" type="noConversion"/>
  </si>
  <si>
    <t>实际价格</t>
    <phoneticPr fontId="1" type="noConversion"/>
  </si>
  <si>
    <t>高等攻击天赋书</t>
    <phoneticPr fontId="1" type="noConversion"/>
  </si>
  <si>
    <t>高等生存天赋书</t>
    <phoneticPr fontId="1" type="noConversion"/>
  </si>
  <si>
    <t>随机2星饰品</t>
  </si>
  <si>
    <t>随机2星饰品</t>
    <phoneticPr fontId="1" type="noConversion"/>
  </si>
  <si>
    <t>钻石消耗</t>
    <rPh sb="0" eb="1">
      <t>zuan'shi</t>
    </rPh>
    <rPh sb="2" eb="3">
      <t>xiao'hao</t>
    </rPh>
    <phoneticPr fontId="1" type="noConversion"/>
  </si>
  <si>
    <t>高级招募令</t>
    <rPh sb="0" eb="1">
      <t>gao'ji</t>
    </rPh>
    <rPh sb="2" eb="3">
      <t>zhao'mu'ling</t>
    </rPh>
    <phoneticPr fontId="1" type="noConversion"/>
  </si>
  <si>
    <t>随机4星饰品</t>
    <rPh sb="0" eb="1">
      <t>sui'ji</t>
    </rPh>
    <rPh sb="3" eb="4">
      <t>xing</t>
    </rPh>
    <rPh sb="4" eb="5">
      <t>shi'pin</t>
    </rPh>
    <phoneticPr fontId="1" type="noConversion"/>
  </si>
  <si>
    <t>总值</t>
    <rPh sb="0" eb="1">
      <t>zong'zhi</t>
    </rPh>
    <phoneticPr fontId="1" type="noConversion"/>
  </si>
  <si>
    <t>钻石</t>
    <rPh sb="0" eb="1">
      <t>zuan'shi</t>
    </rPh>
    <phoneticPr fontId="1" type="noConversion"/>
  </si>
  <si>
    <t>类型</t>
    <rPh sb="0" eb="1">
      <t>lei'xing</t>
    </rPh>
    <phoneticPr fontId="1" type="noConversion"/>
  </si>
  <si>
    <t>数量</t>
    <rPh sb="0" eb="1">
      <t>shu'liagn</t>
    </rPh>
    <phoneticPr fontId="1" type="noConversion"/>
  </si>
  <si>
    <t>价值</t>
    <rPh sb="0" eb="1">
      <t>jia'zhi</t>
    </rPh>
    <phoneticPr fontId="1" type="noConversion"/>
  </si>
  <si>
    <t>击杀奖励</t>
    <rPh sb="0" eb="1">
      <t>ji'sha</t>
    </rPh>
    <rPh sb="2" eb="3">
      <t>jiang'li</t>
    </rPh>
    <phoneticPr fontId="1" type="noConversion"/>
  </si>
  <si>
    <t>数量</t>
    <rPh sb="0" eb="1">
      <t>shu'liang</t>
    </rPh>
    <phoneticPr fontId="1" type="noConversion"/>
  </si>
  <si>
    <t>经验鸡块</t>
    <rPh sb="0" eb="1">
      <t>jing'yan</t>
    </rPh>
    <rPh sb="2" eb="3">
      <t>ji'kuai</t>
    </rPh>
    <phoneticPr fontId="1" type="noConversion"/>
  </si>
  <si>
    <t>经验鱼籽丼</t>
  </si>
  <si>
    <t>现金</t>
    <rPh sb="0" eb="1">
      <t>xian'jin</t>
    </rPh>
    <phoneticPr fontId="1" type="noConversion"/>
  </si>
  <si>
    <t>总价值</t>
    <rPh sb="0" eb="1">
      <t>zong'jia'zhi</t>
    </rPh>
    <phoneticPr fontId="1" type="noConversion"/>
  </si>
  <si>
    <t>预览汇总</t>
    <rPh sb="0" eb="1">
      <t>yu'lan</t>
    </rPh>
    <rPh sb="2" eb="3">
      <t>hui'zong</t>
    </rPh>
    <phoneticPr fontId="1" type="noConversion"/>
  </si>
  <si>
    <t>奖励汇总</t>
    <rPh sb="0" eb="1">
      <t>jiang'li</t>
    </rPh>
    <rPh sb="2" eb="3">
      <t>hui'zong</t>
    </rPh>
    <phoneticPr fontId="1" type="noConversion"/>
  </si>
  <si>
    <t xml:space="preserve"> </t>
    <phoneticPr fontId="1" type="noConversion"/>
  </si>
  <si>
    <t>EventWorldBoss</t>
    <phoneticPr fontId="1" type="noConversion"/>
  </si>
  <si>
    <t>EventDamageRank</t>
    <phoneticPr fontId="1" type="noConversion"/>
  </si>
  <si>
    <t>EventPointRank</t>
    <phoneticPr fontId="1" type="noConversion"/>
  </si>
  <si>
    <t>头像框</t>
    <rPh sb="0" eb="1">
      <t>tou'xiang</t>
    </rPh>
    <rPh sb="2" eb="3">
      <t>kuang</t>
    </rPh>
    <phoneticPr fontId="1" type="noConversion"/>
  </si>
  <si>
    <t>frame,22</t>
    <phoneticPr fontId="1" type="noConversion"/>
  </si>
  <si>
    <t>英雄招募令</t>
    <rPh sb="0" eb="1">
      <t>ying'xiong</t>
    </rPh>
    <rPh sb="2" eb="3">
      <t>zhao'mu'ling</t>
    </rPh>
    <phoneticPr fontId="1" type="noConversion"/>
  </si>
  <si>
    <t>额外奖励</t>
    <rPh sb="0" eb="1">
      <t>e'wai</t>
    </rPh>
    <rPh sb="2" eb="3">
      <t>jiang'li</t>
    </rPh>
    <phoneticPr fontId="1" type="noConversion"/>
  </si>
  <si>
    <t>frame,21</t>
    <phoneticPr fontId="1" type="noConversion"/>
  </si>
  <si>
    <t>警犬侠招募令</t>
    <rPh sb="0" eb="1">
      <t>jing'quan'xia</t>
    </rPh>
    <rPh sb="3" eb="4">
      <t>zhao'mu'ling</t>
    </rPh>
    <phoneticPr fontId="1" type="noConversion"/>
  </si>
  <si>
    <t>prop,707</t>
    <phoneticPr fontId="1" type="noConversion"/>
  </si>
  <si>
    <t>警犬侠招募令</t>
    <rPh sb="0" eb="1">
      <t>jign'quan'xia</t>
    </rPh>
    <rPh sb="3" eb="4">
      <t>zhao'mu'ling</t>
    </rPh>
    <phoneticPr fontId="1" type="noConversion"/>
  </si>
  <si>
    <t>特级实力徽章</t>
    <rPh sb="0" eb="1">
      <t>te'ji</t>
    </rPh>
    <rPh sb="2" eb="3">
      <t>shi'li</t>
    </rPh>
    <rPh sb="4" eb="5">
      <t>hui'zhang</t>
    </rPh>
    <phoneticPr fontId="1" type="noConversion"/>
  </si>
  <si>
    <t>高级实力徽章</t>
    <rPh sb="0" eb="1">
      <t>gao'ji</t>
    </rPh>
    <rPh sb="2" eb="3">
      <t>shi'li</t>
    </rPh>
    <rPh sb="4" eb="5">
      <t>hui'zhang</t>
    </rPh>
    <phoneticPr fontId="1" type="noConversion"/>
  </si>
  <si>
    <t>中级实力徽章</t>
    <rPh sb="0" eb="1">
      <t>zhong'ji</t>
    </rPh>
    <rPh sb="2" eb="3">
      <t>shi'li</t>
    </rPh>
    <rPh sb="4" eb="5">
      <t>hui'zhang</t>
    </rPh>
    <phoneticPr fontId="1" type="noConversion"/>
  </si>
  <si>
    <t>初级实力徽章</t>
    <rPh sb="0" eb="1">
      <t>chu'ji</t>
    </rPh>
    <rPh sb="2" eb="3">
      <t>shi'li</t>
    </rPh>
    <rPh sb="4" eb="5">
      <t>hui'zhang</t>
    </rPh>
    <phoneticPr fontId="1" type="noConversion"/>
  </si>
  <si>
    <t>高等格斗力认证</t>
    <rPh sb="0" eb="1">
      <t>gao'deng</t>
    </rPh>
    <rPh sb="2" eb="3">
      <t>ge'dou'li</t>
    </rPh>
    <rPh sb="5" eb="6">
      <t>ren'zheng</t>
    </rPh>
    <phoneticPr fontId="1" type="noConversion"/>
  </si>
  <si>
    <t>格斗力认证</t>
    <rPh sb="0" eb="1">
      <t>ge'dou'li</t>
    </rPh>
    <rPh sb="3" eb="4">
      <t>ren'zheng</t>
    </rPh>
    <phoneticPr fontId="1" type="noConversion"/>
  </si>
  <si>
    <t>超级实力徽章</t>
    <rPh sb="0" eb="1">
      <t>chao'ji</t>
    </rPh>
    <rPh sb="2" eb="3">
      <t>shi'li</t>
    </rPh>
    <rPh sb="4" eb="5">
      <t>hui'zhang</t>
    </rPh>
    <phoneticPr fontId="1" type="noConversion"/>
  </si>
  <si>
    <t>中等攻击天赋书</t>
    <rPh sb="0" eb="1">
      <t>zhong'deng</t>
    </rPh>
    <rPh sb="2" eb="3">
      <t>gong'ji</t>
    </rPh>
    <rPh sb="4" eb="5">
      <t>tian'fu'shu</t>
    </rPh>
    <phoneticPr fontId="1" type="noConversion"/>
  </si>
  <si>
    <t>中等生存天赋书</t>
    <rPh sb="0" eb="1">
      <t>zhong'deng</t>
    </rPh>
    <rPh sb="2" eb="3">
      <t>sheng'cun</t>
    </rPh>
    <rPh sb="4" eb="5">
      <t>tian'fu'shu</t>
    </rPh>
    <phoneticPr fontId="1" type="noConversion"/>
  </si>
  <si>
    <t>高级觉醒胶囊</t>
    <rPh sb="0" eb="1">
      <t>gao'ji</t>
    </rPh>
    <rPh sb="2" eb="3">
      <t>jue'xing</t>
    </rPh>
    <rPh sb="4" eb="5">
      <t>jiao'nagn</t>
    </rPh>
    <phoneticPr fontId="1" type="noConversion"/>
  </si>
  <si>
    <t>觉醒胶囊</t>
    <rPh sb="0" eb="1">
      <t>jue'xing</t>
    </rPh>
    <rPh sb="2" eb="3">
      <t>jiao'nang</t>
    </rPh>
    <phoneticPr fontId="1" type="noConversion"/>
  </si>
  <si>
    <t>“Super-X”</t>
    <phoneticPr fontId="1" type="noConversion"/>
  </si>
  <si>
    <t>元气牛肉</t>
    <phoneticPr fontId="1" type="noConversion"/>
  </si>
  <si>
    <t>肌力药剂</t>
    <phoneticPr fontId="1" type="noConversion"/>
  </si>
  <si>
    <t>随机3星饰品</t>
    <rPh sb="0" eb="1">
      <t>sui'ji</t>
    </rPh>
    <rPh sb="3" eb="4">
      <t>xing</t>
    </rPh>
    <rPh sb="4" eb="5">
      <t>shi'pin</t>
    </rPh>
    <phoneticPr fontId="1" type="noConversion"/>
  </si>
  <si>
    <t>描述</t>
    <rPh sb="0" eb="1">
      <t>miao'shu</t>
    </rPh>
    <phoneticPr fontId="1" type="noConversion"/>
  </si>
  <si>
    <t>预览</t>
    <rPh sb="0" eb="1">
      <t>yu'lan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</si>
</sst>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u/>
      <sz val="11"/>
      <color theme="11"/>
      <name val="等线"/>
      <family val="2"/>
      <scheme val="minor"/>
    </font>
    <font>
      <i/>
      <sz val="12"/>
      <color rgb="FF7F7F7F"/>
      <name val="等线"/>
      <family val="2"/>
      <charset val="134"/>
      <scheme val="minor"/>
    </font>
    <font>
      <i/>
      <sz val="10"/>
      <color rgb="FF7F7F7F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9" fillId="0" borderId="0" xfId="3" applyFont="1" applyAlignment="1">
      <alignment horizontal="center"/>
    </xf>
    <xf numFmtId="0" fontId="9" fillId="0" borderId="0" xfId="3" applyFont="1"/>
    <xf numFmtId="0" fontId="4" fillId="0" borderId="0" xfId="0" applyFont="1"/>
  </cellXfs>
  <cellStyles count="6">
    <cellStyle name="常规" xfId="0" builtinId="0"/>
    <cellStyle name="超链接" xfId="1" builtinId="8" hidden="1"/>
    <cellStyle name="超链接" xfId="4" builtinId="8" hidden="1"/>
    <cellStyle name="解释性文本" xfId="3" builtinId="53"/>
    <cellStyle name="已访问的超链接" xfId="2" builtinId="9" hidden="1"/>
    <cellStyle name="已访问的超链接" xfId="5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215;&#20540;&#35774;&#2345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物品定价"/>
      <sheetName val="卡牌价值"/>
      <sheetName val="引用表"/>
      <sheetName val="ItemPreview"/>
    </sheetNames>
    <sheetDataSet>
      <sheetData sheetId="0">
        <row r="1">
          <cell r="A1" t="str">
            <v>代币</v>
          </cell>
        </row>
        <row r="2">
          <cell r="B2" t="str">
            <v>经验</v>
          </cell>
          <cell r="D2" t="str">
            <v>hero_exp</v>
          </cell>
          <cell r="E2">
            <v>2E-3</v>
          </cell>
          <cell r="G2">
            <v>6.0000000000000001E-3</v>
          </cell>
        </row>
        <row r="3">
          <cell r="B3" t="str">
            <v>现金</v>
          </cell>
          <cell r="D3" t="str">
            <v>coin</v>
          </cell>
          <cell r="E3">
            <v>6.6667000000000002E-3</v>
          </cell>
          <cell r="G3">
            <v>0.02</v>
          </cell>
        </row>
        <row r="4">
          <cell r="B4" t="str">
            <v>体力</v>
          </cell>
          <cell r="D4" t="str">
            <v>stam</v>
          </cell>
          <cell r="E4">
            <v>3.125</v>
          </cell>
        </row>
        <row r="5">
          <cell r="B5" t="str">
            <v>泽尼尔币</v>
          </cell>
          <cell r="D5" t="str">
            <v>honor</v>
          </cell>
          <cell r="E5">
            <v>3.2000000000000001E-2</v>
          </cell>
        </row>
        <row r="6">
          <cell r="B6" t="str">
            <v>公会贡献</v>
          </cell>
          <cell r="D6" t="str">
            <v>guild_contribution</v>
          </cell>
          <cell r="E6">
            <v>0.32</v>
          </cell>
        </row>
        <row r="7">
          <cell r="B7" t="str">
            <v>副本代币</v>
          </cell>
          <cell r="D7" t="str">
            <v>stage_token</v>
          </cell>
          <cell r="E7">
            <v>4.1666666666666664E-2</v>
          </cell>
        </row>
        <row r="8">
          <cell r="B8" t="str">
            <v>强者之路货币</v>
          </cell>
          <cell r="D8" t="str">
            <v>lb_coin</v>
          </cell>
          <cell r="E8">
            <v>0.05</v>
          </cell>
        </row>
        <row r="9">
          <cell r="B9" t="str">
            <v>钻石</v>
          </cell>
          <cell r="D9" t="str">
            <v>cash</v>
          </cell>
          <cell r="E9">
            <v>1</v>
          </cell>
          <cell r="G9">
            <v>1</v>
          </cell>
        </row>
        <row r="10">
          <cell r="B10" t="str">
            <v>色子</v>
          </cell>
          <cell r="D10" t="str">
            <v>dice</v>
          </cell>
          <cell r="E10">
            <v>2</v>
          </cell>
        </row>
        <row r="12">
          <cell r="A12" t="str">
            <v>其他类型</v>
          </cell>
        </row>
        <row r="13">
          <cell r="B13" t="str">
            <v>随机1星饰品</v>
          </cell>
          <cell r="D13" t="str">
            <v>pack,301</v>
          </cell>
          <cell r="E13">
            <v>2</v>
          </cell>
          <cell r="F13" t="str">
            <v>item,101</v>
          </cell>
          <cell r="G13">
            <v>6</v>
          </cell>
        </row>
        <row r="14">
          <cell r="B14" t="str">
            <v>随机2星饰品</v>
          </cell>
          <cell r="D14" t="str">
            <v>pack,302</v>
          </cell>
          <cell r="E14">
            <v>5</v>
          </cell>
          <cell r="F14" t="str">
            <v>item,102</v>
          </cell>
          <cell r="G14">
            <v>15</v>
          </cell>
        </row>
        <row r="15">
          <cell r="B15" t="str">
            <v>随机3星饰品</v>
          </cell>
          <cell r="D15" t="str">
            <v>pack,303</v>
          </cell>
          <cell r="E15">
            <v>10</v>
          </cell>
          <cell r="F15" t="str">
            <v>item,103</v>
          </cell>
          <cell r="G15">
            <v>50</v>
          </cell>
        </row>
        <row r="16">
          <cell r="B16" t="str">
            <v>随机4星饰品</v>
          </cell>
          <cell r="D16" t="str">
            <v>pack,304</v>
          </cell>
          <cell r="E16">
            <v>200</v>
          </cell>
          <cell r="F16" t="str">
            <v>item,104</v>
          </cell>
          <cell r="G16">
            <v>600</v>
          </cell>
        </row>
        <row r="17">
          <cell r="B17" t="str">
            <v>随机5星饰品</v>
          </cell>
          <cell r="D17" t="str">
            <v>pack,305</v>
          </cell>
          <cell r="E17">
            <v>1600</v>
          </cell>
          <cell r="F17" t="str">
            <v>item,105</v>
          </cell>
          <cell r="G17">
            <v>4800</v>
          </cell>
        </row>
        <row r="18">
          <cell r="B18" t="str">
            <v>随机图A碎片</v>
          </cell>
          <cell r="D18" t="str">
            <v>pack,701</v>
          </cell>
          <cell r="E18">
            <v>15</v>
          </cell>
        </row>
        <row r="19">
          <cell r="B19" t="str">
            <v>随机图B碎片</v>
          </cell>
          <cell r="D19" t="str">
            <v>pack,702</v>
          </cell>
          <cell r="E19">
            <v>40</v>
          </cell>
        </row>
        <row r="20">
          <cell r="B20" t="str">
            <v>随机图C碎片</v>
          </cell>
          <cell r="D20" t="str">
            <v>pack,703</v>
          </cell>
          <cell r="E20">
            <v>200</v>
          </cell>
        </row>
        <row r="22">
          <cell r="A22" t="str">
            <v>卡牌</v>
          </cell>
          <cell r="B22" t="str">
            <v>R</v>
          </cell>
          <cell r="E22">
            <v>300</v>
          </cell>
          <cell r="G22">
            <v>300</v>
          </cell>
        </row>
        <row r="23">
          <cell r="B23" t="str">
            <v>SR</v>
          </cell>
          <cell r="E23">
            <v>800</v>
          </cell>
          <cell r="G23">
            <v>800</v>
          </cell>
        </row>
        <row r="24">
          <cell r="B24" t="str">
            <v>SSR</v>
          </cell>
          <cell r="E24">
            <v>5000</v>
          </cell>
          <cell r="G24">
            <v>5000</v>
          </cell>
        </row>
        <row r="25">
          <cell r="B25" t="str">
            <v>R碎片</v>
          </cell>
          <cell r="E25">
            <v>10</v>
          </cell>
          <cell r="G25">
            <v>10</v>
          </cell>
        </row>
        <row r="26">
          <cell r="B26" t="str">
            <v>SR碎片</v>
          </cell>
          <cell r="E26">
            <v>20</v>
          </cell>
          <cell r="G26">
            <v>20</v>
          </cell>
        </row>
        <row r="27">
          <cell r="B27" t="str">
            <v>SSR碎片</v>
          </cell>
          <cell r="E27">
            <v>100</v>
          </cell>
          <cell r="G27">
            <v>100</v>
          </cell>
        </row>
        <row r="28">
          <cell r="B28" t="str">
            <v>技能碎片</v>
          </cell>
          <cell r="D28" t="str">
            <v>prop,403</v>
          </cell>
          <cell r="E28">
            <v>100</v>
          </cell>
          <cell r="G28">
            <v>100</v>
          </cell>
        </row>
        <row r="31">
          <cell r="A31" t="str">
            <v>道具表</v>
          </cell>
        </row>
        <row r="32">
          <cell r="A32" t="str">
            <v>ID</v>
          </cell>
          <cell r="B32" t="str">
            <v>名称</v>
          </cell>
          <cell r="C32" t="str">
            <v>描述</v>
          </cell>
          <cell r="D32" t="str">
            <v>代号</v>
          </cell>
          <cell r="E32" t="str">
            <v>定价</v>
          </cell>
        </row>
        <row r="33">
          <cell r="A33">
            <v>101</v>
          </cell>
          <cell r="B33" t="str">
            <v>经验团子</v>
          </cell>
          <cell r="C33">
            <v>200</v>
          </cell>
          <cell r="D33" t="str">
            <v>prop,101</v>
          </cell>
          <cell r="E33">
            <v>0.4</v>
          </cell>
          <cell r="G33">
            <v>1.2000000000000002</v>
          </cell>
        </row>
        <row r="34">
          <cell r="A34">
            <v>102</v>
          </cell>
          <cell r="B34" t="str">
            <v>经验蛋糕</v>
          </cell>
          <cell r="C34">
            <v>500</v>
          </cell>
          <cell r="D34" t="str">
            <v>prop,102</v>
          </cell>
          <cell r="E34">
            <v>1</v>
          </cell>
          <cell r="G34">
            <v>3</v>
          </cell>
        </row>
        <row r="35">
          <cell r="A35">
            <v>103</v>
          </cell>
          <cell r="B35" t="str">
            <v>经验奶昔</v>
          </cell>
          <cell r="C35">
            <v>1000</v>
          </cell>
          <cell r="D35" t="str">
            <v>prop,103</v>
          </cell>
          <cell r="E35">
            <v>2</v>
          </cell>
          <cell r="G35">
            <v>6</v>
          </cell>
        </row>
        <row r="36">
          <cell r="A36">
            <v>104</v>
          </cell>
          <cell r="B36" t="str">
            <v>经验鸡块</v>
          </cell>
          <cell r="C36">
            <v>3000</v>
          </cell>
          <cell r="D36" t="str">
            <v>prop,104</v>
          </cell>
          <cell r="E36">
            <v>6</v>
          </cell>
          <cell r="G36">
            <v>18</v>
          </cell>
        </row>
        <row r="37">
          <cell r="A37">
            <v>105</v>
          </cell>
          <cell r="B37" t="str">
            <v>经验鱼籽丼</v>
          </cell>
          <cell r="C37">
            <v>10000</v>
          </cell>
          <cell r="D37" t="str">
            <v>prop,105</v>
          </cell>
          <cell r="E37">
            <v>20</v>
          </cell>
          <cell r="G37">
            <v>60</v>
          </cell>
        </row>
        <row r="38">
          <cell r="A38">
            <v>106</v>
          </cell>
          <cell r="B38" t="str">
            <v>经验寿喜锅</v>
          </cell>
          <cell r="C38">
            <v>30000</v>
          </cell>
          <cell r="D38" t="str">
            <v>prop,106</v>
          </cell>
          <cell r="E38">
            <v>60</v>
          </cell>
          <cell r="G38">
            <v>180</v>
          </cell>
        </row>
        <row r="39">
          <cell r="A39">
            <v>201</v>
          </cell>
          <cell r="B39" t="str">
            <v>入门实力徽章</v>
          </cell>
          <cell r="C39" t="str">
            <v>实力的凭证，用于将角色提升到2星。</v>
          </cell>
          <cell r="D39" t="str">
            <v>prop,201</v>
          </cell>
        </row>
        <row r="40">
          <cell r="A40">
            <v>202</v>
          </cell>
          <cell r="B40" t="str">
            <v>初级实力徽章</v>
          </cell>
          <cell r="C40" t="str">
            <v>实力的凭证，用于将角色提升到2星和3星。</v>
          </cell>
          <cell r="D40" t="str">
            <v>prop,202</v>
          </cell>
          <cell r="E40">
            <v>2</v>
          </cell>
          <cell r="G40">
            <v>6</v>
          </cell>
        </row>
        <row r="41">
          <cell r="A41">
            <v>203</v>
          </cell>
          <cell r="B41" t="str">
            <v>中级实力徽章</v>
          </cell>
          <cell r="C41" t="str">
            <v>实力的凭证，用于将角色提升到3星和4星。</v>
          </cell>
          <cell r="D41" t="str">
            <v>prop,203</v>
          </cell>
          <cell r="E41">
            <v>3</v>
          </cell>
          <cell r="G41">
            <v>9</v>
          </cell>
        </row>
        <row r="42">
          <cell r="A42">
            <v>204</v>
          </cell>
          <cell r="B42" t="str">
            <v>高级实力徽章</v>
          </cell>
          <cell r="C42" t="str">
            <v>实力的凭证，用于将角色提升到4星和5星。</v>
          </cell>
          <cell r="D42" t="str">
            <v>prop,204</v>
          </cell>
          <cell r="E42">
            <v>5</v>
          </cell>
          <cell r="G42">
            <v>15</v>
          </cell>
        </row>
        <row r="43">
          <cell r="A43">
            <v>205</v>
          </cell>
          <cell r="B43" t="str">
            <v>特级实力徽章</v>
          </cell>
          <cell r="C43" t="str">
            <v>实力的凭证，用于将角色提升到5星和6星。</v>
          </cell>
          <cell r="D43" t="str">
            <v>prop,205</v>
          </cell>
          <cell r="E43">
            <v>10</v>
          </cell>
          <cell r="G43">
            <v>30</v>
          </cell>
        </row>
        <row r="44">
          <cell r="A44">
            <v>206</v>
          </cell>
          <cell r="B44" t="str">
            <v>超级实力徽章</v>
          </cell>
          <cell r="C44" t="str">
            <v>实力的凭证，用于将角色提升到6星。</v>
          </cell>
          <cell r="D44" t="str">
            <v>prop,206</v>
          </cell>
          <cell r="E44">
            <v>20</v>
          </cell>
          <cell r="G44">
            <v>60</v>
          </cell>
        </row>
        <row r="45">
          <cell r="A45">
            <v>207</v>
          </cell>
          <cell r="B45" t="str">
            <v>格斗力认证</v>
          </cell>
          <cell r="C45" t="str">
            <v>实力的凭证，用于将格斗类角色提升至2-4星。</v>
          </cell>
          <cell r="D45" t="str">
            <v>prop,207</v>
          </cell>
          <cell r="E45">
            <v>10</v>
          </cell>
          <cell r="G45">
            <v>30</v>
          </cell>
        </row>
        <row r="46">
          <cell r="A46">
            <v>208</v>
          </cell>
          <cell r="B46" t="str">
            <v>武装力认证</v>
          </cell>
          <cell r="C46" t="str">
            <v>实力的凭证，用于将持械类角色提升至2-4星。</v>
          </cell>
          <cell r="D46" t="str">
            <v>prop,208</v>
          </cell>
          <cell r="E46">
            <v>10</v>
          </cell>
          <cell r="G46">
            <v>30</v>
          </cell>
        </row>
        <row r="47">
          <cell r="A47">
            <v>209</v>
          </cell>
          <cell r="B47" t="str">
            <v>超能力认证</v>
          </cell>
          <cell r="C47" t="str">
            <v>实力的凭证，用于将超能类角色提升至2-4星。</v>
          </cell>
          <cell r="D47" t="str">
            <v>prop,209</v>
          </cell>
          <cell r="E47">
            <v>10</v>
          </cell>
          <cell r="G47">
            <v>30</v>
          </cell>
        </row>
        <row r="48">
          <cell r="A48">
            <v>210</v>
          </cell>
          <cell r="B48" t="str">
            <v>机械力认证</v>
          </cell>
          <cell r="C48" t="str">
            <v>实力的凭证，用于将机械类角色提升至2-4星。</v>
          </cell>
          <cell r="D48" t="str">
            <v>prop,210</v>
          </cell>
          <cell r="E48">
            <v>10</v>
          </cell>
          <cell r="G48">
            <v>30</v>
          </cell>
        </row>
        <row r="49">
          <cell r="A49">
            <v>211</v>
          </cell>
          <cell r="B49" t="str">
            <v>高等格斗力认证</v>
          </cell>
          <cell r="C49" t="str">
            <v>实力的凭证，用于将格斗类角色提升至5-6星。</v>
          </cell>
          <cell r="D49" t="str">
            <v>prop,211</v>
          </cell>
          <cell r="E49">
            <v>20</v>
          </cell>
          <cell r="G49">
            <v>60</v>
          </cell>
        </row>
        <row r="50">
          <cell r="A50">
            <v>212</v>
          </cell>
          <cell r="B50" t="str">
            <v>高等武装力认证</v>
          </cell>
          <cell r="C50" t="str">
            <v>实力的凭证，用于将持械类角色提升至5-6星。</v>
          </cell>
          <cell r="D50" t="str">
            <v>prop,212</v>
          </cell>
          <cell r="E50">
            <v>20</v>
          </cell>
          <cell r="G50">
            <v>60</v>
          </cell>
        </row>
        <row r="51">
          <cell r="A51">
            <v>213</v>
          </cell>
          <cell r="B51" t="str">
            <v>高等超能力认证</v>
          </cell>
          <cell r="C51" t="str">
            <v>实力的凭证，用于将超能类角色提升至5-6星。</v>
          </cell>
          <cell r="D51" t="str">
            <v>prop,213</v>
          </cell>
          <cell r="E51">
            <v>20</v>
          </cell>
          <cell r="G51">
            <v>60</v>
          </cell>
        </row>
        <row r="52">
          <cell r="A52">
            <v>214</v>
          </cell>
          <cell r="B52" t="str">
            <v>高等机械力认证</v>
          </cell>
          <cell r="C52" t="str">
            <v>实力的凭证，用于将机械类角色提升至5-6星。</v>
          </cell>
          <cell r="D52" t="str">
            <v>prop,214</v>
          </cell>
          <cell r="E52">
            <v>20</v>
          </cell>
          <cell r="G52">
            <v>60</v>
          </cell>
        </row>
        <row r="53">
          <cell r="A53">
            <v>301</v>
          </cell>
          <cell r="B53" t="str">
            <v>元气牛肉</v>
          </cell>
          <cell r="C53" t="str">
            <v>用于点亮格斗类角色的天赋。</v>
          </cell>
          <cell r="D53" t="str">
            <v>prop,301</v>
          </cell>
          <cell r="E53">
            <v>20</v>
          </cell>
          <cell r="G53">
            <v>60</v>
          </cell>
        </row>
        <row r="54">
          <cell r="A54">
            <v>302</v>
          </cell>
          <cell r="B54" t="str">
            <v>“Super-X”</v>
          </cell>
          <cell r="C54" t="str">
            <v>用于点亮格斗类角色的天赋。</v>
          </cell>
          <cell r="D54" t="str">
            <v>prop,302</v>
          </cell>
          <cell r="E54">
            <v>50</v>
          </cell>
          <cell r="G54">
            <v>150</v>
          </cell>
        </row>
        <row r="55">
          <cell r="A55">
            <v>303</v>
          </cell>
          <cell r="B55" t="str">
            <v>肌力药剂</v>
          </cell>
          <cell r="C55" t="str">
            <v>用于点亮格斗类角色的天赋。</v>
          </cell>
          <cell r="D55" t="str">
            <v>prop,303</v>
          </cell>
          <cell r="E55">
            <v>100</v>
          </cell>
          <cell r="G55">
            <v>450</v>
          </cell>
        </row>
        <row r="56">
          <cell r="A56">
            <v>304</v>
          </cell>
          <cell r="B56" t="str">
            <v>训练拳套</v>
          </cell>
          <cell r="C56" t="str">
            <v>用于点亮持械类角色的天赋。</v>
          </cell>
          <cell r="D56" t="str">
            <v>prop,304</v>
          </cell>
          <cell r="E56">
            <v>20</v>
          </cell>
          <cell r="G56">
            <v>60</v>
          </cell>
        </row>
        <row r="57">
          <cell r="A57">
            <v>305</v>
          </cell>
          <cell r="B57" t="str">
            <v>训练刀具</v>
          </cell>
          <cell r="C57" t="str">
            <v>用于点亮持械类角色的天赋。</v>
          </cell>
          <cell r="D57" t="str">
            <v>prop,305</v>
          </cell>
          <cell r="E57">
            <v>50</v>
          </cell>
          <cell r="G57">
            <v>150</v>
          </cell>
        </row>
        <row r="58">
          <cell r="A58">
            <v>306</v>
          </cell>
          <cell r="B58" t="str">
            <v>训练枪械</v>
          </cell>
          <cell r="C58" t="str">
            <v>用于点亮持械类角色的天赋。</v>
          </cell>
          <cell r="D58" t="str">
            <v>prop,306</v>
          </cell>
          <cell r="E58">
            <v>100</v>
          </cell>
          <cell r="G58">
            <v>450</v>
          </cell>
        </row>
        <row r="59">
          <cell r="A59">
            <v>307</v>
          </cell>
          <cell r="B59" t="str">
            <v>超能勺子</v>
          </cell>
          <cell r="C59" t="str">
            <v>用于点亮超能类角色的天赋。</v>
          </cell>
          <cell r="D59" t="str">
            <v>prop,307</v>
          </cell>
          <cell r="E59">
            <v>20</v>
          </cell>
          <cell r="G59">
            <v>60</v>
          </cell>
        </row>
        <row r="60">
          <cell r="A60">
            <v>308</v>
          </cell>
          <cell r="B60" t="str">
            <v>超能飞石</v>
          </cell>
          <cell r="C60" t="str">
            <v>用于点亮超能类角色的天赋。</v>
          </cell>
          <cell r="D60" t="str">
            <v>prop,308</v>
          </cell>
          <cell r="E60">
            <v>50</v>
          </cell>
          <cell r="G60">
            <v>150</v>
          </cell>
        </row>
        <row r="61">
          <cell r="A61">
            <v>309</v>
          </cell>
          <cell r="B61" t="str">
            <v>超能量球</v>
          </cell>
          <cell r="C61" t="str">
            <v>用于点亮超能类角色的天赋。</v>
          </cell>
          <cell r="D61" t="str">
            <v>prop,309</v>
          </cell>
          <cell r="E61">
            <v>100</v>
          </cell>
          <cell r="G61">
            <v>450</v>
          </cell>
        </row>
        <row r="62">
          <cell r="A62">
            <v>310</v>
          </cell>
          <cell r="B62" t="str">
            <v>机械配件</v>
          </cell>
          <cell r="C62" t="str">
            <v>用于点亮机械类角色的天赋。</v>
          </cell>
          <cell r="D62" t="str">
            <v>prop,310</v>
          </cell>
          <cell r="E62">
            <v>20</v>
          </cell>
          <cell r="G62">
            <v>60</v>
          </cell>
        </row>
        <row r="63">
          <cell r="A63">
            <v>311</v>
          </cell>
          <cell r="B63" t="str">
            <v>机械引擎</v>
          </cell>
          <cell r="C63" t="str">
            <v>用于点亮机械类角色的天赋。</v>
          </cell>
          <cell r="D63" t="str">
            <v>prop,311</v>
          </cell>
          <cell r="E63">
            <v>50</v>
          </cell>
          <cell r="G63">
            <v>150</v>
          </cell>
        </row>
        <row r="64">
          <cell r="A64">
            <v>312</v>
          </cell>
          <cell r="B64" t="str">
            <v>能量核心</v>
          </cell>
          <cell r="C64" t="str">
            <v>用于点亮机械类角色的天赋。</v>
          </cell>
          <cell r="D64" t="str">
            <v>prop,312</v>
          </cell>
          <cell r="E64">
            <v>100</v>
          </cell>
          <cell r="G64">
            <v>450</v>
          </cell>
        </row>
        <row r="65">
          <cell r="A65">
            <v>313</v>
          </cell>
          <cell r="B65" t="str">
            <v>低等攻击天赋书</v>
          </cell>
          <cell r="C65" t="str">
            <v>用于点亮角色的攻击类天赋。</v>
          </cell>
          <cell r="D65" t="str">
            <v>prop,313</v>
          </cell>
          <cell r="E65">
            <v>10</v>
          </cell>
          <cell r="G65">
            <v>30</v>
          </cell>
        </row>
        <row r="66">
          <cell r="A66">
            <v>314</v>
          </cell>
          <cell r="B66" t="str">
            <v>中等攻击天赋书</v>
          </cell>
          <cell r="C66" t="str">
            <v>用于点亮角色的攻击类天赋。</v>
          </cell>
          <cell r="D66" t="str">
            <v>prop,314</v>
          </cell>
          <cell r="E66">
            <v>30</v>
          </cell>
          <cell r="G66">
            <v>90</v>
          </cell>
        </row>
        <row r="67">
          <cell r="A67">
            <v>315</v>
          </cell>
          <cell r="B67" t="str">
            <v>高等攻击天赋书</v>
          </cell>
          <cell r="C67" t="str">
            <v>用于点亮角色的攻击类天赋。</v>
          </cell>
          <cell r="D67" t="str">
            <v>prop,315</v>
          </cell>
          <cell r="E67">
            <v>120</v>
          </cell>
          <cell r="G67">
            <v>360</v>
          </cell>
        </row>
        <row r="68">
          <cell r="A68">
            <v>316</v>
          </cell>
          <cell r="B68" t="str">
            <v>低等生存天赋书</v>
          </cell>
          <cell r="C68" t="str">
            <v>用于点亮角色的防御类天赋。</v>
          </cell>
          <cell r="D68" t="str">
            <v>prop,316</v>
          </cell>
          <cell r="E68">
            <v>10</v>
          </cell>
          <cell r="G68">
            <v>30</v>
          </cell>
        </row>
        <row r="69">
          <cell r="A69">
            <v>317</v>
          </cell>
          <cell r="B69" t="str">
            <v>中等生存天赋书</v>
          </cell>
          <cell r="C69" t="str">
            <v>用于点亮角色的防御类天赋。</v>
          </cell>
          <cell r="D69" t="str">
            <v>prop,317</v>
          </cell>
          <cell r="E69">
            <v>30</v>
          </cell>
          <cell r="G69">
            <v>90</v>
          </cell>
        </row>
        <row r="70">
          <cell r="A70">
            <v>318</v>
          </cell>
          <cell r="B70" t="str">
            <v>高等生存天赋书</v>
          </cell>
          <cell r="C70" t="str">
            <v>用于点亮角色的防御类天赋。</v>
          </cell>
          <cell r="D70" t="str">
            <v>prop,318</v>
          </cell>
          <cell r="E70">
            <v>120</v>
          </cell>
          <cell r="G70">
            <v>360</v>
          </cell>
        </row>
        <row r="71">
          <cell r="A71">
            <v>319</v>
          </cell>
          <cell r="B71" t="str">
            <v>低等其他天赋书</v>
          </cell>
          <cell r="C71" t="str">
            <v>用于点亮角色的功能类天赋。</v>
          </cell>
          <cell r="D71" t="str">
            <v>prop,319</v>
          </cell>
          <cell r="E71">
            <v>10</v>
          </cell>
        </row>
        <row r="72">
          <cell r="A72">
            <v>320</v>
          </cell>
          <cell r="B72" t="str">
            <v>中等其他天赋书</v>
          </cell>
          <cell r="C72" t="str">
            <v>用于点亮角色的功能类天赋。</v>
          </cell>
          <cell r="D72" t="str">
            <v>prop,320</v>
          </cell>
          <cell r="E72">
            <v>30</v>
          </cell>
        </row>
        <row r="73">
          <cell r="A73">
            <v>321</v>
          </cell>
          <cell r="B73" t="str">
            <v>高等其他天赋书</v>
          </cell>
          <cell r="C73" t="str">
            <v>用于点亮角色的功能类天赋。</v>
          </cell>
          <cell r="D73" t="str">
            <v>prop,321</v>
          </cell>
          <cell r="E73">
            <v>120</v>
          </cell>
        </row>
        <row r="74">
          <cell r="A74">
            <v>322</v>
          </cell>
          <cell r="B74" t="str">
            <v>觉醒胶囊</v>
          </cell>
          <cell r="C74" t="str">
            <v>用于激活角色的天赋技能。</v>
          </cell>
          <cell r="D74" t="str">
            <v>prop,322</v>
          </cell>
          <cell r="E74">
            <v>50</v>
          </cell>
          <cell r="G74">
            <v>150</v>
          </cell>
        </row>
        <row r="75">
          <cell r="A75">
            <v>323</v>
          </cell>
          <cell r="B75" t="str">
            <v>高级觉醒胶囊</v>
          </cell>
          <cell r="C75" t="str">
            <v>用于激活角色的天赋技能。</v>
          </cell>
          <cell r="D75" t="str">
            <v>prop,323</v>
          </cell>
          <cell r="E75">
            <v>100</v>
          </cell>
          <cell r="G75">
            <v>300</v>
          </cell>
        </row>
        <row r="76">
          <cell r="A76">
            <v>401</v>
          </cell>
          <cell r="B76" t="str">
            <v>1星万能碎片</v>
          </cell>
          <cell r="C76" t="str">
            <v>用于突破初始星级为1星的角色，可以替代角色碎片。</v>
          </cell>
          <cell r="D76" t="str">
            <v>prop,401</v>
          </cell>
          <cell r="E76">
            <v>10</v>
          </cell>
        </row>
        <row r="77">
          <cell r="A77">
            <v>402</v>
          </cell>
          <cell r="B77" t="str">
            <v>2星万能碎片</v>
          </cell>
          <cell r="C77" t="str">
            <v>用于突破初始星级为2星的角色，可以替代角色碎片。</v>
          </cell>
          <cell r="D77" t="str">
            <v>prop,402</v>
          </cell>
          <cell r="E77">
            <v>20</v>
          </cell>
        </row>
        <row r="78">
          <cell r="A78">
            <v>403</v>
          </cell>
          <cell r="B78" t="str">
            <v>技能碎片</v>
          </cell>
          <cell r="C78" t="str">
            <v>可替代任意角色碎片，用于角色技能升级。</v>
          </cell>
          <cell r="D78" t="str">
            <v>prop,403</v>
          </cell>
          <cell r="E78">
            <v>100</v>
          </cell>
          <cell r="G78">
            <v>100</v>
          </cell>
        </row>
        <row r="79">
          <cell r="A79">
            <v>502</v>
          </cell>
          <cell r="B79" t="str">
            <v>背心尊者的碎片</v>
          </cell>
          <cell r="C79" t="str">
            <v>收集40个碎片可以招募角色：背心尊者。同时也是其突破的必备材料。</v>
          </cell>
          <cell r="D79" t="str">
            <v>prop,502</v>
          </cell>
          <cell r="E79">
            <v>20</v>
          </cell>
        </row>
        <row r="80">
          <cell r="A80">
            <v>503</v>
          </cell>
          <cell r="B80" t="str">
            <v>背心黑洞的碎片</v>
          </cell>
          <cell r="C80" t="str">
            <v>收集30个碎片可以招募角色：背心黑洞。同时也是其突破的必备材料。</v>
          </cell>
          <cell r="D80" t="str">
            <v>prop,503</v>
          </cell>
          <cell r="E80">
            <v>10</v>
          </cell>
        </row>
        <row r="81">
          <cell r="A81">
            <v>504</v>
          </cell>
          <cell r="B81" t="str">
            <v>背心猛虎的碎片</v>
          </cell>
          <cell r="C81" t="str">
            <v>收集30个碎片可以招募角色：背心猛虎。同时也是其突破的必备材料。</v>
          </cell>
          <cell r="D81" t="str">
            <v>prop,504</v>
          </cell>
          <cell r="E81">
            <v>10</v>
          </cell>
        </row>
        <row r="82">
          <cell r="A82">
            <v>505</v>
          </cell>
          <cell r="B82" t="str">
            <v>钉锤头的碎片</v>
          </cell>
          <cell r="C82" t="str">
            <v>收集30个碎片可以招募角色：钉锤头。同时也是其突破的必备材料。</v>
          </cell>
          <cell r="D82" t="str">
            <v>prop,505</v>
          </cell>
          <cell r="E82">
            <v>10</v>
          </cell>
        </row>
        <row r="83">
          <cell r="A83">
            <v>508</v>
          </cell>
          <cell r="B83" t="str">
            <v>基诺斯博士的碎片</v>
          </cell>
          <cell r="C83" t="str">
            <v>收集40个碎片可以招募角色：基诺斯博士。同时也是其突破的必备材料。</v>
          </cell>
          <cell r="D83" t="str">
            <v>prop,508</v>
          </cell>
          <cell r="E83">
            <v>20</v>
          </cell>
        </row>
        <row r="84">
          <cell r="A84">
            <v>509</v>
          </cell>
          <cell r="B84" t="str">
            <v>土龙的碎片</v>
          </cell>
          <cell r="C84" t="str">
            <v>收集30个碎片可以招募角色：土龙。同时也是其突破的必备材料。</v>
          </cell>
          <cell r="D84" t="str">
            <v>prop,509</v>
          </cell>
          <cell r="E84">
            <v>10</v>
          </cell>
        </row>
        <row r="85">
          <cell r="A85">
            <v>510</v>
          </cell>
          <cell r="B85" t="str">
            <v>蚊女的碎片</v>
          </cell>
          <cell r="C85" t="str">
            <v>收集40个碎片可以招募角色：蚊女。同时也是其突破的必备材料。</v>
          </cell>
          <cell r="D85" t="str">
            <v>prop,510</v>
          </cell>
          <cell r="E85">
            <v>20</v>
          </cell>
        </row>
        <row r="86">
          <cell r="A86">
            <v>511</v>
          </cell>
          <cell r="B86" t="str">
            <v>兽王的碎片</v>
          </cell>
          <cell r="C86" t="str">
            <v>收集40个碎片可以招募角色：兽王。同时也是其突破的必备材料。</v>
          </cell>
          <cell r="D86" t="str">
            <v>prop,511</v>
          </cell>
          <cell r="E86">
            <v>20</v>
          </cell>
        </row>
        <row r="87">
          <cell r="A87">
            <v>512</v>
          </cell>
          <cell r="B87" t="str">
            <v>装甲猩猩的碎片</v>
          </cell>
          <cell r="C87" t="str">
            <v>收集40个碎片可以招募角色：装甲猩猩。同时也是其突破的必备材料。</v>
          </cell>
          <cell r="D87" t="str">
            <v>prop,512</v>
          </cell>
          <cell r="E87">
            <v>20</v>
          </cell>
        </row>
        <row r="88">
          <cell r="A88">
            <v>513</v>
          </cell>
          <cell r="B88" t="str">
            <v>阿修罗独角仙的碎片</v>
          </cell>
          <cell r="C88" t="str">
            <v>收集50个碎片可以招募角色：阿修罗独角仙。同时也是其突破的必备材料。</v>
          </cell>
          <cell r="D88" t="str">
            <v>prop,513</v>
          </cell>
          <cell r="E88">
            <v>100</v>
          </cell>
        </row>
        <row r="89">
          <cell r="A89">
            <v>514</v>
          </cell>
          <cell r="B89" t="str">
            <v>冲天好小子的碎片</v>
          </cell>
          <cell r="C89" t="str">
            <v>收集30个碎片可以招募角色：冲天好小子。同时也是其突破的必备材料。</v>
          </cell>
          <cell r="D89" t="str">
            <v>prop,514</v>
          </cell>
          <cell r="E89">
            <v>10</v>
          </cell>
        </row>
        <row r="90">
          <cell r="A90">
            <v>515</v>
          </cell>
          <cell r="B90" t="str">
            <v>快拳侠的碎片</v>
          </cell>
          <cell r="C90" t="str">
            <v>收集30个碎片可以招募角色：快拳侠。同时也是其突破的必备材料。</v>
          </cell>
          <cell r="D90" t="str">
            <v>prop,515</v>
          </cell>
          <cell r="E90">
            <v>10</v>
          </cell>
        </row>
        <row r="91">
          <cell r="A91">
            <v>516</v>
          </cell>
          <cell r="B91" t="str">
            <v>丧服吊带裤的碎片</v>
          </cell>
          <cell r="C91" t="str">
            <v>收集30个碎片可以招募角色：丧服吊带裤。同时也是其突破的必备材料。</v>
          </cell>
          <cell r="D91" t="str">
            <v>prop,516</v>
          </cell>
          <cell r="E91">
            <v>10</v>
          </cell>
        </row>
        <row r="92">
          <cell r="A92">
            <v>517</v>
          </cell>
          <cell r="B92" t="str">
            <v>十字键的碎片</v>
          </cell>
          <cell r="C92" t="str">
            <v>收集30个碎片可以招募角色：十字键。同时也是其突破的必备材料。</v>
          </cell>
          <cell r="D92" t="str">
            <v>prop,517</v>
          </cell>
          <cell r="E92">
            <v>10</v>
          </cell>
        </row>
        <row r="93">
          <cell r="A93">
            <v>518</v>
          </cell>
          <cell r="B93" t="str">
            <v>微笑超人的碎片</v>
          </cell>
          <cell r="C93" t="str">
            <v>收集40个碎片可以招募角色：微笑超人。同时也是其突破的必备材料。</v>
          </cell>
          <cell r="D93" t="str">
            <v>prop,518</v>
          </cell>
          <cell r="E93">
            <v>20</v>
          </cell>
        </row>
        <row r="94">
          <cell r="A94">
            <v>519</v>
          </cell>
          <cell r="B94" t="str">
            <v>闪电Max的碎片</v>
          </cell>
          <cell r="C94" t="str">
            <v>收集40个碎片可以招募角色：闪电Max。同时也是其突破的必备材料。</v>
          </cell>
          <cell r="D94" t="str">
            <v>prop,519</v>
          </cell>
          <cell r="E94">
            <v>20</v>
          </cell>
        </row>
        <row r="95">
          <cell r="A95">
            <v>520</v>
          </cell>
          <cell r="B95" t="str">
            <v>弹簧胡子的碎片</v>
          </cell>
          <cell r="C95" t="str">
            <v>收集40个碎片可以招募角色：弹簧胡子。同时也是其突破的必备材料。</v>
          </cell>
          <cell r="D95" t="str">
            <v>prop,520</v>
          </cell>
          <cell r="E95">
            <v>20</v>
          </cell>
        </row>
        <row r="96">
          <cell r="A96">
            <v>521</v>
          </cell>
          <cell r="B96" t="str">
            <v>黄金球的碎片</v>
          </cell>
          <cell r="C96" t="str">
            <v>收集40个碎片可以招募角色：黄金球。同时也是其突破的必备材料。</v>
          </cell>
          <cell r="D96" t="str">
            <v>prop,521</v>
          </cell>
          <cell r="E96">
            <v>20</v>
          </cell>
        </row>
        <row r="97">
          <cell r="A97">
            <v>522</v>
          </cell>
          <cell r="B97" t="str">
            <v>斯奈克的碎片</v>
          </cell>
          <cell r="C97" t="str">
            <v>收集40个碎片可以招募角色：斯奈克。同时也是其突破的必备材料。</v>
          </cell>
          <cell r="D97" t="str">
            <v>prop,522</v>
          </cell>
          <cell r="E97">
            <v>20</v>
          </cell>
        </row>
        <row r="98">
          <cell r="A98">
            <v>523</v>
          </cell>
          <cell r="B98" t="str">
            <v>毒刺的碎片</v>
          </cell>
          <cell r="C98" t="str">
            <v>收集40个碎片可以招募角色：毒刺。同时也是其突破的必备材料。</v>
          </cell>
          <cell r="D98" t="str">
            <v>prop,523</v>
          </cell>
          <cell r="E98">
            <v>20</v>
          </cell>
        </row>
        <row r="99">
          <cell r="A99">
            <v>524</v>
          </cell>
          <cell r="B99" t="str">
            <v>青焰的碎片</v>
          </cell>
          <cell r="C99" t="str">
            <v>收集40个碎片可以招募角色：青焰。同时也是其突破的必备材料。</v>
          </cell>
          <cell r="D99" t="str">
            <v>prop,524</v>
          </cell>
          <cell r="E99">
            <v>20</v>
          </cell>
        </row>
        <row r="100">
          <cell r="A100">
            <v>525</v>
          </cell>
          <cell r="B100" t="str">
            <v>甜心假面的碎片</v>
          </cell>
          <cell r="C100" t="str">
            <v>收集40个碎片可以招募角色：甜心假面。同时也是其突破的必备材料。</v>
          </cell>
          <cell r="D100" t="str">
            <v>prop,525</v>
          </cell>
          <cell r="E100">
            <v>20</v>
          </cell>
        </row>
        <row r="101">
          <cell r="A101">
            <v>526</v>
          </cell>
          <cell r="B101" t="str">
            <v>性感囚犯的碎片</v>
          </cell>
          <cell r="C101" t="str">
            <v>收集40个碎片可以招募角色：性感囚犯。同时也是其突破的必备材料。</v>
          </cell>
          <cell r="D101" t="str">
            <v>prop,526</v>
          </cell>
          <cell r="E101">
            <v>20</v>
          </cell>
        </row>
        <row r="102">
          <cell r="A102">
            <v>527</v>
          </cell>
          <cell r="B102" t="str">
            <v>银色獠牙邦古的碎片</v>
          </cell>
          <cell r="C102" t="str">
            <v>收集50个碎片可以招募角色：银色獠牙邦古。同时也是其突破的必备材料。</v>
          </cell>
          <cell r="D102" t="str">
            <v>prop,527</v>
          </cell>
          <cell r="E102">
            <v>100</v>
          </cell>
        </row>
        <row r="103">
          <cell r="A103">
            <v>529</v>
          </cell>
          <cell r="B103" t="str">
            <v>螃蟹怪的碎片</v>
          </cell>
          <cell r="C103" t="str">
            <v>收集30个碎片可以招募角色：螃蟹怪。同时也是其突破的必备材料。</v>
          </cell>
          <cell r="D103" t="str">
            <v>prop,529</v>
          </cell>
          <cell r="E103">
            <v>10</v>
          </cell>
        </row>
        <row r="104">
          <cell r="A104">
            <v>530</v>
          </cell>
          <cell r="B104" t="str">
            <v>汽车人的碎片</v>
          </cell>
          <cell r="C104" t="str">
            <v>收集30个碎片可以招募角色：汽车人。同时也是其突破的必备材料。</v>
          </cell>
          <cell r="D104" t="str">
            <v>prop,530</v>
          </cell>
          <cell r="E104">
            <v>10</v>
          </cell>
        </row>
        <row r="105">
          <cell r="A105">
            <v>531</v>
          </cell>
          <cell r="B105" t="str">
            <v>无限海带的碎片</v>
          </cell>
          <cell r="C105" t="str">
            <v>收集40个碎片可以招募角色：无限海带。同时也是其突破的必备材料。</v>
          </cell>
          <cell r="D105" t="str">
            <v>prop,531</v>
          </cell>
          <cell r="E105">
            <v>20</v>
          </cell>
        </row>
        <row r="106">
          <cell r="A106">
            <v>532</v>
          </cell>
          <cell r="B106" t="str">
            <v>地底王的碎片</v>
          </cell>
          <cell r="C106" t="str">
            <v>收集40个碎片可以招募角色：地底王。同时也是其突破的必备材料。</v>
          </cell>
          <cell r="D106" t="str">
            <v>prop,532</v>
          </cell>
          <cell r="E106">
            <v>20</v>
          </cell>
        </row>
        <row r="107">
          <cell r="A107">
            <v>533</v>
          </cell>
          <cell r="B107" t="str">
            <v>深海王的碎片</v>
          </cell>
          <cell r="C107" t="str">
            <v>收集40个碎片可以招募角色：深海王。同时也是其突破的必备材料。</v>
          </cell>
          <cell r="D107" t="str">
            <v>prop,533</v>
          </cell>
          <cell r="E107">
            <v>20</v>
          </cell>
        </row>
        <row r="108">
          <cell r="A108">
            <v>534</v>
          </cell>
          <cell r="B108" t="str">
            <v>天空王的碎片</v>
          </cell>
          <cell r="C108" t="str">
            <v>收集40个碎片可以招募角色：天空王。同时也是其突破的必备材料。</v>
          </cell>
          <cell r="D108" t="str">
            <v>prop,534</v>
          </cell>
          <cell r="E108">
            <v>20</v>
          </cell>
        </row>
        <row r="109">
          <cell r="A109">
            <v>535</v>
          </cell>
          <cell r="B109" t="str">
            <v>疫苗人的碎片</v>
          </cell>
          <cell r="C109" t="str">
            <v>收集40个碎片可以招募角色：疫苗人。同时也是其突破的必备材料。</v>
          </cell>
          <cell r="D109" t="str">
            <v>prop,535</v>
          </cell>
          <cell r="E109">
            <v>20</v>
          </cell>
        </row>
        <row r="110">
          <cell r="A110">
            <v>536</v>
          </cell>
          <cell r="B110" t="str">
            <v>戈留干修普的碎片</v>
          </cell>
          <cell r="C110" t="str">
            <v>收集40个碎片可以招募角色：戈留干修普。同时也是其突破的必备材料。</v>
          </cell>
          <cell r="D110" t="str">
            <v>prop,536</v>
          </cell>
          <cell r="E110">
            <v>20</v>
          </cell>
        </row>
        <row r="111">
          <cell r="A111">
            <v>537</v>
          </cell>
          <cell r="B111" t="str">
            <v>格洛里巴斯的碎片</v>
          </cell>
          <cell r="C111" t="str">
            <v>收集40个碎片可以招募角色：格洛里巴斯。同时也是其突破的必备材料。</v>
          </cell>
          <cell r="D111" t="str">
            <v>prop,537</v>
          </cell>
          <cell r="E111">
            <v>20</v>
          </cell>
        </row>
        <row r="112">
          <cell r="A112">
            <v>538</v>
          </cell>
          <cell r="B112" t="str">
            <v>战栗的龙卷的碎片</v>
          </cell>
          <cell r="C112" t="str">
            <v>收集50个碎片可以招募角色：战栗的龙卷。同时也是其突破的必备材料。</v>
          </cell>
          <cell r="D112" t="str">
            <v>prop,538</v>
          </cell>
          <cell r="E112">
            <v>100</v>
          </cell>
        </row>
        <row r="113">
          <cell r="A113">
            <v>539</v>
          </cell>
          <cell r="B113" t="str">
            <v>梅鲁扎嘎鲁多的碎片</v>
          </cell>
          <cell r="C113" t="str">
            <v>收集50个碎片可以招募角色：梅鲁扎嘎鲁多。同时也是其突破的必备材料。</v>
          </cell>
          <cell r="D113" t="str">
            <v>prop,539</v>
          </cell>
          <cell r="E113">
            <v>100</v>
          </cell>
        </row>
        <row r="114">
          <cell r="A114">
            <v>540</v>
          </cell>
          <cell r="B114" t="str">
            <v>原子武士的碎片</v>
          </cell>
          <cell r="C114" t="str">
            <v>收集50个碎片可以招募角色：原子武士。同时也是其突破的必备材料。</v>
          </cell>
          <cell r="D114" t="str">
            <v>prop,540</v>
          </cell>
          <cell r="E114">
            <v>100</v>
          </cell>
        </row>
        <row r="115">
          <cell r="A115">
            <v>541</v>
          </cell>
          <cell r="B115" t="str">
            <v>居合庵的碎片</v>
          </cell>
          <cell r="C115" t="str">
            <v>收集40个碎片可以招募角色：居合庵。同时也是其突破的必备材料。</v>
          </cell>
          <cell r="D115" t="str">
            <v>prop,541</v>
          </cell>
          <cell r="E115">
            <v>20</v>
          </cell>
        </row>
        <row r="116">
          <cell r="A116">
            <v>542</v>
          </cell>
          <cell r="B116" t="str">
            <v>僵尸男的碎片</v>
          </cell>
          <cell r="C116" t="str">
            <v>收集50个碎片可以招募角色：僵尸男。同时也是其突破的必备材料。</v>
          </cell>
          <cell r="D116" t="str">
            <v>prop,542</v>
          </cell>
          <cell r="E116">
            <v>100</v>
          </cell>
        </row>
        <row r="117">
          <cell r="A117">
            <v>543</v>
          </cell>
          <cell r="B117" t="str">
            <v>金属球棒的碎片</v>
          </cell>
          <cell r="C117" t="str">
            <v>收集50个碎片可以招募角色：金属球棒。同时也是其突破的必备材料。</v>
          </cell>
          <cell r="D117" t="str">
            <v>prop,543</v>
          </cell>
          <cell r="E117">
            <v>100</v>
          </cell>
        </row>
        <row r="118">
          <cell r="A118">
            <v>544</v>
          </cell>
          <cell r="B118" t="str">
            <v>童帝的碎片</v>
          </cell>
          <cell r="C118" t="str">
            <v>收集50个碎片可以招募角色：童帝。同时也是其突破的必备材料。</v>
          </cell>
          <cell r="D118" t="str">
            <v>prop,544</v>
          </cell>
          <cell r="E118">
            <v>100</v>
          </cell>
        </row>
        <row r="119">
          <cell r="A119">
            <v>545</v>
          </cell>
          <cell r="B119" t="str">
            <v>金属骑士的碎片</v>
          </cell>
          <cell r="C119" t="str">
            <v>收集50个碎片可以招募角色：金属骑士。同时也是其突破的必备材料。</v>
          </cell>
          <cell r="D119" t="str">
            <v>prop,545</v>
          </cell>
          <cell r="E119">
            <v>100</v>
          </cell>
        </row>
        <row r="120">
          <cell r="A120">
            <v>546</v>
          </cell>
          <cell r="B120" t="str">
            <v>音速索尼克的碎片</v>
          </cell>
          <cell r="C120" t="str">
            <v>收集40个碎片可以招募角色：音速索尼克。同时也是其突破的必备材料。</v>
          </cell>
          <cell r="D120" t="str">
            <v>prop,546</v>
          </cell>
          <cell r="E120">
            <v>20</v>
          </cell>
        </row>
        <row r="121">
          <cell r="A121">
            <v>547</v>
          </cell>
          <cell r="B121" t="str">
            <v>无证骑士的碎片</v>
          </cell>
          <cell r="C121" t="str">
            <v>收集30个碎片可以招募角色：无证骑士。同时也是其突破的必备材料。</v>
          </cell>
          <cell r="D121" t="str">
            <v>prop,547</v>
          </cell>
          <cell r="E121">
            <v>10</v>
          </cell>
        </row>
        <row r="122">
          <cell r="A122">
            <v>548</v>
          </cell>
          <cell r="B122" t="str">
            <v>大背头侠的碎片</v>
          </cell>
          <cell r="C122" t="str">
            <v>收集30个碎片可以招募角色：大背头侠。同时也是其突破的必备材料。</v>
          </cell>
          <cell r="D122" t="str">
            <v>prop,548</v>
          </cell>
          <cell r="E122">
            <v>10</v>
          </cell>
        </row>
        <row r="123">
          <cell r="A123">
            <v>549</v>
          </cell>
          <cell r="B123" t="str">
            <v>杰诺斯的碎片</v>
          </cell>
          <cell r="C123" t="str">
            <v>收集40个碎片可以招募角色：杰诺斯。同时也是其突破的必备材料。</v>
          </cell>
          <cell r="D123" t="str">
            <v>prop,549</v>
          </cell>
          <cell r="E123">
            <v>20</v>
          </cell>
        </row>
        <row r="124">
          <cell r="A124">
            <v>551</v>
          </cell>
          <cell r="B124" t="str">
            <v>地狱的吹雪的碎片</v>
          </cell>
          <cell r="C124" t="str">
            <v>收集40个碎片可以招募角色：地狱的吹雪。同时也是其突破的必备材料。</v>
          </cell>
          <cell r="D124" t="str">
            <v>prop,551</v>
          </cell>
          <cell r="E124">
            <v>20</v>
          </cell>
        </row>
        <row r="125">
          <cell r="A125">
            <v>552</v>
          </cell>
          <cell r="B125" t="str">
            <v>三节棍莉莉的碎片</v>
          </cell>
          <cell r="C125" t="str">
            <v>收集30个碎片可以招募角色：三节棍莉莉。同时也是其突破的必备材料。</v>
          </cell>
          <cell r="D125" t="str">
            <v>prop,552</v>
          </cell>
          <cell r="E125">
            <v>10</v>
          </cell>
        </row>
        <row r="126">
          <cell r="A126">
            <v>553</v>
          </cell>
          <cell r="B126" t="str">
            <v>睫毛的碎片</v>
          </cell>
          <cell r="C126" t="str">
            <v>收集30个碎片可以招募角色：睫毛。同时也是其突破的必备材料。</v>
          </cell>
          <cell r="D126" t="str">
            <v>prop,553</v>
          </cell>
          <cell r="E126">
            <v>10</v>
          </cell>
        </row>
        <row r="127">
          <cell r="A127">
            <v>554</v>
          </cell>
          <cell r="B127" t="str">
            <v>山猿的碎片</v>
          </cell>
          <cell r="C127" t="str">
            <v>收集30个碎片可以招募角色：山猿。同时也是其突破的必备材料。</v>
          </cell>
          <cell r="D127" t="str">
            <v>prop,554</v>
          </cell>
          <cell r="E127">
            <v>10</v>
          </cell>
        </row>
        <row r="128">
          <cell r="A128">
            <v>555</v>
          </cell>
          <cell r="B128" t="str">
            <v>螳螂男的碎片</v>
          </cell>
          <cell r="C128" t="str">
            <v>收集30个碎片可以招募角色：螳螂男。同时也是其突破的必备材料。</v>
          </cell>
          <cell r="D128" t="str">
            <v>prop,555</v>
          </cell>
          <cell r="E128">
            <v>10</v>
          </cell>
        </row>
        <row r="129">
          <cell r="A129">
            <v>556</v>
          </cell>
          <cell r="B129" t="str">
            <v>青蛙男的碎片</v>
          </cell>
          <cell r="C129" t="str">
            <v>收集30个碎片可以招募角色：青蛙男。同时也是其突破的必备材料。</v>
          </cell>
          <cell r="D129" t="str">
            <v>prop,556</v>
          </cell>
          <cell r="E129">
            <v>10</v>
          </cell>
        </row>
        <row r="130">
          <cell r="A130">
            <v>557</v>
          </cell>
          <cell r="B130" t="str">
            <v>蛞蝓男的碎片</v>
          </cell>
          <cell r="C130" t="str">
            <v>收集30个碎片可以招募角色：蛞蝓男。同时也是其突破的必备材料。</v>
          </cell>
          <cell r="D130" t="str">
            <v>prop,557</v>
          </cell>
          <cell r="E130">
            <v>10</v>
          </cell>
        </row>
        <row r="131">
          <cell r="A131">
            <v>558</v>
          </cell>
          <cell r="B131" t="str">
            <v>深海族的碎片</v>
          </cell>
          <cell r="C131" t="str">
            <v>收集30个碎片可以招募角色：深海族。同时也是其突破的必备材料。</v>
          </cell>
          <cell r="D131" t="str">
            <v>prop,558</v>
          </cell>
          <cell r="E131">
            <v>10</v>
          </cell>
        </row>
        <row r="132">
          <cell r="A132">
            <v>559</v>
          </cell>
          <cell r="B132" t="str">
            <v>暗黑海盗团炮击手的碎片</v>
          </cell>
          <cell r="C132" t="str">
            <v>收集30个碎片可以招募角色：暗黑海盗团炮击手。同时也是其突破的必备材料。</v>
          </cell>
          <cell r="D132" t="str">
            <v>prop,559</v>
          </cell>
          <cell r="E132">
            <v>10</v>
          </cell>
        </row>
        <row r="133">
          <cell r="A133">
            <v>609</v>
          </cell>
          <cell r="B133" t="str">
            <v>英雄宝箱</v>
          </cell>
          <cell r="C133" t="str">
            <v>3选1英雄</v>
          </cell>
          <cell r="D133" t="str">
            <v>prop,609</v>
          </cell>
          <cell r="E133">
            <v>800</v>
          </cell>
        </row>
        <row r="134">
          <cell r="A134">
            <v>610</v>
          </cell>
          <cell r="B134" t="str">
            <v>英雄碎片宝箱</v>
          </cell>
          <cell r="C134" t="str">
            <v>3选1碎片</v>
          </cell>
          <cell r="D134" t="str">
            <v>prop,610</v>
          </cell>
        </row>
        <row r="135">
          <cell r="A135">
            <v>611</v>
          </cell>
          <cell r="B135" t="str">
            <v>英雄碎片宝箱</v>
          </cell>
          <cell r="C135" t="str">
            <v>3选1碎片</v>
          </cell>
          <cell r="D135" t="str">
            <v>prop,611</v>
          </cell>
        </row>
        <row r="136">
          <cell r="A136">
            <v>612</v>
          </cell>
          <cell r="D136" t="str">
            <v>prop,612</v>
          </cell>
        </row>
        <row r="137">
          <cell r="A137">
            <v>613</v>
          </cell>
          <cell r="D137" t="str">
            <v>prop,613</v>
          </cell>
        </row>
        <row r="138">
          <cell r="A138">
            <v>614</v>
          </cell>
          <cell r="D138" t="str">
            <v>prop,614</v>
          </cell>
        </row>
        <row r="139">
          <cell r="A139">
            <v>615</v>
          </cell>
          <cell r="D139" t="str">
            <v>prop,615</v>
          </cell>
        </row>
        <row r="140">
          <cell r="A140">
            <v>616</v>
          </cell>
          <cell r="B140" t="str">
            <v>公会礼包</v>
          </cell>
          <cell r="D140" t="str">
            <v>prop,616</v>
          </cell>
        </row>
        <row r="141">
          <cell r="A141">
            <v>617</v>
          </cell>
          <cell r="B141" t="str">
            <v>低级认证包</v>
          </cell>
          <cell r="C141" t="str">
            <v>包含4种类型的低级认证材料*10。</v>
          </cell>
          <cell r="D141" t="str">
            <v>prop,617</v>
          </cell>
        </row>
        <row r="142">
          <cell r="A142">
            <v>618</v>
          </cell>
          <cell r="B142" t="str">
            <v>高级认证包</v>
          </cell>
          <cell r="C142" t="str">
            <v>包含4种类型的高等认证材料*10。</v>
          </cell>
          <cell r="D142" t="str">
            <v>prop,618</v>
          </cell>
        </row>
        <row r="143">
          <cell r="A143">
            <v>619</v>
          </cell>
          <cell r="B143" t="str">
            <v>初级天赋材料包</v>
          </cell>
          <cell r="C143" t="str">
            <v>包含4种类型的初级天赋材料*10。</v>
          </cell>
          <cell r="D143" t="str">
            <v>prop,619</v>
          </cell>
        </row>
        <row r="144">
          <cell r="A144">
            <v>620</v>
          </cell>
          <cell r="B144" t="str">
            <v>中级天赋材料包</v>
          </cell>
          <cell r="C144" t="str">
            <v>包含4种类型的中级天赋材料*10。</v>
          </cell>
          <cell r="D144" t="str">
            <v>prop,620</v>
          </cell>
        </row>
        <row r="145">
          <cell r="A145">
            <v>621</v>
          </cell>
          <cell r="B145" t="str">
            <v>高级天赋材料包</v>
          </cell>
          <cell r="C145" t="str">
            <v>包含4种类型的高级天赋材料*10。</v>
          </cell>
          <cell r="D145" t="str">
            <v>prop,621</v>
          </cell>
        </row>
        <row r="146">
          <cell r="A146">
            <v>622</v>
          </cell>
          <cell r="B146" t="str">
            <v>二星角色自选</v>
          </cell>
          <cell r="C146" t="str">
            <v>任选1个2星角色。</v>
          </cell>
          <cell r="D146" t="str">
            <v>prop,622</v>
          </cell>
        </row>
        <row r="147">
          <cell r="A147">
            <v>623</v>
          </cell>
          <cell r="B147" t="str">
            <v>三星角色自选</v>
          </cell>
          <cell r="C147" t="str">
            <v>任选1个3星角色</v>
          </cell>
          <cell r="D147" t="str">
            <v>prop,623</v>
          </cell>
        </row>
        <row r="148">
          <cell r="A148">
            <v>624</v>
          </cell>
          <cell r="B148" t="str">
            <v>S级英雄自选</v>
          </cell>
          <cell r="C148" t="str">
            <v>任选1个S级英雄</v>
          </cell>
          <cell r="D148" t="str">
            <v>prop,624</v>
          </cell>
        </row>
        <row r="149">
          <cell r="A149">
            <v>601</v>
          </cell>
          <cell r="B149" t="str">
            <v>or礼包</v>
          </cell>
          <cell r="C149" t="str">
            <v>or礼包的描述</v>
          </cell>
          <cell r="D149" t="str">
            <v>prop,601</v>
          </cell>
        </row>
        <row r="150">
          <cell r="A150">
            <v>602</v>
          </cell>
          <cell r="B150" t="str">
            <v>and礼包</v>
          </cell>
          <cell r="C150" t="str">
            <v>and礼包的描述</v>
          </cell>
          <cell r="D150" t="str">
            <v>prop,602</v>
          </cell>
        </row>
        <row r="151">
          <cell r="A151">
            <v>603</v>
          </cell>
          <cell r="B151" t="str">
            <v>30体力包</v>
          </cell>
          <cell r="C151" t="str">
            <v>30体力包</v>
          </cell>
          <cell r="D151" t="str">
            <v>prop,603</v>
          </cell>
        </row>
        <row r="152">
          <cell r="A152">
            <v>604</v>
          </cell>
          <cell r="B152" t="str">
            <v>60体力包</v>
          </cell>
          <cell r="C152" t="str">
            <v>60体力包</v>
          </cell>
          <cell r="D152" t="str">
            <v>prop,604</v>
          </cell>
        </row>
        <row r="153">
          <cell r="A153">
            <v>605</v>
          </cell>
          <cell r="B153" t="str">
            <v>120体力包</v>
          </cell>
          <cell r="C153" t="str">
            <v>120体力包</v>
          </cell>
          <cell r="D153" t="str">
            <v>prop,605</v>
          </cell>
        </row>
        <row r="154">
          <cell r="A154">
            <v>606</v>
          </cell>
          <cell r="B154" t="str">
            <v>1W现金包</v>
          </cell>
          <cell r="C154" t="str">
            <v>1W现金包</v>
          </cell>
          <cell r="D154" t="str">
            <v>prop,606</v>
          </cell>
        </row>
        <row r="155">
          <cell r="A155">
            <v>607</v>
          </cell>
          <cell r="B155" t="str">
            <v>5W现金包</v>
          </cell>
          <cell r="C155" t="str">
            <v>5W现金包</v>
          </cell>
          <cell r="D155" t="str">
            <v>prop,607</v>
          </cell>
        </row>
        <row r="156">
          <cell r="A156">
            <v>608</v>
          </cell>
          <cell r="B156" t="str">
            <v>10W现金包</v>
          </cell>
          <cell r="C156" t="str">
            <v>10W现金包</v>
          </cell>
          <cell r="D156" t="str">
            <v>prop,608</v>
          </cell>
        </row>
        <row r="157">
          <cell r="A157">
            <v>701</v>
          </cell>
          <cell r="B157" t="str">
            <v>普通招募令</v>
          </cell>
          <cell r="C157" t="str">
            <v>可以进行一次普通招募。普通招募有概率获得1-2星角色。</v>
          </cell>
          <cell r="D157" t="str">
            <v>prop,701</v>
          </cell>
          <cell r="E157">
            <v>50</v>
          </cell>
          <cell r="G157">
            <v>50</v>
          </cell>
        </row>
        <row r="158">
          <cell r="A158">
            <v>702</v>
          </cell>
          <cell r="B158" t="str">
            <v>高级招募令</v>
          </cell>
          <cell r="C158" t="str">
            <v>可以进行一次高级招募。高级招募有概率获得1-3星角色。</v>
          </cell>
          <cell r="D158" t="str">
            <v>prop,702</v>
          </cell>
          <cell r="E158">
            <v>250</v>
          </cell>
          <cell r="G158">
            <v>250</v>
          </cell>
        </row>
        <row r="159">
          <cell r="A159">
            <v>703</v>
          </cell>
          <cell r="B159" t="str">
            <v>私藏招募令</v>
          </cell>
          <cell r="C159" t="str">
            <v>可以进行一次私藏招募。私藏招募必出2-3星角色。</v>
          </cell>
          <cell r="D159" t="str">
            <v>prop,703</v>
          </cell>
          <cell r="E159">
            <v>1650</v>
          </cell>
          <cell r="G159">
            <v>2500</v>
          </cell>
        </row>
        <row r="160">
          <cell r="A160">
            <v>704</v>
          </cell>
          <cell r="B160" t="str">
            <v>高级招募令的碎片</v>
          </cell>
          <cell r="C160" t="str">
            <v>20个碎片可以合成1个高级招募令。</v>
          </cell>
          <cell r="D160" t="str">
            <v>prop,704</v>
          </cell>
          <cell r="E160">
            <v>12.5</v>
          </cell>
          <cell r="G160">
            <v>12.5</v>
          </cell>
        </row>
        <row r="161">
          <cell r="A161">
            <v>705</v>
          </cell>
          <cell r="B161" t="str">
            <v>英雄招募令</v>
          </cell>
          <cell r="C161" t="str">
            <v>可以进行一次英雄招募。英雄招募必出1-3星英雄。</v>
          </cell>
          <cell r="D161" t="str">
            <v>prop,705</v>
          </cell>
          <cell r="E161">
            <v>1000</v>
          </cell>
          <cell r="G161">
            <v>1500</v>
          </cell>
        </row>
        <row r="162">
          <cell r="A162">
            <v>706</v>
          </cell>
          <cell r="B162" t="str">
            <v>怪人招募令</v>
          </cell>
          <cell r="C162" t="str">
            <v>可以进行一次怪人招募。英雄招募必出1-3星怪人。</v>
          </cell>
          <cell r="D162" t="str">
            <v>prop,706</v>
          </cell>
          <cell r="E162">
            <v>1000</v>
          </cell>
          <cell r="G162">
            <v>1500</v>
          </cell>
        </row>
        <row r="163">
          <cell r="A163">
            <v>801</v>
          </cell>
          <cell r="B163" t="str">
            <v>琦玉一拳</v>
          </cell>
          <cell r="C163" t="str">
            <v>可以请求琦玉进行帮助，秒杀一只怪物</v>
          </cell>
          <cell r="D163" t="str">
            <v>prop,801</v>
          </cell>
          <cell r="E163">
            <v>10</v>
          </cell>
          <cell r="G163">
            <v>15</v>
          </cell>
        </row>
        <row r="164">
          <cell r="A164">
            <v>802</v>
          </cell>
          <cell r="B164" t="str">
            <v>琦玉连续拳</v>
          </cell>
          <cell r="C164" t="str">
            <v>可以请求琦玉进行帮助，秒杀全图怪物</v>
          </cell>
          <cell r="D164" t="str">
            <v>prop,802</v>
          </cell>
          <cell r="E164">
            <v>20</v>
          </cell>
          <cell r="G164">
            <v>50</v>
          </cell>
        </row>
        <row r="165">
          <cell r="A165">
            <v>803</v>
          </cell>
          <cell r="B165" t="str">
            <v>意念骰子</v>
          </cell>
          <cell r="C165" t="str">
            <v>可以控制点数</v>
          </cell>
          <cell r="D165" t="str">
            <v>prop,803</v>
          </cell>
          <cell r="E165">
            <v>15</v>
          </cell>
        </row>
        <row r="166">
          <cell r="A166">
            <v>804</v>
          </cell>
          <cell r="B166" t="str">
            <v>逆行骰子</v>
          </cell>
          <cell r="C166" t="str">
            <v>可以向反方向行走一次</v>
          </cell>
          <cell r="D166" t="str">
            <v>prop,804</v>
          </cell>
          <cell r="E166">
            <v>15</v>
          </cell>
        </row>
        <row r="167">
          <cell r="A167">
            <v>805</v>
          </cell>
          <cell r="B167" t="str">
            <v>复活药剂</v>
          </cell>
          <cell r="C167" t="str">
            <v>可以用于复活角色的道具</v>
          </cell>
          <cell r="D167" t="str">
            <v>prop,805</v>
          </cell>
          <cell r="E167">
            <v>50</v>
          </cell>
          <cell r="G167">
            <v>50</v>
          </cell>
        </row>
        <row r="168">
          <cell r="A168">
            <v>806</v>
          </cell>
          <cell r="B168" t="str">
            <v>活动积分1</v>
          </cell>
          <cell r="C168" t="str">
            <v>第一期活动积分1</v>
          </cell>
          <cell r="D168" t="str">
            <v>prop,806</v>
          </cell>
          <cell r="E168">
            <v>0</v>
          </cell>
        </row>
        <row r="169">
          <cell r="A169">
            <v>807</v>
          </cell>
          <cell r="B169" t="str">
            <v>活动积分2</v>
          </cell>
          <cell r="C169" t="str">
            <v>第一期活动积分2</v>
          </cell>
          <cell r="D169" t="str">
            <v>prop,807</v>
          </cell>
          <cell r="E169">
            <v>0</v>
          </cell>
        </row>
        <row r="170">
          <cell r="A170">
            <v>808</v>
          </cell>
          <cell r="B170" t="str">
            <v>世界Boss积分</v>
          </cell>
          <cell r="C170" t="str">
            <v>世界Boss积分</v>
          </cell>
          <cell r="D170" t="str">
            <v>prop,808</v>
          </cell>
          <cell r="E170">
            <v>0</v>
          </cell>
        </row>
        <row r="171">
          <cell r="A171">
            <v>809</v>
          </cell>
          <cell r="B171" t="str">
            <v>迷宫复活道具</v>
          </cell>
          <cell r="D171" t="str">
            <v>prop,809</v>
          </cell>
          <cell r="E171">
            <v>100</v>
          </cell>
          <cell r="G171">
            <v>300</v>
          </cell>
        </row>
        <row r="172">
          <cell r="A172">
            <v>901</v>
          </cell>
          <cell r="B172" t="str">
            <v>图A-1</v>
          </cell>
          <cell r="C172" t="str">
            <v>凑齐全部4个碎片，可以合成藏宝图A。</v>
          </cell>
          <cell r="D172" t="str">
            <v>prop,901</v>
          </cell>
          <cell r="E172">
            <v>15</v>
          </cell>
        </row>
        <row r="173">
          <cell r="A173">
            <v>902</v>
          </cell>
          <cell r="B173" t="str">
            <v>图A-2</v>
          </cell>
          <cell r="C173" t="str">
            <v>凑齐全部4个碎片，可以合成藏宝图A。</v>
          </cell>
          <cell r="D173" t="str">
            <v>prop,902</v>
          </cell>
          <cell r="E173">
            <v>15</v>
          </cell>
        </row>
        <row r="174">
          <cell r="A174">
            <v>903</v>
          </cell>
          <cell r="B174" t="str">
            <v>图A-3</v>
          </cell>
          <cell r="C174" t="str">
            <v>凑齐全部4个碎片，可以合成藏宝图A。</v>
          </cell>
          <cell r="D174" t="str">
            <v>prop,903</v>
          </cell>
          <cell r="E174">
            <v>15</v>
          </cell>
        </row>
        <row r="175">
          <cell r="A175">
            <v>904</v>
          </cell>
          <cell r="B175" t="str">
            <v>图A-4</v>
          </cell>
          <cell r="C175" t="str">
            <v>凑齐全部4个碎片，可以合成藏宝图A。</v>
          </cell>
          <cell r="D175" t="str">
            <v>prop,904</v>
          </cell>
          <cell r="E175">
            <v>15</v>
          </cell>
        </row>
        <row r="176">
          <cell r="A176">
            <v>905</v>
          </cell>
          <cell r="B176" t="str">
            <v>图B-1</v>
          </cell>
          <cell r="C176" t="str">
            <v>凑齐全部6个碎片，可以合成藏宝图B。</v>
          </cell>
          <cell r="D176" t="str">
            <v>prop,905</v>
          </cell>
          <cell r="E176">
            <v>40</v>
          </cell>
        </row>
        <row r="177">
          <cell r="A177">
            <v>906</v>
          </cell>
          <cell r="B177" t="str">
            <v>图B-2</v>
          </cell>
          <cell r="C177" t="str">
            <v>凑齐全部6个碎片，可以合成藏宝图B。</v>
          </cell>
          <cell r="D177" t="str">
            <v>prop,906</v>
          </cell>
          <cell r="E177">
            <v>40</v>
          </cell>
        </row>
        <row r="178">
          <cell r="A178">
            <v>907</v>
          </cell>
          <cell r="B178" t="str">
            <v>图B-3</v>
          </cell>
          <cell r="C178" t="str">
            <v>凑齐全部6个碎片，可以合成藏宝图B。</v>
          </cell>
          <cell r="D178" t="str">
            <v>prop,907</v>
          </cell>
          <cell r="E178">
            <v>40</v>
          </cell>
        </row>
        <row r="179">
          <cell r="A179">
            <v>908</v>
          </cell>
          <cell r="B179" t="str">
            <v>图B-4</v>
          </cell>
          <cell r="C179" t="str">
            <v>凑齐全部6个碎片，可以合成藏宝图B。</v>
          </cell>
          <cell r="D179" t="str">
            <v>prop,908</v>
          </cell>
          <cell r="E179">
            <v>40</v>
          </cell>
        </row>
        <row r="180">
          <cell r="A180">
            <v>909</v>
          </cell>
          <cell r="B180" t="str">
            <v>图B-5</v>
          </cell>
          <cell r="C180" t="str">
            <v>凑齐全部6个碎片，可以合成藏宝图B。</v>
          </cell>
          <cell r="D180" t="str">
            <v>prop,909</v>
          </cell>
          <cell r="E180">
            <v>40</v>
          </cell>
        </row>
        <row r="181">
          <cell r="A181">
            <v>910</v>
          </cell>
          <cell r="B181" t="str">
            <v>图B-6</v>
          </cell>
          <cell r="C181" t="str">
            <v>凑齐全部6个碎片，可以合成藏宝图B。</v>
          </cell>
          <cell r="D181" t="str">
            <v>prop,910</v>
          </cell>
          <cell r="E181">
            <v>40</v>
          </cell>
        </row>
        <row r="182">
          <cell r="A182">
            <v>911</v>
          </cell>
          <cell r="B182" t="str">
            <v>图C-1</v>
          </cell>
          <cell r="C182" t="str">
            <v>凑齐全部6个碎片，可以合成藏宝图C。</v>
          </cell>
          <cell r="D182" t="str">
            <v>prop,911</v>
          </cell>
          <cell r="E182">
            <v>200</v>
          </cell>
        </row>
        <row r="183">
          <cell r="A183">
            <v>912</v>
          </cell>
          <cell r="B183" t="str">
            <v>图C-2</v>
          </cell>
          <cell r="C183" t="str">
            <v>凑齐全部6个碎片，可以合成藏宝图C。</v>
          </cell>
          <cell r="D183" t="str">
            <v>prop,912</v>
          </cell>
          <cell r="E183">
            <v>200</v>
          </cell>
        </row>
        <row r="184">
          <cell r="A184">
            <v>913</v>
          </cell>
          <cell r="B184" t="str">
            <v>图C-3</v>
          </cell>
          <cell r="C184" t="str">
            <v>凑齐全部6个碎片，可以合成藏宝图C。</v>
          </cell>
          <cell r="D184" t="str">
            <v>prop,913</v>
          </cell>
          <cell r="E184">
            <v>200</v>
          </cell>
        </row>
        <row r="185">
          <cell r="A185">
            <v>914</v>
          </cell>
          <cell r="B185" t="str">
            <v>图C-4</v>
          </cell>
          <cell r="C185" t="str">
            <v>凑齐全部6个碎片，可以合成藏宝图C。</v>
          </cell>
          <cell r="D185" t="str">
            <v>prop,914</v>
          </cell>
          <cell r="E185">
            <v>200</v>
          </cell>
        </row>
        <row r="186">
          <cell r="A186">
            <v>915</v>
          </cell>
          <cell r="B186" t="str">
            <v>图C-5</v>
          </cell>
          <cell r="C186" t="str">
            <v>凑齐全部6个碎片，可以合成藏宝图C。</v>
          </cell>
          <cell r="D186" t="str">
            <v>prop,915</v>
          </cell>
          <cell r="E186">
            <v>200</v>
          </cell>
        </row>
        <row r="187">
          <cell r="A187">
            <v>916</v>
          </cell>
          <cell r="B187" t="str">
            <v>图C-6</v>
          </cell>
          <cell r="C187" t="str">
            <v>凑齐全部6个碎片，可以合成藏宝图C。</v>
          </cell>
          <cell r="D187" t="str">
            <v>prop,916</v>
          </cell>
          <cell r="E187">
            <v>200</v>
          </cell>
        </row>
        <row r="189">
          <cell r="A189" t="str">
            <v>英雄</v>
          </cell>
        </row>
        <row r="190">
          <cell r="A190">
            <v>2</v>
          </cell>
          <cell r="B190" t="str">
            <v>背心尊者</v>
          </cell>
          <cell r="C190" t="str">
            <v>tanktopmaster</v>
          </cell>
          <cell r="D190" t="str">
            <v>hero,2</v>
          </cell>
          <cell r="E190">
            <v>800</v>
          </cell>
          <cell r="F190">
            <v>2</v>
          </cell>
        </row>
        <row r="191">
          <cell r="A191">
            <v>3</v>
          </cell>
          <cell r="B191" t="str">
            <v>背心黑洞</v>
          </cell>
          <cell r="C191" t="str">
            <v>tanktopblackhole</v>
          </cell>
          <cell r="D191" t="str">
            <v>hero,3</v>
          </cell>
          <cell r="E191">
            <v>300</v>
          </cell>
          <cell r="F191">
            <v>1</v>
          </cell>
        </row>
        <row r="192">
          <cell r="A192">
            <v>4</v>
          </cell>
          <cell r="B192" t="str">
            <v>背心猛虎</v>
          </cell>
          <cell r="C192" t="str">
            <v>tanktoptiger</v>
          </cell>
          <cell r="D192" t="str">
            <v>hero,4</v>
          </cell>
          <cell r="E192">
            <v>300</v>
          </cell>
          <cell r="F192">
            <v>1</v>
          </cell>
        </row>
        <row r="193">
          <cell r="A193">
            <v>5</v>
          </cell>
          <cell r="B193" t="str">
            <v>钉锤头</v>
          </cell>
          <cell r="C193" t="str">
            <v>hammerhead</v>
          </cell>
          <cell r="D193" t="str">
            <v>hero,5</v>
          </cell>
          <cell r="E193">
            <v>300</v>
          </cell>
          <cell r="F193">
            <v>1</v>
          </cell>
        </row>
        <row r="194">
          <cell r="A194">
            <v>8</v>
          </cell>
          <cell r="B194" t="str">
            <v>基诺斯博士</v>
          </cell>
          <cell r="C194" t="str">
            <v>doctorgenus</v>
          </cell>
          <cell r="D194" t="str">
            <v>hero,8</v>
          </cell>
          <cell r="E194">
            <v>800</v>
          </cell>
          <cell r="F194">
            <v>2</v>
          </cell>
        </row>
        <row r="195">
          <cell r="A195">
            <v>9</v>
          </cell>
          <cell r="B195" t="str">
            <v>土龙</v>
          </cell>
          <cell r="C195" t="str">
            <v>grounddragon</v>
          </cell>
          <cell r="D195" t="str">
            <v>hero,9</v>
          </cell>
          <cell r="E195">
            <v>300</v>
          </cell>
          <cell r="F195">
            <v>1</v>
          </cell>
        </row>
        <row r="196">
          <cell r="A196">
            <v>10</v>
          </cell>
          <cell r="B196" t="str">
            <v>蚊女</v>
          </cell>
          <cell r="C196" t="str">
            <v>mosquitogirl</v>
          </cell>
          <cell r="D196" t="str">
            <v>hero,10</v>
          </cell>
          <cell r="E196">
            <v>800</v>
          </cell>
          <cell r="F196">
            <v>2</v>
          </cell>
        </row>
        <row r="197">
          <cell r="A197">
            <v>11</v>
          </cell>
          <cell r="B197" t="str">
            <v>兽王</v>
          </cell>
          <cell r="C197" t="str">
            <v>beastking</v>
          </cell>
          <cell r="D197" t="str">
            <v>hero,11</v>
          </cell>
          <cell r="E197">
            <v>800</v>
          </cell>
          <cell r="F197">
            <v>2</v>
          </cell>
        </row>
        <row r="198">
          <cell r="A198">
            <v>12</v>
          </cell>
          <cell r="B198" t="str">
            <v>装甲猩猩</v>
          </cell>
          <cell r="C198" t="str">
            <v>armoredgorilla</v>
          </cell>
          <cell r="D198" t="str">
            <v>hero,12</v>
          </cell>
          <cell r="E198">
            <v>800</v>
          </cell>
          <cell r="F198">
            <v>2</v>
          </cell>
        </row>
        <row r="199">
          <cell r="A199">
            <v>13</v>
          </cell>
          <cell r="B199" t="str">
            <v>阿修罗独角仙</v>
          </cell>
          <cell r="C199" t="str">
            <v>carnagekabuto</v>
          </cell>
          <cell r="D199" t="str">
            <v>hero,13</v>
          </cell>
          <cell r="E199">
            <v>5000</v>
          </cell>
          <cell r="F199">
            <v>3</v>
          </cell>
        </row>
        <row r="200">
          <cell r="A200">
            <v>14</v>
          </cell>
          <cell r="B200" t="str">
            <v>冲天好小子</v>
          </cell>
          <cell r="C200" t="str">
            <v>jetniceguy</v>
          </cell>
          <cell r="D200" t="str">
            <v>hero,14</v>
          </cell>
          <cell r="E200">
            <v>300</v>
          </cell>
          <cell r="F200">
            <v>1</v>
          </cell>
        </row>
        <row r="201">
          <cell r="A201">
            <v>15</v>
          </cell>
          <cell r="B201" t="str">
            <v>快拳侠</v>
          </cell>
          <cell r="C201" t="str">
            <v>bunbunman</v>
          </cell>
          <cell r="D201" t="str">
            <v>hero,15</v>
          </cell>
          <cell r="E201">
            <v>300</v>
          </cell>
          <cell r="F201">
            <v>1</v>
          </cell>
        </row>
        <row r="202">
          <cell r="A202">
            <v>16</v>
          </cell>
          <cell r="B202" t="str">
            <v>丧服吊带裤</v>
          </cell>
          <cell r="C202" t="str">
            <v>funeralsuspenders</v>
          </cell>
          <cell r="D202" t="str">
            <v>hero,16</v>
          </cell>
          <cell r="E202">
            <v>300</v>
          </cell>
          <cell r="F202">
            <v>1</v>
          </cell>
        </row>
        <row r="203">
          <cell r="A203">
            <v>17</v>
          </cell>
          <cell r="B203" t="str">
            <v>十字键</v>
          </cell>
          <cell r="C203" t="str">
            <v>dpad</v>
          </cell>
          <cell r="D203" t="str">
            <v>hero,17</v>
          </cell>
          <cell r="E203">
            <v>300</v>
          </cell>
          <cell r="F203">
            <v>1</v>
          </cell>
        </row>
        <row r="204">
          <cell r="A204">
            <v>18</v>
          </cell>
          <cell r="B204" t="str">
            <v>微笑超人</v>
          </cell>
          <cell r="C204" t="str">
            <v>smileman</v>
          </cell>
          <cell r="D204" t="str">
            <v>hero,18</v>
          </cell>
          <cell r="E204">
            <v>800</v>
          </cell>
          <cell r="F204">
            <v>2</v>
          </cell>
        </row>
        <row r="205">
          <cell r="A205">
            <v>19</v>
          </cell>
          <cell r="B205" t="str">
            <v>闪电Max</v>
          </cell>
          <cell r="C205" t="str">
            <v>lightningmax</v>
          </cell>
          <cell r="D205" t="str">
            <v>hero,19</v>
          </cell>
          <cell r="E205">
            <v>800</v>
          </cell>
          <cell r="F205">
            <v>2</v>
          </cell>
        </row>
        <row r="206">
          <cell r="A206">
            <v>20</v>
          </cell>
          <cell r="B206" t="str">
            <v>弹簧胡子</v>
          </cell>
          <cell r="C206" t="str">
            <v>springmustachio</v>
          </cell>
          <cell r="D206" t="str">
            <v>hero,20</v>
          </cell>
          <cell r="E206">
            <v>800</v>
          </cell>
          <cell r="F206">
            <v>2</v>
          </cell>
        </row>
        <row r="207">
          <cell r="A207">
            <v>21</v>
          </cell>
          <cell r="B207" t="str">
            <v>黄金球</v>
          </cell>
          <cell r="C207" t="str">
            <v>goldenball</v>
          </cell>
          <cell r="D207" t="str">
            <v>hero,21</v>
          </cell>
          <cell r="E207">
            <v>800</v>
          </cell>
          <cell r="F207">
            <v>2</v>
          </cell>
        </row>
        <row r="208">
          <cell r="A208">
            <v>22</v>
          </cell>
          <cell r="B208" t="str">
            <v>斯奈克</v>
          </cell>
          <cell r="C208" t="str">
            <v>snek</v>
          </cell>
          <cell r="D208" t="str">
            <v>hero,22</v>
          </cell>
          <cell r="E208">
            <v>800</v>
          </cell>
          <cell r="F208">
            <v>2</v>
          </cell>
        </row>
        <row r="209">
          <cell r="A209">
            <v>23</v>
          </cell>
          <cell r="B209" t="str">
            <v>毒刺</v>
          </cell>
          <cell r="C209" t="str">
            <v>stinger</v>
          </cell>
          <cell r="D209" t="str">
            <v>hero,23</v>
          </cell>
          <cell r="E209">
            <v>800</v>
          </cell>
          <cell r="F209">
            <v>2</v>
          </cell>
        </row>
        <row r="210">
          <cell r="A210">
            <v>24</v>
          </cell>
          <cell r="B210" t="str">
            <v>青焰</v>
          </cell>
          <cell r="C210" t="str">
            <v>bluefire</v>
          </cell>
          <cell r="D210" t="str">
            <v>hero,24</v>
          </cell>
          <cell r="E210">
            <v>800</v>
          </cell>
          <cell r="F210">
            <v>2</v>
          </cell>
        </row>
        <row r="211">
          <cell r="A211">
            <v>25</v>
          </cell>
          <cell r="B211" t="str">
            <v>甜心假面</v>
          </cell>
          <cell r="C211" t="str">
            <v>sweetmask</v>
          </cell>
          <cell r="D211" t="str">
            <v>hero,25</v>
          </cell>
          <cell r="E211">
            <v>800</v>
          </cell>
          <cell r="F211">
            <v>2</v>
          </cell>
        </row>
        <row r="212">
          <cell r="A212">
            <v>26</v>
          </cell>
          <cell r="B212" t="str">
            <v>性感囚犯</v>
          </cell>
          <cell r="C212" t="str">
            <v>puripuriprisoner</v>
          </cell>
          <cell r="D212" t="str">
            <v>hero,26</v>
          </cell>
          <cell r="E212">
            <v>800</v>
          </cell>
          <cell r="F212">
            <v>2</v>
          </cell>
        </row>
        <row r="213">
          <cell r="A213">
            <v>27</v>
          </cell>
          <cell r="B213" t="str">
            <v>银色獠牙邦古</v>
          </cell>
          <cell r="C213" t="str">
            <v>silverfangbang</v>
          </cell>
          <cell r="D213" t="str">
            <v>hero,27</v>
          </cell>
          <cell r="E213">
            <v>5000</v>
          </cell>
          <cell r="F213">
            <v>3</v>
          </cell>
        </row>
        <row r="214">
          <cell r="A214">
            <v>29</v>
          </cell>
          <cell r="B214" t="str">
            <v>螃蟹怪</v>
          </cell>
          <cell r="C214" t="str">
            <v>crablante</v>
          </cell>
          <cell r="D214" t="str">
            <v>hero,29</v>
          </cell>
          <cell r="E214">
            <v>300</v>
          </cell>
          <cell r="F214">
            <v>1</v>
          </cell>
        </row>
        <row r="215">
          <cell r="A215">
            <v>30</v>
          </cell>
          <cell r="B215" t="str">
            <v>汽车人</v>
          </cell>
          <cell r="C215" t="str">
            <v>supercustom</v>
          </cell>
          <cell r="D215" t="str">
            <v>hero,30</v>
          </cell>
          <cell r="E215">
            <v>300</v>
          </cell>
          <cell r="F215">
            <v>1</v>
          </cell>
        </row>
        <row r="216">
          <cell r="A216">
            <v>31</v>
          </cell>
          <cell r="B216" t="str">
            <v>无限海带</v>
          </cell>
          <cell r="C216" t="str">
            <v>konbuinfinity</v>
          </cell>
          <cell r="D216" t="str">
            <v>hero,31</v>
          </cell>
          <cell r="E216">
            <v>800</v>
          </cell>
          <cell r="F216">
            <v>2</v>
          </cell>
        </row>
        <row r="217">
          <cell r="A217">
            <v>32</v>
          </cell>
          <cell r="B217" t="str">
            <v>地底王</v>
          </cell>
          <cell r="C217" t="str">
            <v>subterraneanking</v>
          </cell>
          <cell r="D217" t="str">
            <v>hero,32</v>
          </cell>
          <cell r="E217">
            <v>800</v>
          </cell>
          <cell r="F217">
            <v>2</v>
          </cell>
        </row>
        <row r="218">
          <cell r="A218">
            <v>33</v>
          </cell>
          <cell r="B218" t="str">
            <v>深海王</v>
          </cell>
          <cell r="C218" t="str">
            <v>deepseaking</v>
          </cell>
          <cell r="D218" t="str">
            <v>hero,33</v>
          </cell>
          <cell r="E218">
            <v>800</v>
          </cell>
          <cell r="F218">
            <v>2</v>
          </cell>
        </row>
        <row r="219">
          <cell r="A219">
            <v>34</v>
          </cell>
          <cell r="B219" t="str">
            <v>天空王</v>
          </cell>
          <cell r="C219" t="str">
            <v>skyking</v>
          </cell>
          <cell r="D219" t="str">
            <v>hero,34</v>
          </cell>
          <cell r="E219">
            <v>800</v>
          </cell>
          <cell r="F219">
            <v>2</v>
          </cell>
        </row>
        <row r="220">
          <cell r="A220">
            <v>35</v>
          </cell>
          <cell r="B220" t="str">
            <v>疫苗人</v>
          </cell>
          <cell r="C220" t="str">
            <v>vaccineman</v>
          </cell>
          <cell r="D220" t="str">
            <v>hero,35</v>
          </cell>
          <cell r="E220">
            <v>800</v>
          </cell>
          <cell r="F220">
            <v>2</v>
          </cell>
        </row>
        <row r="221">
          <cell r="A221">
            <v>36</v>
          </cell>
          <cell r="B221" t="str">
            <v>戈留干修普</v>
          </cell>
          <cell r="C221" t="str">
            <v>geryuganshoop</v>
          </cell>
          <cell r="D221" t="str">
            <v>hero,36</v>
          </cell>
          <cell r="E221">
            <v>800</v>
          </cell>
          <cell r="F221">
            <v>2</v>
          </cell>
        </row>
        <row r="222">
          <cell r="A222">
            <v>37</v>
          </cell>
          <cell r="B222" t="str">
            <v>格洛里巴斯</v>
          </cell>
          <cell r="C222" t="str">
            <v>groribas</v>
          </cell>
          <cell r="D222" t="str">
            <v>hero,37</v>
          </cell>
          <cell r="E222">
            <v>800</v>
          </cell>
          <cell r="F222">
            <v>2</v>
          </cell>
        </row>
        <row r="223">
          <cell r="A223">
            <v>38</v>
          </cell>
          <cell r="B223" t="str">
            <v>战栗的龙卷</v>
          </cell>
          <cell r="C223" t="str">
            <v>terribletornado</v>
          </cell>
          <cell r="D223" t="str">
            <v>hero,38</v>
          </cell>
          <cell r="E223">
            <v>5000</v>
          </cell>
          <cell r="F223">
            <v>3</v>
          </cell>
        </row>
        <row r="224">
          <cell r="A224">
            <v>39</v>
          </cell>
          <cell r="B224" t="str">
            <v>梅鲁扎嘎鲁多</v>
          </cell>
          <cell r="C224" t="str">
            <v>melzargard</v>
          </cell>
          <cell r="D224" t="str">
            <v>hero,39</v>
          </cell>
          <cell r="E224">
            <v>5000</v>
          </cell>
          <cell r="F224">
            <v>3</v>
          </cell>
        </row>
        <row r="225">
          <cell r="A225">
            <v>40</v>
          </cell>
          <cell r="B225" t="str">
            <v>原子武士</v>
          </cell>
          <cell r="C225" t="str">
            <v>atomicsamurai</v>
          </cell>
          <cell r="D225" t="str">
            <v>hero,40</v>
          </cell>
          <cell r="E225">
            <v>5000</v>
          </cell>
          <cell r="F225">
            <v>3</v>
          </cell>
        </row>
        <row r="226">
          <cell r="A226">
            <v>41</v>
          </cell>
          <cell r="B226" t="str">
            <v>居合庵</v>
          </cell>
          <cell r="C226" t="str">
            <v>iairon</v>
          </cell>
          <cell r="D226" t="str">
            <v>hero,41</v>
          </cell>
          <cell r="E226">
            <v>800</v>
          </cell>
          <cell r="F226">
            <v>2</v>
          </cell>
        </row>
        <row r="227">
          <cell r="A227">
            <v>42</v>
          </cell>
          <cell r="B227" t="str">
            <v>僵尸男</v>
          </cell>
          <cell r="C227" t="str">
            <v>zombieman</v>
          </cell>
          <cell r="D227" t="str">
            <v>hero,42</v>
          </cell>
          <cell r="E227">
            <v>5000</v>
          </cell>
          <cell r="F227">
            <v>3</v>
          </cell>
        </row>
        <row r="228">
          <cell r="A228">
            <v>43</v>
          </cell>
          <cell r="B228" t="str">
            <v>金属球棒</v>
          </cell>
          <cell r="C228" t="str">
            <v>metalbat</v>
          </cell>
          <cell r="D228" t="str">
            <v>hero,43</v>
          </cell>
          <cell r="E228">
            <v>5000</v>
          </cell>
          <cell r="F228">
            <v>3</v>
          </cell>
        </row>
        <row r="229">
          <cell r="A229">
            <v>44</v>
          </cell>
          <cell r="B229" t="str">
            <v>童帝</v>
          </cell>
          <cell r="C229" t="str">
            <v>childemperor</v>
          </cell>
          <cell r="D229" t="str">
            <v>hero,44</v>
          </cell>
          <cell r="E229">
            <v>5000</v>
          </cell>
          <cell r="F229">
            <v>3</v>
          </cell>
        </row>
        <row r="230">
          <cell r="A230">
            <v>45</v>
          </cell>
          <cell r="B230" t="str">
            <v>金属骑士</v>
          </cell>
          <cell r="C230" t="str">
            <v>metalknight</v>
          </cell>
          <cell r="D230" t="str">
            <v>hero,45</v>
          </cell>
          <cell r="E230">
            <v>5000</v>
          </cell>
          <cell r="F230">
            <v>3</v>
          </cell>
        </row>
        <row r="231">
          <cell r="A231">
            <v>46</v>
          </cell>
          <cell r="B231" t="str">
            <v>音速索尼克</v>
          </cell>
          <cell r="C231" t="str">
            <v>sonic</v>
          </cell>
          <cell r="D231" t="str">
            <v>hero,46</v>
          </cell>
          <cell r="E231">
            <v>800</v>
          </cell>
          <cell r="F231">
            <v>2</v>
          </cell>
        </row>
        <row r="232">
          <cell r="A232">
            <v>47</v>
          </cell>
          <cell r="B232" t="str">
            <v>无证骑士</v>
          </cell>
          <cell r="C232" t="str">
            <v>mumenrider</v>
          </cell>
          <cell r="D232" t="str">
            <v>hero,47</v>
          </cell>
          <cell r="E232">
            <v>300</v>
          </cell>
          <cell r="F232">
            <v>1</v>
          </cell>
        </row>
        <row r="233">
          <cell r="A233">
            <v>48</v>
          </cell>
          <cell r="B233" t="str">
            <v>大背头侠</v>
          </cell>
          <cell r="C233" t="str">
            <v>allbackman</v>
          </cell>
          <cell r="D233" t="str">
            <v>hero,48</v>
          </cell>
          <cell r="E233">
            <v>300</v>
          </cell>
          <cell r="F233">
            <v>1</v>
          </cell>
        </row>
        <row r="234">
          <cell r="A234">
            <v>49</v>
          </cell>
          <cell r="B234" t="str">
            <v>杰诺斯</v>
          </cell>
          <cell r="C234" t="str">
            <v>genos</v>
          </cell>
          <cell r="D234" t="str">
            <v>hero,49</v>
          </cell>
          <cell r="E234">
            <v>800</v>
          </cell>
          <cell r="F234">
            <v>2</v>
          </cell>
        </row>
        <row r="235">
          <cell r="A235">
            <v>51</v>
          </cell>
          <cell r="B235" t="str">
            <v>地狱的吹雪</v>
          </cell>
          <cell r="C235" t="str">
            <v>hellishblizzard</v>
          </cell>
          <cell r="D235" t="str">
            <v>hero,51</v>
          </cell>
          <cell r="E235">
            <v>800</v>
          </cell>
          <cell r="F235">
            <v>2</v>
          </cell>
        </row>
        <row r="236">
          <cell r="A236">
            <v>52</v>
          </cell>
          <cell r="B236" t="str">
            <v>三节棍莉莉</v>
          </cell>
          <cell r="C236" t="str">
            <v>triplestafflilly</v>
          </cell>
          <cell r="D236" t="str">
            <v>hero,52</v>
          </cell>
          <cell r="E236">
            <v>300</v>
          </cell>
          <cell r="F236">
            <v>1</v>
          </cell>
        </row>
        <row r="237">
          <cell r="A237">
            <v>53</v>
          </cell>
          <cell r="B237" t="str">
            <v>睫毛</v>
          </cell>
          <cell r="C237" t="str">
            <v>eyelashes</v>
          </cell>
          <cell r="D237" t="str">
            <v>hero,53</v>
          </cell>
          <cell r="E237">
            <v>300</v>
          </cell>
          <cell r="F237">
            <v>1</v>
          </cell>
        </row>
        <row r="238">
          <cell r="A238">
            <v>54</v>
          </cell>
          <cell r="B238" t="str">
            <v>山猿</v>
          </cell>
          <cell r="C238" t="str">
            <v>wildmonkey</v>
          </cell>
          <cell r="D238" t="str">
            <v>hero,54</v>
          </cell>
          <cell r="E238">
            <v>300</v>
          </cell>
          <cell r="F238">
            <v>1</v>
          </cell>
        </row>
        <row r="239">
          <cell r="A239">
            <v>55</v>
          </cell>
          <cell r="B239" t="str">
            <v>螳螂男</v>
          </cell>
          <cell r="C239" t="str">
            <v>kamakyuri</v>
          </cell>
          <cell r="D239" t="str">
            <v>hero,55</v>
          </cell>
          <cell r="E239">
            <v>300</v>
          </cell>
          <cell r="F239">
            <v>1</v>
          </cell>
        </row>
        <row r="240">
          <cell r="A240">
            <v>56</v>
          </cell>
          <cell r="B240" t="str">
            <v>青蛙男</v>
          </cell>
          <cell r="C240" t="str">
            <v>frogman</v>
          </cell>
          <cell r="D240" t="str">
            <v>hero,56</v>
          </cell>
          <cell r="E240">
            <v>300</v>
          </cell>
          <cell r="F240">
            <v>1</v>
          </cell>
        </row>
        <row r="241">
          <cell r="A241">
            <v>57</v>
          </cell>
          <cell r="B241" t="str">
            <v>蛞蝓男</v>
          </cell>
          <cell r="C241" t="str">
            <v>slugerous</v>
          </cell>
          <cell r="D241" t="str">
            <v>hero,57</v>
          </cell>
          <cell r="E241">
            <v>300</v>
          </cell>
          <cell r="F241">
            <v>1</v>
          </cell>
        </row>
        <row r="242">
          <cell r="A242">
            <v>58</v>
          </cell>
          <cell r="B242" t="str">
            <v>深海族</v>
          </cell>
          <cell r="C242" t="str">
            <v>seamessenger</v>
          </cell>
          <cell r="D242" t="str">
            <v>hero,58</v>
          </cell>
          <cell r="E242">
            <v>300</v>
          </cell>
          <cell r="F242">
            <v>1</v>
          </cell>
        </row>
        <row r="243">
          <cell r="A243">
            <v>59</v>
          </cell>
          <cell r="B243" t="str">
            <v>暗黑海盗团炮击手</v>
          </cell>
          <cell r="C243" t="str">
            <v>cannoneer</v>
          </cell>
          <cell r="D243" t="str">
            <v>hero,59</v>
          </cell>
          <cell r="E243">
            <v>300</v>
          </cell>
          <cell r="F243">
            <v>1</v>
          </cell>
        </row>
        <row r="246">
          <cell r="B246" t="str">
            <v>战栗的龙卷普通技能卡</v>
          </cell>
          <cell r="D246" t="str">
            <v>skill,1</v>
          </cell>
          <cell r="E246">
            <v>500</v>
          </cell>
        </row>
        <row r="247">
          <cell r="B247" t="str">
            <v>战栗的龙卷主动技能卡-1</v>
          </cell>
          <cell r="D247" t="str">
            <v>skill,2</v>
          </cell>
          <cell r="E247">
            <v>1000</v>
          </cell>
        </row>
        <row r="248">
          <cell r="B248" t="str">
            <v>战栗的龙卷主动技能卡-2</v>
          </cell>
          <cell r="D248" t="str">
            <v>skill,3</v>
          </cell>
          <cell r="E248">
            <v>1000</v>
          </cell>
        </row>
        <row r="249">
          <cell r="B249" t="str">
            <v>战栗的龙卷特质1技能卡</v>
          </cell>
          <cell r="D249" t="str">
            <v>skill,4</v>
          </cell>
          <cell r="E249">
            <v>500</v>
          </cell>
        </row>
        <row r="250">
          <cell r="B250" t="str">
            <v>战栗的龙卷特质2技能卡</v>
          </cell>
          <cell r="D250" t="str">
            <v>skill,5</v>
          </cell>
          <cell r="E250">
            <v>500</v>
          </cell>
        </row>
        <row r="251">
          <cell r="B251" t="str">
            <v>战栗的龙卷特质3技能卡-1</v>
          </cell>
          <cell r="D251" t="str">
            <v>skill,6</v>
          </cell>
          <cell r="E251">
            <v>500</v>
          </cell>
        </row>
        <row r="252">
          <cell r="B252" t="str">
            <v>战栗的龙卷特质3技能卡-2</v>
          </cell>
          <cell r="D252" t="str">
            <v>skill,7</v>
          </cell>
          <cell r="E252">
            <v>500</v>
          </cell>
        </row>
        <row r="253">
          <cell r="B253" t="str">
            <v>战栗的龙卷特质4技能卡</v>
          </cell>
          <cell r="D253" t="str">
            <v>skill,8</v>
          </cell>
          <cell r="E253">
            <v>500</v>
          </cell>
        </row>
        <row r="254">
          <cell r="B254" t="str">
            <v>地狱的吹雪普通技能卡</v>
          </cell>
          <cell r="D254" t="str">
            <v>skill,9</v>
          </cell>
          <cell r="E254">
            <v>300</v>
          </cell>
        </row>
        <row r="255">
          <cell r="B255" t="str">
            <v>地狱的吹雪主动技能卡</v>
          </cell>
          <cell r="D255" t="str">
            <v>skill,10</v>
          </cell>
          <cell r="E255">
            <v>600</v>
          </cell>
        </row>
        <row r="256">
          <cell r="B256" t="str">
            <v>地狱的吹雪特质3技能卡</v>
          </cell>
          <cell r="D256" t="str">
            <v>skill,11</v>
          </cell>
          <cell r="E256">
            <v>300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zoomScale="130" zoomScaleNormal="130" zoomScalePageLayoutView="130" workbookViewId="0">
      <selection activeCell="J18" sqref="J18"/>
    </sheetView>
  </sheetViews>
  <sheetFormatPr baseColWidth="10" defaultColWidth="8.83203125" defaultRowHeight="13" x14ac:dyDescent="0.15"/>
  <cols>
    <col min="1" max="1" width="30.1640625" style="3" bestFit="1" customWidth="1"/>
    <col min="2" max="2" width="22.33203125" style="3" bestFit="1" customWidth="1"/>
    <col min="3" max="5" width="8.83203125" style="3"/>
    <col min="6" max="7" width="8.83203125" style="1"/>
    <col min="8" max="9" width="8.83203125" style="3"/>
    <col min="10" max="10" width="10.1640625" style="3" bestFit="1" customWidth="1"/>
    <col min="11" max="11" width="8.83203125" style="1"/>
    <col min="12" max="16384" width="8.83203125" style="3"/>
  </cols>
  <sheetData>
    <row r="1" spans="1:13" x14ac:dyDescent="0.15">
      <c r="F1" s="1" t="s">
        <v>2</v>
      </c>
      <c r="G1" s="1" t="s">
        <v>1</v>
      </c>
      <c r="J1" s="3" t="s">
        <v>33</v>
      </c>
      <c r="K1" s="1">
        <v>5</v>
      </c>
      <c r="M1" s="3" t="s">
        <v>52</v>
      </c>
    </row>
    <row r="2" spans="1:13" x14ac:dyDescent="0.15">
      <c r="A2" s="1"/>
      <c r="B2" s="1"/>
      <c r="C2" s="1" t="s">
        <v>2</v>
      </c>
      <c r="D2" s="1" t="s">
        <v>1</v>
      </c>
      <c r="F2" s="1">
        <v>50000</v>
      </c>
      <c r="G2" s="1">
        <f>IF(F2&lt;=$A$4,F2*$B$4,$A$4*$B$4+IF(F2&lt;=$A$5,(F2-$A$4)*$B$5,($A$5-$A$4)*$B$5+IF(F2&lt;=$A$6,(F2-$A$5)*$B$6,($A$6-$A$5)*$B$6+IF(F2&lt;=$A$7,(F2-$A$6)*$B$7,($A$7-$A$6)*$B$7+IF(F2&lt;=$A$8,(F2-$A$7)*$B$8,($A$8-$A$7)*$B$8)))))</f>
        <v>500</v>
      </c>
      <c r="J2" s="3" t="s">
        <v>34</v>
      </c>
      <c r="K2" s="1">
        <v>900000</v>
      </c>
    </row>
    <row r="3" spans="1:13" x14ac:dyDescent="0.15">
      <c r="A3" s="1" t="s">
        <v>3</v>
      </c>
      <c r="B3" s="1" t="s">
        <v>0</v>
      </c>
      <c r="C3" s="1">
        <f>K2</f>
        <v>900000</v>
      </c>
      <c r="D3" s="1">
        <f>SUM(D4:D8)</f>
        <v>2250</v>
      </c>
      <c r="F3" s="1">
        <v>100000</v>
      </c>
      <c r="G3" s="1">
        <f t="shared" ref="G3:G53" si="0">IF(F3&lt;=$A$4,F3*$B$4,$A$4*$B$4+IF(F3&lt;=$A$5,(F3-$A$4)*$B$5,($A$5-$A$4)*$B$5+IF(F3&lt;=$A$6,(F3-$A$5)*$B$6,($A$6-$A$5)*$B$6+IF(F3&lt;=$A$7,(F3-$A$6)*$B$7,($A$7-$A$6)*$B$7+IF(F3&lt;=$A$8,(F3-$A$7)*$B$8,($A$8-$A$7)*$B$8)))))</f>
        <v>750</v>
      </c>
      <c r="J3" s="3" t="s">
        <v>35</v>
      </c>
      <c r="K3" s="1">
        <f>D3*(1+MAX(K17:K19))</f>
        <v>2362.5</v>
      </c>
    </row>
    <row r="4" spans="1:13" x14ac:dyDescent="0.15">
      <c r="A4" s="1">
        <v>50000</v>
      </c>
      <c r="B4" s="1">
        <v>0.01</v>
      </c>
      <c r="C4" s="1">
        <f>MAX(IF(C3&gt;A4,A4,C3),0)</f>
        <v>50000</v>
      </c>
      <c r="D4" s="1">
        <f>B4*C4</f>
        <v>500</v>
      </c>
      <c r="F4" s="1">
        <v>150000</v>
      </c>
      <c r="G4" s="1">
        <f t="shared" si="0"/>
        <v>1000</v>
      </c>
      <c r="J4" s="3" t="s">
        <v>36</v>
      </c>
      <c r="K4" s="1">
        <f>K3*K1</f>
        <v>11812.5</v>
      </c>
    </row>
    <row r="5" spans="1:13" x14ac:dyDescent="0.15">
      <c r="A5" s="1">
        <v>200000</v>
      </c>
      <c r="B5" s="1">
        <v>5.0000000000000001E-3</v>
      </c>
      <c r="C5" s="1">
        <f>MAX(IF($C$3&gt;A5,A5-A4,$C$3-A4),0)</f>
        <v>150000</v>
      </c>
      <c r="D5" s="1">
        <f t="shared" ref="D5:D8" si="1">B5*C5</f>
        <v>750</v>
      </c>
      <c r="F5" s="1">
        <v>200000</v>
      </c>
      <c r="G5" s="1">
        <f t="shared" si="0"/>
        <v>1250</v>
      </c>
    </row>
    <row r="6" spans="1:13" x14ac:dyDescent="0.15">
      <c r="A6" s="1">
        <v>500000</v>
      </c>
      <c r="B6" s="1">
        <v>2E-3</v>
      </c>
      <c r="C6" s="1">
        <f t="shared" ref="C6:C8" si="2">MAX(IF($C$3&gt;A6,A6-A5,$C$3-A5),0)</f>
        <v>300000</v>
      </c>
      <c r="D6" s="1">
        <f t="shared" si="1"/>
        <v>600</v>
      </c>
      <c r="F6" s="1">
        <v>250000</v>
      </c>
      <c r="G6" s="1">
        <f t="shared" si="0"/>
        <v>1350</v>
      </c>
    </row>
    <row r="7" spans="1:13" x14ac:dyDescent="0.15">
      <c r="A7" s="1">
        <v>1000000</v>
      </c>
      <c r="B7" s="1">
        <v>1E-3</v>
      </c>
      <c r="C7" s="1">
        <f t="shared" si="2"/>
        <v>400000</v>
      </c>
      <c r="D7" s="1">
        <f t="shared" si="1"/>
        <v>400</v>
      </c>
      <c r="F7" s="1">
        <v>300000</v>
      </c>
      <c r="G7" s="1">
        <f t="shared" si="0"/>
        <v>1450</v>
      </c>
      <c r="J7" s="3" t="s">
        <v>37</v>
      </c>
      <c r="K7" s="1">
        <v>14</v>
      </c>
    </row>
    <row r="8" spans="1:13" x14ac:dyDescent="0.15">
      <c r="A8" s="1">
        <v>9999999</v>
      </c>
      <c r="B8" s="1">
        <v>5.0000000000000001E-4</v>
      </c>
      <c r="C8" s="1">
        <f t="shared" si="2"/>
        <v>0</v>
      </c>
      <c r="D8" s="1">
        <f t="shared" si="1"/>
        <v>0</v>
      </c>
      <c r="F8" s="1">
        <v>350000</v>
      </c>
      <c r="G8" s="1">
        <f t="shared" si="0"/>
        <v>1550</v>
      </c>
      <c r="J8" s="3" t="s">
        <v>38</v>
      </c>
      <c r="K8" s="1">
        <f>K7*K4</f>
        <v>165375</v>
      </c>
    </row>
    <row r="9" spans="1:13" x14ac:dyDescent="0.15">
      <c r="F9" s="1">
        <v>400000</v>
      </c>
      <c r="G9" s="1">
        <f t="shared" si="0"/>
        <v>1650</v>
      </c>
    </row>
    <row r="10" spans="1:13" x14ac:dyDescent="0.15">
      <c r="F10" s="1">
        <v>450000</v>
      </c>
      <c r="G10" s="1">
        <f t="shared" si="0"/>
        <v>1750</v>
      </c>
    </row>
    <row r="11" spans="1:13" x14ac:dyDescent="0.15">
      <c r="F11" s="1">
        <v>500000</v>
      </c>
      <c r="G11" s="1">
        <f t="shared" si="0"/>
        <v>1850</v>
      </c>
      <c r="J11" s="3" t="s">
        <v>39</v>
      </c>
      <c r="K11" s="1">
        <v>150000</v>
      </c>
    </row>
    <row r="12" spans="1:13" x14ac:dyDescent="0.15">
      <c r="F12" s="1">
        <v>550000</v>
      </c>
      <c r="G12" s="1">
        <f t="shared" si="0"/>
        <v>1900</v>
      </c>
      <c r="J12" s="3" t="s">
        <v>51</v>
      </c>
      <c r="K12" s="1">
        <f>K11/K1/K3</f>
        <v>12.698412698412698</v>
      </c>
    </row>
    <row r="13" spans="1:13" x14ac:dyDescent="0.15">
      <c r="F13" s="1">
        <v>600000</v>
      </c>
      <c r="G13" s="1">
        <f t="shared" si="0"/>
        <v>1950</v>
      </c>
    </row>
    <row r="14" spans="1:13" x14ac:dyDescent="0.15">
      <c r="F14" s="1">
        <v>650000</v>
      </c>
      <c r="G14" s="1">
        <f t="shared" si="0"/>
        <v>2000</v>
      </c>
    </row>
    <row r="15" spans="1:13" x14ac:dyDescent="0.15">
      <c r="F15" s="1">
        <v>700000</v>
      </c>
      <c r="G15" s="1">
        <f t="shared" si="0"/>
        <v>2050</v>
      </c>
    </row>
    <row r="16" spans="1:13" x14ac:dyDescent="0.15">
      <c r="F16" s="1">
        <v>750000</v>
      </c>
      <c r="G16" s="1">
        <f t="shared" si="0"/>
        <v>2100</v>
      </c>
      <c r="J16" s="3" t="s">
        <v>49</v>
      </c>
    </row>
    <row r="17" spans="1:11" x14ac:dyDescent="0.15">
      <c r="F17" s="1">
        <v>800000</v>
      </c>
      <c r="G17" s="1">
        <f t="shared" si="0"/>
        <v>2150</v>
      </c>
      <c r="J17" s="3" t="s">
        <v>48</v>
      </c>
      <c r="K17" s="8">
        <v>0.05</v>
      </c>
    </row>
    <row r="18" spans="1:11" x14ac:dyDescent="0.15">
      <c r="F18" s="1">
        <v>850000</v>
      </c>
      <c r="G18" s="1">
        <f t="shared" si="0"/>
        <v>2200</v>
      </c>
      <c r="J18" s="3" t="s">
        <v>47</v>
      </c>
      <c r="K18" s="8">
        <v>0.03</v>
      </c>
    </row>
    <row r="19" spans="1:11" x14ac:dyDescent="0.15">
      <c r="A19" s="3" t="str">
        <f>A4&amp;","&amp;A5&amp;","&amp;A6&amp;","&amp;A7&amp;","&amp;A8</f>
        <v>50000,200000,500000,1000000,9999999</v>
      </c>
      <c r="B19" s="3" t="str">
        <f>B4&amp;","&amp;B5&amp;","&amp;B6&amp;","&amp;B7&amp;","&amp;B8</f>
        <v>0.01,0.005,0.002,0.001,0.0005</v>
      </c>
      <c r="F19" s="1">
        <v>900000</v>
      </c>
      <c r="G19" s="1">
        <f t="shared" si="0"/>
        <v>2250</v>
      </c>
      <c r="J19" s="3" t="s">
        <v>50</v>
      </c>
      <c r="K19" s="8">
        <v>0.02</v>
      </c>
    </row>
    <row r="20" spans="1:11" x14ac:dyDescent="0.15">
      <c r="F20" s="1">
        <v>950000</v>
      </c>
      <c r="G20" s="1">
        <f t="shared" si="0"/>
        <v>2300</v>
      </c>
    </row>
    <row r="21" spans="1:11" x14ac:dyDescent="0.15">
      <c r="F21" s="1">
        <v>1000000</v>
      </c>
      <c r="G21" s="1">
        <f t="shared" si="0"/>
        <v>2350</v>
      </c>
    </row>
    <row r="22" spans="1:11" x14ac:dyDescent="0.15">
      <c r="A22" s="3">
        <v>1</v>
      </c>
      <c r="B22" s="3">
        <v>5000</v>
      </c>
      <c r="C22" s="3">
        <v>0.01</v>
      </c>
      <c r="F22" s="1">
        <v>1050000</v>
      </c>
      <c r="G22" s="1">
        <f t="shared" si="0"/>
        <v>2375</v>
      </c>
    </row>
    <row r="23" spans="1:11" x14ac:dyDescent="0.15">
      <c r="A23" s="3">
        <v>2</v>
      </c>
      <c r="B23" s="3">
        <v>10000</v>
      </c>
      <c r="C23" s="3">
        <v>0.01</v>
      </c>
      <c r="F23" s="1">
        <v>1100000</v>
      </c>
      <c r="G23" s="1">
        <f t="shared" si="0"/>
        <v>2400</v>
      </c>
    </row>
    <row r="24" spans="1:11" x14ac:dyDescent="0.15">
      <c r="A24" s="3">
        <v>3</v>
      </c>
      <c r="B24" s="3">
        <v>20000</v>
      </c>
      <c r="C24" s="3">
        <v>0.01</v>
      </c>
      <c r="F24" s="1">
        <v>1150000</v>
      </c>
      <c r="G24" s="1">
        <f t="shared" si="0"/>
        <v>2425</v>
      </c>
    </row>
    <row r="25" spans="1:11" x14ac:dyDescent="0.15">
      <c r="A25" s="3">
        <v>4</v>
      </c>
      <c r="B25" s="3">
        <v>50000</v>
      </c>
      <c r="C25" s="3">
        <v>0.01</v>
      </c>
      <c r="F25" s="1">
        <v>1200000</v>
      </c>
      <c r="G25" s="1">
        <f t="shared" si="0"/>
        <v>2450</v>
      </c>
    </row>
    <row r="26" spans="1:11" x14ac:dyDescent="0.15">
      <c r="A26" s="3">
        <v>5</v>
      </c>
      <c r="B26" s="3">
        <v>100000</v>
      </c>
      <c r="C26" s="3">
        <v>5.0000000000000001E-3</v>
      </c>
      <c r="F26" s="1">
        <v>1250000</v>
      </c>
      <c r="G26" s="1">
        <f t="shared" si="0"/>
        <v>2475</v>
      </c>
    </row>
    <row r="27" spans="1:11" x14ac:dyDescent="0.15">
      <c r="A27" s="3">
        <v>6</v>
      </c>
      <c r="B27" s="3">
        <v>150000</v>
      </c>
      <c r="C27" s="3">
        <v>5.0000000000000001E-3</v>
      </c>
      <c r="F27" s="1">
        <v>1300000</v>
      </c>
      <c r="G27" s="1">
        <f t="shared" si="0"/>
        <v>2500</v>
      </c>
    </row>
    <row r="28" spans="1:11" x14ac:dyDescent="0.15">
      <c r="A28" s="3">
        <v>7</v>
      </c>
      <c r="B28" s="3">
        <v>200000</v>
      </c>
      <c r="C28" s="3">
        <v>5.0000000000000001E-3</v>
      </c>
      <c r="F28" s="1">
        <v>1350000</v>
      </c>
      <c r="G28" s="1">
        <f t="shared" si="0"/>
        <v>2525</v>
      </c>
    </row>
    <row r="29" spans="1:11" x14ac:dyDescent="0.15">
      <c r="A29" s="3">
        <v>8</v>
      </c>
      <c r="B29" s="3">
        <v>300000</v>
      </c>
      <c r="C29" s="3">
        <v>2E-3</v>
      </c>
      <c r="F29" s="1">
        <v>1400000</v>
      </c>
      <c r="G29" s="1">
        <f t="shared" si="0"/>
        <v>2550</v>
      </c>
    </row>
    <row r="30" spans="1:11" x14ac:dyDescent="0.15">
      <c r="A30" s="3">
        <v>9</v>
      </c>
      <c r="B30" s="3">
        <v>500000</v>
      </c>
      <c r="C30" s="3">
        <v>2E-3</v>
      </c>
      <c r="F30" s="1">
        <v>1450000</v>
      </c>
      <c r="G30" s="1">
        <f t="shared" si="0"/>
        <v>2575</v>
      </c>
    </row>
    <row r="31" spans="1:11" x14ac:dyDescent="0.15">
      <c r="A31" s="3">
        <v>10</v>
      </c>
      <c r="B31" s="3">
        <v>800000</v>
      </c>
      <c r="C31" s="3">
        <v>2E-3</v>
      </c>
      <c r="F31" s="1">
        <v>1500000</v>
      </c>
      <c r="G31" s="1">
        <f t="shared" si="0"/>
        <v>2600</v>
      </c>
    </row>
    <row r="32" spans="1:11" x14ac:dyDescent="0.15">
      <c r="A32" s="3">
        <v>11</v>
      </c>
      <c r="B32" s="3">
        <v>1000000</v>
      </c>
      <c r="C32" s="3">
        <v>2E-3</v>
      </c>
      <c r="F32" s="1">
        <v>1550000</v>
      </c>
      <c r="G32" s="1">
        <f t="shared" si="0"/>
        <v>2625</v>
      </c>
    </row>
    <row r="33" spans="1:7" x14ac:dyDescent="0.15">
      <c r="A33" s="3">
        <v>12</v>
      </c>
      <c r="B33" s="3">
        <v>2000000</v>
      </c>
      <c r="C33" s="3">
        <v>1E-3</v>
      </c>
      <c r="F33" s="1">
        <v>1600000</v>
      </c>
      <c r="G33" s="1">
        <f t="shared" si="0"/>
        <v>2650</v>
      </c>
    </row>
    <row r="34" spans="1:7" x14ac:dyDescent="0.15">
      <c r="A34" s="3">
        <v>13</v>
      </c>
      <c r="B34" s="3">
        <v>9999999</v>
      </c>
      <c r="C34" s="3">
        <v>5.0000000000000001E-4</v>
      </c>
      <c r="F34" s="1">
        <v>1650000</v>
      </c>
      <c r="G34" s="1">
        <f t="shared" si="0"/>
        <v>2675</v>
      </c>
    </row>
    <row r="35" spans="1:7" x14ac:dyDescent="0.15">
      <c r="B35" s="3" t="str">
        <f>B22&amp;";"&amp;B23&amp;";"&amp;B24&amp;";"&amp;B25&amp;";"&amp;B26&amp;";"&amp;B27&amp;";"&amp;B28&amp;";"&amp;B29&amp;";"&amp;B30&amp;";"&amp;B31&amp;";"&amp;B32&amp;";"&amp;B33&amp;";"&amp;B34</f>
        <v>5000;10000;20000;50000;100000;150000;200000;300000;500000;800000;1000000;2000000;9999999</v>
      </c>
      <c r="C35" s="3" t="str">
        <f>C22&amp;","&amp;C23&amp;","&amp;C24&amp;","&amp;C25&amp;","&amp;C26&amp;","&amp;C27&amp;","&amp;C28&amp;","&amp;C29&amp;","&amp;C30&amp;","&amp;C31&amp;","&amp;C32&amp;","&amp;C33&amp;","&amp;C34</f>
        <v>0.01,0.01,0.01,0.01,0.005,0.005,0.005,0.002,0.002,0.002,0.002,0.001,0.0005</v>
      </c>
      <c r="F35" s="1">
        <v>1700000</v>
      </c>
      <c r="G35" s="1">
        <f t="shared" si="0"/>
        <v>2700</v>
      </c>
    </row>
    <row r="36" spans="1:7" x14ac:dyDescent="0.15">
      <c r="F36" s="1">
        <v>1750000</v>
      </c>
      <c r="G36" s="1">
        <f t="shared" si="0"/>
        <v>2725</v>
      </c>
    </row>
    <row r="37" spans="1:7" x14ac:dyDescent="0.15">
      <c r="F37" s="1">
        <v>1800000</v>
      </c>
      <c r="G37" s="1">
        <f t="shared" si="0"/>
        <v>2750</v>
      </c>
    </row>
    <row r="38" spans="1:7" x14ac:dyDescent="0.15">
      <c r="F38" s="1">
        <v>1850000</v>
      </c>
      <c r="G38" s="1">
        <f t="shared" si="0"/>
        <v>2775</v>
      </c>
    </row>
    <row r="39" spans="1:7" x14ac:dyDescent="0.15">
      <c r="F39" s="1">
        <v>1900000</v>
      </c>
      <c r="G39" s="1">
        <f t="shared" si="0"/>
        <v>2800</v>
      </c>
    </row>
    <row r="40" spans="1:7" x14ac:dyDescent="0.15">
      <c r="F40" s="1">
        <v>1950000</v>
      </c>
      <c r="G40" s="1">
        <f t="shared" si="0"/>
        <v>2825</v>
      </c>
    </row>
    <row r="41" spans="1:7" x14ac:dyDescent="0.15">
      <c r="F41" s="1">
        <v>2000000</v>
      </c>
      <c r="G41" s="1">
        <f t="shared" si="0"/>
        <v>2850</v>
      </c>
    </row>
    <row r="42" spans="1:7" x14ac:dyDescent="0.15">
      <c r="F42" s="1">
        <v>2050000</v>
      </c>
      <c r="G42" s="1">
        <f t="shared" si="0"/>
        <v>2875</v>
      </c>
    </row>
    <row r="43" spans="1:7" x14ac:dyDescent="0.15">
      <c r="F43" s="1">
        <v>2100000</v>
      </c>
      <c r="G43" s="1">
        <f t="shared" si="0"/>
        <v>2900</v>
      </c>
    </row>
    <row r="44" spans="1:7" x14ac:dyDescent="0.15">
      <c r="F44" s="1">
        <v>2150000</v>
      </c>
      <c r="G44" s="1">
        <f t="shared" si="0"/>
        <v>2925</v>
      </c>
    </row>
    <row r="45" spans="1:7" x14ac:dyDescent="0.15">
      <c r="F45" s="1">
        <v>2200000</v>
      </c>
      <c r="G45" s="1">
        <f t="shared" si="0"/>
        <v>2950</v>
      </c>
    </row>
    <row r="46" spans="1:7" x14ac:dyDescent="0.15">
      <c r="F46" s="1">
        <v>2250000</v>
      </c>
      <c r="G46" s="1">
        <f t="shared" si="0"/>
        <v>2975</v>
      </c>
    </row>
    <row r="47" spans="1:7" x14ac:dyDescent="0.15">
      <c r="F47" s="1">
        <v>2300000</v>
      </c>
      <c r="G47" s="1">
        <f t="shared" si="0"/>
        <v>3000</v>
      </c>
    </row>
    <row r="48" spans="1:7" x14ac:dyDescent="0.15">
      <c r="F48" s="1">
        <v>2350000</v>
      </c>
      <c r="G48" s="1">
        <f t="shared" si="0"/>
        <v>3025</v>
      </c>
    </row>
    <row r="49" spans="6:7" x14ac:dyDescent="0.15">
      <c r="F49" s="1">
        <v>2400000</v>
      </c>
      <c r="G49" s="1">
        <f t="shared" si="0"/>
        <v>3050</v>
      </c>
    </row>
    <row r="50" spans="6:7" x14ac:dyDescent="0.15">
      <c r="F50" s="1">
        <v>2450000</v>
      </c>
      <c r="G50" s="1">
        <f t="shared" si="0"/>
        <v>3075</v>
      </c>
    </row>
    <row r="51" spans="6:7" x14ac:dyDescent="0.15">
      <c r="F51" s="1">
        <v>2500000</v>
      </c>
      <c r="G51" s="1">
        <f t="shared" si="0"/>
        <v>3100</v>
      </c>
    </row>
    <row r="52" spans="6:7" x14ac:dyDescent="0.15">
      <c r="F52" s="1">
        <v>2550000</v>
      </c>
      <c r="G52" s="1">
        <f t="shared" si="0"/>
        <v>3125</v>
      </c>
    </row>
    <row r="53" spans="6:7" x14ac:dyDescent="0.15">
      <c r="F53" s="1">
        <v>2600000</v>
      </c>
      <c r="G53" s="1">
        <f t="shared" si="0"/>
        <v>3150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4"/>
  <sheetViews>
    <sheetView topLeftCell="AA1" zoomScale="120" zoomScaleNormal="120" zoomScalePageLayoutView="120" workbookViewId="0">
      <selection activeCell="AT32" sqref="AT32"/>
    </sheetView>
  </sheetViews>
  <sheetFormatPr baseColWidth="10" defaultColWidth="8.83203125" defaultRowHeight="13" x14ac:dyDescent="0.15"/>
  <cols>
    <col min="1" max="1" width="14.83203125" style="2" customWidth="1"/>
    <col min="2" max="8" width="6.6640625" style="2" customWidth="1"/>
    <col min="9" max="9" width="5.83203125" style="2" customWidth="1"/>
    <col min="10" max="11" width="8.1640625" style="1" customWidth="1"/>
    <col min="12" max="12" width="10.5" style="2" bestFit="1" customWidth="1"/>
    <col min="13" max="14" width="6.6640625" style="2" customWidth="1"/>
    <col min="15" max="15" width="10.5" style="2" bestFit="1" customWidth="1"/>
    <col min="16" max="18" width="6.1640625" style="2" customWidth="1"/>
    <col min="19" max="24" width="8.83203125" style="2"/>
    <col min="25" max="25" width="8.83203125" style="4"/>
    <col min="26" max="26" width="8.83203125" style="2"/>
    <col min="27" max="27" width="11.1640625" style="2" bestFit="1" customWidth="1"/>
    <col min="28" max="28" width="13.1640625" style="2" bestFit="1" customWidth="1"/>
    <col min="29" max="32" width="8.83203125" style="2"/>
    <col min="33" max="33" width="8.83203125" style="4"/>
    <col min="34" max="34" width="13" style="2" customWidth="1"/>
    <col min="35" max="16384" width="8.83203125" style="2"/>
  </cols>
  <sheetData>
    <row r="1" spans="1:51" ht="15" x14ac:dyDescent="0.2">
      <c r="B1" s="4" t="s">
        <v>41</v>
      </c>
      <c r="C1" s="4" t="s">
        <v>42</v>
      </c>
      <c r="D1" s="4" t="s">
        <v>43</v>
      </c>
      <c r="E1" s="4"/>
      <c r="F1" s="4"/>
      <c r="G1" s="4"/>
      <c r="H1" s="4"/>
      <c r="J1" s="1" t="s">
        <v>58</v>
      </c>
      <c r="K1" s="9" t="s">
        <v>95</v>
      </c>
      <c r="AA1" s="4" t="s">
        <v>32</v>
      </c>
      <c r="AB1" s="4" t="s">
        <v>26</v>
      </c>
      <c r="AC1" s="4" t="s">
        <v>27</v>
      </c>
      <c r="AD1" s="4" t="s">
        <v>28</v>
      </c>
      <c r="AE1" s="4" t="s">
        <v>26</v>
      </c>
      <c r="AF1" s="4" t="s">
        <v>27</v>
      </c>
      <c r="AG1" s="4" t="s">
        <v>28</v>
      </c>
      <c r="AH1" s="4" t="s">
        <v>26</v>
      </c>
      <c r="AI1" s="4" t="s">
        <v>27</v>
      </c>
      <c r="AJ1" s="4" t="s">
        <v>28</v>
      </c>
      <c r="AK1" s="4" t="s">
        <v>26</v>
      </c>
      <c r="AL1" s="4" t="s">
        <v>27</v>
      </c>
      <c r="AM1" s="4" t="s">
        <v>28</v>
      </c>
      <c r="AN1" s="3" t="s">
        <v>80</v>
      </c>
      <c r="AO1" s="4" t="s">
        <v>29</v>
      </c>
      <c r="AP1" s="4" t="s">
        <v>30</v>
      </c>
      <c r="AS1"/>
      <c r="AU1" s="3" t="s">
        <v>120</v>
      </c>
      <c r="AV1" s="3" t="s">
        <v>121</v>
      </c>
      <c r="AY1" s="4" t="s">
        <v>46</v>
      </c>
    </row>
    <row r="2" spans="1:51" x14ac:dyDescent="0.15">
      <c r="A2" s="2" t="s">
        <v>40</v>
      </c>
      <c r="B2" s="5">
        <v>30000</v>
      </c>
      <c r="C2" s="5">
        <v>25000</v>
      </c>
      <c r="D2" s="5">
        <v>20000</v>
      </c>
      <c r="E2" s="5"/>
      <c r="F2" s="5"/>
      <c r="G2" s="5"/>
      <c r="H2" s="5"/>
      <c r="J2" s="1" t="s">
        <v>24</v>
      </c>
      <c r="K2" s="1" t="s">
        <v>25</v>
      </c>
      <c r="L2" s="2" t="s">
        <v>26</v>
      </c>
      <c r="W2" s="3" t="s">
        <v>92</v>
      </c>
      <c r="X2" s="3" t="s">
        <v>91</v>
      </c>
      <c r="Y2" s="4" t="s">
        <v>46</v>
      </c>
      <c r="AA2" s="4">
        <v>5000</v>
      </c>
      <c r="AB2" s="1" t="s">
        <v>104</v>
      </c>
      <c r="AC2" s="1">
        <v>2</v>
      </c>
      <c r="AD2" s="1">
        <f>VLOOKUP(AB2,价值!$B:$G,6,0)*AC2</f>
        <v>500</v>
      </c>
      <c r="AE2" s="1" t="s">
        <v>87</v>
      </c>
      <c r="AF2" s="1">
        <v>3</v>
      </c>
      <c r="AG2" s="1">
        <f>VLOOKUP(AE2,价值!$B:$G,6,0)*AF2</f>
        <v>54</v>
      </c>
      <c r="AH2" s="1" t="s">
        <v>108</v>
      </c>
      <c r="AI2" s="1">
        <v>10</v>
      </c>
      <c r="AJ2" s="1">
        <f>VLOOKUP(AH2,价值!$B:$G,6,0)*AI2</f>
        <v>60</v>
      </c>
      <c r="AK2" s="1"/>
      <c r="AL2" s="1"/>
      <c r="AM2" s="1">
        <f>VLOOKUP(AK2,价值!$B:$G,6,0)*AL2</f>
        <v>0</v>
      </c>
      <c r="AN2" s="2">
        <f>AD2+AG2+AJ2+AM2</f>
        <v>614</v>
      </c>
      <c r="AO2" s="4" t="str">
        <f>VLOOKUP(AB2,价值!$B:$G,3,0)&amp;","&amp;AC2</f>
        <v>prop,707,2</v>
      </c>
      <c r="AP2" s="3" t="str">
        <f>IF(VLOOKUP(AB2,价值!$B:$G,5,0)=0,AO2,VLOOKUP(AB2,价值!$B:$G,5,0)&amp;","&amp;AC2)</f>
        <v>prop,707,2</v>
      </c>
      <c r="AQ2" s="4" t="str">
        <f>VLOOKUP(AE2,价值!$B:$G,3,0)&amp;","&amp;AF2</f>
        <v>prop,104,3</v>
      </c>
      <c r="AR2" s="3" t="str">
        <f>IF(VLOOKUP(AE2,价值!$B:$G,5,0)=0,AQ2,VLOOKUP(AE2,价值!$B:$G,5,0)&amp;","&amp;AF2)</f>
        <v>prop,104,3</v>
      </c>
      <c r="AS2" s="4" t="str">
        <f>VLOOKUP(AH2,价值!$B:$G,3,0)&amp;","&amp;AI2</f>
        <v>prop,202,10</v>
      </c>
      <c r="AT2" s="3" t="str">
        <f>IF(VLOOKUP(AH2,价值!$B:$G,5,0)=0,AS2,VLOOKUP(AH2,价值!$B:$G,5,0)&amp;","&amp;AI2)</f>
        <v>prop,202,10</v>
      </c>
      <c r="AU2" s="2" t="str">
        <f>AO2&amp;";"&amp;AQ2&amp;";"&amp;AS2</f>
        <v>prop,707,2;prop,104,3;prop,202,10</v>
      </c>
      <c r="AV2" s="2" t="str">
        <f>AP2&amp;";"&amp;AR2&amp;";"&amp;AT2</f>
        <v>prop,707,2;prop,104,3;prop,202,10</v>
      </c>
      <c r="AY2" s="4"/>
    </row>
    <row r="3" spans="1:51" x14ac:dyDescent="0.15">
      <c r="A3" s="2" t="s">
        <v>32</v>
      </c>
      <c r="B3" s="4">
        <f>D3</f>
        <v>16650</v>
      </c>
      <c r="C3" s="4">
        <f>D3</f>
        <v>16650</v>
      </c>
      <c r="D3" s="4">
        <f>D2-SUM(D4:D7)</f>
        <v>16650</v>
      </c>
      <c r="E3" s="4"/>
      <c r="F3" s="4"/>
      <c r="G3" s="4"/>
      <c r="H3" s="4"/>
      <c r="J3" s="1">
        <v>1</v>
      </c>
      <c r="K3" s="1">
        <v>1</v>
      </c>
      <c r="L3" s="3" t="s">
        <v>97</v>
      </c>
      <c r="W3" s="3" t="s">
        <v>98</v>
      </c>
      <c r="X3" s="3" t="s">
        <v>98</v>
      </c>
      <c r="Y3" s="5">
        <v>0</v>
      </c>
      <c r="AA3" s="4">
        <v>10000</v>
      </c>
      <c r="AB3" s="1" t="s">
        <v>105</v>
      </c>
      <c r="AC3" s="1">
        <v>5</v>
      </c>
      <c r="AD3" s="1">
        <f>VLOOKUP(AB3,价值!$B:$G,6,0)*AC3</f>
        <v>150</v>
      </c>
      <c r="AE3" s="1" t="s">
        <v>106</v>
      </c>
      <c r="AF3" s="1">
        <v>3</v>
      </c>
      <c r="AG3" s="1">
        <f>VLOOKUP(AE3,价值!$B:$G,6,0)*AF3</f>
        <v>45</v>
      </c>
      <c r="AH3" s="1" t="s">
        <v>107</v>
      </c>
      <c r="AI3" s="1">
        <v>10</v>
      </c>
      <c r="AJ3" s="1">
        <f>VLOOKUP(AH3,价值!$B:$G,6,0)*AI3</f>
        <v>90</v>
      </c>
      <c r="AK3" s="1"/>
      <c r="AL3" s="1"/>
      <c r="AM3" s="1">
        <f>VLOOKUP(AK3,价值!$B:$G,6,0)*AL3</f>
        <v>0</v>
      </c>
      <c r="AN3" s="2">
        <f t="shared" ref="AN3:AN16" si="0">AD3+AG3+AJ3+AM3</f>
        <v>285</v>
      </c>
      <c r="AO3" s="4" t="str">
        <f>VLOOKUP(AB3,价值!$B:$G,3,0)&amp;","&amp;AC3</f>
        <v>prop,205,5</v>
      </c>
      <c r="AP3" s="3" t="str">
        <f>IF(VLOOKUP(AB3,价值!$B:$G,5,0)=0,AO3,VLOOKUP(AB3,价值!$B:$G,5,0)&amp;","&amp;AC3)</f>
        <v>prop,205,5</v>
      </c>
      <c r="AQ3" s="4" t="str">
        <f>VLOOKUP(AE3,价值!$B:$G,3,0)&amp;","&amp;AF3</f>
        <v>prop,204,3</v>
      </c>
      <c r="AR3" s="3" t="str">
        <f>IF(VLOOKUP(AE3,价值!$B:$G,5,0)=0,AQ3,VLOOKUP(AE3,价值!$B:$G,5,0)&amp;","&amp;AF3)</f>
        <v>prop,204,3</v>
      </c>
      <c r="AS3" s="4" t="str">
        <f>VLOOKUP(AH3,价值!$B:$G,3,0)&amp;","&amp;AI3</f>
        <v>prop,203,10</v>
      </c>
      <c r="AT3" s="3" t="str">
        <f>IF(VLOOKUP(AH3,价值!$B:$G,5,0)=0,AS3,VLOOKUP(AH3,价值!$B:$G,5,0)&amp;","&amp;AI3)</f>
        <v>prop,203,10</v>
      </c>
      <c r="AU3" s="2" t="str">
        <f t="shared" ref="AU3:AU16" si="1">AO3&amp;";"&amp;AQ3&amp;";"&amp;AS3</f>
        <v>prop,205,5;prop,204,3;prop,203,10</v>
      </c>
      <c r="AV3" s="2" t="str">
        <f t="shared" ref="AV3:AV16" si="2">AP3&amp;";"&amp;AR3&amp;";"&amp;AT3</f>
        <v>prop,205,5;prop,204,3;prop,203,10</v>
      </c>
      <c r="AY3" s="4"/>
    </row>
    <row r="4" spans="1:51" x14ac:dyDescent="0.15">
      <c r="A4" s="2" t="s">
        <v>23</v>
      </c>
      <c r="B4" s="5">
        <v>0</v>
      </c>
      <c r="C4" s="5">
        <v>0</v>
      </c>
      <c r="D4" s="5">
        <v>0</v>
      </c>
      <c r="E4" s="5"/>
      <c r="F4" s="5"/>
      <c r="G4" s="5"/>
      <c r="H4" s="5"/>
      <c r="J4" s="10">
        <v>2</v>
      </c>
      <c r="K4" s="10">
        <v>3</v>
      </c>
      <c r="L4" s="11" t="s">
        <v>67</v>
      </c>
      <c r="M4" s="11">
        <v>1</v>
      </c>
      <c r="N4" s="11">
        <f>VLOOKUP(L4,价值!$B:$G,6,0)*M4</f>
        <v>600</v>
      </c>
      <c r="O4" s="11" t="s">
        <v>70</v>
      </c>
      <c r="P4" s="11">
        <v>15000</v>
      </c>
      <c r="Q4" s="11">
        <f>VLOOKUP(O4,价值!$B:$G,6,0)*P4</f>
        <v>300</v>
      </c>
      <c r="R4" s="11">
        <f t="shared" ref="R4:R13" si="3">Q4+N4</f>
        <v>900</v>
      </c>
      <c r="S4" s="11" t="str">
        <f>VLOOKUP(L4,价值!$B:$G,3,0)&amp;","&amp;M4</f>
        <v>pack,304,1</v>
      </c>
      <c r="T4" s="11" t="str">
        <f>IF(VLOOKUP(L4,价值!$B:$G,5,0)=0,S4,VLOOKUP(L4,价值!$B:$G,5,0)&amp;","&amp;M4)</f>
        <v>item,104,1</v>
      </c>
      <c r="U4" s="11" t="str">
        <f>VLOOKUP(O4,价值!$B:$G,3,0)&amp;","&amp;P4</f>
        <v>coin,15000</v>
      </c>
      <c r="V4" s="11" t="str">
        <f>IF(VLOOKUP(O4,价值!$B:$G,5,0)=0,U4,VLOOKUP(O4,价值!$B:$G,5,0)&amp;","&amp;P4)</f>
        <v>coin,15000</v>
      </c>
      <c r="W4" s="11" t="str">
        <f t="shared" ref="W4:X13" si="4">S4&amp;";"&amp;U4</f>
        <v>pack,304,1;coin,15000</v>
      </c>
      <c r="X4" s="11" t="str">
        <f t="shared" si="4"/>
        <v>item,104,1;coin,15000</v>
      </c>
      <c r="Y4" s="10" t="s">
        <v>93</v>
      </c>
      <c r="AA4" s="4">
        <v>20000</v>
      </c>
      <c r="AB4" s="1" t="s">
        <v>104</v>
      </c>
      <c r="AC4" s="1">
        <v>2</v>
      </c>
      <c r="AD4" s="1">
        <f>VLOOKUP(AB4,价值!$B:$G,6,0)*AC4</f>
        <v>500</v>
      </c>
      <c r="AE4" s="1" t="s">
        <v>87</v>
      </c>
      <c r="AF4" s="1">
        <v>5</v>
      </c>
      <c r="AG4" s="1">
        <f>VLOOKUP(AE4,价值!$B:$G,6,0)*AF4</f>
        <v>90</v>
      </c>
      <c r="AH4" s="1" t="s">
        <v>119</v>
      </c>
      <c r="AI4" s="1">
        <v>2</v>
      </c>
      <c r="AJ4" s="1">
        <f>VLOOKUP(AH4,价值!$B:$G,6,0)*AI4</f>
        <v>100</v>
      </c>
      <c r="AK4" s="1"/>
      <c r="AL4" s="1"/>
      <c r="AM4" s="1">
        <f>VLOOKUP(AK4,价值!$B:$G,6,0)*AL4</f>
        <v>0</v>
      </c>
      <c r="AN4" s="2">
        <f t="shared" si="0"/>
        <v>690</v>
      </c>
      <c r="AO4" s="4" t="str">
        <f>VLOOKUP(AB4,价值!$B:$G,3,0)&amp;","&amp;AC4</f>
        <v>prop,707,2</v>
      </c>
      <c r="AP4" s="3" t="str">
        <f>IF(VLOOKUP(AB4,价值!$B:$G,5,0)=0,AO4,VLOOKUP(AB4,价值!$B:$G,5,0)&amp;","&amp;AC4)</f>
        <v>prop,707,2</v>
      </c>
      <c r="AQ4" s="4" t="str">
        <f>VLOOKUP(AE4,价值!$B:$G,3,0)&amp;","&amp;AF4</f>
        <v>prop,104,5</v>
      </c>
      <c r="AR4" s="3" t="str">
        <f>IF(VLOOKUP(AE4,价值!$B:$G,5,0)=0,AQ4,VLOOKUP(AE4,价值!$B:$G,5,0)&amp;","&amp;AF4)</f>
        <v>prop,104,5</v>
      </c>
      <c r="AS4" s="4" t="str">
        <f>VLOOKUP(AH4,价值!$B:$G,3,0)&amp;","&amp;AI4</f>
        <v>pack,303,2</v>
      </c>
      <c r="AT4" s="3" t="str">
        <f>IF(VLOOKUP(AH4,价值!$B:$G,5,0)=0,AS4,VLOOKUP(AH4,价值!$B:$G,5,0)&amp;","&amp;AI4)</f>
        <v>item,103,2</v>
      </c>
      <c r="AU4" s="2" t="str">
        <f t="shared" si="1"/>
        <v>prop,707,2;prop,104,5;pack,303,2</v>
      </c>
      <c r="AV4" s="2" t="str">
        <f t="shared" si="2"/>
        <v>prop,707,2;prop,104,5;item,103,2</v>
      </c>
      <c r="AY4" s="4"/>
    </row>
    <row r="5" spans="1:51" x14ac:dyDescent="0.15">
      <c r="A5" s="2" t="s">
        <v>31</v>
      </c>
      <c r="B5" s="6">
        <f>B2-B3-B4-B6-B7</f>
        <v>5400</v>
      </c>
      <c r="C5" s="6">
        <f>C2-C3-C4-C6-C7</f>
        <v>3200</v>
      </c>
      <c r="D5" s="5">
        <v>300</v>
      </c>
      <c r="E5" s="5"/>
      <c r="F5" s="5"/>
      <c r="G5" s="5"/>
      <c r="H5" s="5"/>
      <c r="J5" s="10">
        <v>3</v>
      </c>
      <c r="K5" s="10">
        <v>5</v>
      </c>
      <c r="L5" s="11" t="s">
        <v>67</v>
      </c>
      <c r="M5" s="11">
        <v>1</v>
      </c>
      <c r="N5" s="11">
        <f>VLOOKUP(L5,价值!$B:$G,6,0)*M5</f>
        <v>600</v>
      </c>
      <c r="O5" s="11" t="s">
        <v>70</v>
      </c>
      <c r="P5" s="11">
        <v>12000</v>
      </c>
      <c r="Q5" s="11">
        <f>VLOOKUP(O5,价值!$B:$G,6,0)*P5</f>
        <v>240</v>
      </c>
      <c r="R5" s="11">
        <f t="shared" si="3"/>
        <v>840</v>
      </c>
      <c r="S5" s="11" t="str">
        <f>VLOOKUP(L5,价值!$B:$G,3,0)&amp;","&amp;M5</f>
        <v>pack,304,1</v>
      </c>
      <c r="T5" s="11" t="str">
        <f>IF(VLOOKUP(L5,价值!$B:$G,5,0)=0,S5,VLOOKUP(L5,价值!$B:$G,5,0)&amp;","&amp;M5)</f>
        <v>item,104,1</v>
      </c>
      <c r="U5" s="11" t="str">
        <f>VLOOKUP(O5,价值!$B:$G,3,0)&amp;","&amp;P5</f>
        <v>coin,12000</v>
      </c>
      <c r="V5" s="11" t="str">
        <f>IF(VLOOKUP(O5,价值!$B:$G,5,0)=0,U5,VLOOKUP(O5,价值!$B:$G,5,0)&amp;","&amp;P5)</f>
        <v>coin,12000</v>
      </c>
      <c r="W5" s="11" t="str">
        <f t="shared" si="4"/>
        <v>pack,304,1;coin,12000</v>
      </c>
      <c r="X5" s="11" t="str">
        <f t="shared" si="4"/>
        <v>item,104,1;coin,12000</v>
      </c>
      <c r="Y5" s="10" t="s">
        <v>93</v>
      </c>
      <c r="AA5" s="4">
        <v>40000</v>
      </c>
      <c r="AB5" s="1" t="s">
        <v>109</v>
      </c>
      <c r="AC5" s="1">
        <v>5</v>
      </c>
      <c r="AD5" s="1">
        <f>VLOOKUP(AB5,价值!$B:$G,6,0)*AC5</f>
        <v>300</v>
      </c>
      <c r="AE5" s="1" t="s">
        <v>110</v>
      </c>
      <c r="AF5" s="1">
        <v>3</v>
      </c>
      <c r="AG5" s="1">
        <f>VLOOKUP(AE5,价值!$B:$G,6,0)*AF5</f>
        <v>90</v>
      </c>
      <c r="AH5" s="1" t="s">
        <v>89</v>
      </c>
      <c r="AI5" s="1">
        <v>5000</v>
      </c>
      <c r="AJ5" s="1">
        <f>VLOOKUP(AH5,价值!$B:$G,6,0)*AI5</f>
        <v>100</v>
      </c>
      <c r="AK5" s="1"/>
      <c r="AL5" s="1"/>
      <c r="AM5" s="1">
        <f>VLOOKUP(AK5,价值!$B:$G,6,0)*AL5</f>
        <v>0</v>
      </c>
      <c r="AN5" s="2">
        <f t="shared" si="0"/>
        <v>490</v>
      </c>
      <c r="AO5" s="4" t="str">
        <f>VLOOKUP(AB5,价值!$B:$G,3,0)&amp;","&amp;AC5</f>
        <v>prop,211,5</v>
      </c>
      <c r="AP5" s="3" t="str">
        <f>IF(VLOOKUP(AB5,价值!$B:$G,5,0)=0,AO5,VLOOKUP(AB5,价值!$B:$G,5,0)&amp;","&amp;AC5)</f>
        <v>prop,211,5</v>
      </c>
      <c r="AQ5" s="4" t="str">
        <f>VLOOKUP(AE5,价值!$B:$G,3,0)&amp;","&amp;AF5</f>
        <v>prop,207,3</v>
      </c>
      <c r="AR5" s="3" t="str">
        <f>IF(VLOOKUP(AE5,价值!$B:$G,5,0)=0,AQ5,VLOOKUP(AE5,价值!$B:$G,5,0)&amp;","&amp;AF5)</f>
        <v>prop,207,3</v>
      </c>
      <c r="AS5" s="4" t="str">
        <f>VLOOKUP(AH5,价值!$B:$G,3,0)&amp;","&amp;AI5</f>
        <v>coin,5000</v>
      </c>
      <c r="AT5" s="3" t="str">
        <f>IF(VLOOKUP(AH5,价值!$B:$G,5,0)=0,AS5,VLOOKUP(AH5,价值!$B:$G,5,0)&amp;","&amp;AI5)</f>
        <v>coin,5000</v>
      </c>
      <c r="AU5" s="2" t="str">
        <f t="shared" si="1"/>
        <v>prop,211,5;prop,207,3;coin,5000</v>
      </c>
      <c r="AV5" s="2" t="str">
        <f t="shared" si="2"/>
        <v>prop,211,5;prop,207,3;coin,5000</v>
      </c>
      <c r="AY5" s="4"/>
    </row>
    <row r="6" spans="1:51" x14ac:dyDescent="0.15">
      <c r="A6" s="2" t="s">
        <v>45</v>
      </c>
      <c r="B6" s="4">
        <f>D6</f>
        <v>950</v>
      </c>
      <c r="C6" s="4">
        <f>D6</f>
        <v>950</v>
      </c>
      <c r="D6" s="5">
        <f>SUM(E6:H6)</f>
        <v>950</v>
      </c>
      <c r="E6" s="5">
        <v>80</v>
      </c>
      <c r="F6" s="5">
        <v>180</v>
      </c>
      <c r="G6" s="5">
        <v>290</v>
      </c>
      <c r="H6" s="5">
        <v>400</v>
      </c>
      <c r="J6" s="10">
        <v>5</v>
      </c>
      <c r="K6" s="10">
        <v>10</v>
      </c>
      <c r="L6" s="11" t="s">
        <v>69</v>
      </c>
      <c r="M6" s="11">
        <v>5</v>
      </c>
      <c r="N6" s="11">
        <f>VLOOKUP(L6,价值!$B:$G,6,0)*M6</f>
        <v>250</v>
      </c>
      <c r="O6" s="11" t="s">
        <v>70</v>
      </c>
      <c r="P6" s="11">
        <v>10000</v>
      </c>
      <c r="Q6" s="11">
        <f>VLOOKUP(O6,价值!$B:$G,6,0)*P6</f>
        <v>200</v>
      </c>
      <c r="R6" s="11">
        <f t="shared" si="3"/>
        <v>450</v>
      </c>
      <c r="S6" s="11" t="str">
        <f>VLOOKUP(L6,价值!$B:$G,3,0)&amp;","&amp;M6</f>
        <v>pack,303,5</v>
      </c>
      <c r="T6" s="11" t="str">
        <f>IF(VLOOKUP(L6,价值!$B:$G,5,0)=0,S6,VLOOKUP(L6,价值!$B:$G,5,0)&amp;","&amp;M6)</f>
        <v>item,103,5</v>
      </c>
      <c r="U6" s="11" t="str">
        <f>VLOOKUP(O6,价值!$B:$G,3,0)&amp;","&amp;P6</f>
        <v>coin,10000</v>
      </c>
      <c r="V6" s="11" t="str">
        <f>IF(VLOOKUP(O6,价值!$B:$G,5,0)=0,U6,VLOOKUP(O6,价值!$B:$G,5,0)&amp;","&amp;P6)</f>
        <v>coin,10000</v>
      </c>
      <c r="W6" s="11" t="str">
        <f t="shared" si="4"/>
        <v>pack,303,5;coin,10000</v>
      </c>
      <c r="X6" s="11" t="str">
        <f t="shared" si="4"/>
        <v>item,103,5;coin,10000</v>
      </c>
      <c r="Y6" s="10" t="s">
        <v>93</v>
      </c>
      <c r="AA6" s="4">
        <v>50000</v>
      </c>
      <c r="AB6" s="1" t="s">
        <v>104</v>
      </c>
      <c r="AC6" s="1">
        <v>2</v>
      </c>
      <c r="AD6" s="1">
        <f>VLOOKUP(AB6,价值!$B:$G,6,0)*AC6</f>
        <v>500</v>
      </c>
      <c r="AE6" s="1" t="s">
        <v>88</v>
      </c>
      <c r="AF6" s="1">
        <v>2</v>
      </c>
      <c r="AG6" s="1">
        <f>VLOOKUP(AE6,价值!$B:$G,6,0)*AF6</f>
        <v>120</v>
      </c>
      <c r="AH6" s="1" t="s">
        <v>119</v>
      </c>
      <c r="AI6" s="1">
        <v>2</v>
      </c>
      <c r="AJ6" s="1">
        <f>VLOOKUP(AH6,价值!$B:$G,6,0)*AI6</f>
        <v>100</v>
      </c>
      <c r="AK6" s="1"/>
      <c r="AL6" s="1"/>
      <c r="AM6" s="1">
        <f>VLOOKUP(AK6,价值!$B:$G,6,0)*AL6</f>
        <v>0</v>
      </c>
      <c r="AN6" s="2">
        <f t="shared" si="0"/>
        <v>720</v>
      </c>
      <c r="AO6" s="4" t="str">
        <f>VLOOKUP(AB6,价值!$B:$G,3,0)&amp;","&amp;AC6</f>
        <v>prop,707,2</v>
      </c>
      <c r="AP6" s="3" t="str">
        <f>IF(VLOOKUP(AB6,价值!$B:$G,5,0)=0,AO6,VLOOKUP(AB6,价值!$B:$G,5,0)&amp;","&amp;AC6)</f>
        <v>prop,707,2</v>
      </c>
      <c r="AQ6" s="4" t="str">
        <f>VLOOKUP(AE6,价值!$B:$G,3,0)&amp;","&amp;AF6</f>
        <v>prop,105,2</v>
      </c>
      <c r="AR6" s="3" t="str">
        <f>IF(VLOOKUP(AE6,价值!$B:$G,5,0)=0,AQ6,VLOOKUP(AE6,价值!$B:$G,5,0)&amp;","&amp;AF6)</f>
        <v>prop,105,2</v>
      </c>
      <c r="AS6" s="4" t="str">
        <f>VLOOKUP(AH6,价值!$B:$G,3,0)&amp;","&amp;AI6</f>
        <v>pack,303,2</v>
      </c>
      <c r="AT6" s="3" t="str">
        <f>IF(VLOOKUP(AH6,价值!$B:$G,5,0)=0,AS6,VLOOKUP(AH6,价值!$B:$G,5,0)&amp;","&amp;AI6)</f>
        <v>item,103,2</v>
      </c>
      <c r="AU6" s="2" t="str">
        <f t="shared" si="1"/>
        <v>prop,707,2;prop,105,2;pack,303,2</v>
      </c>
      <c r="AV6" s="2" t="str">
        <f t="shared" si="2"/>
        <v>prop,707,2;prop,105,2;item,103,2</v>
      </c>
      <c r="AY6" s="4"/>
    </row>
    <row r="7" spans="1:51" x14ac:dyDescent="0.15">
      <c r="A7" s="2" t="s">
        <v>53</v>
      </c>
      <c r="B7" s="4">
        <f>B8*积分计算!$K$1*积分计算!$K$7</f>
        <v>7000</v>
      </c>
      <c r="C7" s="4">
        <f>C8*积分计算!$K$1*积分计算!$K$7</f>
        <v>4200</v>
      </c>
      <c r="D7" s="4">
        <f>D8*积分计算!$K$1*积分计算!$K$7</f>
        <v>2100</v>
      </c>
      <c r="E7" s="4"/>
      <c r="F7" s="4"/>
      <c r="G7" s="4"/>
      <c r="H7" s="4"/>
      <c r="J7" s="10">
        <v>10</v>
      </c>
      <c r="K7" s="10">
        <v>20</v>
      </c>
      <c r="L7" s="11" t="s">
        <v>69</v>
      </c>
      <c r="M7" s="11">
        <v>4</v>
      </c>
      <c r="N7" s="11">
        <f>VLOOKUP(L7,价值!$B:$G,6,0)*M7</f>
        <v>200</v>
      </c>
      <c r="O7" s="11" t="s">
        <v>70</v>
      </c>
      <c r="P7" s="11">
        <v>8000</v>
      </c>
      <c r="Q7" s="11">
        <f>VLOOKUP(O7,价值!$B:$G,6,0)*P7</f>
        <v>160</v>
      </c>
      <c r="R7" s="11">
        <f t="shared" si="3"/>
        <v>360</v>
      </c>
      <c r="S7" s="11" t="str">
        <f>VLOOKUP(L7,价值!$B:$G,3,0)&amp;","&amp;M7</f>
        <v>pack,303,4</v>
      </c>
      <c r="T7" s="11" t="str">
        <f>IF(VLOOKUP(L7,价值!$B:$G,5,0)=0,S7,VLOOKUP(L7,价值!$B:$G,5,0)&amp;","&amp;M7)</f>
        <v>item,103,4</v>
      </c>
      <c r="U7" s="11" t="str">
        <f>VLOOKUP(O7,价值!$B:$G,3,0)&amp;","&amp;P7</f>
        <v>coin,8000</v>
      </c>
      <c r="V7" s="11" t="str">
        <f>IF(VLOOKUP(O7,价值!$B:$G,5,0)=0,U7,VLOOKUP(O7,价值!$B:$G,5,0)&amp;","&amp;P7)</f>
        <v>coin,8000</v>
      </c>
      <c r="W7" s="11" t="str">
        <f t="shared" si="4"/>
        <v>pack,303,4;coin,8000</v>
      </c>
      <c r="X7" s="11" t="str">
        <f t="shared" si="4"/>
        <v>item,103,4;coin,8000</v>
      </c>
      <c r="Y7" s="10">
        <v>0</v>
      </c>
      <c r="AA7" s="4">
        <v>60000</v>
      </c>
      <c r="AB7" s="1" t="s">
        <v>116</v>
      </c>
      <c r="AC7" s="1">
        <v>3</v>
      </c>
      <c r="AD7" s="1">
        <f>VLOOKUP(AB7,价值!$B:$G,6,0)*AC7</f>
        <v>450</v>
      </c>
      <c r="AE7" s="1" t="s">
        <v>117</v>
      </c>
      <c r="AF7" s="1">
        <v>3</v>
      </c>
      <c r="AG7" s="1">
        <f>VLOOKUP(AE7,价值!$B:$G,6,0)*AF7</f>
        <v>180</v>
      </c>
      <c r="AH7" s="1" t="s">
        <v>89</v>
      </c>
      <c r="AI7" s="1">
        <v>5000</v>
      </c>
      <c r="AJ7" s="1">
        <f>VLOOKUP(AH7,价值!$B:$G,6,0)*AI7</f>
        <v>100</v>
      </c>
      <c r="AK7" s="1"/>
      <c r="AL7" s="1"/>
      <c r="AM7" s="1">
        <f>VLOOKUP(AK7,价值!$B:$G,6,0)*AL7</f>
        <v>0</v>
      </c>
      <c r="AN7" s="2">
        <f t="shared" si="0"/>
        <v>730</v>
      </c>
      <c r="AO7" s="4" t="str">
        <f>VLOOKUP(AB7,价值!$B:$G,3,0)&amp;","&amp;AC7</f>
        <v>prop,302,3</v>
      </c>
      <c r="AP7" s="3" t="str">
        <f>IF(VLOOKUP(AB7,价值!$B:$G,5,0)=0,AO7,VLOOKUP(AB7,价值!$B:$G,5,0)&amp;","&amp;AC7)</f>
        <v>prop,302,3</v>
      </c>
      <c r="AQ7" s="4" t="str">
        <f>VLOOKUP(AE7,价值!$B:$G,3,0)&amp;","&amp;AF7</f>
        <v>prop,301,3</v>
      </c>
      <c r="AR7" s="3" t="str">
        <f>IF(VLOOKUP(AE7,价值!$B:$G,5,0)=0,AQ7,VLOOKUP(AE7,价值!$B:$G,5,0)&amp;","&amp;AF7)</f>
        <v>prop,301,3</v>
      </c>
      <c r="AS7" s="4" t="str">
        <f>VLOOKUP(AH7,价值!$B:$G,3,0)&amp;","&amp;AI7</f>
        <v>coin,5000</v>
      </c>
      <c r="AT7" s="3" t="str">
        <f>IF(VLOOKUP(AH7,价值!$B:$G,5,0)=0,AS7,VLOOKUP(AH7,价值!$B:$G,5,0)&amp;","&amp;AI7)</f>
        <v>coin,5000</v>
      </c>
      <c r="AU7" s="2" t="str">
        <f t="shared" si="1"/>
        <v>prop,302,3;prop,301,3;coin,5000</v>
      </c>
      <c r="AV7" s="2" t="str">
        <f t="shared" si="2"/>
        <v>prop,302,3;prop,301,3;coin,5000</v>
      </c>
      <c r="AY7" s="4"/>
    </row>
    <row r="8" spans="1:51" x14ac:dyDescent="0.15">
      <c r="A8" s="2" t="s">
        <v>53</v>
      </c>
      <c r="B8" s="5">
        <v>100</v>
      </c>
      <c r="C8" s="5">
        <v>60</v>
      </c>
      <c r="D8" s="5">
        <v>30</v>
      </c>
      <c r="E8" s="5"/>
      <c r="F8" s="5"/>
      <c r="G8" s="5"/>
      <c r="H8" s="5"/>
      <c r="J8" s="10">
        <v>20</v>
      </c>
      <c r="K8" s="10">
        <v>50</v>
      </c>
      <c r="L8" s="11" t="s">
        <v>69</v>
      </c>
      <c r="M8" s="11">
        <v>3</v>
      </c>
      <c r="N8" s="11">
        <f>VLOOKUP(L8,价值!$B:$G,6,0)*M8</f>
        <v>150</v>
      </c>
      <c r="O8" s="11" t="s">
        <v>70</v>
      </c>
      <c r="P8" s="11">
        <v>6000</v>
      </c>
      <c r="Q8" s="11">
        <f>VLOOKUP(O8,价值!$B:$G,6,0)*P8</f>
        <v>120</v>
      </c>
      <c r="R8" s="11">
        <f t="shared" si="3"/>
        <v>270</v>
      </c>
      <c r="S8" s="11" t="str">
        <f>VLOOKUP(L8,价值!$B:$G,3,0)&amp;","&amp;M8</f>
        <v>pack,303,3</v>
      </c>
      <c r="T8" s="11" t="str">
        <f>IF(VLOOKUP(L8,价值!$B:$G,5,0)=0,S8,VLOOKUP(L8,价值!$B:$G,5,0)&amp;","&amp;M8)</f>
        <v>item,103,3</v>
      </c>
      <c r="U8" s="11" t="str">
        <f>VLOOKUP(O8,价值!$B:$G,3,0)&amp;","&amp;P8</f>
        <v>coin,6000</v>
      </c>
      <c r="V8" s="11" t="str">
        <f>IF(VLOOKUP(O8,价值!$B:$G,5,0)=0,U8,VLOOKUP(O8,价值!$B:$G,5,0)&amp;","&amp;P8)</f>
        <v>coin,6000</v>
      </c>
      <c r="W8" s="11" t="str">
        <f t="shared" si="4"/>
        <v>pack,303,3;coin,6000</v>
      </c>
      <c r="X8" s="11" t="str">
        <f t="shared" si="4"/>
        <v>item,103,3;coin,6000</v>
      </c>
      <c r="Y8" s="10" t="s">
        <v>93</v>
      </c>
      <c r="AA8" s="4">
        <v>70000</v>
      </c>
      <c r="AB8" s="1" t="s">
        <v>104</v>
      </c>
      <c r="AC8" s="1">
        <v>2</v>
      </c>
      <c r="AD8" s="1">
        <f>VLOOKUP(AB8,价值!$B:$G,6,0)*AC8</f>
        <v>500</v>
      </c>
      <c r="AE8" s="1" t="s">
        <v>87</v>
      </c>
      <c r="AF8" s="1">
        <v>3</v>
      </c>
      <c r="AG8" s="1">
        <f>VLOOKUP(AE8,价值!$B:$G,6,0)*AF8</f>
        <v>54</v>
      </c>
      <c r="AH8" s="1" t="s">
        <v>119</v>
      </c>
      <c r="AI8" s="1">
        <v>2</v>
      </c>
      <c r="AJ8" s="1">
        <f>VLOOKUP(AH8,价值!$B:$G,6,0)*AI8</f>
        <v>100</v>
      </c>
      <c r="AK8" s="1"/>
      <c r="AL8" s="1"/>
      <c r="AM8" s="1">
        <f>VLOOKUP(AK8,价值!$B:$G,6,0)*AL8</f>
        <v>0</v>
      </c>
      <c r="AN8" s="2">
        <f t="shared" si="0"/>
        <v>654</v>
      </c>
      <c r="AO8" s="4" t="str">
        <f>VLOOKUP(AB8,价值!$B:$G,3,0)&amp;","&amp;AC8</f>
        <v>prop,707,2</v>
      </c>
      <c r="AP8" s="3" t="str">
        <f>IF(VLOOKUP(AB8,价值!$B:$G,5,0)=0,AO8,VLOOKUP(AB8,价值!$B:$G,5,0)&amp;","&amp;AC8)</f>
        <v>prop,707,2</v>
      </c>
      <c r="AQ8" s="4" t="str">
        <f>VLOOKUP(AE8,价值!$B:$G,3,0)&amp;","&amp;AF8</f>
        <v>prop,104,3</v>
      </c>
      <c r="AR8" s="3" t="str">
        <f>IF(VLOOKUP(AE8,价值!$B:$G,5,0)=0,AQ8,VLOOKUP(AE8,价值!$B:$G,5,0)&amp;","&amp;AF8)</f>
        <v>prop,104,3</v>
      </c>
      <c r="AS8" s="4" t="str">
        <f>VLOOKUP(AH8,价值!$B:$G,3,0)&amp;","&amp;AI8</f>
        <v>pack,303,2</v>
      </c>
      <c r="AT8" s="3" t="str">
        <f>IF(VLOOKUP(AH8,价值!$B:$G,5,0)=0,AS8,VLOOKUP(AH8,价值!$B:$G,5,0)&amp;","&amp;AI8)</f>
        <v>item,103,2</v>
      </c>
      <c r="AU8" s="2" t="str">
        <f t="shared" si="1"/>
        <v>prop,707,2;prop,104,3;pack,303,2</v>
      </c>
      <c r="AV8" s="2" t="str">
        <f t="shared" si="2"/>
        <v>prop,707,2;prop,104,3;item,103,2</v>
      </c>
      <c r="AY8" s="4"/>
    </row>
    <row r="9" spans="1:51" x14ac:dyDescent="0.15">
      <c r="J9" s="10">
        <v>50</v>
      </c>
      <c r="K9" s="10">
        <v>100</v>
      </c>
      <c r="L9" s="11" t="s">
        <v>69</v>
      </c>
      <c r="M9" s="11">
        <v>2</v>
      </c>
      <c r="N9" s="11">
        <f>VLOOKUP(L9,价值!$B:$G,6,0)*M9</f>
        <v>100</v>
      </c>
      <c r="O9" s="11" t="s">
        <v>70</v>
      </c>
      <c r="P9" s="11">
        <v>4000</v>
      </c>
      <c r="Q9" s="11">
        <f>VLOOKUP(O9,价值!$B:$G,6,0)*P9</f>
        <v>80</v>
      </c>
      <c r="R9" s="11">
        <f t="shared" si="3"/>
        <v>180</v>
      </c>
      <c r="S9" s="11" t="str">
        <f>VLOOKUP(L9,价值!$B:$G,3,0)&amp;","&amp;M9</f>
        <v>pack,303,2</v>
      </c>
      <c r="T9" s="11" t="str">
        <f>IF(VLOOKUP(L9,价值!$B:$G,5,0)=0,S9,VLOOKUP(L9,价值!$B:$G,5,0)&amp;","&amp;M9)</f>
        <v>item,103,2</v>
      </c>
      <c r="U9" s="11" t="str">
        <f>VLOOKUP(O9,价值!$B:$G,3,0)&amp;","&amp;P9</f>
        <v>coin,4000</v>
      </c>
      <c r="V9" s="11" t="str">
        <f>IF(VLOOKUP(O9,价值!$B:$G,5,0)=0,U9,VLOOKUP(O9,价值!$B:$G,5,0)&amp;","&amp;P9)</f>
        <v>coin,4000</v>
      </c>
      <c r="W9" s="11" t="str">
        <f t="shared" si="4"/>
        <v>pack,303,2;coin,4000</v>
      </c>
      <c r="X9" s="11" t="str">
        <f t="shared" si="4"/>
        <v>item,103,2;coin,4000</v>
      </c>
      <c r="Y9" s="10" t="s">
        <v>93</v>
      </c>
      <c r="AA9" s="4">
        <v>80000</v>
      </c>
      <c r="AB9" s="1" t="s">
        <v>118</v>
      </c>
      <c r="AC9" s="1">
        <v>3</v>
      </c>
      <c r="AD9" s="1">
        <f>VLOOKUP(AB9,价值!$B:$G,6,0)*AC9</f>
        <v>1350</v>
      </c>
      <c r="AE9" s="1" t="s">
        <v>111</v>
      </c>
      <c r="AF9" s="1">
        <v>3</v>
      </c>
      <c r="AG9" s="1">
        <f>VLOOKUP(AE9,价值!$B:$G,6,0)*AF9</f>
        <v>180</v>
      </c>
      <c r="AH9" s="1" t="s">
        <v>89</v>
      </c>
      <c r="AI9" s="1">
        <v>5000</v>
      </c>
      <c r="AJ9" s="1">
        <f>VLOOKUP(AH9,价值!$B:$G,6,0)*AI9</f>
        <v>100</v>
      </c>
      <c r="AK9" s="1"/>
      <c r="AL9" s="1"/>
      <c r="AM9" s="1">
        <f>VLOOKUP(AK9,价值!$B:$G,6,0)*AL9</f>
        <v>0</v>
      </c>
      <c r="AN9" s="2">
        <f t="shared" si="0"/>
        <v>1630</v>
      </c>
      <c r="AO9" s="4" t="str">
        <f>VLOOKUP(AB9,价值!$B:$G,3,0)&amp;","&amp;AC9</f>
        <v>prop,303,3</v>
      </c>
      <c r="AP9" s="3" t="str">
        <f>IF(VLOOKUP(AB9,价值!$B:$G,5,0)=0,AO9,VLOOKUP(AB9,价值!$B:$G,5,0)&amp;","&amp;AC9)</f>
        <v>prop,303,3</v>
      </c>
      <c r="AQ9" s="4" t="str">
        <f>VLOOKUP(AE9,价值!$B:$G,3,0)&amp;","&amp;AF9</f>
        <v>prop,206,3</v>
      </c>
      <c r="AR9" s="3" t="str">
        <f>IF(VLOOKUP(AE9,价值!$B:$G,5,0)=0,AQ9,VLOOKUP(AE9,价值!$B:$G,5,0)&amp;","&amp;AF9)</f>
        <v>prop,206,3</v>
      </c>
      <c r="AS9" s="4" t="str">
        <f>VLOOKUP(AH9,价值!$B:$G,3,0)&amp;","&amp;AI9</f>
        <v>coin,5000</v>
      </c>
      <c r="AT9" s="3" t="str">
        <f>IF(VLOOKUP(AH9,价值!$B:$G,5,0)=0,AS9,VLOOKUP(AH9,价值!$B:$G,5,0)&amp;","&amp;AI9)</f>
        <v>coin,5000</v>
      </c>
      <c r="AU9" s="2" t="str">
        <f t="shared" si="1"/>
        <v>prop,303,3;prop,206,3;coin,5000</v>
      </c>
      <c r="AV9" s="2" t="str">
        <f t="shared" si="2"/>
        <v>prop,303,3;prop,206,3;coin,5000</v>
      </c>
      <c r="AY9" s="4"/>
    </row>
    <row r="10" spans="1:51" x14ac:dyDescent="0.15">
      <c r="J10" s="10">
        <v>100</v>
      </c>
      <c r="K10" s="10">
        <v>200</v>
      </c>
      <c r="L10" s="11" t="s">
        <v>68</v>
      </c>
      <c r="M10" s="11">
        <v>1</v>
      </c>
      <c r="N10" s="11">
        <f>VLOOKUP(L10,价值!$B:$G,6,0)*M10</f>
        <v>50</v>
      </c>
      <c r="O10" s="11" t="s">
        <v>70</v>
      </c>
      <c r="P10" s="11">
        <v>3000</v>
      </c>
      <c r="Q10" s="11">
        <f>VLOOKUP(O10,价值!$B:$G,6,0)*P10</f>
        <v>60</v>
      </c>
      <c r="R10" s="11">
        <f t="shared" si="3"/>
        <v>110</v>
      </c>
      <c r="S10" s="11" t="str">
        <f>VLOOKUP(L10,价值!$B:$G,3,0)&amp;","&amp;M10</f>
        <v>pack,303,1</v>
      </c>
      <c r="T10" s="11" t="str">
        <f>IF(VLOOKUP(L10,价值!$B:$G,5,0)=0,S10,VLOOKUP(L10,价值!$B:$G,5,0)&amp;","&amp;M10)</f>
        <v>item,103,1</v>
      </c>
      <c r="U10" s="11" t="str">
        <f>VLOOKUP(O10,价值!$B:$G,3,0)&amp;","&amp;P10</f>
        <v>coin,3000</v>
      </c>
      <c r="V10" s="11" t="str">
        <f>IF(VLOOKUP(O10,价值!$B:$G,5,0)=0,U10,VLOOKUP(O10,价值!$B:$G,5,0)&amp;","&amp;P10)</f>
        <v>coin,3000</v>
      </c>
      <c r="W10" s="11" t="str">
        <f t="shared" si="4"/>
        <v>pack,303,1;coin,3000</v>
      </c>
      <c r="X10" s="11" t="str">
        <f t="shared" si="4"/>
        <v>item,103,1;coin,3000</v>
      </c>
      <c r="Y10" s="10">
        <v>0</v>
      </c>
      <c r="AA10" s="4">
        <v>90000</v>
      </c>
      <c r="AB10" s="1" t="s">
        <v>104</v>
      </c>
      <c r="AC10" s="1">
        <v>2</v>
      </c>
      <c r="AD10" s="1">
        <f>VLOOKUP(AB10,价值!$B:$G,6,0)*AC10</f>
        <v>500</v>
      </c>
      <c r="AE10" s="1" t="s">
        <v>88</v>
      </c>
      <c r="AF10" s="1">
        <v>2</v>
      </c>
      <c r="AG10" s="1">
        <f>VLOOKUP(AE10,价值!$B:$G,6,0)*AF10</f>
        <v>120</v>
      </c>
      <c r="AH10" s="1" t="s">
        <v>81</v>
      </c>
      <c r="AI10" s="1">
        <v>100</v>
      </c>
      <c r="AJ10" s="1">
        <f>VLOOKUP(AH10,价值!$B:$G,6,0)*AI10</f>
        <v>100</v>
      </c>
      <c r="AK10" s="1"/>
      <c r="AL10" s="1"/>
      <c r="AM10" s="1">
        <f>VLOOKUP(AK10,价值!$B:$G,6,0)*AL10</f>
        <v>0</v>
      </c>
      <c r="AN10" s="2">
        <f t="shared" si="0"/>
        <v>720</v>
      </c>
      <c r="AO10" s="4" t="str">
        <f>VLOOKUP(AB10,价值!$B:$G,3,0)&amp;","&amp;AC10</f>
        <v>prop,707,2</v>
      </c>
      <c r="AP10" s="3" t="str">
        <f>IF(VLOOKUP(AB10,价值!$B:$G,5,0)=0,AO10,VLOOKUP(AB10,价值!$B:$G,5,0)&amp;","&amp;AC10)</f>
        <v>prop,707,2</v>
      </c>
      <c r="AQ10" s="4" t="str">
        <f>VLOOKUP(AE10,价值!$B:$G,3,0)&amp;","&amp;AF10</f>
        <v>prop,105,2</v>
      </c>
      <c r="AR10" s="3" t="str">
        <f>IF(VLOOKUP(AE10,价值!$B:$G,5,0)=0,AQ10,VLOOKUP(AE10,价值!$B:$G,5,0)&amp;","&amp;AF10)</f>
        <v>prop,105,2</v>
      </c>
      <c r="AS10" s="4" t="str">
        <f>VLOOKUP(AH10,价值!$B:$G,3,0)&amp;","&amp;AI10</f>
        <v>cash,100</v>
      </c>
      <c r="AT10" s="3" t="str">
        <f>IF(VLOOKUP(AH10,价值!$B:$G,5,0)=0,AS10,VLOOKUP(AH10,价值!$B:$G,5,0)&amp;","&amp;AI10)</f>
        <v>cash,100</v>
      </c>
      <c r="AU10" s="2" t="str">
        <f t="shared" si="1"/>
        <v>prop,707,2;prop,105,2;cash,100</v>
      </c>
      <c r="AV10" s="2" t="str">
        <f t="shared" si="2"/>
        <v>prop,707,2;prop,105,2;cash,100</v>
      </c>
      <c r="AY10" s="4"/>
    </row>
    <row r="11" spans="1:51" x14ac:dyDescent="0.15">
      <c r="J11" s="10">
        <v>200</v>
      </c>
      <c r="K11" s="10">
        <v>500</v>
      </c>
      <c r="L11" s="11" t="s">
        <v>68</v>
      </c>
      <c r="M11" s="11">
        <v>1</v>
      </c>
      <c r="N11" s="11">
        <f>VLOOKUP(L11,价值!$B:$G,6,0)*M11</f>
        <v>50</v>
      </c>
      <c r="O11" s="11" t="s">
        <v>70</v>
      </c>
      <c r="P11" s="11">
        <v>2000</v>
      </c>
      <c r="Q11" s="11">
        <f>VLOOKUP(O11,价值!$B:$G,6,0)*P11</f>
        <v>40</v>
      </c>
      <c r="R11" s="11">
        <f t="shared" si="3"/>
        <v>90</v>
      </c>
      <c r="S11" s="11" t="str">
        <f>VLOOKUP(L11,价值!$B:$G,3,0)&amp;","&amp;M11</f>
        <v>pack,303,1</v>
      </c>
      <c r="T11" s="11" t="str">
        <f>IF(VLOOKUP(L11,价值!$B:$G,5,0)=0,S11,VLOOKUP(L11,价值!$B:$G,5,0)&amp;","&amp;M11)</f>
        <v>item,103,1</v>
      </c>
      <c r="U11" s="11" t="str">
        <f>VLOOKUP(O11,价值!$B:$G,3,0)&amp;","&amp;P11</f>
        <v>coin,2000</v>
      </c>
      <c r="V11" s="11" t="str">
        <f>IF(VLOOKUP(O11,价值!$B:$G,5,0)=0,U11,VLOOKUP(O11,价值!$B:$G,5,0)&amp;","&amp;P11)</f>
        <v>coin,2000</v>
      </c>
      <c r="W11" s="11" t="str">
        <f t="shared" si="4"/>
        <v>pack,303,1;coin,2000</v>
      </c>
      <c r="X11" s="11" t="str">
        <f t="shared" si="4"/>
        <v>item,103,1;coin,2000</v>
      </c>
      <c r="Y11" s="10" t="s">
        <v>93</v>
      </c>
      <c r="AA11" s="4">
        <v>100000</v>
      </c>
      <c r="AB11" s="1" t="s">
        <v>114</v>
      </c>
      <c r="AC11" s="1">
        <v>3</v>
      </c>
      <c r="AD11" s="1">
        <f>VLOOKUP(AB11,价值!$B:$G,6,0)*AC11</f>
        <v>900</v>
      </c>
      <c r="AE11" s="1" t="s">
        <v>115</v>
      </c>
      <c r="AF11" s="1">
        <v>3</v>
      </c>
      <c r="AG11" s="1">
        <f>VLOOKUP(AE11,价值!$B:$G,6,0)*AF11</f>
        <v>450</v>
      </c>
      <c r="AH11" s="1" t="s">
        <v>81</v>
      </c>
      <c r="AI11" s="1">
        <v>100</v>
      </c>
      <c r="AJ11" s="1">
        <f>VLOOKUP(AH11,价值!$B:$G,6,0)*AI11</f>
        <v>100</v>
      </c>
      <c r="AK11" s="1"/>
      <c r="AL11" s="1"/>
      <c r="AM11" s="1">
        <f>VLOOKUP(AK11,价值!$B:$G,6,0)*AL11</f>
        <v>0</v>
      </c>
      <c r="AN11" s="2">
        <f t="shared" si="0"/>
        <v>1450</v>
      </c>
      <c r="AO11" s="4" t="str">
        <f>VLOOKUP(AB11,价值!$B:$G,3,0)&amp;","&amp;AC11</f>
        <v>prop,323,3</v>
      </c>
      <c r="AP11" s="3" t="str">
        <f>IF(VLOOKUP(AB11,价值!$B:$G,5,0)=0,AO11,VLOOKUP(AB11,价值!$B:$G,5,0)&amp;","&amp;AC11)</f>
        <v>prop,323,3</v>
      </c>
      <c r="AQ11" s="4" t="str">
        <f>VLOOKUP(AE11,价值!$B:$G,3,0)&amp;","&amp;AF11</f>
        <v>prop,322,3</v>
      </c>
      <c r="AR11" s="3" t="str">
        <f>IF(VLOOKUP(AE11,价值!$B:$G,5,0)=0,AQ11,VLOOKUP(AE11,价值!$B:$G,5,0)&amp;","&amp;AF11)</f>
        <v>prop,322,3</v>
      </c>
      <c r="AS11" s="4" t="str">
        <f>VLOOKUP(AH11,价值!$B:$G,3,0)&amp;","&amp;AI11</f>
        <v>cash,100</v>
      </c>
      <c r="AT11" s="3" t="str">
        <f>IF(VLOOKUP(AH11,价值!$B:$G,5,0)=0,AS11,VLOOKUP(AH11,价值!$B:$G,5,0)&amp;","&amp;AI11)</f>
        <v>cash,100</v>
      </c>
      <c r="AU11" s="2" t="str">
        <f t="shared" si="1"/>
        <v>prop,323,3;prop,322,3;cash,100</v>
      </c>
      <c r="AV11" s="2" t="str">
        <f t="shared" si="2"/>
        <v>prop,323,3;prop,322,3;cash,100</v>
      </c>
      <c r="AY11" s="4"/>
    </row>
    <row r="12" spans="1:51" x14ac:dyDescent="0.15">
      <c r="A12" s="2" t="s">
        <v>44</v>
      </c>
      <c r="J12" s="10">
        <v>500</v>
      </c>
      <c r="K12" s="10">
        <v>1000</v>
      </c>
      <c r="L12" s="11" t="s">
        <v>68</v>
      </c>
      <c r="M12" s="11">
        <v>1</v>
      </c>
      <c r="N12" s="11">
        <f>VLOOKUP(L12,价值!$B:$G,6,0)*M12</f>
        <v>50</v>
      </c>
      <c r="O12" s="11" t="s">
        <v>70</v>
      </c>
      <c r="P12" s="11">
        <v>1000</v>
      </c>
      <c r="Q12" s="11">
        <f>VLOOKUP(O12,价值!$B:$G,6,0)*P12</f>
        <v>20</v>
      </c>
      <c r="R12" s="11">
        <f t="shared" si="3"/>
        <v>70</v>
      </c>
      <c r="S12" s="11" t="str">
        <f>VLOOKUP(L12,价值!$B:$G,3,0)&amp;","&amp;M12</f>
        <v>pack,303,1</v>
      </c>
      <c r="T12" s="11" t="str">
        <f>IF(VLOOKUP(L12,价值!$B:$G,5,0)=0,S12,VLOOKUP(L12,价值!$B:$G,5,0)&amp;","&amp;M12)</f>
        <v>item,103,1</v>
      </c>
      <c r="U12" s="11" t="str">
        <f>VLOOKUP(O12,价值!$B:$G,3,0)&amp;","&amp;P12</f>
        <v>coin,1000</v>
      </c>
      <c r="V12" s="11" t="str">
        <f>IF(VLOOKUP(O12,价值!$B:$G,5,0)=0,U12,VLOOKUP(O12,价值!$B:$G,5,0)&amp;","&amp;P12)</f>
        <v>coin,1000</v>
      </c>
      <c r="W12" s="11" t="str">
        <f t="shared" si="4"/>
        <v>pack,303,1;coin,1000</v>
      </c>
      <c r="X12" s="11" t="str">
        <f t="shared" si="4"/>
        <v>item,103,1;coin,1000</v>
      </c>
      <c r="Y12" s="10" t="s">
        <v>93</v>
      </c>
      <c r="AA12" s="4">
        <v>110000</v>
      </c>
      <c r="AB12" s="1" t="s">
        <v>79</v>
      </c>
      <c r="AC12" s="1">
        <v>2</v>
      </c>
      <c r="AD12" s="1">
        <f>VLOOKUP(AB12,价值!$B:$G,6,0)*AC12</f>
        <v>1200</v>
      </c>
      <c r="AE12" s="1" t="s">
        <v>89</v>
      </c>
      <c r="AF12" s="1">
        <v>20000</v>
      </c>
      <c r="AG12" s="1">
        <f>VLOOKUP(AE12,价值!$B:$G,6,0)*AF12</f>
        <v>400</v>
      </c>
      <c r="AH12" s="1" t="s">
        <v>81</v>
      </c>
      <c r="AI12" s="1">
        <v>100</v>
      </c>
      <c r="AJ12" s="1">
        <f>VLOOKUP(AH12,价值!$B:$G,6,0)*AI12</f>
        <v>100</v>
      </c>
      <c r="AK12" s="1"/>
      <c r="AL12" s="1"/>
      <c r="AM12" s="1">
        <f>VLOOKUP(AK12,价值!$B:$G,6,0)*AL12</f>
        <v>0</v>
      </c>
      <c r="AN12" s="2">
        <f t="shared" si="0"/>
        <v>1700</v>
      </c>
      <c r="AO12" s="4" t="str">
        <f>VLOOKUP(AB12,价值!$B:$G,3,0)&amp;","&amp;AC12</f>
        <v>pack,304,2</v>
      </c>
      <c r="AP12" s="3" t="str">
        <f>IF(VLOOKUP(AB12,价值!$B:$G,5,0)=0,AO12,VLOOKUP(AB12,价值!$B:$G,5,0)&amp;","&amp;AC12)</f>
        <v>item,104,2</v>
      </c>
      <c r="AQ12" s="4" t="str">
        <f>VLOOKUP(AE12,价值!$B:$G,3,0)&amp;","&amp;AF12</f>
        <v>coin,20000</v>
      </c>
      <c r="AR12" s="3" t="str">
        <f>IF(VLOOKUP(AE12,价值!$B:$G,5,0)=0,AQ12,VLOOKUP(AE12,价值!$B:$G,5,0)&amp;","&amp;AF12)</f>
        <v>coin,20000</v>
      </c>
      <c r="AS12" s="4" t="str">
        <f>VLOOKUP(AH12,价值!$B:$G,3,0)&amp;","&amp;AI12</f>
        <v>cash,100</v>
      </c>
      <c r="AT12" s="3" t="str">
        <f>IF(VLOOKUP(AH12,价值!$B:$G,5,0)=0,AS12,VLOOKUP(AH12,价值!$B:$G,5,0)&amp;","&amp;AI12)</f>
        <v>cash,100</v>
      </c>
      <c r="AU12" s="2" t="str">
        <f t="shared" si="1"/>
        <v>pack,304,2;coin,20000;cash,100</v>
      </c>
      <c r="AV12" s="2" t="str">
        <f t="shared" si="2"/>
        <v>item,104,2;coin,20000;cash,100</v>
      </c>
      <c r="AY12" s="4"/>
    </row>
    <row r="13" spans="1:51" x14ac:dyDescent="0.15">
      <c r="A13" s="7">
        <v>22900</v>
      </c>
      <c r="J13" s="10">
        <v>1000</v>
      </c>
      <c r="K13" s="10">
        <v>9999</v>
      </c>
      <c r="L13" s="11" t="s">
        <v>68</v>
      </c>
      <c r="M13" s="11">
        <v>1</v>
      </c>
      <c r="N13" s="11">
        <f>VLOOKUP(L13,价值!$B:$G,6,0)*M13</f>
        <v>50</v>
      </c>
      <c r="O13" s="11" t="s">
        <v>70</v>
      </c>
      <c r="P13" s="11">
        <v>500</v>
      </c>
      <c r="Q13" s="11">
        <f>VLOOKUP(O13,价值!$B:$G,6,0)*P13</f>
        <v>10</v>
      </c>
      <c r="R13" s="11">
        <f t="shared" si="3"/>
        <v>60</v>
      </c>
      <c r="S13" s="11" t="str">
        <f>VLOOKUP(L13,价值!$B:$G,3,0)&amp;","&amp;M13</f>
        <v>pack,303,1</v>
      </c>
      <c r="T13" s="11" t="str">
        <f>IF(VLOOKUP(L13,价值!$B:$G,5,0)=0,S13,VLOOKUP(L13,价值!$B:$G,5,0)&amp;","&amp;M13)</f>
        <v>item,103,1</v>
      </c>
      <c r="U13" s="11" t="str">
        <f>VLOOKUP(O13,价值!$B:$G,3,0)&amp;","&amp;P13</f>
        <v>coin,500</v>
      </c>
      <c r="V13" s="11" t="str">
        <f>IF(VLOOKUP(O13,价值!$B:$G,5,0)=0,U13,VLOOKUP(O13,价值!$B:$G,5,0)&amp;","&amp;P13)</f>
        <v>coin,500</v>
      </c>
      <c r="W13" s="11" t="str">
        <f t="shared" si="4"/>
        <v>pack,303,1;coin,500</v>
      </c>
      <c r="X13" s="11" t="str">
        <f t="shared" si="4"/>
        <v>item,103,1;coin,500</v>
      </c>
      <c r="Y13" s="10" t="s">
        <v>93</v>
      </c>
      <c r="AA13" s="4">
        <v>120000</v>
      </c>
      <c r="AB13" s="1" t="s">
        <v>74</v>
      </c>
      <c r="AC13" s="1">
        <v>2</v>
      </c>
      <c r="AD13" s="1">
        <f>VLOOKUP(AB13,价值!$B:$G,6,0)*AC13</f>
        <v>720</v>
      </c>
      <c r="AE13" s="1" t="s">
        <v>113</v>
      </c>
      <c r="AF13" s="1">
        <v>3</v>
      </c>
      <c r="AG13" s="1">
        <f>VLOOKUP(AE13,价值!$B:$G,6,0)*AF13</f>
        <v>270</v>
      </c>
      <c r="AH13" s="1" t="s">
        <v>81</v>
      </c>
      <c r="AI13" s="1">
        <v>100</v>
      </c>
      <c r="AJ13" s="1">
        <f>VLOOKUP(AH13,价值!$B:$G,6,0)*AI13</f>
        <v>100</v>
      </c>
      <c r="AK13" s="1"/>
      <c r="AL13" s="1"/>
      <c r="AM13" s="1">
        <f>VLOOKUP(AK13,价值!$B:$G,6,0)*AL13</f>
        <v>0</v>
      </c>
      <c r="AN13" s="2">
        <f t="shared" si="0"/>
        <v>1090</v>
      </c>
      <c r="AO13" s="4" t="str">
        <f>VLOOKUP(AB13,价值!$B:$G,3,0)&amp;","&amp;AC13</f>
        <v>prop,318,2</v>
      </c>
      <c r="AP13" s="3" t="str">
        <f>IF(VLOOKUP(AB13,价值!$B:$G,5,0)=0,AO13,VLOOKUP(AB13,价值!$B:$G,5,0)&amp;","&amp;AC13)</f>
        <v>prop,318,2</v>
      </c>
      <c r="AQ13" s="4" t="str">
        <f>VLOOKUP(AE13,价值!$B:$G,3,0)&amp;","&amp;AF13</f>
        <v>prop,317,3</v>
      </c>
      <c r="AR13" s="3" t="str">
        <f>IF(VLOOKUP(AE13,价值!$B:$G,5,0)=0,AQ13,VLOOKUP(AE13,价值!$B:$G,5,0)&amp;","&amp;AF13)</f>
        <v>prop,317,3</v>
      </c>
      <c r="AS13" s="4" t="str">
        <f>VLOOKUP(AH13,价值!$B:$G,3,0)&amp;","&amp;AI13</f>
        <v>cash,100</v>
      </c>
      <c r="AT13" s="3" t="str">
        <f>IF(VLOOKUP(AH13,价值!$B:$G,5,0)=0,AS13,VLOOKUP(AH13,价值!$B:$G,5,0)&amp;","&amp;AI13)</f>
        <v>cash,100</v>
      </c>
      <c r="AU13" s="2" t="str">
        <f t="shared" si="1"/>
        <v>prop,318,2;prop,317,3;cash,100</v>
      </c>
      <c r="AV13" s="2" t="str">
        <f t="shared" si="2"/>
        <v>prop,318,2;prop,317,3;cash,100</v>
      </c>
      <c r="AY13" s="4"/>
    </row>
    <row r="14" spans="1:51" x14ac:dyDescent="0.15">
      <c r="AA14" s="4">
        <v>130000</v>
      </c>
      <c r="AB14" s="1" t="s">
        <v>79</v>
      </c>
      <c r="AC14" s="1">
        <v>2</v>
      </c>
      <c r="AD14" s="1">
        <f>VLOOKUP(AB14,价值!$B:$G,6,0)*AC14</f>
        <v>1200</v>
      </c>
      <c r="AE14" s="1" t="s">
        <v>89</v>
      </c>
      <c r="AF14" s="1">
        <v>30000</v>
      </c>
      <c r="AG14" s="1">
        <f>VLOOKUP(AE14,价值!$B:$G,6,0)*AF14</f>
        <v>600</v>
      </c>
      <c r="AH14" s="1" t="s">
        <v>81</v>
      </c>
      <c r="AI14" s="1">
        <v>100</v>
      </c>
      <c r="AJ14" s="1">
        <f>VLOOKUP(AH14,价值!$B:$G,6,0)*AI14</f>
        <v>100</v>
      </c>
      <c r="AK14" s="1"/>
      <c r="AL14" s="1"/>
      <c r="AM14" s="1">
        <f>VLOOKUP(AK14,价值!$B:$G,6,0)*AL14</f>
        <v>0</v>
      </c>
      <c r="AN14" s="2">
        <f t="shared" si="0"/>
        <v>1900</v>
      </c>
      <c r="AO14" s="4" t="str">
        <f>VLOOKUP(AB14,价值!$B:$G,3,0)&amp;","&amp;AC14</f>
        <v>pack,304,2</v>
      </c>
      <c r="AP14" s="3" t="str">
        <f>IF(VLOOKUP(AB14,价值!$B:$G,5,0)=0,AO14,VLOOKUP(AB14,价值!$B:$G,5,0)&amp;","&amp;AC14)</f>
        <v>item,104,2</v>
      </c>
      <c r="AQ14" s="4" t="str">
        <f>VLOOKUP(AE14,价值!$B:$G,3,0)&amp;","&amp;AF14</f>
        <v>coin,30000</v>
      </c>
      <c r="AR14" s="3" t="str">
        <f>IF(VLOOKUP(AE14,价值!$B:$G,5,0)=0,AQ14,VLOOKUP(AE14,价值!$B:$G,5,0)&amp;","&amp;AF14)</f>
        <v>coin,30000</v>
      </c>
      <c r="AS14" s="4" t="str">
        <f>VLOOKUP(AH14,价值!$B:$G,3,0)&amp;","&amp;AI14</f>
        <v>cash,100</v>
      </c>
      <c r="AT14" s="3" t="str">
        <f>IF(VLOOKUP(AH14,价值!$B:$G,5,0)=0,AS14,VLOOKUP(AH14,价值!$B:$G,5,0)&amp;","&amp;AI14)</f>
        <v>cash,100</v>
      </c>
      <c r="AU14" s="2" t="str">
        <f t="shared" si="1"/>
        <v>pack,304,2;coin,30000;cash,100</v>
      </c>
      <c r="AV14" s="2" t="str">
        <f t="shared" si="2"/>
        <v>item,104,2;coin,30000;cash,100</v>
      </c>
      <c r="AY14" s="4"/>
    </row>
    <row r="15" spans="1:51" x14ac:dyDescent="0.15">
      <c r="AA15" s="4">
        <v>140000</v>
      </c>
      <c r="AB15" s="1" t="s">
        <v>73</v>
      </c>
      <c r="AC15" s="1">
        <v>3</v>
      </c>
      <c r="AD15" s="1">
        <f>VLOOKUP(AB15,价值!$B:$G,6,0)*AC15</f>
        <v>1080</v>
      </c>
      <c r="AE15" s="1" t="s">
        <v>112</v>
      </c>
      <c r="AF15" s="1">
        <v>3</v>
      </c>
      <c r="AG15" s="1">
        <f>VLOOKUP(AE15,价值!$B:$G,6,0)*AF15</f>
        <v>270</v>
      </c>
      <c r="AH15" s="1" t="s">
        <v>81</v>
      </c>
      <c r="AI15" s="1">
        <v>100</v>
      </c>
      <c r="AJ15" s="1">
        <f>VLOOKUP(AH15,价值!$B:$G,6,0)*AI15</f>
        <v>100</v>
      </c>
      <c r="AK15" s="1"/>
      <c r="AL15" s="1"/>
      <c r="AM15" s="1">
        <f>VLOOKUP(AK15,价值!$B:$G,6,0)*AL15</f>
        <v>0</v>
      </c>
      <c r="AN15" s="2">
        <f t="shared" si="0"/>
        <v>1450</v>
      </c>
      <c r="AO15" s="4" t="str">
        <f>VLOOKUP(AB15,价值!$B:$G,3,0)&amp;","&amp;AC15</f>
        <v>prop,315,3</v>
      </c>
      <c r="AP15" s="3" t="str">
        <f>IF(VLOOKUP(AB15,价值!$B:$G,5,0)=0,AO15,VLOOKUP(AB15,价值!$B:$G,5,0)&amp;","&amp;AC15)</f>
        <v>prop,315,3</v>
      </c>
      <c r="AQ15" s="4" t="str">
        <f>VLOOKUP(AE15,价值!$B:$G,3,0)&amp;","&amp;AF15</f>
        <v>prop,314,3</v>
      </c>
      <c r="AR15" s="3" t="str">
        <f>IF(VLOOKUP(AE15,价值!$B:$G,5,0)=0,AQ15,VLOOKUP(AE15,价值!$B:$G,5,0)&amp;","&amp;AF15)</f>
        <v>prop,314,3</v>
      </c>
      <c r="AS15" s="4" t="str">
        <f>VLOOKUP(AH15,价值!$B:$G,3,0)&amp;","&amp;AI15</f>
        <v>cash,100</v>
      </c>
      <c r="AT15" s="3" t="str">
        <f>IF(VLOOKUP(AH15,价值!$B:$G,5,0)=0,AS15,VLOOKUP(AH15,价值!$B:$G,5,0)&amp;","&amp;AI15)</f>
        <v>cash,100</v>
      </c>
      <c r="AU15" s="2" t="str">
        <f t="shared" si="1"/>
        <v>prop,315,3;prop,314,3;cash,100</v>
      </c>
      <c r="AV15" s="2" t="str">
        <f t="shared" si="2"/>
        <v>prop,315,3;prop,314,3;cash,100</v>
      </c>
      <c r="AY15" s="4">
        <f>积分计算!K11</f>
        <v>150000</v>
      </c>
    </row>
    <row r="16" spans="1:51" x14ac:dyDescent="0.15">
      <c r="A16" s="2" t="s">
        <v>54</v>
      </c>
      <c r="B16" s="2">
        <v>12</v>
      </c>
      <c r="J16" s="3" t="s">
        <v>94</v>
      </c>
      <c r="AA16" s="4">
        <v>150000</v>
      </c>
      <c r="AB16" s="1" t="s">
        <v>79</v>
      </c>
      <c r="AC16" s="1">
        <v>2</v>
      </c>
      <c r="AD16" s="1">
        <f>VLOOKUP(AB16,价值!$B:$G,6,0)*AC16</f>
        <v>1200</v>
      </c>
      <c r="AE16" s="1" t="s">
        <v>89</v>
      </c>
      <c r="AF16" s="1">
        <v>50000</v>
      </c>
      <c r="AG16" s="1">
        <f>VLOOKUP(AE16,价值!$B:$G,6,0)*AF16</f>
        <v>1000</v>
      </c>
      <c r="AH16" s="1" t="s">
        <v>81</v>
      </c>
      <c r="AI16" s="1">
        <v>100</v>
      </c>
      <c r="AJ16" s="1">
        <f>VLOOKUP(AH16,价值!$B:$G,6,0)*AI16</f>
        <v>100</v>
      </c>
      <c r="AK16" s="1"/>
      <c r="AL16" s="1"/>
      <c r="AM16" s="1">
        <f>VLOOKUP(AK16,价值!$B:$G,6,0)*AL16</f>
        <v>0</v>
      </c>
      <c r="AN16" s="2">
        <f t="shared" si="0"/>
        <v>2300</v>
      </c>
      <c r="AO16" s="4" t="str">
        <f>VLOOKUP(AB16,价值!$B:$G,3,0)&amp;","&amp;AC16</f>
        <v>pack,304,2</v>
      </c>
      <c r="AP16" s="3" t="str">
        <f>IF(VLOOKUP(AB16,价值!$B:$G,5,0)=0,AO16,VLOOKUP(AB16,价值!$B:$G,5,0)&amp;","&amp;AC16)</f>
        <v>item,104,2</v>
      </c>
      <c r="AQ16" s="4" t="str">
        <f>VLOOKUP(AE16,价值!$B:$G,3,0)&amp;","&amp;AF16</f>
        <v>coin,50000</v>
      </c>
      <c r="AR16" s="3" t="str">
        <f>IF(VLOOKUP(AE16,价值!$B:$G,5,0)=0,AQ16,VLOOKUP(AE16,价值!$B:$G,5,0)&amp;","&amp;AF16)</f>
        <v>coin,50000</v>
      </c>
      <c r="AS16" s="4" t="str">
        <f>VLOOKUP(AH16,价值!$B:$G,3,0)&amp;","&amp;AI16</f>
        <v>cash,100</v>
      </c>
      <c r="AT16" s="3" t="str">
        <f>IF(VLOOKUP(AH16,价值!$B:$G,5,0)=0,AS16,VLOOKUP(AH16,价值!$B:$G,5,0)&amp;","&amp;AI16)</f>
        <v>cash,100</v>
      </c>
      <c r="AU16" s="2" t="str">
        <f t="shared" si="1"/>
        <v>pack,304,2;coin,50000;cash,100</v>
      </c>
      <c r="AV16" s="2" t="str">
        <f t="shared" si="2"/>
        <v>item,104,2;coin,50000;cash,100</v>
      </c>
      <c r="AY16" s="5">
        <f>D3</f>
        <v>16650</v>
      </c>
    </row>
    <row r="17" spans="1:46" x14ac:dyDescent="0.15">
      <c r="A17" s="3" t="s">
        <v>77</v>
      </c>
      <c r="B17" s="2">
        <v>50</v>
      </c>
      <c r="J17" s="2"/>
      <c r="K17" s="1" t="s">
        <v>85</v>
      </c>
      <c r="L17" s="1" t="s">
        <v>82</v>
      </c>
      <c r="M17" s="1" t="s">
        <v>83</v>
      </c>
      <c r="N17" s="1" t="s">
        <v>84</v>
      </c>
      <c r="O17" s="3" t="s">
        <v>82</v>
      </c>
      <c r="P17" s="3" t="s">
        <v>86</v>
      </c>
      <c r="Q17" s="3" t="s">
        <v>84</v>
      </c>
      <c r="R17" s="3" t="s">
        <v>90</v>
      </c>
      <c r="S17" s="2" t="s">
        <v>29</v>
      </c>
      <c r="T17" s="2" t="s">
        <v>30</v>
      </c>
      <c r="U17" s="2" t="s">
        <v>29</v>
      </c>
      <c r="V17" s="2" t="s">
        <v>30</v>
      </c>
      <c r="W17" s="3" t="s">
        <v>92</v>
      </c>
      <c r="X17" s="3" t="s">
        <v>91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4">
        <f>SUM(AN2:AN16)</f>
        <v>16423</v>
      </c>
    </row>
    <row r="18" spans="1:46" x14ac:dyDescent="0.15">
      <c r="A18" s="2" t="s">
        <v>55</v>
      </c>
      <c r="B18" s="2">
        <f>220</f>
        <v>220</v>
      </c>
      <c r="J18" s="2">
        <f>E6</f>
        <v>80</v>
      </c>
      <c r="K18" s="4">
        <v>1</v>
      </c>
      <c r="L18" s="1" t="s">
        <v>81</v>
      </c>
      <c r="M18" s="4">
        <v>50</v>
      </c>
      <c r="N18" s="4">
        <f>VLOOKUP(L18,价值!$B:$G,6,0)*M18</f>
        <v>50</v>
      </c>
      <c r="O18" s="3" t="s">
        <v>87</v>
      </c>
      <c r="P18" s="2">
        <v>2</v>
      </c>
      <c r="Q18" s="4">
        <f>VLOOKUP(O18,价值!$B:$G,6,0)*P18</f>
        <v>36</v>
      </c>
      <c r="R18" s="2">
        <f>M18+Q18</f>
        <v>86</v>
      </c>
      <c r="S18" s="2" t="str">
        <f>VLOOKUP(L18,价值!$B:$G,3,0)&amp;","&amp;M18</f>
        <v>cash,50</v>
      </c>
      <c r="T18" s="2" t="str">
        <f>IF(VLOOKUP(L18,价值!$B:$G,5,0)=0,S18,VLOOKUP(L18,价值!$B:$G,5,0)&amp;","&amp;M18)</f>
        <v>cash,50</v>
      </c>
      <c r="U18" s="2" t="str">
        <f>VLOOKUP(O18,价值!$B:$G,3,0)&amp;","&amp;P18</f>
        <v>prop,104,2</v>
      </c>
      <c r="V18" s="2" t="str">
        <f>IF(VLOOKUP(O18,价值!$B:$G,5,0)=0,U18,VLOOKUP(O18,价值!$B:$G,5,0)&amp;","&amp;P18)</f>
        <v>prop,104,2</v>
      </c>
      <c r="W18" s="2" t="str">
        <f>S18&amp;";"&amp;U18</f>
        <v>cash,50;prop,104,2</v>
      </c>
      <c r="X18" s="2" t="str">
        <f>T18&amp;";"&amp;V18</f>
        <v>cash,50;prop,104,2</v>
      </c>
      <c r="AA18" s="3" t="s">
        <v>94</v>
      </c>
      <c r="AB18" s="4"/>
      <c r="AC18" s="4"/>
      <c r="AD18" s="4"/>
      <c r="AE18" s="4"/>
      <c r="AF18" s="4"/>
    </row>
    <row r="19" spans="1:46" x14ac:dyDescent="0.15">
      <c r="J19" s="2">
        <f>F6</f>
        <v>180</v>
      </c>
      <c r="K19" s="1">
        <v>2</v>
      </c>
      <c r="L19" s="1" t="s">
        <v>81</v>
      </c>
      <c r="M19" s="4">
        <v>80</v>
      </c>
      <c r="N19" s="4">
        <f>VLOOKUP(L19,价值!$B:$G,6,0)*M19</f>
        <v>80</v>
      </c>
      <c r="O19" s="3" t="s">
        <v>89</v>
      </c>
      <c r="P19" s="2">
        <v>5000</v>
      </c>
      <c r="Q19" s="4">
        <f>VLOOKUP(O19,价值!$B:$G,6,0)*P19</f>
        <v>100</v>
      </c>
      <c r="R19" s="2">
        <f t="shared" ref="R19:R21" si="5">M19+Q19</f>
        <v>180</v>
      </c>
      <c r="S19" s="2" t="str">
        <f>VLOOKUP(L19,价值!$B:$G,3,0)&amp;","&amp;M19</f>
        <v>cash,80</v>
      </c>
      <c r="T19" s="2" t="str">
        <f>IF(VLOOKUP(L19,价值!$B:$G,5,0)=0,S19,VLOOKUP(L19,价值!$B:$G,5,0)&amp;","&amp;M19)</f>
        <v>cash,80</v>
      </c>
      <c r="U19" s="2" t="str">
        <f>VLOOKUP(O19,价值!$B:$G,3,0)&amp;","&amp;P19</f>
        <v>coin,5000</v>
      </c>
      <c r="V19" s="2" t="str">
        <f>IF(VLOOKUP(O19,价值!$B:$G,5,0)=0,U19,VLOOKUP(O19,价值!$B:$G,5,0)&amp;","&amp;P19)</f>
        <v>coin,5000</v>
      </c>
      <c r="W19" s="2" t="str">
        <f t="shared" ref="W19:W21" si="6">S19&amp;";"&amp;U19</f>
        <v>cash,80;coin,5000</v>
      </c>
      <c r="X19" s="2" t="str">
        <f t="shared" ref="X19:X21" si="7">T19&amp;";"&amp;V19</f>
        <v>cash,80;coin,5000</v>
      </c>
      <c r="AA19" s="4" t="s">
        <v>59</v>
      </c>
      <c r="AB19" s="4" t="s">
        <v>60</v>
      </c>
      <c r="AC19" s="4" t="s">
        <v>61</v>
      </c>
      <c r="AD19" s="4" t="s">
        <v>62</v>
      </c>
      <c r="AE19" s="4" t="s">
        <v>60</v>
      </c>
      <c r="AF19" s="4" t="s">
        <v>61</v>
      </c>
      <c r="AG19" s="4" t="s">
        <v>62</v>
      </c>
      <c r="AH19" s="4" t="s">
        <v>63</v>
      </c>
      <c r="AI19" s="4" t="s">
        <v>64</v>
      </c>
      <c r="AJ19" s="4" t="s">
        <v>65</v>
      </c>
      <c r="AK19" s="1" t="s">
        <v>80</v>
      </c>
      <c r="AL19" s="4" t="s">
        <v>46</v>
      </c>
      <c r="AM19" s="2" t="s">
        <v>29</v>
      </c>
      <c r="AN19" s="2" t="s">
        <v>30</v>
      </c>
      <c r="AO19" s="2" t="s">
        <v>29</v>
      </c>
      <c r="AP19" s="2" t="s">
        <v>30</v>
      </c>
      <c r="AQ19" s="2" t="s">
        <v>29</v>
      </c>
      <c r="AR19" s="2" t="s">
        <v>30</v>
      </c>
      <c r="AS19" s="3" t="s">
        <v>92</v>
      </c>
      <c r="AT19" s="3" t="s">
        <v>91</v>
      </c>
    </row>
    <row r="20" spans="1:46" x14ac:dyDescent="0.15">
      <c r="A20" s="3" t="s">
        <v>56</v>
      </c>
      <c r="B20" s="2">
        <f>B8</f>
        <v>100</v>
      </c>
      <c r="J20" s="2">
        <f>G6</f>
        <v>290</v>
      </c>
      <c r="K20" s="1">
        <v>3</v>
      </c>
      <c r="L20" s="1" t="s">
        <v>81</v>
      </c>
      <c r="M20" s="4">
        <v>100</v>
      </c>
      <c r="N20" s="4">
        <f>VLOOKUP(L20,价值!$B:$G,6,0)*M20</f>
        <v>100</v>
      </c>
      <c r="O20" s="2" t="s">
        <v>88</v>
      </c>
      <c r="P20" s="2">
        <v>3</v>
      </c>
      <c r="Q20" s="4">
        <f>VLOOKUP(O20,价值!$B:$G,6,0)*P20</f>
        <v>180</v>
      </c>
      <c r="R20" s="2">
        <f t="shared" si="5"/>
        <v>280</v>
      </c>
      <c r="S20" s="2" t="str">
        <f>VLOOKUP(L20,价值!$B:$G,3,0)&amp;","&amp;M20</f>
        <v>cash,100</v>
      </c>
      <c r="T20" s="2" t="str">
        <f>IF(VLOOKUP(L20,价值!$B:$G,5,0)=0,S20,VLOOKUP(L20,价值!$B:$G,5,0)&amp;","&amp;M20)</f>
        <v>cash,100</v>
      </c>
      <c r="U20" s="2" t="str">
        <f>VLOOKUP(O20,价值!$B:$G,3,0)&amp;","&amp;P20</f>
        <v>prop,105,3</v>
      </c>
      <c r="V20" s="2" t="str">
        <f>IF(VLOOKUP(O20,价值!$B:$G,5,0)=0,U20,VLOOKUP(O20,价值!$B:$G,5,0)&amp;","&amp;P20)</f>
        <v>prop,105,3</v>
      </c>
      <c r="W20" s="2" t="str">
        <f t="shared" si="6"/>
        <v>cash,100;prop,105,3</v>
      </c>
      <c r="X20" s="2" t="str">
        <f t="shared" si="7"/>
        <v>cash,100;prop,105,3</v>
      </c>
      <c r="AA20" s="4">
        <v>1</v>
      </c>
      <c r="AB20" s="4" t="s">
        <v>76</v>
      </c>
      <c r="AC20" s="4">
        <v>1</v>
      </c>
      <c r="AD20" s="4">
        <f>VLOOKUP(AB20,价值!$B:$G,6,0)*AC20</f>
        <v>15</v>
      </c>
      <c r="AE20" s="4" t="s">
        <v>76</v>
      </c>
      <c r="AF20" s="4">
        <v>0</v>
      </c>
      <c r="AG20" s="4">
        <f>3*AF20</f>
        <v>0</v>
      </c>
      <c r="AH20" s="4" t="s">
        <v>70</v>
      </c>
      <c r="AI20" s="4">
        <v>750</v>
      </c>
      <c r="AJ20" s="4">
        <f>VLOOKUP(AH20,价值!$B:$G,6,0)*AI20</f>
        <v>15</v>
      </c>
      <c r="AK20" s="4">
        <f>AD20+AG20+AJ20</f>
        <v>30</v>
      </c>
      <c r="AL20" s="5">
        <f>D8</f>
        <v>30</v>
      </c>
      <c r="AM20" s="2" t="str">
        <f>VLOOKUP(AB20,价值!$B:$G,3,0)&amp;","&amp;AC20</f>
        <v>pack,302,1</v>
      </c>
      <c r="AN20" s="2" t="str">
        <f>IF(VLOOKUP(AB20,价值!$B:$G,5,0)=0,AM20,VLOOKUP(AB20,价值!$B:$G,5,0)&amp;","&amp;AC20)</f>
        <v>item,102,1</v>
      </c>
      <c r="AO20" s="2" t="str">
        <f>IF(AF20=0,"",VLOOKUP(AE20,价值!$B:$G,3,0)&amp;","&amp;AF20)</f>
        <v/>
      </c>
      <c r="AP20" s="2" t="str">
        <f>IF(AF20=0,"",IF(VLOOKUP(AE20,价值!$B:$G,5,0)=0,AO20,VLOOKUP(AE20,价值!$B:$G,5,0)&amp;","&amp;AF20))</f>
        <v/>
      </c>
      <c r="AQ20" s="2" t="str">
        <f>VLOOKUP(AH20,价值!$B:$G,3,0)&amp;","&amp;AI20</f>
        <v>coin,750</v>
      </c>
      <c r="AR20" s="2" t="str">
        <f>IF(VLOOKUP(AH20,价值!$B:$G,5,0)=0,AQ20,VLOOKUP(AH20,价值!$B:$G,5,0)&amp;","&amp;AI20)</f>
        <v>coin,750</v>
      </c>
      <c r="AS20" s="2" t="str">
        <f>AM20&amp;IF(AO20="","",";"&amp;AO20)&amp;";"&amp;AQ20</f>
        <v>pack,302,1;coin,750</v>
      </c>
      <c r="AT20" s="2" t="str">
        <f>AS20</f>
        <v>pack,302,1;coin,750</v>
      </c>
    </row>
    <row r="21" spans="1:46" x14ac:dyDescent="0.15">
      <c r="A21" s="3" t="s">
        <v>77</v>
      </c>
      <c r="B21" s="2">
        <f>B20/B18*B17</f>
        <v>22.727272727272727</v>
      </c>
      <c r="J21" s="2">
        <f>H6</f>
        <v>400</v>
      </c>
      <c r="K21" s="1">
        <v>4</v>
      </c>
      <c r="L21" s="1" t="s">
        <v>81</v>
      </c>
      <c r="M21" s="4">
        <v>150</v>
      </c>
      <c r="N21" s="4">
        <f>VLOOKUP(L21,价值!$B:$G,6,0)*M21</f>
        <v>150</v>
      </c>
      <c r="O21" s="3" t="s">
        <v>89</v>
      </c>
      <c r="P21" s="2">
        <v>12500</v>
      </c>
      <c r="Q21" s="4">
        <f>VLOOKUP(O21,价值!$B:$G,6,0)*P21</f>
        <v>250</v>
      </c>
      <c r="R21" s="2">
        <f t="shared" si="5"/>
        <v>400</v>
      </c>
      <c r="S21" s="2" t="str">
        <f>VLOOKUP(L21,价值!$B:$G,3,0)&amp;","&amp;M21</f>
        <v>cash,150</v>
      </c>
      <c r="T21" s="2" t="str">
        <f>IF(VLOOKUP(L21,价值!$B:$G,5,0)=0,S21,VLOOKUP(L21,价值!$B:$G,5,0)&amp;","&amp;M21)</f>
        <v>cash,150</v>
      </c>
      <c r="U21" s="2" t="str">
        <f>VLOOKUP(O21,价值!$B:$G,3,0)&amp;","&amp;P21</f>
        <v>coin,12500</v>
      </c>
      <c r="V21" s="2" t="str">
        <f>IF(VLOOKUP(O21,价值!$B:$G,5,0)=0,U21,VLOOKUP(O21,价值!$B:$G,5,0)&amp;","&amp;P21)</f>
        <v>coin,12500</v>
      </c>
      <c r="W21" s="2" t="str">
        <f t="shared" si="6"/>
        <v>cash,150;coin,12500</v>
      </c>
      <c r="X21" s="2" t="str">
        <f t="shared" si="7"/>
        <v>cash,150;coin,12500</v>
      </c>
      <c r="AA21" s="4">
        <v>2</v>
      </c>
      <c r="AB21" s="4" t="s">
        <v>76</v>
      </c>
      <c r="AC21" s="4">
        <v>1</v>
      </c>
      <c r="AD21" s="4">
        <f>VLOOKUP(AB21,价值!$B:$G,6,0)*AC21</f>
        <v>15</v>
      </c>
      <c r="AE21" s="4" t="s">
        <v>76</v>
      </c>
      <c r="AF21" s="4">
        <v>0</v>
      </c>
      <c r="AG21" s="4">
        <f t="shared" ref="AG21:AG32" si="8">3*AF21</f>
        <v>0</v>
      </c>
      <c r="AH21" s="4" t="s">
        <v>70</v>
      </c>
      <c r="AI21" s="4">
        <v>800</v>
      </c>
      <c r="AJ21" s="4">
        <f>VLOOKUP(AH21,价值!$B:$G,6,0)*AI21</f>
        <v>16</v>
      </c>
      <c r="AK21" s="4">
        <f t="shared" ref="AK21:AK32" si="9">AD21+AG21+AJ21</f>
        <v>31</v>
      </c>
      <c r="AL21" s="5"/>
      <c r="AM21" s="2" t="str">
        <f>VLOOKUP(AB21,价值!$B:$G,3,0)&amp;","&amp;AC21</f>
        <v>pack,302,1</v>
      </c>
      <c r="AN21" s="2" t="str">
        <f>IF(VLOOKUP(AB21,价值!$B:$G,5,0)=0,AM21,VLOOKUP(AB21,价值!$B:$G,5,0)&amp;","&amp;AC21)</f>
        <v>item,102,1</v>
      </c>
      <c r="AO21" s="2" t="str">
        <f>IF(AF21=0,"",VLOOKUP(AE21,价值!$B:$G,3,0)&amp;","&amp;AF21)</f>
        <v/>
      </c>
      <c r="AP21" s="2" t="str">
        <f>IF(AF21=0,"",IF(VLOOKUP(AE21,价值!$B:$G,5,0)=0,AO21,VLOOKUP(AE21,价值!$B:$G,5,0)&amp;","&amp;AF21))</f>
        <v/>
      </c>
      <c r="AQ21" s="2" t="str">
        <f>VLOOKUP(AH21,价值!$B:$G,3,0)&amp;","&amp;AI21</f>
        <v>coin,800</v>
      </c>
      <c r="AR21" s="2" t="str">
        <f>IF(VLOOKUP(AH21,价值!$B:$G,5,0)=0,AQ21,VLOOKUP(AH21,价值!$B:$G,5,0)&amp;","&amp;AI21)</f>
        <v>coin,800</v>
      </c>
      <c r="AS21" s="2" t="str">
        <f t="shared" ref="AS21:AS32" si="10">AM21&amp;IF(AO21="","",";"&amp;AO21)&amp;";"&amp;AQ21</f>
        <v>pack,302,1;coin,800</v>
      </c>
      <c r="AT21" s="2" t="str">
        <f>AT20&amp;"#S#"&amp;AS21</f>
        <v>pack,302,1;coin,750#S#pack,302,1;coin,800</v>
      </c>
    </row>
    <row r="22" spans="1:46" x14ac:dyDescent="0.15">
      <c r="AA22" s="4">
        <v>3</v>
      </c>
      <c r="AB22" s="4" t="s">
        <v>76</v>
      </c>
      <c r="AC22" s="4">
        <v>1</v>
      </c>
      <c r="AD22" s="4">
        <f>VLOOKUP(AB22,价值!$B:$G,6,0)*AC22</f>
        <v>15</v>
      </c>
      <c r="AE22" s="4" t="s">
        <v>76</v>
      </c>
      <c r="AF22" s="4">
        <v>0</v>
      </c>
      <c r="AG22" s="4">
        <f t="shared" si="8"/>
        <v>0</v>
      </c>
      <c r="AH22" s="4" t="s">
        <v>70</v>
      </c>
      <c r="AI22" s="4">
        <v>850</v>
      </c>
      <c r="AJ22" s="4">
        <f>VLOOKUP(AH22,价值!$B:$G,6,0)*AI22</f>
        <v>17</v>
      </c>
      <c r="AK22" s="4">
        <f t="shared" si="9"/>
        <v>32</v>
      </c>
      <c r="AL22" s="5"/>
      <c r="AM22" s="2" t="str">
        <f>VLOOKUP(AB22,价值!$B:$G,3,0)&amp;","&amp;AC22</f>
        <v>pack,302,1</v>
      </c>
      <c r="AN22" s="2" t="str">
        <f>IF(VLOOKUP(AB22,价值!$B:$G,5,0)=0,AM22,VLOOKUP(AB22,价值!$B:$G,5,0)&amp;","&amp;AC22)</f>
        <v>item,102,1</v>
      </c>
      <c r="AO22" s="2" t="str">
        <f>IF(AF22=0,"",VLOOKUP(AE22,价值!$B:$G,3,0)&amp;","&amp;AF22)</f>
        <v/>
      </c>
      <c r="AP22" s="2" t="str">
        <f>IF(AF22=0,"",IF(VLOOKUP(AE22,价值!$B:$G,5,0)=0,AO22,VLOOKUP(AE22,价值!$B:$G,5,0)&amp;","&amp;AF22))</f>
        <v/>
      </c>
      <c r="AQ22" s="2" t="str">
        <f>VLOOKUP(AH22,价值!$B:$G,3,0)&amp;","&amp;AI22</f>
        <v>coin,850</v>
      </c>
      <c r="AR22" s="2" t="str">
        <f>IF(VLOOKUP(AH22,价值!$B:$G,5,0)=0,AQ22,VLOOKUP(AH22,价值!$B:$G,5,0)&amp;","&amp;AI22)</f>
        <v>coin,850</v>
      </c>
      <c r="AS22" s="2" t="str">
        <f t="shared" si="10"/>
        <v>pack,302,1;coin,850</v>
      </c>
      <c r="AT22" s="2" t="str">
        <f t="shared" ref="AT22:AT32" si="11">AT21&amp;"#S#"&amp;AS22</f>
        <v>pack,302,1;coin,750#S#pack,302,1;coin,800#S#pack,302,1;coin,850</v>
      </c>
    </row>
    <row r="23" spans="1:46" x14ac:dyDescent="0.15">
      <c r="A23" s="2" t="s">
        <v>71</v>
      </c>
      <c r="B23" s="2">
        <v>0.4</v>
      </c>
      <c r="AA23" s="4">
        <v>4</v>
      </c>
      <c r="AB23" s="4" t="s">
        <v>76</v>
      </c>
      <c r="AC23" s="4">
        <v>1</v>
      </c>
      <c r="AD23" s="4">
        <f>VLOOKUP(AB23,价值!$B:$G,6,0)*AC23</f>
        <v>15</v>
      </c>
      <c r="AE23" s="4" t="s">
        <v>76</v>
      </c>
      <c r="AF23" s="4">
        <v>1</v>
      </c>
      <c r="AG23" s="4">
        <f t="shared" si="8"/>
        <v>3</v>
      </c>
      <c r="AH23" s="4" t="s">
        <v>70</v>
      </c>
      <c r="AI23" s="4">
        <v>900</v>
      </c>
      <c r="AJ23" s="4">
        <f>VLOOKUP(AH23,价值!$B:$G,6,0)*AI23</f>
        <v>18</v>
      </c>
      <c r="AK23" s="4">
        <f t="shared" si="9"/>
        <v>36</v>
      </c>
      <c r="AL23" s="5"/>
      <c r="AM23" s="2" t="str">
        <f>VLOOKUP(AB23,价值!$B:$G,3,0)&amp;","&amp;AC23</f>
        <v>pack,302,1</v>
      </c>
      <c r="AN23" s="2" t="str">
        <f>IF(VLOOKUP(AB23,价值!$B:$G,5,0)=0,AM23,VLOOKUP(AB23,价值!$B:$G,5,0)&amp;","&amp;AC23)</f>
        <v>item,102,1</v>
      </c>
      <c r="AO23" s="2" t="str">
        <f>IF(AF23=0,"",VLOOKUP(AE23,价值!$B:$G,3,0)&amp;","&amp;AF23)</f>
        <v>pack,302,1</v>
      </c>
      <c r="AP23" s="2" t="str">
        <f>IF(AF23=0,"",IF(VLOOKUP(AE23,价值!$B:$G,5,0)=0,AO23,VLOOKUP(AE23,价值!$B:$G,5,0)&amp;","&amp;AF23))</f>
        <v>item,102,1</v>
      </c>
      <c r="AQ23" s="2" t="str">
        <f>VLOOKUP(AH23,价值!$B:$G,3,0)&amp;","&amp;AI23</f>
        <v>coin,900</v>
      </c>
      <c r="AR23" s="2" t="str">
        <f>IF(VLOOKUP(AH23,价值!$B:$G,5,0)=0,AQ23,VLOOKUP(AH23,价值!$B:$G,5,0)&amp;","&amp;AI23)</f>
        <v>coin,900</v>
      </c>
      <c r="AS23" s="2" t="str">
        <f t="shared" si="10"/>
        <v>pack,302,1;pack,302,1;coin,900</v>
      </c>
      <c r="AT23" s="2" t="str">
        <f t="shared" si="11"/>
        <v>pack,302,1;coin,750#S#pack,302,1;coin,800#S#pack,302,1;coin,850#S#pack,302,1;pack,302,1;coin,900</v>
      </c>
    </row>
    <row r="24" spans="1:46" x14ac:dyDescent="0.15">
      <c r="A24" s="2" t="s">
        <v>72</v>
      </c>
      <c r="B24" s="2">
        <f>FLOOR(B21/B23,10)</f>
        <v>50</v>
      </c>
      <c r="AA24" s="4">
        <v>5</v>
      </c>
      <c r="AB24" s="4" t="s">
        <v>76</v>
      </c>
      <c r="AC24" s="4">
        <v>1</v>
      </c>
      <c r="AD24" s="4">
        <f>VLOOKUP(AB24,价值!$B:$G,6,0)*AC24</f>
        <v>15</v>
      </c>
      <c r="AE24" s="4" t="s">
        <v>76</v>
      </c>
      <c r="AF24" s="4">
        <v>1</v>
      </c>
      <c r="AG24" s="4">
        <f t="shared" si="8"/>
        <v>3</v>
      </c>
      <c r="AH24" s="4" t="s">
        <v>70</v>
      </c>
      <c r="AI24" s="4">
        <v>950</v>
      </c>
      <c r="AJ24" s="4">
        <f>VLOOKUP(AH24,价值!$B:$G,6,0)*AI24</f>
        <v>19</v>
      </c>
      <c r="AK24" s="4">
        <f t="shared" si="9"/>
        <v>37</v>
      </c>
      <c r="AL24" s="5"/>
      <c r="AM24" s="2" t="str">
        <f>VLOOKUP(AB24,价值!$B:$G,3,0)&amp;","&amp;AC24</f>
        <v>pack,302,1</v>
      </c>
      <c r="AN24" s="2" t="str">
        <f>IF(VLOOKUP(AB24,价值!$B:$G,5,0)=0,AM24,VLOOKUP(AB24,价值!$B:$G,5,0)&amp;","&amp;AC24)</f>
        <v>item,102,1</v>
      </c>
      <c r="AO24" s="2" t="str">
        <f>IF(AF24=0,"",VLOOKUP(AE24,价值!$B:$G,3,0)&amp;","&amp;AF24)</f>
        <v>pack,302,1</v>
      </c>
      <c r="AP24" s="2" t="str">
        <f>IF(AF24=0,"",IF(VLOOKUP(AE24,价值!$B:$G,5,0)=0,AO24,VLOOKUP(AE24,价值!$B:$G,5,0)&amp;","&amp;AF24))</f>
        <v>item,102,1</v>
      </c>
      <c r="AQ24" s="2" t="str">
        <f>VLOOKUP(AH24,价值!$B:$G,3,0)&amp;","&amp;AI24</f>
        <v>coin,950</v>
      </c>
      <c r="AR24" s="2" t="str">
        <f>IF(VLOOKUP(AH24,价值!$B:$G,5,0)=0,AQ24,VLOOKUP(AH24,价值!$B:$G,5,0)&amp;","&amp;AI24)</f>
        <v>coin,950</v>
      </c>
      <c r="AS24" s="2" t="str">
        <f t="shared" si="10"/>
        <v>pack,302,1;pack,302,1;coin,950</v>
      </c>
      <c r="AT24" s="2" t="str">
        <f t="shared" si="11"/>
        <v>pack,302,1;coin,750#S#pack,302,1;coin,800#S#pack,302,1;coin,850#S#pack,302,1;pack,302,1;coin,900#S#pack,302,1;pack,302,1;coin,950</v>
      </c>
    </row>
    <row r="25" spans="1:46" x14ac:dyDescent="0.15">
      <c r="AA25" s="4">
        <v>6</v>
      </c>
      <c r="AB25" s="4" t="s">
        <v>75</v>
      </c>
      <c r="AC25" s="4">
        <v>1</v>
      </c>
      <c r="AD25" s="4">
        <f>VLOOKUP(AB25,价值!$B:$G,6,0)*AC25</f>
        <v>15</v>
      </c>
      <c r="AE25" s="4" t="s">
        <v>75</v>
      </c>
      <c r="AF25" s="4">
        <v>1</v>
      </c>
      <c r="AG25" s="4">
        <f t="shared" si="8"/>
        <v>3</v>
      </c>
      <c r="AH25" s="4" t="s">
        <v>70</v>
      </c>
      <c r="AI25" s="4">
        <v>1000</v>
      </c>
      <c r="AJ25" s="4">
        <f>VLOOKUP(AH25,价值!$B:$G,6,0)*AI25</f>
        <v>20</v>
      </c>
      <c r="AK25" s="4">
        <f t="shared" si="9"/>
        <v>38</v>
      </c>
      <c r="AL25" s="5"/>
      <c r="AM25" s="2" t="str">
        <f>VLOOKUP(AB25,价值!$B:$G,3,0)&amp;","&amp;AC25</f>
        <v>pack,302,1</v>
      </c>
      <c r="AN25" s="2" t="str">
        <f>IF(VLOOKUP(AB25,价值!$B:$G,5,0)=0,AM25,VLOOKUP(AB25,价值!$B:$G,5,0)&amp;","&amp;AC25)</f>
        <v>item,102,1</v>
      </c>
      <c r="AO25" s="2" t="str">
        <f>IF(AF25=0,"",VLOOKUP(AE25,价值!$B:$G,3,0)&amp;","&amp;AF25)</f>
        <v>pack,302,1</v>
      </c>
      <c r="AP25" s="2" t="str">
        <f>IF(AF25=0,"",IF(VLOOKUP(AE25,价值!$B:$G,5,0)=0,AO25,VLOOKUP(AE25,价值!$B:$G,5,0)&amp;","&amp;AF25))</f>
        <v>item,102,1</v>
      </c>
      <c r="AQ25" s="2" t="str">
        <f>VLOOKUP(AH25,价值!$B:$G,3,0)&amp;","&amp;AI25</f>
        <v>coin,1000</v>
      </c>
      <c r="AR25" s="2" t="str">
        <f>IF(VLOOKUP(AH25,价值!$B:$G,5,0)=0,AQ25,VLOOKUP(AH25,价值!$B:$G,5,0)&amp;","&amp;AI25)</f>
        <v>coin,1000</v>
      </c>
      <c r="AS25" s="2" t="str">
        <f t="shared" si="10"/>
        <v>pack,302,1;pack,302,1;coin,1000</v>
      </c>
      <c r="AT25" s="2" t="str">
        <f t="shared" si="11"/>
        <v>pack,302,1;coin,750#S#pack,302,1;coin,800#S#pack,302,1;coin,850#S#pack,302,1;pack,302,1;coin,900#S#pack,302,1;pack,302,1;coin,950#S#pack,302,1;pack,302,1;coin,1000</v>
      </c>
    </row>
    <row r="26" spans="1:46" x14ac:dyDescent="0.15">
      <c r="Y26" s="5" t="s">
        <v>93</v>
      </c>
      <c r="AA26" s="4">
        <v>7</v>
      </c>
      <c r="AB26" s="4" t="s">
        <v>75</v>
      </c>
      <c r="AC26" s="4">
        <v>1</v>
      </c>
      <c r="AD26" s="4">
        <f>VLOOKUP(AB26,价值!$B:$G,6,0)*AC26</f>
        <v>15</v>
      </c>
      <c r="AE26" s="4" t="s">
        <v>75</v>
      </c>
      <c r="AF26" s="4">
        <v>2</v>
      </c>
      <c r="AG26" s="4">
        <f t="shared" si="8"/>
        <v>6</v>
      </c>
      <c r="AH26" s="4" t="s">
        <v>70</v>
      </c>
      <c r="AI26" s="4">
        <v>1100</v>
      </c>
      <c r="AJ26" s="4">
        <f>VLOOKUP(AH26,价值!$B:$G,6,0)*AI26</f>
        <v>22</v>
      </c>
      <c r="AK26" s="4">
        <f t="shared" si="9"/>
        <v>43</v>
      </c>
      <c r="AL26" s="5"/>
      <c r="AM26" s="2" t="str">
        <f>VLOOKUP(AB26,价值!$B:$G,3,0)&amp;","&amp;AC26</f>
        <v>pack,302,1</v>
      </c>
      <c r="AN26" s="2" t="str">
        <f>IF(VLOOKUP(AB26,价值!$B:$G,5,0)=0,AM26,VLOOKUP(AB26,价值!$B:$G,5,0)&amp;","&amp;AC26)</f>
        <v>item,102,1</v>
      </c>
      <c r="AO26" s="2" t="str">
        <f>IF(AF26=0,"",VLOOKUP(AE26,价值!$B:$G,3,0)&amp;","&amp;AF26)</f>
        <v>pack,302,2</v>
      </c>
      <c r="AP26" s="2" t="str">
        <f>IF(AF26=0,"",IF(VLOOKUP(AE26,价值!$B:$G,5,0)=0,AO26,VLOOKUP(AE26,价值!$B:$G,5,0)&amp;","&amp;AF26))</f>
        <v>item,102,2</v>
      </c>
      <c r="AQ26" s="2" t="str">
        <f>VLOOKUP(AH26,价值!$B:$G,3,0)&amp;","&amp;AI26</f>
        <v>coin,1100</v>
      </c>
      <c r="AR26" s="2" t="str">
        <f>IF(VLOOKUP(AH26,价值!$B:$G,5,0)=0,AQ26,VLOOKUP(AH26,价值!$B:$G,5,0)&amp;","&amp;AI26)</f>
        <v>coin,1100</v>
      </c>
      <c r="AS26" s="2" t="str">
        <f t="shared" si="10"/>
        <v>pack,302,1;pack,302,2;coin,1100</v>
      </c>
      <c r="AT26" s="2" t="str">
        <f t="shared" si="11"/>
        <v>pack,302,1;coin,750#S#pack,302,1;coin,800#S#pack,302,1;coin,850#S#pack,302,1;pack,302,1;coin,900#S#pack,302,1;pack,302,1;coin,950#S#pack,302,1;pack,302,1;coin,1000#S#pack,302,1;pack,302,2;coin,1100</v>
      </c>
    </row>
    <row r="27" spans="1:46" x14ac:dyDescent="0.15">
      <c r="Y27" s="5" t="s">
        <v>93</v>
      </c>
      <c r="AA27" s="4">
        <v>8</v>
      </c>
      <c r="AB27" s="4" t="s">
        <v>75</v>
      </c>
      <c r="AC27" s="4">
        <v>1</v>
      </c>
      <c r="AD27" s="4">
        <f>VLOOKUP(AB27,价值!$B:$G,6,0)*AC27</f>
        <v>15</v>
      </c>
      <c r="AE27" s="4" t="s">
        <v>75</v>
      </c>
      <c r="AF27" s="4">
        <v>2</v>
      </c>
      <c r="AG27" s="4">
        <f t="shared" si="8"/>
        <v>6</v>
      </c>
      <c r="AH27" s="4" t="s">
        <v>70</v>
      </c>
      <c r="AI27" s="4">
        <v>1200</v>
      </c>
      <c r="AJ27" s="4">
        <f>VLOOKUP(AH27,价值!$B:$G,6,0)*AI27</f>
        <v>24</v>
      </c>
      <c r="AK27" s="4">
        <f t="shared" si="9"/>
        <v>45</v>
      </c>
      <c r="AL27" s="5"/>
      <c r="AM27" s="2" t="str">
        <f>VLOOKUP(AB27,价值!$B:$G,3,0)&amp;","&amp;AC27</f>
        <v>pack,302,1</v>
      </c>
      <c r="AN27" s="2" t="str">
        <f>IF(VLOOKUP(AB27,价值!$B:$G,5,0)=0,AM27,VLOOKUP(AB27,价值!$B:$G,5,0)&amp;","&amp;AC27)</f>
        <v>item,102,1</v>
      </c>
      <c r="AO27" s="2" t="str">
        <f>IF(AF27=0,"",VLOOKUP(AE27,价值!$B:$G,3,0)&amp;","&amp;AF27)</f>
        <v>pack,302,2</v>
      </c>
      <c r="AP27" s="2" t="str">
        <f>IF(AF27=0,"",IF(VLOOKUP(AE27,价值!$B:$G,5,0)=0,AO27,VLOOKUP(AE27,价值!$B:$G,5,0)&amp;","&amp;AF27))</f>
        <v>item,102,2</v>
      </c>
      <c r="AQ27" s="2" t="str">
        <f>VLOOKUP(AH27,价值!$B:$G,3,0)&amp;","&amp;AI27</f>
        <v>coin,1200</v>
      </c>
      <c r="AR27" s="2" t="str">
        <f>IF(VLOOKUP(AH27,价值!$B:$G,5,0)=0,AQ27,VLOOKUP(AH27,价值!$B:$G,5,0)&amp;","&amp;AI27)</f>
        <v>coin,1200</v>
      </c>
      <c r="AS27" s="2" t="str">
        <f t="shared" si="10"/>
        <v>pack,302,1;pack,302,2;coin,1200</v>
      </c>
      <c r="AT27" s="2" t="str">
        <f t="shared" si="11"/>
        <v>pack,302,1;coin,750#S#pack,302,1;coin,800#S#pack,302,1;coin,850#S#pack,302,1;pack,302,1;coin,900#S#pack,302,1;pack,302,1;coin,950#S#pack,302,1;pack,302,1;coin,1000#S#pack,302,1;pack,302,2;coin,1100#S#pack,302,1;pack,302,2;coin,1200</v>
      </c>
    </row>
    <row r="28" spans="1:46" x14ac:dyDescent="0.15">
      <c r="AA28" s="4">
        <v>9</v>
      </c>
      <c r="AB28" s="1" t="s">
        <v>69</v>
      </c>
      <c r="AC28" s="4">
        <v>1</v>
      </c>
      <c r="AD28" s="4">
        <f>VLOOKUP(AB28,价值!$B:$G,6,0)*AC28</f>
        <v>50</v>
      </c>
      <c r="AE28" s="4" t="s">
        <v>75</v>
      </c>
      <c r="AF28" s="4">
        <v>2</v>
      </c>
      <c r="AG28" s="4">
        <f t="shared" si="8"/>
        <v>6</v>
      </c>
      <c r="AH28" s="4" t="s">
        <v>70</v>
      </c>
      <c r="AI28" s="4">
        <v>1300</v>
      </c>
      <c r="AJ28" s="4">
        <f>VLOOKUP(AH28,价值!$B:$G,6,0)*AI28</f>
        <v>26</v>
      </c>
      <c r="AK28" s="4">
        <f t="shared" si="9"/>
        <v>82</v>
      </c>
      <c r="AL28" s="5"/>
      <c r="AM28" s="2" t="str">
        <f>VLOOKUP(AB28,价值!$B:$G,3,0)&amp;","&amp;AC28</f>
        <v>pack,303,1</v>
      </c>
      <c r="AN28" s="2" t="str">
        <f>IF(VLOOKUP(AB28,价值!$B:$G,5,0)=0,AM28,VLOOKUP(AB28,价值!$B:$G,5,0)&amp;","&amp;AC28)</f>
        <v>item,103,1</v>
      </c>
      <c r="AO28" s="2" t="str">
        <f>IF(AF28=0,"",VLOOKUP(AE28,价值!$B:$G,3,0)&amp;","&amp;AF28)</f>
        <v>pack,302,2</v>
      </c>
      <c r="AP28" s="2" t="str">
        <f>IF(AF28=0,"",IF(VLOOKUP(AE28,价值!$B:$G,5,0)=0,AO28,VLOOKUP(AE28,价值!$B:$G,5,0)&amp;","&amp;AF28))</f>
        <v>item,102,2</v>
      </c>
      <c r="AQ28" s="2" t="str">
        <f>VLOOKUP(AH28,价值!$B:$G,3,0)&amp;","&amp;AI28</f>
        <v>coin,1300</v>
      </c>
      <c r="AR28" s="2" t="str">
        <f>IF(VLOOKUP(AH28,价值!$B:$G,5,0)=0,AQ28,VLOOKUP(AH28,价值!$B:$G,5,0)&amp;","&amp;AI28)</f>
        <v>coin,1300</v>
      </c>
      <c r="AS28" s="2" t="str">
        <f t="shared" si="10"/>
        <v>pack,303,1;pack,302,2;coin,1300</v>
      </c>
      <c r="AT28" s="2" t="str">
        <f t="shared" si="11"/>
        <v>pack,302,1;coin,750#S#pack,302,1;coin,800#S#pack,302,1;coin,850#S#pack,302,1;pack,302,1;coin,900#S#pack,302,1;pack,302,1;coin,950#S#pack,302,1;pack,302,1;coin,1000#S#pack,302,1;pack,302,2;coin,1100#S#pack,302,1;pack,302,2;coin,1200#S#pack,303,1;pack,302,2;coin,1300</v>
      </c>
    </row>
    <row r="29" spans="1:46" x14ac:dyDescent="0.15">
      <c r="AA29" s="4">
        <v>10</v>
      </c>
      <c r="AB29" s="1" t="s">
        <v>69</v>
      </c>
      <c r="AC29" s="4">
        <v>1</v>
      </c>
      <c r="AD29" s="4">
        <f>VLOOKUP(AB29,价值!$B:$G,6,0)*AC29</f>
        <v>50</v>
      </c>
      <c r="AE29" s="4" t="s">
        <v>75</v>
      </c>
      <c r="AF29" s="4">
        <v>3</v>
      </c>
      <c r="AG29" s="4">
        <f t="shared" si="8"/>
        <v>9</v>
      </c>
      <c r="AH29" s="4" t="s">
        <v>70</v>
      </c>
      <c r="AI29" s="4">
        <v>1400</v>
      </c>
      <c r="AJ29" s="4">
        <f>VLOOKUP(AH29,价值!$B:$G,6,0)*AI29</f>
        <v>28</v>
      </c>
      <c r="AK29" s="4">
        <f t="shared" si="9"/>
        <v>87</v>
      </c>
      <c r="AL29" s="5"/>
      <c r="AM29" s="2" t="str">
        <f>VLOOKUP(AB29,价值!$B:$G,3,0)&amp;","&amp;AC29</f>
        <v>pack,303,1</v>
      </c>
      <c r="AN29" s="2" t="str">
        <f>IF(VLOOKUP(AB29,价值!$B:$G,5,0)=0,AM29,VLOOKUP(AB29,价值!$B:$G,5,0)&amp;","&amp;AC29)</f>
        <v>item,103,1</v>
      </c>
      <c r="AO29" s="2" t="str">
        <f>IF(AF29=0,"",VLOOKUP(AE29,价值!$B:$G,3,0)&amp;","&amp;AF29)</f>
        <v>pack,302,3</v>
      </c>
      <c r="AP29" s="2" t="str">
        <f>IF(AF29=0,"",IF(VLOOKUP(AE29,价值!$B:$G,5,0)=0,AO29,VLOOKUP(AE29,价值!$B:$G,5,0)&amp;","&amp;AF29))</f>
        <v>item,102,3</v>
      </c>
      <c r="AQ29" s="2" t="str">
        <f>VLOOKUP(AH29,价值!$B:$G,3,0)&amp;","&amp;AI29</f>
        <v>coin,1400</v>
      </c>
      <c r="AR29" s="2" t="str">
        <f>IF(VLOOKUP(AH29,价值!$B:$G,5,0)=0,AQ29,VLOOKUP(AH29,价值!$B:$G,5,0)&amp;","&amp;AI29)</f>
        <v>coin,1400</v>
      </c>
      <c r="AS29" s="2" t="str">
        <f t="shared" si="10"/>
        <v>pack,303,1;pack,302,3;coin,1400</v>
      </c>
      <c r="AT29" s="2" t="str">
        <f t="shared" si="11"/>
        <v>pack,302,1;coin,750#S#pack,302,1;coin,800#S#pack,302,1;coin,850#S#pack,302,1;pack,302,1;coin,900#S#pack,302,1;pack,302,1;coin,950#S#pack,302,1;pack,302,1;coin,1000#S#pack,302,1;pack,302,2;coin,1100#S#pack,302,1;pack,302,2;coin,1200#S#pack,303,1;pack,302,2;coin,1300#S#pack,303,1;pack,302,3;coin,1400</v>
      </c>
    </row>
    <row r="30" spans="1:46" x14ac:dyDescent="0.15">
      <c r="AA30" s="4">
        <v>11</v>
      </c>
      <c r="AB30" s="1" t="s">
        <v>69</v>
      </c>
      <c r="AC30" s="4">
        <v>1</v>
      </c>
      <c r="AD30" s="4">
        <f>VLOOKUP(AB30,价值!$B:$G,6,0)*AC30</f>
        <v>50</v>
      </c>
      <c r="AE30" s="4" t="s">
        <v>75</v>
      </c>
      <c r="AF30" s="4">
        <v>3</v>
      </c>
      <c r="AG30" s="4">
        <f t="shared" si="8"/>
        <v>9</v>
      </c>
      <c r="AH30" s="4" t="s">
        <v>70</v>
      </c>
      <c r="AI30" s="4">
        <v>1500</v>
      </c>
      <c r="AJ30" s="4">
        <f>VLOOKUP(AH30,价值!$B:$G,6,0)*AI30</f>
        <v>30</v>
      </c>
      <c r="AK30" s="4">
        <f t="shared" si="9"/>
        <v>89</v>
      </c>
      <c r="AL30" s="5"/>
      <c r="AM30" s="2" t="str">
        <f>VLOOKUP(AB30,价值!$B:$G,3,0)&amp;","&amp;AC30</f>
        <v>pack,303,1</v>
      </c>
      <c r="AN30" s="2" t="str">
        <f>IF(VLOOKUP(AB30,价值!$B:$G,5,0)=0,AM30,VLOOKUP(AB30,价值!$B:$G,5,0)&amp;","&amp;AC30)</f>
        <v>item,103,1</v>
      </c>
      <c r="AO30" s="2" t="str">
        <f>IF(AF30=0,"",VLOOKUP(AE30,价值!$B:$G,3,0)&amp;","&amp;AF30)</f>
        <v>pack,302,3</v>
      </c>
      <c r="AP30" s="2" t="str">
        <f>IF(AF30=0,"",IF(VLOOKUP(AE30,价值!$B:$G,5,0)=0,AO30,VLOOKUP(AE30,价值!$B:$G,5,0)&amp;","&amp;AF30))</f>
        <v>item,102,3</v>
      </c>
      <c r="AQ30" s="2" t="str">
        <f>VLOOKUP(AH30,价值!$B:$G,3,0)&amp;","&amp;AI30</f>
        <v>coin,1500</v>
      </c>
      <c r="AR30" s="2" t="str">
        <f>IF(VLOOKUP(AH30,价值!$B:$G,5,0)=0,AQ30,VLOOKUP(AH30,价值!$B:$G,5,0)&amp;","&amp;AI30)</f>
        <v>coin,1500</v>
      </c>
      <c r="AS30" s="2" t="str">
        <f t="shared" si="10"/>
        <v>pack,303,1;pack,302,3;coin,1500</v>
      </c>
      <c r="AT30" s="2" t="str">
        <f t="shared" si="11"/>
        <v>pack,302,1;coin,750#S#pack,302,1;coin,800#S#pack,302,1;coin,850#S#pack,302,1;pack,302,1;coin,900#S#pack,302,1;pack,302,1;coin,950#S#pack,302,1;pack,302,1;coin,1000#S#pack,302,1;pack,302,2;coin,1100#S#pack,302,1;pack,302,2;coin,1200#S#pack,303,1;pack,302,2;coin,1300#S#pack,303,1;pack,302,3;coin,1400#S#pack,303,1;pack,302,3;coin,1500</v>
      </c>
    </row>
    <row r="31" spans="1:46" x14ac:dyDescent="0.15">
      <c r="AA31" s="4">
        <v>12</v>
      </c>
      <c r="AB31" s="1" t="s">
        <v>69</v>
      </c>
      <c r="AC31" s="4">
        <v>1</v>
      </c>
      <c r="AD31" s="4">
        <f>VLOOKUP(AB31,价值!$B:$G,6,0)*AC31</f>
        <v>50</v>
      </c>
      <c r="AE31" s="4" t="s">
        <v>75</v>
      </c>
      <c r="AF31" s="4">
        <v>4</v>
      </c>
      <c r="AG31" s="4">
        <f t="shared" si="8"/>
        <v>12</v>
      </c>
      <c r="AH31" s="4" t="s">
        <v>70</v>
      </c>
      <c r="AI31" s="4">
        <v>1600</v>
      </c>
      <c r="AJ31" s="4">
        <f>VLOOKUP(AH31,价值!$B:$G,6,0)*AI31</f>
        <v>32</v>
      </c>
      <c r="AK31" s="4">
        <f t="shared" si="9"/>
        <v>94</v>
      </c>
      <c r="AL31" s="5"/>
      <c r="AM31" s="2" t="str">
        <f>VLOOKUP(AB31,价值!$B:$G,3,0)&amp;","&amp;AC31</f>
        <v>pack,303,1</v>
      </c>
      <c r="AN31" s="2" t="str">
        <f>IF(VLOOKUP(AB31,价值!$B:$G,5,0)=0,AM31,VLOOKUP(AB31,价值!$B:$G,5,0)&amp;","&amp;AC31)</f>
        <v>item,103,1</v>
      </c>
      <c r="AO31" s="2" t="str">
        <f>IF(AF31=0,"",VLOOKUP(AE31,价值!$B:$G,3,0)&amp;","&amp;AF31)</f>
        <v>pack,302,4</v>
      </c>
      <c r="AP31" s="2" t="str">
        <f>IF(AF31=0,"",IF(VLOOKUP(AE31,价值!$B:$G,5,0)=0,AO31,VLOOKUP(AE31,价值!$B:$G,5,0)&amp;","&amp;AF31))</f>
        <v>item,102,4</v>
      </c>
      <c r="AQ31" s="2" t="str">
        <f>VLOOKUP(AH31,价值!$B:$G,3,0)&amp;","&amp;AI31</f>
        <v>coin,1600</v>
      </c>
      <c r="AR31" s="2" t="str">
        <f>IF(VLOOKUP(AH31,价值!$B:$G,5,0)=0,AQ31,VLOOKUP(AH31,价值!$B:$G,5,0)&amp;","&amp;AI31)</f>
        <v>coin,1600</v>
      </c>
      <c r="AS31" s="2" t="str">
        <f t="shared" si="10"/>
        <v>pack,303,1;pack,302,4;coin,1600</v>
      </c>
      <c r="AT31" s="2" t="str">
        <f t="shared" si="11"/>
        <v>pack,302,1;coin,750#S#pack,302,1;coin,800#S#pack,302,1;coin,850#S#pack,302,1;pack,302,1;coin,900#S#pack,302,1;pack,302,1;coin,950#S#pack,302,1;pack,302,1;coin,1000#S#pack,302,1;pack,302,2;coin,1100#S#pack,302,1;pack,302,2;coin,1200#S#pack,303,1;pack,302,2;coin,1300#S#pack,303,1;pack,302,3;coin,1400#S#pack,303,1;pack,302,3;coin,1500#S#pack,303,1;pack,302,4;coin,1600</v>
      </c>
    </row>
    <row r="32" spans="1:46" x14ac:dyDescent="0.15">
      <c r="Y32" s="1" t="s">
        <v>93</v>
      </c>
      <c r="AA32" s="4">
        <v>13</v>
      </c>
      <c r="AB32" s="1" t="s">
        <v>69</v>
      </c>
      <c r="AC32" s="4">
        <v>1</v>
      </c>
      <c r="AD32" s="4">
        <f>VLOOKUP(AB32,价值!$B:$G,6,0)*AC32</f>
        <v>50</v>
      </c>
      <c r="AE32" s="4" t="s">
        <v>75</v>
      </c>
      <c r="AF32" s="4">
        <v>5</v>
      </c>
      <c r="AG32" s="4">
        <f t="shared" si="8"/>
        <v>15</v>
      </c>
      <c r="AH32" s="4" t="s">
        <v>70</v>
      </c>
      <c r="AI32" s="4">
        <v>1750</v>
      </c>
      <c r="AJ32" s="4">
        <f>VLOOKUP(AH32,价值!$B:$G,6,0)*AI32</f>
        <v>35</v>
      </c>
      <c r="AK32" s="4">
        <f t="shared" si="9"/>
        <v>100</v>
      </c>
      <c r="AL32" s="5">
        <f>B8</f>
        <v>100</v>
      </c>
      <c r="AM32" s="2" t="str">
        <f>VLOOKUP(AB32,价值!$B:$G,3,0)&amp;","&amp;AC32</f>
        <v>pack,303,1</v>
      </c>
      <c r="AN32" s="2" t="str">
        <f>IF(VLOOKUP(AB32,价值!$B:$G,5,0)=0,AM32,VLOOKUP(AB32,价值!$B:$G,5,0)&amp;","&amp;AC32)</f>
        <v>item,103,1</v>
      </c>
      <c r="AO32" s="2" t="str">
        <f>IF(AF32=0,"",VLOOKUP(AE32,价值!$B:$G,3,0)&amp;","&amp;AF32)</f>
        <v>pack,302,5</v>
      </c>
      <c r="AP32" s="2" t="str">
        <f>IF(AF32=0,"",IF(VLOOKUP(AE32,价值!$B:$G,5,0)=0,AO32,VLOOKUP(AE32,价值!$B:$G,5,0)&amp;","&amp;AF32))</f>
        <v>item,102,5</v>
      </c>
      <c r="AQ32" s="2" t="str">
        <f>VLOOKUP(AH32,价值!$B:$G,3,0)&amp;","&amp;AI32</f>
        <v>coin,1750</v>
      </c>
      <c r="AR32" s="2" t="str">
        <f>IF(VLOOKUP(AH32,价值!$B:$G,5,0)=0,AQ32,VLOOKUP(AH32,价值!$B:$G,5,0)&amp;","&amp;AI32)</f>
        <v>coin,1750</v>
      </c>
      <c r="AS32" s="2" t="str">
        <f t="shared" si="10"/>
        <v>pack,303,1;pack,302,5;coin,1750</v>
      </c>
      <c r="AT32" s="2" t="str">
        <f t="shared" si="11"/>
        <v>pack,302,1;coin,750#S#pack,302,1;coin,800#S#pack,302,1;coin,850#S#pack,302,1;pack,302,1;coin,900#S#pack,302,1;pack,302,1;coin,950#S#pack,302,1;pack,302,1;coin,1000#S#pack,302,1;pack,302,2;coin,1100#S#pack,302,1;pack,302,2;coin,1200#S#pack,303,1;pack,302,2;coin,1300#S#pack,303,1;pack,302,3;coin,1400#S#pack,303,1;pack,302,3;coin,1500#S#pack,303,1;pack,302,4;coin,1600#S#pack,303,1;pack,302,5;coin,1750</v>
      </c>
    </row>
    <row r="33" spans="10:36" x14ac:dyDescent="0.15">
      <c r="Y33" s="1" t="s">
        <v>93</v>
      </c>
    </row>
    <row r="34" spans="10:36" x14ac:dyDescent="0.15">
      <c r="Y34" s="1" t="s">
        <v>93</v>
      </c>
    </row>
    <row r="35" spans="10:36" x14ac:dyDescent="0.15">
      <c r="Y35" s="1" t="s">
        <v>93</v>
      </c>
    </row>
    <row r="37" spans="10:36" x14ac:dyDescent="0.15">
      <c r="J37" s="1" t="s">
        <v>57</v>
      </c>
      <c r="K37" s="9" t="s">
        <v>96</v>
      </c>
      <c r="O37" s="1"/>
      <c r="P37" s="1"/>
      <c r="Y37" s="2"/>
      <c r="AE37" s="4"/>
    </row>
    <row r="38" spans="10:36" x14ac:dyDescent="0.15">
      <c r="J38" s="1" t="s">
        <v>24</v>
      </c>
      <c r="K38" s="1" t="s">
        <v>25</v>
      </c>
      <c r="L38" s="2" t="s">
        <v>26</v>
      </c>
      <c r="M38" s="4" t="s">
        <v>27</v>
      </c>
      <c r="N38" s="4" t="s">
        <v>28</v>
      </c>
      <c r="O38" s="2" t="s">
        <v>26</v>
      </c>
      <c r="P38" s="2" t="s">
        <v>27</v>
      </c>
      <c r="Q38" s="2" t="s">
        <v>28</v>
      </c>
      <c r="R38" s="2" t="s">
        <v>26</v>
      </c>
      <c r="S38" s="2" t="s">
        <v>27</v>
      </c>
      <c r="T38" s="2" t="s">
        <v>28</v>
      </c>
      <c r="U38" s="2" t="s">
        <v>26</v>
      </c>
      <c r="V38" s="2" t="s">
        <v>27</v>
      </c>
      <c r="W38" s="2" t="s">
        <v>28</v>
      </c>
      <c r="X38" s="2" t="s">
        <v>40</v>
      </c>
      <c r="Y38" s="2" t="s">
        <v>29</v>
      </c>
      <c r="Z38" s="2" t="s">
        <v>30</v>
      </c>
      <c r="AA38" s="2" t="s">
        <v>29</v>
      </c>
      <c r="AB38" s="2" t="s">
        <v>30</v>
      </c>
      <c r="AC38" s="2" t="s">
        <v>29</v>
      </c>
      <c r="AD38" s="2" t="s">
        <v>30</v>
      </c>
      <c r="AE38" s="2" t="s">
        <v>29</v>
      </c>
      <c r="AF38" s="2" t="s">
        <v>30</v>
      </c>
      <c r="AG38" s="3" t="s">
        <v>92</v>
      </c>
      <c r="AH38" s="3" t="s">
        <v>91</v>
      </c>
      <c r="AI38" s="3" t="s">
        <v>100</v>
      </c>
      <c r="AJ38" s="4" t="s">
        <v>46</v>
      </c>
    </row>
    <row r="39" spans="10:36" x14ac:dyDescent="0.15">
      <c r="J39" s="1">
        <v>0</v>
      </c>
      <c r="K39" s="1">
        <v>100</v>
      </c>
      <c r="L39" s="3" t="s">
        <v>81</v>
      </c>
      <c r="M39" s="1">
        <v>700</v>
      </c>
      <c r="N39" s="4">
        <f>VLOOKUP(L39,价值!$B:$G,6,0)*M39</f>
        <v>700</v>
      </c>
      <c r="O39" s="3" t="s">
        <v>99</v>
      </c>
      <c r="P39" s="2">
        <v>1</v>
      </c>
      <c r="Q39" s="4">
        <f>VLOOKUP(O39,价值!$B:$G,6,0)*P39</f>
        <v>1500</v>
      </c>
      <c r="R39" s="3" t="s">
        <v>78</v>
      </c>
      <c r="S39" s="2">
        <v>5</v>
      </c>
      <c r="T39" s="2">
        <f>VLOOKUP(R39,价值!$B:$G,6,0)*S39</f>
        <v>1250</v>
      </c>
      <c r="U39" s="2" t="s">
        <v>67</v>
      </c>
      <c r="V39" s="2">
        <v>3</v>
      </c>
      <c r="W39" s="2">
        <f>VLOOKUP(U39,价值!$B:$G,6,0)*V39</f>
        <v>1800</v>
      </c>
      <c r="X39" s="12">
        <f t="shared" ref="X39:X44" si="12">T39+W39+N39+Q39</f>
        <v>5250</v>
      </c>
      <c r="Y39" s="2" t="str">
        <f>IF(L39="","",VLOOKUP(L39,价值!$B:$G,3,0)&amp;","&amp;M39)</f>
        <v>cash,700</v>
      </c>
      <c r="Z39" s="2" t="str">
        <f>IF(L39="","",IF(VLOOKUP(L39,价值!$B:$G,5,0)=0,Y39,VLOOKUP(L39,价值!$B:$G,5,0)&amp;","&amp;M39))</f>
        <v>cash,700</v>
      </c>
      <c r="AA39" s="2" t="str">
        <f>IF(O39="","",VLOOKUP(O39,价值!$B:$G,3,0)&amp;","&amp;P39)</f>
        <v>prop,705,1</v>
      </c>
      <c r="AB39" s="2" t="str">
        <f>IF(O39="","",IF(VLOOKUP(O39,价值!$B:$G,5,0)=0,AA39,VLOOKUP(O39,价值!$B:$G,5,0)&amp;","&amp;P39))</f>
        <v>prop,705,1</v>
      </c>
      <c r="AC39" s="2" t="str">
        <f>IF(R39="","",VLOOKUP(R39,价值!$B:$G,3,0)&amp;","&amp;S39)</f>
        <v>prop,702,5</v>
      </c>
      <c r="AD39" s="2" t="str">
        <f>IF(R39="","",IF(VLOOKUP(R39,价值!$B:$G,5,0)=0,AC39,VLOOKUP(R39,价值!$B:$G,5,0)&amp;","&amp;S39))</f>
        <v>prop,702,5</v>
      </c>
      <c r="AE39" s="2" t="str">
        <f>IF(U39="","",VLOOKUP(U39,价值!$B:$G,3,0)&amp;","&amp;V39)</f>
        <v>pack,304,3</v>
      </c>
      <c r="AF39" s="2" t="str">
        <f>IF(U39="","",IF(VLOOKUP(U39,价值!$B:$G,5,0)=0,AE39,VLOOKUP(U39,价值!$B:$G,5,0)&amp;","&amp;V39))</f>
        <v>item,104,3</v>
      </c>
      <c r="AG39" s="2" t="str">
        <f>Y39&amp;IF(AI39="","",";"&amp;AI39)&amp;IF(AA39="","",";"&amp;AA39)&amp;IF(AC39="","",";"&amp;AC39)&amp;IF(AE39="","",";"&amp;AE39)</f>
        <v>cash,700;frame,21;prop,705,1;prop,702,5;pack,304,3</v>
      </c>
      <c r="AH39" s="2" t="str">
        <f>Z39&amp;IF(AI39="","",";"&amp;AI39)&amp;IF(AB39="","",";"&amp;AB39)&amp;IF(AD39="","",";"&amp;AD39)&amp;IF(AF39="","",";"&amp;AF39)</f>
        <v>cash,700;frame,21;prop,705,1;prop,702,5;item,104,3</v>
      </c>
      <c r="AI39" s="3" t="s">
        <v>101</v>
      </c>
      <c r="AJ39" s="5">
        <f>B5</f>
        <v>5400</v>
      </c>
    </row>
    <row r="40" spans="10:36" x14ac:dyDescent="0.15">
      <c r="J40" s="1">
        <f>K39</f>
        <v>100</v>
      </c>
      <c r="K40" s="1">
        <v>500</v>
      </c>
      <c r="L40" s="3" t="s">
        <v>81</v>
      </c>
      <c r="M40" s="1">
        <v>500</v>
      </c>
      <c r="N40" s="4">
        <f>VLOOKUP(L40,价值!$B:$G,6,0)*M40</f>
        <v>500</v>
      </c>
      <c r="R40" s="3" t="s">
        <v>78</v>
      </c>
      <c r="S40" s="2">
        <v>5</v>
      </c>
      <c r="T40" s="2">
        <f>VLOOKUP(R40,价值!$B:$G,6,0)*S40</f>
        <v>1250</v>
      </c>
      <c r="U40" s="2" t="s">
        <v>67</v>
      </c>
      <c r="V40" s="2">
        <v>2</v>
      </c>
      <c r="W40" s="2">
        <f>VLOOKUP(U40,价值!$B:$G,6,0)*V40</f>
        <v>1200</v>
      </c>
      <c r="X40" s="12">
        <f t="shared" si="12"/>
        <v>2950</v>
      </c>
      <c r="Y40" s="2" t="str">
        <f>IF(L40="","",VLOOKUP(L40,价值!$B:$G,3,0)&amp;","&amp;M40)</f>
        <v>cash,500</v>
      </c>
      <c r="Z40" s="2" t="str">
        <f>IF(L40="","",IF(VLOOKUP(L40,价值!$B:$G,5,0)=0,Y40,VLOOKUP(L40,价值!$B:$G,5,0)&amp;","&amp;M40))</f>
        <v>cash,500</v>
      </c>
      <c r="AA40" s="2" t="str">
        <f>IF(O40="","",VLOOKUP(O40,价值!$B:$G,3,0)&amp;","&amp;P40)</f>
        <v/>
      </c>
      <c r="AB40" s="2" t="str">
        <f>IF(O40="","",IF(VLOOKUP(O40,价值!$B:$G,5,0)=0,AA40,VLOOKUP(O40,价值!$B:$G,5,0)&amp;","&amp;P40))</f>
        <v/>
      </c>
      <c r="AC40" s="2" t="str">
        <f>IF(R40="","",VLOOKUP(R40,价值!$B:$G,3,0)&amp;","&amp;S40)</f>
        <v>prop,702,5</v>
      </c>
      <c r="AD40" s="2" t="str">
        <f>IF(R40="","",IF(VLOOKUP(R40,价值!$B:$G,5,0)=0,AC40,VLOOKUP(R40,价值!$B:$G,5,0)&amp;","&amp;S40))</f>
        <v>prop,702,5</v>
      </c>
      <c r="AE40" s="2" t="str">
        <f>IF(U40="","",VLOOKUP(U40,价值!$B:$G,3,0)&amp;","&amp;V40)</f>
        <v>pack,304,2</v>
      </c>
      <c r="AF40" s="2" t="str">
        <f>IF(U40="","",IF(VLOOKUP(U40,价值!$B:$G,5,0)=0,AE40,VLOOKUP(U40,价值!$B:$G,5,0)&amp;","&amp;V40))</f>
        <v>item,104,2</v>
      </c>
      <c r="AG40" s="2" t="str">
        <f t="shared" ref="AG40:AG44" si="13">Y40&amp;IF(AI40="","",";"&amp;AI40)&amp;IF(AA40="","",";"&amp;AA40)&amp;IF(AC40="","",";"&amp;AC40)&amp;IF(AE40="","",";"&amp;AE40)</f>
        <v>cash,500;frame,21;prop,702,5;pack,304,2</v>
      </c>
      <c r="AH40" s="2" t="str">
        <f t="shared" ref="AH40:AH44" si="14">Z40&amp;IF(AI40="","",";"&amp;AI40)&amp;IF(AB40="","",";"&amp;AB40)&amp;IF(AD40="","",";"&amp;AD40)&amp;IF(AF40="","",";"&amp;AF40)</f>
        <v>cash,500;frame,21;prop,702,5;item,104,2</v>
      </c>
      <c r="AI40" s="3" t="s">
        <v>101</v>
      </c>
      <c r="AJ40" s="5" t="s">
        <v>93</v>
      </c>
    </row>
    <row r="41" spans="10:36" x14ac:dyDescent="0.15">
      <c r="J41" s="1">
        <f t="shared" ref="J41:J44" si="15">K40</f>
        <v>500</v>
      </c>
      <c r="K41" s="1">
        <v>1000</v>
      </c>
      <c r="L41" s="3" t="s">
        <v>81</v>
      </c>
      <c r="M41" s="1">
        <v>300</v>
      </c>
      <c r="N41" s="4">
        <f>VLOOKUP(L41,价值!$B:$G,6,0)*M41</f>
        <v>300</v>
      </c>
      <c r="R41" s="3" t="s">
        <v>78</v>
      </c>
      <c r="S41" s="2">
        <v>5</v>
      </c>
      <c r="T41" s="2">
        <f>VLOOKUP(R41,价值!$B:$G,6,0)*S41</f>
        <v>1250</v>
      </c>
      <c r="U41" s="2" t="s">
        <v>67</v>
      </c>
      <c r="V41" s="2">
        <v>1</v>
      </c>
      <c r="W41" s="2">
        <f>VLOOKUP(U41,价值!$B:$G,6,0)*V41</f>
        <v>600</v>
      </c>
      <c r="X41" s="12">
        <f t="shared" si="12"/>
        <v>2150</v>
      </c>
      <c r="Y41" s="2" t="str">
        <f>IF(L41="","",VLOOKUP(L41,价值!$B:$G,3,0)&amp;","&amp;M41)</f>
        <v>cash,300</v>
      </c>
      <c r="Z41" s="2" t="str">
        <f>IF(L41="","",IF(VLOOKUP(L41,价值!$B:$G,5,0)=0,Y41,VLOOKUP(L41,价值!$B:$G,5,0)&amp;","&amp;M41))</f>
        <v>cash,300</v>
      </c>
      <c r="AA41" s="2" t="str">
        <f>IF(O41="","",VLOOKUP(O41,价值!$B:$G,3,0)&amp;","&amp;P41)</f>
        <v/>
      </c>
      <c r="AB41" s="2" t="str">
        <f>IF(O41="","",IF(VLOOKUP(O41,价值!$B:$G,5,0)=0,AA41,VLOOKUP(O41,价值!$B:$G,5,0)&amp;","&amp;P41))</f>
        <v/>
      </c>
      <c r="AC41" s="2" t="str">
        <f>IF(R41="","",VLOOKUP(R41,价值!$B:$G,3,0)&amp;","&amp;S41)</f>
        <v>prop,702,5</v>
      </c>
      <c r="AD41" s="2" t="str">
        <f>IF(R41="","",IF(VLOOKUP(R41,价值!$B:$G,5,0)=0,AC41,VLOOKUP(R41,价值!$B:$G,5,0)&amp;","&amp;S41))</f>
        <v>prop,702,5</v>
      </c>
      <c r="AE41" s="2" t="str">
        <f>IF(U41="","",VLOOKUP(U41,价值!$B:$G,3,0)&amp;","&amp;V41)</f>
        <v>pack,304,1</v>
      </c>
      <c r="AF41" s="2" t="str">
        <f>IF(U41="","",IF(VLOOKUP(U41,价值!$B:$G,5,0)=0,AE41,VLOOKUP(U41,价值!$B:$G,5,0)&amp;","&amp;V41))</f>
        <v>item,104,1</v>
      </c>
      <c r="AG41" s="2" t="str">
        <f t="shared" si="13"/>
        <v>cash,300;frame,21;prop,702,5;pack,304,1</v>
      </c>
      <c r="AH41" s="2" t="str">
        <f t="shared" si="14"/>
        <v>cash,300;frame,21;prop,702,5;item,104,1</v>
      </c>
      <c r="AI41" s="3" t="s">
        <v>101</v>
      </c>
      <c r="AJ41" s="5">
        <f>C5</f>
        <v>3200</v>
      </c>
    </row>
    <row r="42" spans="10:36" x14ac:dyDescent="0.15">
      <c r="J42" s="1">
        <f t="shared" si="15"/>
        <v>1000</v>
      </c>
      <c r="K42" s="1">
        <v>2000</v>
      </c>
      <c r="L42" s="3" t="s">
        <v>81</v>
      </c>
      <c r="M42" s="1">
        <v>200</v>
      </c>
      <c r="N42" s="4">
        <f>VLOOKUP(L42,价值!$B:$G,6,0)*M42</f>
        <v>200</v>
      </c>
      <c r="R42" s="3" t="s">
        <v>78</v>
      </c>
      <c r="S42" s="2">
        <v>3</v>
      </c>
      <c r="T42" s="2">
        <f>VLOOKUP(R42,价值!$B:$G,6,0)*S42</f>
        <v>750</v>
      </c>
      <c r="U42" s="2" t="s">
        <v>67</v>
      </c>
      <c r="V42" s="2">
        <v>1</v>
      </c>
      <c r="W42" s="2">
        <f>VLOOKUP(U42,价值!$B:$G,6,0)*V42</f>
        <v>600</v>
      </c>
      <c r="X42" s="12">
        <f t="shared" si="12"/>
        <v>1550</v>
      </c>
      <c r="Y42" s="2" t="str">
        <f>IF(L42="","",VLOOKUP(L42,价值!$B:$G,3,0)&amp;","&amp;M42)</f>
        <v>cash,200</v>
      </c>
      <c r="Z42" s="2" t="str">
        <f>IF(L42="","",IF(VLOOKUP(L42,价值!$B:$G,5,0)=0,Y42,VLOOKUP(L42,价值!$B:$G,5,0)&amp;","&amp;M42))</f>
        <v>cash,200</v>
      </c>
      <c r="AA42" s="2" t="str">
        <f>IF(O42="","",VLOOKUP(O42,价值!$B:$G,3,0)&amp;","&amp;P42)</f>
        <v/>
      </c>
      <c r="AB42" s="2" t="str">
        <f>IF(O42="","",IF(VLOOKUP(O42,价值!$B:$G,5,0)=0,AA42,VLOOKUP(O42,价值!$B:$G,5,0)&amp;","&amp;P42))</f>
        <v/>
      </c>
      <c r="AC42" s="2" t="str">
        <f>IF(R42="","",VLOOKUP(R42,价值!$B:$G,3,0)&amp;","&amp;S42)</f>
        <v>prop,702,3</v>
      </c>
      <c r="AD42" s="2" t="str">
        <f>IF(R42="","",IF(VLOOKUP(R42,价值!$B:$G,5,0)=0,AC42,VLOOKUP(R42,价值!$B:$G,5,0)&amp;","&amp;S42))</f>
        <v>prop,702,3</v>
      </c>
      <c r="AE42" s="2" t="str">
        <f>IF(U42="","",VLOOKUP(U42,价值!$B:$G,3,0)&amp;","&amp;V42)</f>
        <v>pack,304,1</v>
      </c>
      <c r="AF42" s="2" t="str">
        <f>IF(U42="","",IF(VLOOKUP(U42,价值!$B:$G,5,0)=0,AE42,VLOOKUP(U42,价值!$B:$G,5,0)&amp;","&amp;V42))</f>
        <v>item,104,1</v>
      </c>
      <c r="AG42" s="2" t="str">
        <f t="shared" si="13"/>
        <v>cash,200;frame,21;prop,702,3;pack,304,1</v>
      </c>
      <c r="AH42" s="2" t="str">
        <f t="shared" si="14"/>
        <v>cash,200;frame,21;prop,702,3;item,104,1</v>
      </c>
      <c r="AI42" s="3" t="s">
        <v>101</v>
      </c>
      <c r="AJ42" s="5" t="s">
        <v>93</v>
      </c>
    </row>
    <row r="43" spans="10:36" x14ac:dyDescent="0.15">
      <c r="J43" s="1">
        <f t="shared" si="15"/>
        <v>2000</v>
      </c>
      <c r="K43" s="1">
        <v>5000</v>
      </c>
      <c r="L43" s="3" t="s">
        <v>81</v>
      </c>
      <c r="M43" s="1">
        <v>100</v>
      </c>
      <c r="N43" s="4">
        <f>VLOOKUP(L43,价值!$B:$G,6,0)*M43</f>
        <v>100</v>
      </c>
      <c r="R43" s="2" t="s">
        <v>66</v>
      </c>
      <c r="S43" s="2">
        <v>2</v>
      </c>
      <c r="T43" s="2">
        <f>VLOOKUP(R43,价值!$B:$G,6,0)*S43</f>
        <v>500</v>
      </c>
      <c r="U43" s="3"/>
      <c r="X43" s="12">
        <f t="shared" si="12"/>
        <v>600</v>
      </c>
      <c r="Y43" s="2" t="str">
        <f>IF(L43="","",VLOOKUP(L43,价值!$B:$G,3,0)&amp;","&amp;M43)</f>
        <v>cash,100</v>
      </c>
      <c r="Z43" s="2" t="str">
        <f>IF(L43="","",IF(VLOOKUP(L43,价值!$B:$G,5,0)=0,Y43,VLOOKUP(L43,价值!$B:$G,5,0)&amp;","&amp;M43))</f>
        <v>cash,100</v>
      </c>
      <c r="AA43" s="2" t="str">
        <f>IF(O43="","",VLOOKUP(O43,价值!$B:$G,3,0)&amp;","&amp;P43)</f>
        <v/>
      </c>
      <c r="AB43" s="2" t="str">
        <f>IF(O43="","",IF(VLOOKUP(O43,价值!$B:$G,5,0)=0,AA43,VLOOKUP(O43,价值!$B:$G,5,0)&amp;","&amp;P43))</f>
        <v/>
      </c>
      <c r="AC43" s="2" t="str">
        <f>IF(R43="","",VLOOKUP(R43,价值!$B:$G,3,0)&amp;","&amp;S43)</f>
        <v>prop,702,2</v>
      </c>
      <c r="AD43" s="2" t="str">
        <f>IF(R43="","",IF(VLOOKUP(R43,价值!$B:$G,5,0)=0,AC43,VLOOKUP(R43,价值!$B:$G,5,0)&amp;","&amp;S43))</f>
        <v>prop,702,2</v>
      </c>
      <c r="AE43" s="2" t="str">
        <f>IF(U43="","",VLOOKUP(U43,价值!$B:$G,3,0)&amp;","&amp;V43)</f>
        <v/>
      </c>
      <c r="AF43" s="2" t="str">
        <f>IF(U43="","",IF(VLOOKUP(U43,价值!$B:$G,5,0)=0,AE43,VLOOKUP(U43,价值!$B:$G,5,0)&amp;","&amp;V43))</f>
        <v/>
      </c>
      <c r="AG43" s="2" t="str">
        <f t="shared" si="13"/>
        <v>cash,100;frame,21;prop,702,2</v>
      </c>
      <c r="AH43" s="2" t="str">
        <f t="shared" si="14"/>
        <v>cash,100;frame,21;prop,702,2</v>
      </c>
      <c r="AI43" s="3" t="s">
        <v>101</v>
      </c>
      <c r="AJ43" s="5" t="s">
        <v>93</v>
      </c>
    </row>
    <row r="44" spans="10:36" x14ac:dyDescent="0.15">
      <c r="J44" s="1">
        <f t="shared" si="15"/>
        <v>5000</v>
      </c>
      <c r="K44" s="1">
        <v>10000</v>
      </c>
      <c r="L44" s="3" t="s">
        <v>81</v>
      </c>
      <c r="M44" s="1">
        <v>50</v>
      </c>
      <c r="N44" s="4">
        <f>VLOOKUP(L44,价值!$B:$G,6,0)*M44</f>
        <v>50</v>
      </c>
      <c r="R44" s="2" t="s">
        <v>66</v>
      </c>
      <c r="S44" s="2">
        <v>1</v>
      </c>
      <c r="T44" s="2">
        <f>VLOOKUP(R44,价值!$B:$G,6,0)*S44</f>
        <v>250</v>
      </c>
      <c r="U44" s="3"/>
      <c r="X44" s="12">
        <f t="shared" si="12"/>
        <v>300</v>
      </c>
      <c r="Y44" s="2" t="str">
        <f>IF(L44="","",VLOOKUP(L44,价值!$B:$G,3,0)&amp;","&amp;M44)</f>
        <v>cash,50</v>
      </c>
      <c r="Z44" s="2" t="str">
        <f>IF(L44="","",IF(VLOOKUP(L44,价值!$B:$G,5,0)=0,Y44,VLOOKUP(L44,价值!$B:$G,5,0)&amp;","&amp;M44))</f>
        <v>cash,50</v>
      </c>
      <c r="AA44" s="2" t="str">
        <f>IF(O44="","",VLOOKUP(O44,价值!$B:$G,3,0)&amp;","&amp;P44)</f>
        <v/>
      </c>
      <c r="AB44" s="2" t="str">
        <f>IF(O44="","",IF(VLOOKUP(O44,价值!$B:$G,5,0)=0,AA44,VLOOKUP(O44,价值!$B:$G,5,0)&amp;","&amp;P44))</f>
        <v/>
      </c>
      <c r="AC44" s="2" t="str">
        <f>IF(R44="","",VLOOKUP(R44,价值!$B:$G,3,0)&amp;","&amp;S44)</f>
        <v>prop,702,1</v>
      </c>
      <c r="AD44" s="2" t="str">
        <f>IF(R44="","",IF(VLOOKUP(R44,价值!$B:$G,5,0)=0,AC44,VLOOKUP(R44,价值!$B:$G,5,0)&amp;","&amp;S44))</f>
        <v>prop,702,1</v>
      </c>
      <c r="AE44" s="2" t="str">
        <f>IF(U44="","",VLOOKUP(U44,价值!$B:$G,3,0)&amp;","&amp;V44)</f>
        <v/>
      </c>
      <c r="AF44" s="2" t="str">
        <f>IF(U44="","",IF(VLOOKUP(U44,价值!$B:$G,5,0)=0,AE44,VLOOKUP(U44,价值!$B:$G,5,0)&amp;","&amp;V44))</f>
        <v/>
      </c>
      <c r="AG44" s="2" t="str">
        <f t="shared" si="13"/>
        <v>cash,50;prop,702,1</v>
      </c>
      <c r="AH44" s="2" t="str">
        <f t="shared" si="14"/>
        <v>cash,50;prop,702,1</v>
      </c>
      <c r="AJ44" s="5">
        <f>D5</f>
        <v>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zoomScale="140" zoomScaleNormal="140" zoomScalePageLayoutView="140" workbookViewId="0">
      <selection activeCell="E33" sqref="E33"/>
    </sheetView>
  </sheetViews>
  <sheetFormatPr baseColWidth="10" defaultColWidth="8.83203125" defaultRowHeight="13" x14ac:dyDescent="0.15"/>
  <cols>
    <col min="1" max="1" width="17.33203125" style="3" bestFit="1" customWidth="1"/>
    <col min="2" max="10" width="8.83203125" style="3"/>
    <col min="11" max="11" width="14.33203125" style="3" bestFit="1" customWidth="1"/>
    <col min="12" max="16" width="8.83203125" style="3"/>
    <col min="17" max="17" width="14.33203125" style="3" bestFit="1" customWidth="1"/>
    <col min="18" max="16384" width="8.83203125" style="3"/>
  </cols>
  <sheetData>
    <row r="1" spans="1:24" x14ac:dyDescent="0.15">
      <c r="A1" s="3" t="s">
        <v>4</v>
      </c>
      <c r="D1" s="3" t="s">
        <v>5</v>
      </c>
      <c r="H1" s="3" t="s">
        <v>6</v>
      </c>
      <c r="J1" s="3" t="s">
        <v>20</v>
      </c>
      <c r="N1" s="3" t="s">
        <v>7</v>
      </c>
      <c r="P1" s="3" t="s">
        <v>21</v>
      </c>
      <c r="T1" s="3" t="s">
        <v>13</v>
      </c>
      <c r="V1" s="3" t="s">
        <v>22</v>
      </c>
    </row>
    <row r="2" spans="1:24" x14ac:dyDescent="0.15"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N2" s="3" t="s">
        <v>8</v>
      </c>
      <c r="O2" s="3" t="s">
        <v>9</v>
      </c>
      <c r="P2" s="3" t="s">
        <v>10</v>
      </c>
      <c r="Q2" s="3" t="s">
        <v>11</v>
      </c>
      <c r="R2" s="3" t="s">
        <v>12</v>
      </c>
      <c r="T2" s="3" t="s">
        <v>8</v>
      </c>
      <c r="U2" s="3" t="s">
        <v>14</v>
      </c>
      <c r="V2" s="3" t="s">
        <v>15</v>
      </c>
      <c r="W2" s="3" t="s">
        <v>11</v>
      </c>
      <c r="X2" s="3" t="s">
        <v>12</v>
      </c>
    </row>
    <row r="3" spans="1:24" x14ac:dyDescent="0.15">
      <c r="A3" s="3" t="s">
        <v>16</v>
      </c>
    </row>
    <row r="4" spans="1:24" x14ac:dyDescent="0.15">
      <c r="A4" s="3" t="s">
        <v>17</v>
      </c>
    </row>
    <row r="5" spans="1:24" x14ac:dyDescent="0.15">
      <c r="A5" s="3" t="s">
        <v>18</v>
      </c>
    </row>
    <row r="6" spans="1:24" x14ac:dyDescent="0.15">
      <c r="A6" s="3" t="s">
        <v>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8"/>
  <sheetViews>
    <sheetView workbookViewId="0">
      <selection activeCell="B37" sqref="B37"/>
    </sheetView>
  </sheetViews>
  <sheetFormatPr baseColWidth="10" defaultColWidth="8.83203125" defaultRowHeight="15" x14ac:dyDescent="0.2"/>
  <cols>
    <col min="2" max="2" width="23.5" bestFit="1" customWidth="1"/>
    <col min="3" max="3" width="61.6640625" customWidth="1"/>
    <col min="4" max="4" width="16.6640625" bestFit="1" customWidth="1"/>
  </cols>
  <sheetData>
    <row r="1" spans="1:7" x14ac:dyDescent="0.2">
      <c r="A1" t="str">
        <f>[1]物品定价!A1</f>
        <v>代币</v>
      </c>
      <c r="B1">
        <f>[1]物品定价!B1</f>
        <v>0</v>
      </c>
      <c r="C1">
        <f>[1]物品定价!C1</f>
        <v>0</v>
      </c>
      <c r="D1">
        <f>[1]物品定价!D1</f>
        <v>0</v>
      </c>
      <c r="E1">
        <f>[1]物品定价!E1</f>
        <v>0</v>
      </c>
      <c r="F1">
        <f>[1]物品定价!F1</f>
        <v>0</v>
      </c>
      <c r="G1">
        <f>[1]物品定价!G1</f>
        <v>0</v>
      </c>
    </row>
    <row r="2" spans="1:7" x14ac:dyDescent="0.2">
      <c r="A2">
        <f>[1]物品定价!A2</f>
        <v>0</v>
      </c>
      <c r="B2" t="str">
        <f>[1]物品定价!B2</f>
        <v>经验</v>
      </c>
      <c r="C2">
        <f>[1]物品定价!C2</f>
        <v>0</v>
      </c>
      <c r="D2" t="str">
        <f>[1]物品定价!D2</f>
        <v>hero_exp</v>
      </c>
      <c r="E2">
        <f>[1]物品定价!E2</f>
        <v>2E-3</v>
      </c>
      <c r="G2">
        <f>[1]物品定价!G2</f>
        <v>6.0000000000000001E-3</v>
      </c>
    </row>
    <row r="3" spans="1:7" x14ac:dyDescent="0.2">
      <c r="A3">
        <f>[1]物品定价!A3</f>
        <v>0</v>
      </c>
      <c r="B3" t="str">
        <f>[1]物品定价!B3</f>
        <v>现金</v>
      </c>
      <c r="C3">
        <f>[1]物品定价!C3</f>
        <v>0</v>
      </c>
      <c r="D3" t="str">
        <f>[1]物品定价!D3</f>
        <v>coin</v>
      </c>
      <c r="E3">
        <f>[1]物品定价!E3</f>
        <v>6.6667000000000002E-3</v>
      </c>
      <c r="G3">
        <f>[1]物品定价!G3</f>
        <v>0.02</v>
      </c>
    </row>
    <row r="4" spans="1:7" x14ac:dyDescent="0.2">
      <c r="A4">
        <f>[1]物品定价!A4</f>
        <v>0</v>
      </c>
      <c r="B4" t="str">
        <f>[1]物品定价!B4</f>
        <v>体力</v>
      </c>
      <c r="C4">
        <f>[1]物品定价!C4</f>
        <v>0</v>
      </c>
      <c r="D4" t="str">
        <f>[1]物品定价!D4</f>
        <v>stam</v>
      </c>
      <c r="E4">
        <f>[1]物品定价!E4</f>
        <v>3.125</v>
      </c>
      <c r="G4">
        <f>[1]物品定价!G4</f>
        <v>0</v>
      </c>
    </row>
    <row r="5" spans="1:7" x14ac:dyDescent="0.2">
      <c r="A5">
        <f>[1]物品定价!A5</f>
        <v>0</v>
      </c>
      <c r="B5" t="str">
        <f>[1]物品定价!B5</f>
        <v>泽尼尔币</v>
      </c>
      <c r="C5">
        <f>[1]物品定价!C5</f>
        <v>0</v>
      </c>
      <c r="D5" t="str">
        <f>[1]物品定价!D5</f>
        <v>honor</v>
      </c>
      <c r="E5">
        <f>[1]物品定价!E5</f>
        <v>3.2000000000000001E-2</v>
      </c>
      <c r="G5">
        <f>[1]物品定价!G5</f>
        <v>0</v>
      </c>
    </row>
    <row r="6" spans="1:7" x14ac:dyDescent="0.2">
      <c r="A6">
        <f>[1]物品定价!A6</f>
        <v>0</v>
      </c>
      <c r="B6" t="str">
        <f>[1]物品定价!B6</f>
        <v>公会贡献</v>
      </c>
      <c r="C6">
        <f>[1]物品定价!C6</f>
        <v>0</v>
      </c>
      <c r="D6" t="str">
        <f>[1]物品定价!D6</f>
        <v>guild_contribution</v>
      </c>
      <c r="E6">
        <f>[1]物品定价!E6</f>
        <v>0.32</v>
      </c>
      <c r="G6">
        <f>[1]物品定价!G6</f>
        <v>0</v>
      </c>
    </row>
    <row r="7" spans="1:7" x14ac:dyDescent="0.2">
      <c r="A7">
        <f>[1]物品定价!A7</f>
        <v>0</v>
      </c>
      <c r="B7" t="str">
        <f>[1]物品定价!B7</f>
        <v>副本代币</v>
      </c>
      <c r="C7">
        <f>[1]物品定价!C7</f>
        <v>0</v>
      </c>
      <c r="D7" t="str">
        <f>[1]物品定价!D7</f>
        <v>stage_token</v>
      </c>
      <c r="E7">
        <f>[1]物品定价!E7</f>
        <v>4.1666666666666664E-2</v>
      </c>
      <c r="G7">
        <f>[1]物品定价!G7</f>
        <v>0</v>
      </c>
    </row>
    <row r="8" spans="1:7" x14ac:dyDescent="0.2">
      <c r="A8">
        <f>[1]物品定价!A8</f>
        <v>0</v>
      </c>
      <c r="B8" t="str">
        <f>[1]物品定价!B8</f>
        <v>强者之路货币</v>
      </c>
      <c r="C8">
        <f>[1]物品定价!C8</f>
        <v>0</v>
      </c>
      <c r="D8" t="str">
        <f>[1]物品定价!D8</f>
        <v>lb_coin</v>
      </c>
      <c r="E8">
        <f>[1]物品定价!E8</f>
        <v>0.05</v>
      </c>
      <c r="G8">
        <f>[1]物品定价!G8</f>
        <v>0</v>
      </c>
    </row>
    <row r="9" spans="1:7" x14ac:dyDescent="0.2">
      <c r="A9">
        <f>[1]物品定价!A9</f>
        <v>0</v>
      </c>
      <c r="B9" t="str">
        <f>[1]物品定价!B9</f>
        <v>钻石</v>
      </c>
      <c r="C9">
        <f>[1]物品定价!C9</f>
        <v>0</v>
      </c>
      <c r="D9" t="str">
        <f>[1]物品定价!D9</f>
        <v>cash</v>
      </c>
      <c r="E9">
        <f>[1]物品定价!E9</f>
        <v>1</v>
      </c>
      <c r="G9">
        <f>[1]物品定价!G9</f>
        <v>1</v>
      </c>
    </row>
    <row r="10" spans="1:7" x14ac:dyDescent="0.2">
      <c r="A10">
        <f>[1]物品定价!A10</f>
        <v>0</v>
      </c>
      <c r="B10" t="str">
        <f>[1]物品定价!B10</f>
        <v>色子</v>
      </c>
      <c r="C10">
        <f>[1]物品定价!C10</f>
        <v>0</v>
      </c>
      <c r="D10" t="str">
        <f>[1]物品定价!D10</f>
        <v>dice</v>
      </c>
      <c r="E10">
        <f>[1]物品定价!E10</f>
        <v>2</v>
      </c>
      <c r="G10">
        <f>[1]物品定价!G10</f>
        <v>0</v>
      </c>
    </row>
    <row r="11" spans="1:7" x14ac:dyDescent="0.2">
      <c r="A11">
        <f>[1]物品定价!A11</f>
        <v>0</v>
      </c>
      <c r="B11">
        <f>[1]物品定价!B11</f>
        <v>0</v>
      </c>
      <c r="C11">
        <f>[1]物品定价!C11</f>
        <v>0</v>
      </c>
      <c r="D11">
        <f>[1]物品定价!D11</f>
        <v>0</v>
      </c>
      <c r="E11">
        <f>[1]物品定价!E11</f>
        <v>0</v>
      </c>
      <c r="F11">
        <f>[1]物品定价!F11</f>
        <v>0</v>
      </c>
      <c r="G11">
        <f>[1]物品定价!G11</f>
        <v>0</v>
      </c>
    </row>
    <row r="12" spans="1:7" x14ac:dyDescent="0.2">
      <c r="A12" t="str">
        <f>[1]物品定价!A12</f>
        <v>其他类型</v>
      </c>
      <c r="B12">
        <f>[1]物品定价!B12</f>
        <v>0</v>
      </c>
      <c r="C12">
        <f>[1]物品定价!C12</f>
        <v>0</v>
      </c>
      <c r="D12">
        <f>[1]物品定价!D12</f>
        <v>0</v>
      </c>
      <c r="E12">
        <f>[1]物品定价!E12</f>
        <v>0</v>
      </c>
      <c r="F12">
        <f>[1]物品定价!F12</f>
        <v>0</v>
      </c>
      <c r="G12">
        <f>[1]物品定价!G12</f>
        <v>0</v>
      </c>
    </row>
    <row r="13" spans="1:7" x14ac:dyDescent="0.2">
      <c r="A13">
        <f>[1]物品定价!A13</f>
        <v>0</v>
      </c>
      <c r="B13" t="str">
        <f>[1]物品定价!B13</f>
        <v>随机1星饰品</v>
      </c>
      <c r="C13">
        <f>[1]物品定价!C13</f>
        <v>0</v>
      </c>
      <c r="D13" t="str">
        <f>[1]物品定价!D13</f>
        <v>pack,301</v>
      </c>
      <c r="E13">
        <f>[1]物品定价!E13</f>
        <v>2</v>
      </c>
      <c r="F13" t="str">
        <f>[1]物品定价!F13</f>
        <v>item,101</v>
      </c>
      <c r="G13">
        <f>[1]物品定价!G13</f>
        <v>6</v>
      </c>
    </row>
    <row r="14" spans="1:7" x14ac:dyDescent="0.2">
      <c r="A14">
        <f>[1]物品定价!A14</f>
        <v>0</v>
      </c>
      <c r="B14" t="str">
        <f>[1]物品定价!B14</f>
        <v>随机2星饰品</v>
      </c>
      <c r="C14">
        <f>[1]物品定价!C14</f>
        <v>0</v>
      </c>
      <c r="D14" t="str">
        <f>[1]物品定价!D14</f>
        <v>pack,302</v>
      </c>
      <c r="E14">
        <f>[1]物品定价!E14</f>
        <v>5</v>
      </c>
      <c r="F14" t="str">
        <f>[1]物品定价!F14</f>
        <v>item,102</v>
      </c>
      <c r="G14">
        <f>[1]物品定价!G14</f>
        <v>15</v>
      </c>
    </row>
    <row r="15" spans="1:7" x14ac:dyDescent="0.2">
      <c r="A15">
        <f>[1]物品定价!A15</f>
        <v>0</v>
      </c>
      <c r="B15" t="str">
        <f>[1]物品定价!B15</f>
        <v>随机3星饰品</v>
      </c>
      <c r="C15">
        <f>[1]物品定价!C15</f>
        <v>0</v>
      </c>
      <c r="D15" t="str">
        <f>[1]物品定价!D15</f>
        <v>pack,303</v>
      </c>
      <c r="E15">
        <f>[1]物品定价!E15</f>
        <v>10</v>
      </c>
      <c r="F15" t="str">
        <f>[1]物品定价!F15</f>
        <v>item,103</v>
      </c>
      <c r="G15">
        <f>[1]物品定价!G15</f>
        <v>50</v>
      </c>
    </row>
    <row r="16" spans="1:7" x14ac:dyDescent="0.2">
      <c r="A16">
        <f>[1]物品定价!A16</f>
        <v>0</v>
      </c>
      <c r="B16" t="str">
        <f>[1]物品定价!B16</f>
        <v>随机4星饰品</v>
      </c>
      <c r="C16">
        <f>[1]物品定价!C16</f>
        <v>0</v>
      </c>
      <c r="D16" t="str">
        <f>[1]物品定价!D16</f>
        <v>pack,304</v>
      </c>
      <c r="E16">
        <f>[1]物品定价!E16</f>
        <v>200</v>
      </c>
      <c r="F16" t="str">
        <f>[1]物品定价!F16</f>
        <v>item,104</v>
      </c>
      <c r="G16">
        <f>[1]物品定价!G16</f>
        <v>600</v>
      </c>
    </row>
    <row r="17" spans="1:7" x14ac:dyDescent="0.2">
      <c r="A17">
        <f>[1]物品定价!A17</f>
        <v>0</v>
      </c>
      <c r="B17" t="str">
        <f>[1]物品定价!B17</f>
        <v>随机5星饰品</v>
      </c>
      <c r="C17">
        <f>[1]物品定价!C17</f>
        <v>0</v>
      </c>
      <c r="D17" t="str">
        <f>[1]物品定价!D17</f>
        <v>pack,305</v>
      </c>
      <c r="E17">
        <f>[1]物品定价!E17</f>
        <v>1600</v>
      </c>
      <c r="F17" t="str">
        <f>[1]物品定价!F17</f>
        <v>item,105</v>
      </c>
      <c r="G17">
        <f>[1]物品定价!G17</f>
        <v>4800</v>
      </c>
    </row>
    <row r="18" spans="1:7" x14ac:dyDescent="0.2">
      <c r="A18">
        <f>[1]物品定价!A18</f>
        <v>0</v>
      </c>
      <c r="B18" t="str">
        <f>[1]物品定价!B18</f>
        <v>随机图A碎片</v>
      </c>
      <c r="C18">
        <f>[1]物品定价!C18</f>
        <v>0</v>
      </c>
      <c r="D18" t="str">
        <f>[1]物品定价!D18</f>
        <v>pack,701</v>
      </c>
      <c r="E18">
        <f>[1]物品定价!E18</f>
        <v>15</v>
      </c>
      <c r="F18">
        <f>[1]物品定价!F18</f>
        <v>0</v>
      </c>
      <c r="G18">
        <f>[1]物品定价!G18</f>
        <v>0</v>
      </c>
    </row>
    <row r="19" spans="1:7" x14ac:dyDescent="0.2">
      <c r="A19">
        <f>[1]物品定价!A19</f>
        <v>0</v>
      </c>
      <c r="B19" t="str">
        <f>[1]物品定价!B19</f>
        <v>随机图B碎片</v>
      </c>
      <c r="C19">
        <f>[1]物品定价!C19</f>
        <v>0</v>
      </c>
      <c r="D19" t="str">
        <f>[1]物品定价!D19</f>
        <v>pack,702</v>
      </c>
      <c r="E19">
        <f>[1]物品定价!E19</f>
        <v>40</v>
      </c>
      <c r="F19">
        <f>[1]物品定价!F19</f>
        <v>0</v>
      </c>
      <c r="G19">
        <f>[1]物品定价!G19</f>
        <v>0</v>
      </c>
    </row>
    <row r="20" spans="1:7" x14ac:dyDescent="0.2">
      <c r="A20">
        <f>[1]物品定价!A20</f>
        <v>0</v>
      </c>
      <c r="B20" t="str">
        <f>[1]物品定价!B20</f>
        <v>随机图C碎片</v>
      </c>
      <c r="C20">
        <f>[1]物品定价!C20</f>
        <v>0</v>
      </c>
      <c r="D20" t="str">
        <f>[1]物品定价!D20</f>
        <v>pack,703</v>
      </c>
      <c r="E20">
        <f>[1]物品定价!E20</f>
        <v>200</v>
      </c>
      <c r="F20">
        <f>[1]物品定价!F20</f>
        <v>0</v>
      </c>
      <c r="G20">
        <f>[1]物品定价!G20</f>
        <v>0</v>
      </c>
    </row>
    <row r="21" spans="1:7" x14ac:dyDescent="0.2">
      <c r="A21">
        <f>[1]物品定价!A21</f>
        <v>0</v>
      </c>
      <c r="B21">
        <f>[1]物品定价!B21</f>
        <v>0</v>
      </c>
      <c r="C21">
        <f>[1]物品定价!C21</f>
        <v>0</v>
      </c>
      <c r="D21">
        <f>[1]物品定价!D21</f>
        <v>0</v>
      </c>
      <c r="E21">
        <f>[1]物品定价!E21</f>
        <v>0</v>
      </c>
      <c r="F21">
        <f>[1]物品定价!F21</f>
        <v>0</v>
      </c>
      <c r="G21">
        <f>[1]物品定价!G21</f>
        <v>0</v>
      </c>
    </row>
    <row r="22" spans="1:7" x14ac:dyDescent="0.2">
      <c r="A22" t="str">
        <f>[1]物品定价!A22</f>
        <v>卡牌</v>
      </c>
      <c r="B22" t="str">
        <f>[1]物品定价!B22</f>
        <v>R</v>
      </c>
      <c r="C22">
        <f>[1]物品定价!C22</f>
        <v>0</v>
      </c>
      <c r="D22">
        <f>[1]物品定价!D22</f>
        <v>0</v>
      </c>
      <c r="E22">
        <f>[1]物品定价!E22</f>
        <v>300</v>
      </c>
      <c r="F22">
        <f>[1]物品定价!F22</f>
        <v>0</v>
      </c>
      <c r="G22">
        <f>[1]物品定价!G22</f>
        <v>300</v>
      </c>
    </row>
    <row r="23" spans="1:7" x14ac:dyDescent="0.2">
      <c r="A23">
        <f>[1]物品定价!A23</f>
        <v>0</v>
      </c>
      <c r="B23" t="str">
        <f>[1]物品定价!B23</f>
        <v>SR</v>
      </c>
      <c r="C23">
        <f>[1]物品定价!C23</f>
        <v>0</v>
      </c>
      <c r="D23">
        <f>[1]物品定价!D23</f>
        <v>0</v>
      </c>
      <c r="E23">
        <f>[1]物品定价!E23</f>
        <v>800</v>
      </c>
      <c r="F23">
        <f>[1]物品定价!F23</f>
        <v>0</v>
      </c>
      <c r="G23">
        <f>[1]物品定价!G23</f>
        <v>800</v>
      </c>
    </row>
    <row r="24" spans="1:7" x14ac:dyDescent="0.2">
      <c r="A24">
        <f>[1]物品定价!A24</f>
        <v>0</v>
      </c>
      <c r="B24" t="str">
        <f>[1]物品定价!B24</f>
        <v>SSR</v>
      </c>
      <c r="C24">
        <f>[1]物品定价!C24</f>
        <v>0</v>
      </c>
      <c r="D24">
        <f>[1]物品定价!D24</f>
        <v>0</v>
      </c>
      <c r="E24">
        <f>[1]物品定价!E24</f>
        <v>5000</v>
      </c>
      <c r="F24">
        <f>[1]物品定价!F24</f>
        <v>0</v>
      </c>
      <c r="G24">
        <f>[1]物品定价!G24</f>
        <v>5000</v>
      </c>
    </row>
    <row r="25" spans="1:7" x14ac:dyDescent="0.2">
      <c r="A25">
        <f>[1]物品定价!A25</f>
        <v>0</v>
      </c>
      <c r="B25" t="str">
        <f>[1]物品定价!B25</f>
        <v>R碎片</v>
      </c>
      <c r="C25">
        <f>[1]物品定价!C25</f>
        <v>0</v>
      </c>
      <c r="D25">
        <f>[1]物品定价!D25</f>
        <v>0</v>
      </c>
      <c r="E25">
        <f>[1]物品定价!E25</f>
        <v>10</v>
      </c>
      <c r="F25">
        <f>[1]物品定价!F25</f>
        <v>0</v>
      </c>
      <c r="G25">
        <f>[1]物品定价!G25</f>
        <v>10</v>
      </c>
    </row>
    <row r="26" spans="1:7" x14ac:dyDescent="0.2">
      <c r="A26">
        <f>[1]物品定价!A26</f>
        <v>0</v>
      </c>
      <c r="B26" t="str">
        <f>[1]物品定价!B26</f>
        <v>SR碎片</v>
      </c>
      <c r="C26">
        <f>[1]物品定价!C26</f>
        <v>0</v>
      </c>
      <c r="D26">
        <f>[1]物品定价!D26</f>
        <v>0</v>
      </c>
      <c r="E26">
        <f>[1]物品定价!E26</f>
        <v>20</v>
      </c>
      <c r="F26">
        <f>[1]物品定价!F26</f>
        <v>0</v>
      </c>
      <c r="G26">
        <f>[1]物品定价!G26</f>
        <v>20</v>
      </c>
    </row>
    <row r="27" spans="1:7" x14ac:dyDescent="0.2">
      <c r="A27">
        <f>[1]物品定价!A27</f>
        <v>0</v>
      </c>
      <c r="B27" t="str">
        <f>[1]物品定价!B27</f>
        <v>SSR碎片</v>
      </c>
      <c r="C27">
        <f>[1]物品定价!C27</f>
        <v>0</v>
      </c>
      <c r="D27">
        <f>[1]物品定价!D27</f>
        <v>0</v>
      </c>
      <c r="E27">
        <f>[1]物品定价!E27</f>
        <v>100</v>
      </c>
      <c r="F27">
        <f>[1]物品定价!F27</f>
        <v>0</v>
      </c>
      <c r="G27">
        <f>[1]物品定价!G27</f>
        <v>100</v>
      </c>
    </row>
    <row r="28" spans="1:7" x14ac:dyDescent="0.2">
      <c r="A28">
        <f>[1]物品定价!A28</f>
        <v>0</v>
      </c>
      <c r="B28" t="str">
        <f>[1]物品定价!B28</f>
        <v>技能碎片</v>
      </c>
      <c r="C28">
        <f>[1]物品定价!C28</f>
        <v>0</v>
      </c>
      <c r="D28" t="str">
        <f>[1]物品定价!D28</f>
        <v>prop,403</v>
      </c>
      <c r="E28">
        <f>[1]物品定价!E28</f>
        <v>100</v>
      </c>
      <c r="F28">
        <f>[1]物品定价!F28</f>
        <v>0</v>
      </c>
      <c r="G28">
        <f>[1]物品定价!G28</f>
        <v>100</v>
      </c>
    </row>
    <row r="29" spans="1:7" x14ac:dyDescent="0.2">
      <c r="A29">
        <f>[1]物品定价!A29</f>
        <v>0</v>
      </c>
      <c r="B29">
        <f>[1]物品定价!B29</f>
        <v>0</v>
      </c>
      <c r="C29">
        <f>[1]物品定价!C29</f>
        <v>0</v>
      </c>
      <c r="D29">
        <f>[1]物品定价!D29</f>
        <v>0</v>
      </c>
      <c r="E29">
        <f>[1]物品定价!E29</f>
        <v>0</v>
      </c>
      <c r="F29">
        <f>[1]物品定价!F29</f>
        <v>0</v>
      </c>
      <c r="G29">
        <f>[1]物品定价!G29</f>
        <v>0</v>
      </c>
    </row>
    <row r="30" spans="1:7" x14ac:dyDescent="0.2">
      <c r="A30">
        <f>[1]物品定价!A30</f>
        <v>0</v>
      </c>
      <c r="B30">
        <f>[1]物品定价!B30</f>
        <v>0</v>
      </c>
      <c r="C30">
        <f>[1]物品定价!C30</f>
        <v>0</v>
      </c>
      <c r="D30">
        <f>[1]物品定价!D30</f>
        <v>0</v>
      </c>
      <c r="E30">
        <f>[1]物品定价!E30</f>
        <v>0</v>
      </c>
      <c r="F30">
        <f>[1]物品定价!F30</f>
        <v>0</v>
      </c>
      <c r="G30">
        <f>[1]物品定价!G30</f>
        <v>0</v>
      </c>
    </row>
    <row r="31" spans="1:7" x14ac:dyDescent="0.2">
      <c r="A31" t="str">
        <f>[1]物品定价!A31</f>
        <v>道具表</v>
      </c>
      <c r="B31">
        <f>[1]物品定价!B31</f>
        <v>0</v>
      </c>
      <c r="C31">
        <f>[1]物品定价!C31</f>
        <v>0</v>
      </c>
      <c r="D31">
        <f>[1]物品定价!D31</f>
        <v>0</v>
      </c>
      <c r="E31">
        <f>[1]物品定价!E31</f>
        <v>0</v>
      </c>
      <c r="F31">
        <f>[1]物品定价!F31</f>
        <v>0</v>
      </c>
      <c r="G31">
        <f>[1]物品定价!G31</f>
        <v>0</v>
      </c>
    </row>
    <row r="32" spans="1:7" x14ac:dyDescent="0.2">
      <c r="A32" t="str">
        <f>[1]物品定价!A32</f>
        <v>ID</v>
      </c>
      <c r="B32" t="str">
        <f>[1]物品定价!B32</f>
        <v>名称</v>
      </c>
      <c r="C32" t="str">
        <f>[1]物品定价!C32</f>
        <v>描述</v>
      </c>
      <c r="D32" t="str">
        <f>[1]物品定价!D32</f>
        <v>代号</v>
      </c>
      <c r="E32" t="str">
        <f>[1]物品定价!E32</f>
        <v>定价</v>
      </c>
      <c r="F32">
        <f>[1]物品定价!F32</f>
        <v>0</v>
      </c>
      <c r="G32">
        <f>[1]物品定价!G32</f>
        <v>0</v>
      </c>
    </row>
    <row r="33" spans="1:7" x14ac:dyDescent="0.2">
      <c r="A33">
        <f>[1]物品定价!A33</f>
        <v>101</v>
      </c>
      <c r="B33" t="str">
        <f>[1]物品定价!B33</f>
        <v>经验团子</v>
      </c>
      <c r="C33">
        <f>[1]物品定价!C33</f>
        <v>200</v>
      </c>
      <c r="D33" t="str">
        <f>[1]物品定价!D33</f>
        <v>prop,101</v>
      </c>
      <c r="E33">
        <f>[1]物品定价!E33</f>
        <v>0.4</v>
      </c>
      <c r="F33">
        <f>[1]物品定价!F33</f>
        <v>0</v>
      </c>
      <c r="G33">
        <f>[1]物品定价!G33</f>
        <v>1.2000000000000002</v>
      </c>
    </row>
    <row r="34" spans="1:7" x14ac:dyDescent="0.2">
      <c r="A34">
        <f>[1]物品定价!A34</f>
        <v>102</v>
      </c>
      <c r="B34" t="str">
        <f>[1]物品定价!B34</f>
        <v>经验蛋糕</v>
      </c>
      <c r="C34">
        <f>[1]物品定价!C34</f>
        <v>500</v>
      </c>
      <c r="D34" t="str">
        <f>[1]物品定价!D34</f>
        <v>prop,102</v>
      </c>
      <c r="E34">
        <f>[1]物品定价!E34</f>
        <v>1</v>
      </c>
      <c r="F34">
        <f>[1]物品定价!F34</f>
        <v>0</v>
      </c>
      <c r="G34">
        <f>[1]物品定价!G34</f>
        <v>3</v>
      </c>
    </row>
    <row r="35" spans="1:7" x14ac:dyDescent="0.2">
      <c r="A35">
        <f>[1]物品定价!A35</f>
        <v>103</v>
      </c>
      <c r="B35" t="str">
        <f>[1]物品定价!B35</f>
        <v>经验奶昔</v>
      </c>
      <c r="C35">
        <f>[1]物品定价!C35</f>
        <v>1000</v>
      </c>
      <c r="D35" t="str">
        <f>[1]物品定价!D35</f>
        <v>prop,103</v>
      </c>
      <c r="E35">
        <f>[1]物品定价!E35</f>
        <v>2</v>
      </c>
      <c r="F35">
        <f>[1]物品定价!F35</f>
        <v>0</v>
      </c>
      <c r="G35">
        <f>[1]物品定价!G35</f>
        <v>6</v>
      </c>
    </row>
    <row r="36" spans="1:7" x14ac:dyDescent="0.2">
      <c r="A36">
        <f>[1]物品定价!A36</f>
        <v>104</v>
      </c>
      <c r="B36" t="str">
        <f>[1]物品定价!B36</f>
        <v>经验鸡块</v>
      </c>
      <c r="C36">
        <f>[1]物品定价!C36</f>
        <v>3000</v>
      </c>
      <c r="D36" t="str">
        <f>[1]物品定价!D36</f>
        <v>prop,104</v>
      </c>
      <c r="E36">
        <f>[1]物品定价!E36</f>
        <v>6</v>
      </c>
      <c r="F36">
        <f>[1]物品定价!F36</f>
        <v>0</v>
      </c>
      <c r="G36">
        <f>[1]物品定价!G36</f>
        <v>18</v>
      </c>
    </row>
    <row r="37" spans="1:7" x14ac:dyDescent="0.2">
      <c r="A37">
        <f>[1]物品定价!A37</f>
        <v>105</v>
      </c>
      <c r="B37" t="str">
        <f>[1]物品定价!B37</f>
        <v>经验鱼籽丼</v>
      </c>
      <c r="C37">
        <f>[1]物品定价!C37</f>
        <v>10000</v>
      </c>
      <c r="D37" t="str">
        <f>[1]物品定价!D37</f>
        <v>prop,105</v>
      </c>
      <c r="E37">
        <f>[1]物品定价!E37</f>
        <v>20</v>
      </c>
      <c r="F37">
        <f>[1]物品定价!F37</f>
        <v>0</v>
      </c>
      <c r="G37">
        <f>[1]物品定价!G37</f>
        <v>60</v>
      </c>
    </row>
    <row r="38" spans="1:7" x14ac:dyDescent="0.2">
      <c r="A38">
        <f>[1]物品定价!A38</f>
        <v>106</v>
      </c>
      <c r="B38" t="str">
        <f>[1]物品定价!B38</f>
        <v>经验寿喜锅</v>
      </c>
      <c r="C38">
        <f>[1]物品定价!C38</f>
        <v>30000</v>
      </c>
      <c r="D38" t="str">
        <f>[1]物品定价!D38</f>
        <v>prop,106</v>
      </c>
      <c r="E38">
        <f>[1]物品定价!E38</f>
        <v>60</v>
      </c>
      <c r="F38">
        <f>[1]物品定价!F38</f>
        <v>0</v>
      </c>
      <c r="G38">
        <f>[1]物品定价!G38</f>
        <v>180</v>
      </c>
    </row>
    <row r="39" spans="1:7" x14ac:dyDescent="0.2">
      <c r="A39">
        <f>[1]物品定价!A39</f>
        <v>201</v>
      </c>
      <c r="B39" t="str">
        <f>[1]物品定价!B39</f>
        <v>入门实力徽章</v>
      </c>
      <c r="C39" t="str">
        <f>[1]物品定价!C39</f>
        <v>实力的凭证，用于将角色提升到2星。</v>
      </c>
      <c r="D39" t="str">
        <f>[1]物品定价!D39</f>
        <v>prop,201</v>
      </c>
      <c r="E39">
        <f>[1]物品定价!E39</f>
        <v>0</v>
      </c>
      <c r="F39">
        <f>[1]物品定价!F39</f>
        <v>0</v>
      </c>
      <c r="G39">
        <f>[1]物品定价!G39</f>
        <v>0</v>
      </c>
    </row>
    <row r="40" spans="1:7" x14ac:dyDescent="0.2">
      <c r="A40">
        <f>[1]物品定价!A40</f>
        <v>202</v>
      </c>
      <c r="B40" t="str">
        <f>[1]物品定价!B40</f>
        <v>初级实力徽章</v>
      </c>
      <c r="C40" t="str">
        <f>[1]物品定价!C40</f>
        <v>实力的凭证，用于将角色提升到2星和3星。</v>
      </c>
      <c r="D40" t="str">
        <f>[1]物品定价!D40</f>
        <v>prop,202</v>
      </c>
      <c r="E40">
        <f>[1]物品定价!E40</f>
        <v>2</v>
      </c>
      <c r="F40">
        <f>[1]物品定价!F40</f>
        <v>0</v>
      </c>
      <c r="G40">
        <f>[1]物品定价!G40</f>
        <v>6</v>
      </c>
    </row>
    <row r="41" spans="1:7" x14ac:dyDescent="0.2">
      <c r="A41">
        <f>[1]物品定价!A41</f>
        <v>203</v>
      </c>
      <c r="B41" t="str">
        <f>[1]物品定价!B41</f>
        <v>中级实力徽章</v>
      </c>
      <c r="C41" t="str">
        <f>[1]物品定价!C41</f>
        <v>实力的凭证，用于将角色提升到3星和4星。</v>
      </c>
      <c r="D41" t="str">
        <f>[1]物品定价!D41</f>
        <v>prop,203</v>
      </c>
      <c r="E41">
        <f>[1]物品定价!E41</f>
        <v>3</v>
      </c>
      <c r="F41">
        <f>[1]物品定价!F41</f>
        <v>0</v>
      </c>
      <c r="G41">
        <f>[1]物品定价!G41</f>
        <v>9</v>
      </c>
    </row>
    <row r="42" spans="1:7" x14ac:dyDescent="0.2">
      <c r="A42">
        <f>[1]物品定价!A42</f>
        <v>204</v>
      </c>
      <c r="B42" t="str">
        <f>[1]物品定价!B42</f>
        <v>高级实力徽章</v>
      </c>
      <c r="C42" t="str">
        <f>[1]物品定价!C42</f>
        <v>实力的凭证，用于将角色提升到4星和5星。</v>
      </c>
      <c r="D42" t="str">
        <f>[1]物品定价!D42</f>
        <v>prop,204</v>
      </c>
      <c r="E42">
        <f>[1]物品定价!E42</f>
        <v>5</v>
      </c>
      <c r="F42">
        <f>[1]物品定价!F42</f>
        <v>0</v>
      </c>
      <c r="G42">
        <f>[1]物品定价!G42</f>
        <v>15</v>
      </c>
    </row>
    <row r="43" spans="1:7" x14ac:dyDescent="0.2">
      <c r="A43">
        <f>[1]物品定价!A43</f>
        <v>205</v>
      </c>
      <c r="B43" t="str">
        <f>[1]物品定价!B43</f>
        <v>特级实力徽章</v>
      </c>
      <c r="C43" t="str">
        <f>[1]物品定价!C43</f>
        <v>实力的凭证，用于将角色提升到5星和6星。</v>
      </c>
      <c r="D43" t="str">
        <f>[1]物品定价!D43</f>
        <v>prop,205</v>
      </c>
      <c r="E43">
        <f>[1]物品定价!E43</f>
        <v>10</v>
      </c>
      <c r="F43">
        <f>[1]物品定价!F43</f>
        <v>0</v>
      </c>
      <c r="G43">
        <f>[1]物品定价!G43</f>
        <v>30</v>
      </c>
    </row>
    <row r="44" spans="1:7" x14ac:dyDescent="0.2">
      <c r="A44">
        <f>[1]物品定价!A44</f>
        <v>206</v>
      </c>
      <c r="B44" t="str">
        <f>[1]物品定价!B44</f>
        <v>超级实力徽章</v>
      </c>
      <c r="C44" t="str">
        <f>[1]物品定价!C44</f>
        <v>实力的凭证，用于将角色提升到6星。</v>
      </c>
      <c r="D44" t="str">
        <f>[1]物品定价!D44</f>
        <v>prop,206</v>
      </c>
      <c r="E44">
        <f>[1]物品定价!E44</f>
        <v>20</v>
      </c>
      <c r="F44">
        <f>[1]物品定价!F44</f>
        <v>0</v>
      </c>
      <c r="G44">
        <f>[1]物品定价!G44</f>
        <v>60</v>
      </c>
    </row>
    <row r="45" spans="1:7" x14ac:dyDescent="0.2">
      <c r="A45">
        <f>[1]物品定价!A45</f>
        <v>207</v>
      </c>
      <c r="B45" t="str">
        <f>[1]物品定价!B45</f>
        <v>格斗力认证</v>
      </c>
      <c r="C45" t="str">
        <f>[1]物品定价!C45</f>
        <v>实力的凭证，用于将格斗类角色提升至2-4星。</v>
      </c>
      <c r="D45" t="str">
        <f>[1]物品定价!D45</f>
        <v>prop,207</v>
      </c>
      <c r="E45">
        <f>[1]物品定价!E45</f>
        <v>10</v>
      </c>
      <c r="F45">
        <f>[1]物品定价!F45</f>
        <v>0</v>
      </c>
      <c r="G45">
        <f>[1]物品定价!G45</f>
        <v>30</v>
      </c>
    </row>
    <row r="46" spans="1:7" x14ac:dyDescent="0.2">
      <c r="A46">
        <f>[1]物品定价!A46</f>
        <v>208</v>
      </c>
      <c r="B46" t="str">
        <f>[1]物品定价!B46</f>
        <v>武装力认证</v>
      </c>
      <c r="C46" t="str">
        <f>[1]物品定价!C46</f>
        <v>实力的凭证，用于将持械类角色提升至2-4星。</v>
      </c>
      <c r="D46" t="str">
        <f>[1]物品定价!D46</f>
        <v>prop,208</v>
      </c>
      <c r="E46">
        <f>[1]物品定价!E46</f>
        <v>10</v>
      </c>
      <c r="F46">
        <f>[1]物品定价!F46</f>
        <v>0</v>
      </c>
      <c r="G46">
        <f>[1]物品定价!G46</f>
        <v>30</v>
      </c>
    </row>
    <row r="47" spans="1:7" x14ac:dyDescent="0.2">
      <c r="A47">
        <f>[1]物品定价!A47</f>
        <v>209</v>
      </c>
      <c r="B47" t="str">
        <f>[1]物品定价!B47</f>
        <v>超能力认证</v>
      </c>
      <c r="C47" t="str">
        <f>[1]物品定价!C47</f>
        <v>实力的凭证，用于将超能类角色提升至2-4星。</v>
      </c>
      <c r="D47" t="str">
        <f>[1]物品定价!D47</f>
        <v>prop,209</v>
      </c>
      <c r="E47">
        <f>[1]物品定价!E47</f>
        <v>10</v>
      </c>
      <c r="F47">
        <f>[1]物品定价!F47</f>
        <v>0</v>
      </c>
      <c r="G47">
        <f>[1]物品定价!G47</f>
        <v>30</v>
      </c>
    </row>
    <row r="48" spans="1:7" x14ac:dyDescent="0.2">
      <c r="A48">
        <f>[1]物品定价!A48</f>
        <v>210</v>
      </c>
      <c r="B48" t="str">
        <f>[1]物品定价!B48</f>
        <v>机械力认证</v>
      </c>
      <c r="C48" t="str">
        <f>[1]物品定价!C48</f>
        <v>实力的凭证，用于将机械类角色提升至2-4星。</v>
      </c>
      <c r="D48" t="str">
        <f>[1]物品定价!D48</f>
        <v>prop,210</v>
      </c>
      <c r="E48">
        <f>[1]物品定价!E48</f>
        <v>10</v>
      </c>
      <c r="F48">
        <f>[1]物品定价!F48</f>
        <v>0</v>
      </c>
      <c r="G48">
        <f>[1]物品定价!G48</f>
        <v>30</v>
      </c>
    </row>
    <row r="49" spans="1:7" x14ac:dyDescent="0.2">
      <c r="A49">
        <f>[1]物品定价!A49</f>
        <v>211</v>
      </c>
      <c r="B49" t="str">
        <f>[1]物品定价!B49</f>
        <v>高等格斗力认证</v>
      </c>
      <c r="C49" t="str">
        <f>[1]物品定价!C49</f>
        <v>实力的凭证，用于将格斗类角色提升至5-6星。</v>
      </c>
      <c r="D49" t="str">
        <f>[1]物品定价!D49</f>
        <v>prop,211</v>
      </c>
      <c r="E49">
        <f>[1]物品定价!E49</f>
        <v>20</v>
      </c>
      <c r="F49">
        <f>[1]物品定价!F49</f>
        <v>0</v>
      </c>
      <c r="G49">
        <f>[1]物品定价!G49</f>
        <v>60</v>
      </c>
    </row>
    <row r="50" spans="1:7" x14ac:dyDescent="0.2">
      <c r="A50">
        <f>[1]物品定价!A50</f>
        <v>212</v>
      </c>
      <c r="B50" t="str">
        <f>[1]物品定价!B50</f>
        <v>高等武装力认证</v>
      </c>
      <c r="C50" t="str">
        <f>[1]物品定价!C50</f>
        <v>实力的凭证，用于将持械类角色提升至5-6星。</v>
      </c>
      <c r="D50" t="str">
        <f>[1]物品定价!D50</f>
        <v>prop,212</v>
      </c>
      <c r="E50">
        <f>[1]物品定价!E50</f>
        <v>20</v>
      </c>
      <c r="F50">
        <f>[1]物品定价!F50</f>
        <v>0</v>
      </c>
      <c r="G50">
        <f>[1]物品定价!G50</f>
        <v>60</v>
      </c>
    </row>
    <row r="51" spans="1:7" x14ac:dyDescent="0.2">
      <c r="A51">
        <f>[1]物品定价!A51</f>
        <v>213</v>
      </c>
      <c r="B51" t="str">
        <f>[1]物品定价!B51</f>
        <v>高等超能力认证</v>
      </c>
      <c r="C51" t="str">
        <f>[1]物品定价!C51</f>
        <v>实力的凭证，用于将超能类角色提升至5-6星。</v>
      </c>
      <c r="D51" t="str">
        <f>[1]物品定价!D51</f>
        <v>prop,213</v>
      </c>
      <c r="E51">
        <f>[1]物品定价!E51</f>
        <v>20</v>
      </c>
      <c r="F51">
        <f>[1]物品定价!F51</f>
        <v>0</v>
      </c>
      <c r="G51">
        <f>[1]物品定价!G51</f>
        <v>60</v>
      </c>
    </row>
    <row r="52" spans="1:7" x14ac:dyDescent="0.2">
      <c r="A52">
        <f>[1]物品定价!A52</f>
        <v>214</v>
      </c>
      <c r="B52" t="str">
        <f>[1]物品定价!B52</f>
        <v>高等机械力认证</v>
      </c>
      <c r="C52" t="str">
        <f>[1]物品定价!C52</f>
        <v>实力的凭证，用于将机械类角色提升至5-6星。</v>
      </c>
      <c r="D52" t="str">
        <f>[1]物品定价!D52</f>
        <v>prop,214</v>
      </c>
      <c r="E52">
        <f>[1]物品定价!E52</f>
        <v>20</v>
      </c>
      <c r="F52">
        <f>[1]物品定价!F52</f>
        <v>0</v>
      </c>
      <c r="G52">
        <f>[1]物品定价!G52</f>
        <v>60</v>
      </c>
    </row>
    <row r="53" spans="1:7" x14ac:dyDescent="0.2">
      <c r="A53">
        <f>[1]物品定价!A53</f>
        <v>301</v>
      </c>
      <c r="B53" t="str">
        <f>[1]物品定价!B53</f>
        <v>元气牛肉</v>
      </c>
      <c r="C53" t="str">
        <f>[1]物品定价!C53</f>
        <v>用于点亮格斗类角色的天赋。</v>
      </c>
      <c r="D53" t="str">
        <f>[1]物品定价!D53</f>
        <v>prop,301</v>
      </c>
      <c r="E53">
        <f>[1]物品定价!E53</f>
        <v>20</v>
      </c>
      <c r="F53">
        <f>[1]物品定价!F53</f>
        <v>0</v>
      </c>
      <c r="G53">
        <f>[1]物品定价!G53</f>
        <v>60</v>
      </c>
    </row>
    <row r="54" spans="1:7" x14ac:dyDescent="0.2">
      <c r="A54">
        <f>[1]物品定价!A54</f>
        <v>302</v>
      </c>
      <c r="B54" t="str">
        <f>[1]物品定价!B54</f>
        <v>“Super-X”</v>
      </c>
      <c r="C54" t="str">
        <f>[1]物品定价!C54</f>
        <v>用于点亮格斗类角色的天赋。</v>
      </c>
      <c r="D54" t="str">
        <f>[1]物品定价!D54</f>
        <v>prop,302</v>
      </c>
      <c r="E54">
        <f>[1]物品定价!E54</f>
        <v>50</v>
      </c>
      <c r="F54">
        <f>[1]物品定价!F54</f>
        <v>0</v>
      </c>
      <c r="G54">
        <f>[1]物品定价!G54</f>
        <v>150</v>
      </c>
    </row>
    <row r="55" spans="1:7" x14ac:dyDescent="0.2">
      <c r="A55">
        <f>[1]物品定价!A55</f>
        <v>303</v>
      </c>
      <c r="B55" t="str">
        <f>[1]物品定价!B55</f>
        <v>肌力药剂</v>
      </c>
      <c r="C55" t="str">
        <f>[1]物品定价!C55</f>
        <v>用于点亮格斗类角色的天赋。</v>
      </c>
      <c r="D55" t="str">
        <f>[1]物品定价!D55</f>
        <v>prop,303</v>
      </c>
      <c r="E55">
        <f>[1]物品定价!E55</f>
        <v>100</v>
      </c>
      <c r="F55">
        <f>[1]物品定价!F55</f>
        <v>0</v>
      </c>
      <c r="G55">
        <f>[1]物品定价!G55</f>
        <v>450</v>
      </c>
    </row>
    <row r="56" spans="1:7" x14ac:dyDescent="0.2">
      <c r="A56">
        <f>[1]物品定价!A56</f>
        <v>304</v>
      </c>
      <c r="B56" t="str">
        <f>[1]物品定价!B56</f>
        <v>训练拳套</v>
      </c>
      <c r="C56" t="str">
        <f>[1]物品定价!C56</f>
        <v>用于点亮持械类角色的天赋。</v>
      </c>
      <c r="D56" t="str">
        <f>[1]物品定价!D56</f>
        <v>prop,304</v>
      </c>
      <c r="E56">
        <f>[1]物品定价!E56</f>
        <v>20</v>
      </c>
      <c r="F56">
        <f>[1]物品定价!F56</f>
        <v>0</v>
      </c>
      <c r="G56">
        <f>[1]物品定价!G56</f>
        <v>60</v>
      </c>
    </row>
    <row r="57" spans="1:7" x14ac:dyDescent="0.2">
      <c r="A57">
        <f>[1]物品定价!A57</f>
        <v>305</v>
      </c>
      <c r="B57" t="str">
        <f>[1]物品定价!B57</f>
        <v>训练刀具</v>
      </c>
      <c r="C57" t="str">
        <f>[1]物品定价!C57</f>
        <v>用于点亮持械类角色的天赋。</v>
      </c>
      <c r="D57" t="str">
        <f>[1]物品定价!D57</f>
        <v>prop,305</v>
      </c>
      <c r="E57">
        <f>[1]物品定价!E57</f>
        <v>50</v>
      </c>
      <c r="F57">
        <f>[1]物品定价!F57</f>
        <v>0</v>
      </c>
      <c r="G57">
        <f>[1]物品定价!G57</f>
        <v>150</v>
      </c>
    </row>
    <row r="58" spans="1:7" x14ac:dyDescent="0.2">
      <c r="A58">
        <f>[1]物品定价!A58</f>
        <v>306</v>
      </c>
      <c r="B58" t="str">
        <f>[1]物品定价!B58</f>
        <v>训练枪械</v>
      </c>
      <c r="C58" t="str">
        <f>[1]物品定价!C58</f>
        <v>用于点亮持械类角色的天赋。</v>
      </c>
      <c r="D58" t="str">
        <f>[1]物品定价!D58</f>
        <v>prop,306</v>
      </c>
      <c r="E58">
        <f>[1]物品定价!E58</f>
        <v>100</v>
      </c>
      <c r="F58">
        <f>[1]物品定价!F58</f>
        <v>0</v>
      </c>
      <c r="G58">
        <f>[1]物品定价!G58</f>
        <v>450</v>
      </c>
    </row>
    <row r="59" spans="1:7" x14ac:dyDescent="0.2">
      <c r="A59">
        <f>[1]物品定价!A59</f>
        <v>307</v>
      </c>
      <c r="B59" t="str">
        <f>[1]物品定价!B59</f>
        <v>超能勺子</v>
      </c>
      <c r="C59" t="str">
        <f>[1]物品定价!C59</f>
        <v>用于点亮超能类角色的天赋。</v>
      </c>
      <c r="D59" t="str">
        <f>[1]物品定价!D59</f>
        <v>prop,307</v>
      </c>
      <c r="E59">
        <f>[1]物品定价!E59</f>
        <v>20</v>
      </c>
      <c r="F59">
        <f>[1]物品定价!F59</f>
        <v>0</v>
      </c>
      <c r="G59">
        <f>[1]物品定价!G59</f>
        <v>60</v>
      </c>
    </row>
    <row r="60" spans="1:7" x14ac:dyDescent="0.2">
      <c r="A60">
        <f>[1]物品定价!A60</f>
        <v>308</v>
      </c>
      <c r="B60" t="str">
        <f>[1]物品定价!B60</f>
        <v>超能飞石</v>
      </c>
      <c r="C60" t="str">
        <f>[1]物品定价!C60</f>
        <v>用于点亮超能类角色的天赋。</v>
      </c>
      <c r="D60" t="str">
        <f>[1]物品定价!D60</f>
        <v>prop,308</v>
      </c>
      <c r="E60">
        <f>[1]物品定价!E60</f>
        <v>50</v>
      </c>
      <c r="F60">
        <f>[1]物品定价!F60</f>
        <v>0</v>
      </c>
      <c r="G60">
        <f>[1]物品定价!G60</f>
        <v>150</v>
      </c>
    </row>
    <row r="61" spans="1:7" x14ac:dyDescent="0.2">
      <c r="A61">
        <f>[1]物品定价!A61</f>
        <v>309</v>
      </c>
      <c r="B61" t="str">
        <f>[1]物品定价!B61</f>
        <v>超能量球</v>
      </c>
      <c r="C61" t="str">
        <f>[1]物品定价!C61</f>
        <v>用于点亮超能类角色的天赋。</v>
      </c>
      <c r="D61" t="str">
        <f>[1]物品定价!D61</f>
        <v>prop,309</v>
      </c>
      <c r="E61">
        <f>[1]物品定价!E61</f>
        <v>100</v>
      </c>
      <c r="F61">
        <f>[1]物品定价!F61</f>
        <v>0</v>
      </c>
      <c r="G61">
        <f>[1]物品定价!G61</f>
        <v>450</v>
      </c>
    </row>
    <row r="62" spans="1:7" x14ac:dyDescent="0.2">
      <c r="A62">
        <f>[1]物品定价!A62</f>
        <v>310</v>
      </c>
      <c r="B62" t="str">
        <f>[1]物品定价!B62</f>
        <v>机械配件</v>
      </c>
      <c r="C62" t="str">
        <f>[1]物品定价!C62</f>
        <v>用于点亮机械类角色的天赋。</v>
      </c>
      <c r="D62" t="str">
        <f>[1]物品定价!D62</f>
        <v>prop,310</v>
      </c>
      <c r="E62">
        <f>[1]物品定价!E62</f>
        <v>20</v>
      </c>
      <c r="F62">
        <f>[1]物品定价!F62</f>
        <v>0</v>
      </c>
      <c r="G62">
        <f>[1]物品定价!G62</f>
        <v>60</v>
      </c>
    </row>
    <row r="63" spans="1:7" x14ac:dyDescent="0.2">
      <c r="A63">
        <f>[1]物品定价!A63</f>
        <v>311</v>
      </c>
      <c r="B63" t="str">
        <f>[1]物品定价!B63</f>
        <v>机械引擎</v>
      </c>
      <c r="C63" t="str">
        <f>[1]物品定价!C63</f>
        <v>用于点亮机械类角色的天赋。</v>
      </c>
      <c r="D63" t="str">
        <f>[1]物品定价!D63</f>
        <v>prop,311</v>
      </c>
      <c r="E63">
        <f>[1]物品定价!E63</f>
        <v>50</v>
      </c>
      <c r="F63">
        <f>[1]物品定价!F63</f>
        <v>0</v>
      </c>
      <c r="G63">
        <f>[1]物品定价!G63</f>
        <v>150</v>
      </c>
    </row>
    <row r="64" spans="1:7" x14ac:dyDescent="0.2">
      <c r="A64">
        <f>[1]物品定价!A64</f>
        <v>312</v>
      </c>
      <c r="B64" t="str">
        <f>[1]物品定价!B64</f>
        <v>能量核心</v>
      </c>
      <c r="C64" t="str">
        <f>[1]物品定价!C64</f>
        <v>用于点亮机械类角色的天赋。</v>
      </c>
      <c r="D64" t="str">
        <f>[1]物品定价!D64</f>
        <v>prop,312</v>
      </c>
      <c r="E64">
        <f>[1]物品定价!E64</f>
        <v>100</v>
      </c>
      <c r="F64">
        <f>[1]物品定价!F64</f>
        <v>0</v>
      </c>
      <c r="G64">
        <f>[1]物品定价!G64</f>
        <v>450</v>
      </c>
    </row>
    <row r="65" spans="1:7" x14ac:dyDescent="0.2">
      <c r="A65">
        <f>[1]物品定价!A65</f>
        <v>313</v>
      </c>
      <c r="B65" t="str">
        <f>[1]物品定价!B65</f>
        <v>低等攻击天赋书</v>
      </c>
      <c r="C65" t="str">
        <f>[1]物品定价!C65</f>
        <v>用于点亮角色的攻击类天赋。</v>
      </c>
      <c r="D65" t="str">
        <f>[1]物品定价!D65</f>
        <v>prop,313</v>
      </c>
      <c r="E65">
        <f>[1]物品定价!E65</f>
        <v>10</v>
      </c>
      <c r="F65">
        <f>[1]物品定价!F65</f>
        <v>0</v>
      </c>
      <c r="G65">
        <f>[1]物品定价!G65</f>
        <v>30</v>
      </c>
    </row>
    <row r="66" spans="1:7" x14ac:dyDescent="0.2">
      <c r="A66">
        <f>[1]物品定价!A66</f>
        <v>314</v>
      </c>
      <c r="B66" t="str">
        <f>[1]物品定价!B66</f>
        <v>中等攻击天赋书</v>
      </c>
      <c r="C66" t="str">
        <f>[1]物品定价!C66</f>
        <v>用于点亮角色的攻击类天赋。</v>
      </c>
      <c r="D66" t="str">
        <f>[1]物品定价!D66</f>
        <v>prop,314</v>
      </c>
      <c r="E66">
        <f>[1]物品定价!E66</f>
        <v>30</v>
      </c>
      <c r="F66">
        <f>[1]物品定价!F66</f>
        <v>0</v>
      </c>
      <c r="G66">
        <f>[1]物品定价!G66</f>
        <v>90</v>
      </c>
    </row>
    <row r="67" spans="1:7" x14ac:dyDescent="0.2">
      <c r="A67">
        <f>[1]物品定价!A67</f>
        <v>315</v>
      </c>
      <c r="B67" t="str">
        <f>[1]物品定价!B67</f>
        <v>高等攻击天赋书</v>
      </c>
      <c r="C67" t="str">
        <f>[1]物品定价!C67</f>
        <v>用于点亮角色的攻击类天赋。</v>
      </c>
      <c r="D67" t="str">
        <f>[1]物品定价!D67</f>
        <v>prop,315</v>
      </c>
      <c r="E67">
        <f>[1]物品定价!E67</f>
        <v>120</v>
      </c>
      <c r="F67">
        <f>[1]物品定价!F67</f>
        <v>0</v>
      </c>
      <c r="G67">
        <f>[1]物品定价!G67</f>
        <v>360</v>
      </c>
    </row>
    <row r="68" spans="1:7" x14ac:dyDescent="0.2">
      <c r="A68">
        <f>[1]物品定价!A68</f>
        <v>316</v>
      </c>
      <c r="B68" t="str">
        <f>[1]物品定价!B68</f>
        <v>低等生存天赋书</v>
      </c>
      <c r="C68" t="str">
        <f>[1]物品定价!C68</f>
        <v>用于点亮角色的防御类天赋。</v>
      </c>
      <c r="D68" t="str">
        <f>[1]物品定价!D68</f>
        <v>prop,316</v>
      </c>
      <c r="E68">
        <f>[1]物品定价!E68</f>
        <v>10</v>
      </c>
      <c r="F68">
        <f>[1]物品定价!F68</f>
        <v>0</v>
      </c>
      <c r="G68">
        <f>[1]物品定价!G68</f>
        <v>30</v>
      </c>
    </row>
    <row r="69" spans="1:7" x14ac:dyDescent="0.2">
      <c r="A69">
        <f>[1]物品定价!A69</f>
        <v>317</v>
      </c>
      <c r="B69" t="str">
        <f>[1]物品定价!B69</f>
        <v>中等生存天赋书</v>
      </c>
      <c r="C69" t="str">
        <f>[1]物品定价!C69</f>
        <v>用于点亮角色的防御类天赋。</v>
      </c>
      <c r="D69" t="str">
        <f>[1]物品定价!D69</f>
        <v>prop,317</v>
      </c>
      <c r="E69">
        <f>[1]物品定价!E69</f>
        <v>30</v>
      </c>
      <c r="F69">
        <f>[1]物品定价!F69</f>
        <v>0</v>
      </c>
      <c r="G69">
        <f>[1]物品定价!G69</f>
        <v>90</v>
      </c>
    </row>
    <row r="70" spans="1:7" x14ac:dyDescent="0.2">
      <c r="A70">
        <f>[1]物品定价!A70</f>
        <v>318</v>
      </c>
      <c r="B70" t="str">
        <f>[1]物品定价!B70</f>
        <v>高等生存天赋书</v>
      </c>
      <c r="C70" t="str">
        <f>[1]物品定价!C70</f>
        <v>用于点亮角色的防御类天赋。</v>
      </c>
      <c r="D70" t="str">
        <f>[1]物品定价!D70</f>
        <v>prop,318</v>
      </c>
      <c r="E70">
        <f>[1]物品定价!E70</f>
        <v>120</v>
      </c>
      <c r="F70">
        <f>[1]物品定价!F70</f>
        <v>0</v>
      </c>
      <c r="G70">
        <f>[1]物品定价!G70</f>
        <v>360</v>
      </c>
    </row>
    <row r="71" spans="1:7" x14ac:dyDescent="0.2">
      <c r="A71">
        <f>[1]物品定价!A71</f>
        <v>319</v>
      </c>
      <c r="B71" t="str">
        <f>[1]物品定价!B71</f>
        <v>低等其他天赋书</v>
      </c>
      <c r="C71" t="str">
        <f>[1]物品定价!C71</f>
        <v>用于点亮角色的功能类天赋。</v>
      </c>
      <c r="D71" t="str">
        <f>[1]物品定价!D71</f>
        <v>prop,319</v>
      </c>
      <c r="E71">
        <f>[1]物品定价!E71</f>
        <v>10</v>
      </c>
      <c r="F71">
        <f>[1]物品定价!F71</f>
        <v>0</v>
      </c>
      <c r="G71">
        <f>[1]物品定价!G71</f>
        <v>0</v>
      </c>
    </row>
    <row r="72" spans="1:7" x14ac:dyDescent="0.2">
      <c r="A72">
        <f>[1]物品定价!A72</f>
        <v>320</v>
      </c>
      <c r="B72" t="str">
        <f>[1]物品定价!B72</f>
        <v>中等其他天赋书</v>
      </c>
      <c r="C72" t="str">
        <f>[1]物品定价!C72</f>
        <v>用于点亮角色的功能类天赋。</v>
      </c>
      <c r="D72" t="str">
        <f>[1]物品定价!D72</f>
        <v>prop,320</v>
      </c>
      <c r="E72">
        <f>[1]物品定价!E72</f>
        <v>30</v>
      </c>
      <c r="F72">
        <f>[1]物品定价!F72</f>
        <v>0</v>
      </c>
      <c r="G72">
        <f>[1]物品定价!G72</f>
        <v>0</v>
      </c>
    </row>
    <row r="73" spans="1:7" x14ac:dyDescent="0.2">
      <c r="A73">
        <f>[1]物品定价!A73</f>
        <v>321</v>
      </c>
      <c r="B73" t="str">
        <f>[1]物品定价!B73</f>
        <v>高等其他天赋书</v>
      </c>
      <c r="C73" t="str">
        <f>[1]物品定价!C73</f>
        <v>用于点亮角色的功能类天赋。</v>
      </c>
      <c r="D73" t="str">
        <f>[1]物品定价!D73</f>
        <v>prop,321</v>
      </c>
      <c r="E73">
        <f>[1]物品定价!E73</f>
        <v>120</v>
      </c>
      <c r="F73">
        <f>[1]物品定价!F73</f>
        <v>0</v>
      </c>
      <c r="G73">
        <f>[1]物品定价!G73</f>
        <v>0</v>
      </c>
    </row>
    <row r="74" spans="1:7" x14ac:dyDescent="0.2">
      <c r="A74">
        <f>[1]物品定价!A74</f>
        <v>322</v>
      </c>
      <c r="B74" t="str">
        <f>[1]物品定价!B74</f>
        <v>觉醒胶囊</v>
      </c>
      <c r="C74" t="str">
        <f>[1]物品定价!C74</f>
        <v>用于激活角色的天赋技能。</v>
      </c>
      <c r="D74" t="str">
        <f>[1]物品定价!D74</f>
        <v>prop,322</v>
      </c>
      <c r="E74">
        <f>[1]物品定价!E74</f>
        <v>50</v>
      </c>
      <c r="F74">
        <f>[1]物品定价!F74</f>
        <v>0</v>
      </c>
      <c r="G74">
        <f>[1]物品定价!G74</f>
        <v>150</v>
      </c>
    </row>
    <row r="75" spans="1:7" x14ac:dyDescent="0.2">
      <c r="A75">
        <f>[1]物品定价!A75</f>
        <v>323</v>
      </c>
      <c r="B75" t="str">
        <f>[1]物品定价!B75</f>
        <v>高级觉醒胶囊</v>
      </c>
      <c r="C75" t="str">
        <f>[1]物品定价!C75</f>
        <v>用于激活角色的天赋技能。</v>
      </c>
      <c r="D75" t="str">
        <f>[1]物品定价!D75</f>
        <v>prop,323</v>
      </c>
      <c r="E75">
        <f>[1]物品定价!E75</f>
        <v>100</v>
      </c>
      <c r="F75">
        <f>[1]物品定价!F75</f>
        <v>0</v>
      </c>
      <c r="G75">
        <f>[1]物品定价!G75</f>
        <v>300</v>
      </c>
    </row>
    <row r="76" spans="1:7" x14ac:dyDescent="0.2">
      <c r="A76">
        <f>[1]物品定价!A76</f>
        <v>401</v>
      </c>
      <c r="B76" t="str">
        <f>[1]物品定价!B76</f>
        <v>1星万能碎片</v>
      </c>
      <c r="C76" t="str">
        <f>[1]物品定价!C76</f>
        <v>用于突破初始星级为1星的角色，可以替代角色碎片。</v>
      </c>
      <c r="D76" t="str">
        <f>[1]物品定价!D76</f>
        <v>prop,401</v>
      </c>
      <c r="E76">
        <f>[1]物品定价!E76</f>
        <v>10</v>
      </c>
      <c r="F76">
        <f>[1]物品定价!F76</f>
        <v>0</v>
      </c>
      <c r="G76">
        <f>[1]物品定价!G76</f>
        <v>0</v>
      </c>
    </row>
    <row r="77" spans="1:7" x14ac:dyDescent="0.2">
      <c r="A77">
        <f>[1]物品定价!A77</f>
        <v>402</v>
      </c>
      <c r="B77" t="str">
        <f>[1]物品定价!B77</f>
        <v>2星万能碎片</v>
      </c>
      <c r="C77" t="str">
        <f>[1]物品定价!C77</f>
        <v>用于突破初始星级为2星的角色，可以替代角色碎片。</v>
      </c>
      <c r="D77" t="str">
        <f>[1]物品定价!D77</f>
        <v>prop,402</v>
      </c>
      <c r="E77">
        <f>[1]物品定价!E77</f>
        <v>20</v>
      </c>
      <c r="F77">
        <f>[1]物品定价!F77</f>
        <v>0</v>
      </c>
      <c r="G77">
        <f>[1]物品定价!G77</f>
        <v>0</v>
      </c>
    </row>
    <row r="78" spans="1:7" x14ac:dyDescent="0.2">
      <c r="A78">
        <f>[1]物品定价!A78</f>
        <v>403</v>
      </c>
      <c r="B78" t="str">
        <f>[1]物品定价!B78</f>
        <v>技能碎片</v>
      </c>
      <c r="C78" t="str">
        <f>[1]物品定价!C78</f>
        <v>可替代任意角色碎片，用于角色技能升级。</v>
      </c>
      <c r="D78" t="str">
        <f>[1]物品定价!D78</f>
        <v>prop,403</v>
      </c>
      <c r="E78">
        <f>[1]物品定价!E78</f>
        <v>100</v>
      </c>
      <c r="F78">
        <f>[1]物品定价!F78</f>
        <v>0</v>
      </c>
      <c r="G78">
        <f>[1]物品定价!G78</f>
        <v>100</v>
      </c>
    </row>
    <row r="79" spans="1:7" x14ac:dyDescent="0.2">
      <c r="A79">
        <f>[1]物品定价!A79</f>
        <v>502</v>
      </c>
      <c r="B79" t="str">
        <f>[1]物品定价!B79</f>
        <v>背心尊者的碎片</v>
      </c>
      <c r="C79" t="str">
        <f>[1]物品定价!C79</f>
        <v>收集40个碎片可以招募角色：背心尊者。同时也是其突破的必备材料。</v>
      </c>
      <c r="D79" t="str">
        <f>[1]物品定价!D79</f>
        <v>prop,502</v>
      </c>
      <c r="E79">
        <f>[1]物品定价!E79</f>
        <v>20</v>
      </c>
      <c r="F79">
        <f>[1]物品定价!F79</f>
        <v>0</v>
      </c>
      <c r="G79">
        <f>[1]物品定价!G79</f>
        <v>0</v>
      </c>
    </row>
    <row r="80" spans="1:7" x14ac:dyDescent="0.2">
      <c r="A80">
        <f>[1]物品定价!A80</f>
        <v>503</v>
      </c>
      <c r="B80" t="str">
        <f>[1]物品定价!B80</f>
        <v>背心黑洞的碎片</v>
      </c>
      <c r="C80" t="str">
        <f>[1]物品定价!C80</f>
        <v>收集30个碎片可以招募角色：背心黑洞。同时也是其突破的必备材料。</v>
      </c>
      <c r="D80" t="str">
        <f>[1]物品定价!D80</f>
        <v>prop,503</v>
      </c>
      <c r="E80">
        <f>[1]物品定价!E80</f>
        <v>10</v>
      </c>
      <c r="F80">
        <f>[1]物品定价!F80</f>
        <v>0</v>
      </c>
      <c r="G80">
        <f>[1]物品定价!G80</f>
        <v>0</v>
      </c>
    </row>
    <row r="81" spans="1:7" x14ac:dyDescent="0.2">
      <c r="A81">
        <f>[1]物品定价!A81</f>
        <v>504</v>
      </c>
      <c r="B81" t="str">
        <f>[1]物品定价!B81</f>
        <v>背心猛虎的碎片</v>
      </c>
      <c r="C81" t="str">
        <f>[1]物品定价!C81</f>
        <v>收集30个碎片可以招募角色：背心猛虎。同时也是其突破的必备材料。</v>
      </c>
      <c r="D81" t="str">
        <f>[1]物品定价!D81</f>
        <v>prop,504</v>
      </c>
      <c r="E81">
        <f>[1]物品定价!E81</f>
        <v>10</v>
      </c>
      <c r="F81">
        <f>[1]物品定价!F81</f>
        <v>0</v>
      </c>
      <c r="G81">
        <f>[1]物品定价!G81</f>
        <v>0</v>
      </c>
    </row>
    <row r="82" spans="1:7" x14ac:dyDescent="0.2">
      <c r="A82">
        <f>[1]物品定价!A82</f>
        <v>505</v>
      </c>
      <c r="B82" t="str">
        <f>[1]物品定价!B82</f>
        <v>钉锤头的碎片</v>
      </c>
      <c r="C82" t="str">
        <f>[1]物品定价!C82</f>
        <v>收集30个碎片可以招募角色：钉锤头。同时也是其突破的必备材料。</v>
      </c>
      <c r="D82" t="str">
        <f>[1]物品定价!D82</f>
        <v>prop,505</v>
      </c>
      <c r="E82">
        <f>[1]物品定价!E82</f>
        <v>10</v>
      </c>
      <c r="F82">
        <f>[1]物品定价!F82</f>
        <v>0</v>
      </c>
      <c r="G82">
        <f>[1]物品定价!G82</f>
        <v>0</v>
      </c>
    </row>
    <row r="83" spans="1:7" x14ac:dyDescent="0.2">
      <c r="A83">
        <f>[1]物品定价!A83</f>
        <v>508</v>
      </c>
      <c r="B83" t="str">
        <f>[1]物品定价!B83</f>
        <v>基诺斯博士的碎片</v>
      </c>
      <c r="C83" t="str">
        <f>[1]物品定价!C83</f>
        <v>收集40个碎片可以招募角色：基诺斯博士。同时也是其突破的必备材料。</v>
      </c>
      <c r="D83" t="str">
        <f>[1]物品定价!D83</f>
        <v>prop,508</v>
      </c>
      <c r="E83">
        <f>[1]物品定价!E83</f>
        <v>20</v>
      </c>
      <c r="F83">
        <f>[1]物品定价!F83</f>
        <v>0</v>
      </c>
      <c r="G83">
        <f>[1]物品定价!G83</f>
        <v>0</v>
      </c>
    </row>
    <row r="84" spans="1:7" x14ac:dyDescent="0.2">
      <c r="A84">
        <f>[1]物品定价!A84</f>
        <v>509</v>
      </c>
      <c r="B84" t="str">
        <f>[1]物品定价!B84</f>
        <v>土龙的碎片</v>
      </c>
      <c r="C84" t="str">
        <f>[1]物品定价!C84</f>
        <v>收集30个碎片可以招募角色：土龙。同时也是其突破的必备材料。</v>
      </c>
      <c r="D84" t="str">
        <f>[1]物品定价!D84</f>
        <v>prop,509</v>
      </c>
      <c r="E84">
        <f>[1]物品定价!E84</f>
        <v>10</v>
      </c>
      <c r="F84">
        <f>[1]物品定价!F84</f>
        <v>0</v>
      </c>
      <c r="G84">
        <f>[1]物品定价!G84</f>
        <v>0</v>
      </c>
    </row>
    <row r="85" spans="1:7" x14ac:dyDescent="0.2">
      <c r="A85">
        <f>[1]物品定价!A85</f>
        <v>510</v>
      </c>
      <c r="B85" t="str">
        <f>[1]物品定价!B85</f>
        <v>蚊女的碎片</v>
      </c>
      <c r="C85" t="str">
        <f>[1]物品定价!C85</f>
        <v>收集40个碎片可以招募角色：蚊女。同时也是其突破的必备材料。</v>
      </c>
      <c r="D85" t="str">
        <f>[1]物品定价!D85</f>
        <v>prop,510</v>
      </c>
      <c r="E85">
        <f>[1]物品定价!E85</f>
        <v>20</v>
      </c>
      <c r="F85">
        <f>[1]物品定价!F85</f>
        <v>0</v>
      </c>
      <c r="G85">
        <f>[1]物品定价!G85</f>
        <v>0</v>
      </c>
    </row>
    <row r="86" spans="1:7" x14ac:dyDescent="0.2">
      <c r="A86">
        <f>[1]物品定价!A86</f>
        <v>511</v>
      </c>
      <c r="B86" t="str">
        <f>[1]物品定价!B86</f>
        <v>兽王的碎片</v>
      </c>
      <c r="C86" t="str">
        <f>[1]物品定价!C86</f>
        <v>收集40个碎片可以招募角色：兽王。同时也是其突破的必备材料。</v>
      </c>
      <c r="D86" t="str">
        <f>[1]物品定价!D86</f>
        <v>prop,511</v>
      </c>
      <c r="E86">
        <f>[1]物品定价!E86</f>
        <v>20</v>
      </c>
      <c r="F86">
        <f>[1]物品定价!F86</f>
        <v>0</v>
      </c>
      <c r="G86">
        <f>[1]物品定价!G86</f>
        <v>0</v>
      </c>
    </row>
    <row r="87" spans="1:7" x14ac:dyDescent="0.2">
      <c r="A87">
        <f>[1]物品定价!A87</f>
        <v>512</v>
      </c>
      <c r="B87" t="str">
        <f>[1]物品定价!B87</f>
        <v>装甲猩猩的碎片</v>
      </c>
      <c r="C87" t="str">
        <f>[1]物品定价!C87</f>
        <v>收集40个碎片可以招募角色：装甲猩猩。同时也是其突破的必备材料。</v>
      </c>
      <c r="D87" t="str">
        <f>[1]物品定价!D87</f>
        <v>prop,512</v>
      </c>
      <c r="E87">
        <f>[1]物品定价!E87</f>
        <v>20</v>
      </c>
      <c r="F87">
        <f>[1]物品定价!F87</f>
        <v>0</v>
      </c>
      <c r="G87">
        <f>[1]物品定价!G87</f>
        <v>0</v>
      </c>
    </row>
    <row r="88" spans="1:7" x14ac:dyDescent="0.2">
      <c r="A88">
        <f>[1]物品定价!A88</f>
        <v>513</v>
      </c>
      <c r="B88" t="str">
        <f>[1]物品定价!B88</f>
        <v>阿修罗独角仙的碎片</v>
      </c>
      <c r="C88" t="str">
        <f>[1]物品定价!C88</f>
        <v>收集50个碎片可以招募角色：阿修罗独角仙。同时也是其突破的必备材料。</v>
      </c>
      <c r="D88" t="str">
        <f>[1]物品定价!D88</f>
        <v>prop,513</v>
      </c>
      <c r="E88">
        <f>[1]物品定价!E88</f>
        <v>100</v>
      </c>
      <c r="F88">
        <f>[1]物品定价!F88</f>
        <v>0</v>
      </c>
      <c r="G88">
        <f>[1]物品定价!G88</f>
        <v>0</v>
      </c>
    </row>
    <row r="89" spans="1:7" x14ac:dyDescent="0.2">
      <c r="A89">
        <f>[1]物品定价!A89</f>
        <v>514</v>
      </c>
      <c r="B89" t="str">
        <f>[1]物品定价!B89</f>
        <v>冲天好小子的碎片</v>
      </c>
      <c r="C89" t="str">
        <f>[1]物品定价!C89</f>
        <v>收集30个碎片可以招募角色：冲天好小子。同时也是其突破的必备材料。</v>
      </c>
      <c r="D89" t="str">
        <f>[1]物品定价!D89</f>
        <v>prop,514</v>
      </c>
      <c r="E89">
        <f>[1]物品定价!E89</f>
        <v>10</v>
      </c>
      <c r="F89">
        <f>[1]物品定价!F89</f>
        <v>0</v>
      </c>
      <c r="G89">
        <f>[1]物品定价!G89</f>
        <v>0</v>
      </c>
    </row>
    <row r="90" spans="1:7" x14ac:dyDescent="0.2">
      <c r="A90">
        <f>[1]物品定价!A90</f>
        <v>515</v>
      </c>
      <c r="B90" t="str">
        <f>[1]物品定价!B90</f>
        <v>快拳侠的碎片</v>
      </c>
      <c r="C90" t="str">
        <f>[1]物品定价!C90</f>
        <v>收集30个碎片可以招募角色：快拳侠。同时也是其突破的必备材料。</v>
      </c>
      <c r="D90" t="str">
        <f>[1]物品定价!D90</f>
        <v>prop,515</v>
      </c>
      <c r="E90">
        <f>[1]物品定价!E90</f>
        <v>10</v>
      </c>
      <c r="F90">
        <f>[1]物品定价!F90</f>
        <v>0</v>
      </c>
      <c r="G90">
        <f>[1]物品定价!G90</f>
        <v>0</v>
      </c>
    </row>
    <row r="91" spans="1:7" x14ac:dyDescent="0.2">
      <c r="A91">
        <f>[1]物品定价!A91</f>
        <v>516</v>
      </c>
      <c r="B91" t="str">
        <f>[1]物品定价!B91</f>
        <v>丧服吊带裤的碎片</v>
      </c>
      <c r="C91" t="str">
        <f>[1]物品定价!C91</f>
        <v>收集30个碎片可以招募角色：丧服吊带裤。同时也是其突破的必备材料。</v>
      </c>
      <c r="D91" t="str">
        <f>[1]物品定价!D91</f>
        <v>prop,516</v>
      </c>
      <c r="E91">
        <f>[1]物品定价!E91</f>
        <v>10</v>
      </c>
      <c r="F91">
        <f>[1]物品定价!F91</f>
        <v>0</v>
      </c>
      <c r="G91">
        <f>[1]物品定价!G91</f>
        <v>0</v>
      </c>
    </row>
    <row r="92" spans="1:7" x14ac:dyDescent="0.2">
      <c r="A92">
        <f>[1]物品定价!A92</f>
        <v>517</v>
      </c>
      <c r="B92" t="str">
        <f>[1]物品定价!B92</f>
        <v>十字键的碎片</v>
      </c>
      <c r="C92" t="str">
        <f>[1]物品定价!C92</f>
        <v>收集30个碎片可以招募角色：十字键。同时也是其突破的必备材料。</v>
      </c>
      <c r="D92" t="str">
        <f>[1]物品定价!D92</f>
        <v>prop,517</v>
      </c>
      <c r="E92">
        <f>[1]物品定价!E92</f>
        <v>10</v>
      </c>
      <c r="F92">
        <f>[1]物品定价!F92</f>
        <v>0</v>
      </c>
      <c r="G92">
        <f>[1]物品定价!G92</f>
        <v>0</v>
      </c>
    </row>
    <row r="93" spans="1:7" x14ac:dyDescent="0.2">
      <c r="A93">
        <f>[1]物品定价!A93</f>
        <v>518</v>
      </c>
      <c r="B93" t="str">
        <f>[1]物品定价!B93</f>
        <v>微笑超人的碎片</v>
      </c>
      <c r="C93" t="str">
        <f>[1]物品定价!C93</f>
        <v>收集40个碎片可以招募角色：微笑超人。同时也是其突破的必备材料。</v>
      </c>
      <c r="D93" t="str">
        <f>[1]物品定价!D93</f>
        <v>prop,518</v>
      </c>
      <c r="E93">
        <f>[1]物品定价!E93</f>
        <v>20</v>
      </c>
      <c r="F93">
        <f>[1]物品定价!F93</f>
        <v>0</v>
      </c>
      <c r="G93">
        <f>[1]物品定价!G93</f>
        <v>0</v>
      </c>
    </row>
    <row r="94" spans="1:7" x14ac:dyDescent="0.2">
      <c r="A94">
        <f>[1]物品定价!A94</f>
        <v>519</v>
      </c>
      <c r="B94" t="str">
        <f>[1]物品定价!B94</f>
        <v>闪电Max的碎片</v>
      </c>
      <c r="C94" t="str">
        <f>[1]物品定价!C94</f>
        <v>收集40个碎片可以招募角色：闪电Max。同时也是其突破的必备材料。</v>
      </c>
      <c r="D94" t="str">
        <f>[1]物品定价!D94</f>
        <v>prop,519</v>
      </c>
      <c r="E94">
        <f>[1]物品定价!E94</f>
        <v>20</v>
      </c>
      <c r="F94">
        <f>[1]物品定价!F94</f>
        <v>0</v>
      </c>
      <c r="G94">
        <f>[1]物品定价!G94</f>
        <v>0</v>
      </c>
    </row>
    <row r="95" spans="1:7" x14ac:dyDescent="0.2">
      <c r="A95">
        <f>[1]物品定价!A95</f>
        <v>520</v>
      </c>
      <c r="B95" t="str">
        <f>[1]物品定价!B95</f>
        <v>弹簧胡子的碎片</v>
      </c>
      <c r="C95" t="str">
        <f>[1]物品定价!C95</f>
        <v>收集40个碎片可以招募角色：弹簧胡子。同时也是其突破的必备材料。</v>
      </c>
      <c r="D95" t="str">
        <f>[1]物品定价!D95</f>
        <v>prop,520</v>
      </c>
      <c r="E95">
        <f>[1]物品定价!E95</f>
        <v>20</v>
      </c>
      <c r="F95">
        <f>[1]物品定价!F95</f>
        <v>0</v>
      </c>
      <c r="G95">
        <f>[1]物品定价!G95</f>
        <v>0</v>
      </c>
    </row>
    <row r="96" spans="1:7" x14ac:dyDescent="0.2">
      <c r="A96">
        <f>[1]物品定价!A96</f>
        <v>521</v>
      </c>
      <c r="B96" t="str">
        <f>[1]物品定价!B96</f>
        <v>黄金球的碎片</v>
      </c>
      <c r="C96" t="str">
        <f>[1]物品定价!C96</f>
        <v>收集40个碎片可以招募角色：黄金球。同时也是其突破的必备材料。</v>
      </c>
      <c r="D96" t="str">
        <f>[1]物品定价!D96</f>
        <v>prop,521</v>
      </c>
      <c r="E96">
        <f>[1]物品定价!E96</f>
        <v>20</v>
      </c>
      <c r="F96">
        <f>[1]物品定价!F96</f>
        <v>0</v>
      </c>
      <c r="G96">
        <f>[1]物品定价!G96</f>
        <v>0</v>
      </c>
    </row>
    <row r="97" spans="1:7" x14ac:dyDescent="0.2">
      <c r="A97">
        <f>[1]物品定价!A97</f>
        <v>522</v>
      </c>
      <c r="B97" t="str">
        <f>[1]物品定价!B97</f>
        <v>斯奈克的碎片</v>
      </c>
      <c r="C97" t="str">
        <f>[1]物品定价!C97</f>
        <v>收集40个碎片可以招募角色：斯奈克。同时也是其突破的必备材料。</v>
      </c>
      <c r="D97" t="str">
        <f>[1]物品定价!D97</f>
        <v>prop,522</v>
      </c>
      <c r="E97">
        <f>[1]物品定价!E97</f>
        <v>20</v>
      </c>
      <c r="F97">
        <f>[1]物品定价!F97</f>
        <v>0</v>
      </c>
      <c r="G97">
        <f>[1]物品定价!G97</f>
        <v>0</v>
      </c>
    </row>
    <row r="98" spans="1:7" x14ac:dyDescent="0.2">
      <c r="A98">
        <f>[1]物品定价!A98</f>
        <v>523</v>
      </c>
      <c r="B98" t="str">
        <f>[1]物品定价!B98</f>
        <v>毒刺的碎片</v>
      </c>
      <c r="C98" t="str">
        <f>[1]物品定价!C98</f>
        <v>收集40个碎片可以招募角色：毒刺。同时也是其突破的必备材料。</v>
      </c>
      <c r="D98" t="str">
        <f>[1]物品定价!D98</f>
        <v>prop,523</v>
      </c>
      <c r="E98">
        <f>[1]物品定价!E98</f>
        <v>20</v>
      </c>
      <c r="F98">
        <f>[1]物品定价!F98</f>
        <v>0</v>
      </c>
      <c r="G98">
        <f>[1]物品定价!G98</f>
        <v>0</v>
      </c>
    </row>
    <row r="99" spans="1:7" x14ac:dyDescent="0.2">
      <c r="A99">
        <f>[1]物品定价!A99</f>
        <v>524</v>
      </c>
      <c r="B99" t="str">
        <f>[1]物品定价!B99</f>
        <v>青焰的碎片</v>
      </c>
      <c r="C99" t="str">
        <f>[1]物品定价!C99</f>
        <v>收集40个碎片可以招募角色：青焰。同时也是其突破的必备材料。</v>
      </c>
      <c r="D99" t="str">
        <f>[1]物品定价!D99</f>
        <v>prop,524</v>
      </c>
      <c r="E99">
        <f>[1]物品定价!E99</f>
        <v>20</v>
      </c>
      <c r="F99">
        <f>[1]物品定价!F99</f>
        <v>0</v>
      </c>
      <c r="G99">
        <f>[1]物品定价!G99</f>
        <v>0</v>
      </c>
    </row>
    <row r="100" spans="1:7" x14ac:dyDescent="0.2">
      <c r="A100">
        <f>[1]物品定价!A100</f>
        <v>525</v>
      </c>
      <c r="B100" t="str">
        <f>[1]物品定价!B100</f>
        <v>甜心假面的碎片</v>
      </c>
      <c r="C100" t="str">
        <f>[1]物品定价!C100</f>
        <v>收集40个碎片可以招募角色：甜心假面。同时也是其突破的必备材料。</v>
      </c>
      <c r="D100" t="str">
        <f>[1]物品定价!D100</f>
        <v>prop,525</v>
      </c>
      <c r="E100">
        <f>[1]物品定价!E100</f>
        <v>20</v>
      </c>
      <c r="F100">
        <f>[1]物品定价!F100</f>
        <v>0</v>
      </c>
      <c r="G100">
        <f>[1]物品定价!G100</f>
        <v>0</v>
      </c>
    </row>
    <row r="101" spans="1:7" x14ac:dyDescent="0.2">
      <c r="A101">
        <f>[1]物品定价!A101</f>
        <v>526</v>
      </c>
      <c r="B101" t="str">
        <f>[1]物品定价!B101</f>
        <v>性感囚犯的碎片</v>
      </c>
      <c r="C101" t="str">
        <f>[1]物品定价!C101</f>
        <v>收集40个碎片可以招募角色：性感囚犯。同时也是其突破的必备材料。</v>
      </c>
      <c r="D101" t="str">
        <f>[1]物品定价!D101</f>
        <v>prop,526</v>
      </c>
      <c r="E101">
        <f>[1]物品定价!E101</f>
        <v>20</v>
      </c>
      <c r="F101">
        <f>[1]物品定价!F101</f>
        <v>0</v>
      </c>
      <c r="G101">
        <f>[1]物品定价!G101</f>
        <v>0</v>
      </c>
    </row>
    <row r="102" spans="1:7" x14ac:dyDescent="0.2">
      <c r="A102">
        <f>[1]物品定价!A102</f>
        <v>527</v>
      </c>
      <c r="B102" t="str">
        <f>[1]物品定价!B102</f>
        <v>银色獠牙邦古的碎片</v>
      </c>
      <c r="C102" t="str">
        <f>[1]物品定价!C102</f>
        <v>收集50个碎片可以招募角色：银色獠牙邦古。同时也是其突破的必备材料。</v>
      </c>
      <c r="D102" t="str">
        <f>[1]物品定价!D102</f>
        <v>prop,527</v>
      </c>
      <c r="E102">
        <f>[1]物品定价!E102</f>
        <v>100</v>
      </c>
      <c r="F102">
        <f>[1]物品定价!F102</f>
        <v>0</v>
      </c>
      <c r="G102">
        <f>[1]物品定价!G102</f>
        <v>0</v>
      </c>
    </row>
    <row r="103" spans="1:7" x14ac:dyDescent="0.2">
      <c r="A103">
        <f>[1]物品定价!A103</f>
        <v>529</v>
      </c>
      <c r="B103" t="str">
        <f>[1]物品定价!B103</f>
        <v>螃蟹怪的碎片</v>
      </c>
      <c r="C103" t="str">
        <f>[1]物品定价!C103</f>
        <v>收集30个碎片可以招募角色：螃蟹怪。同时也是其突破的必备材料。</v>
      </c>
      <c r="D103" t="str">
        <f>[1]物品定价!D103</f>
        <v>prop,529</v>
      </c>
      <c r="E103">
        <f>[1]物品定价!E103</f>
        <v>10</v>
      </c>
      <c r="F103">
        <f>[1]物品定价!F103</f>
        <v>0</v>
      </c>
      <c r="G103">
        <f>[1]物品定价!G103</f>
        <v>0</v>
      </c>
    </row>
    <row r="104" spans="1:7" x14ac:dyDescent="0.2">
      <c r="A104">
        <f>[1]物品定价!A104</f>
        <v>530</v>
      </c>
      <c r="B104" t="str">
        <f>[1]物品定价!B104</f>
        <v>汽车人的碎片</v>
      </c>
      <c r="C104" t="str">
        <f>[1]物品定价!C104</f>
        <v>收集30个碎片可以招募角色：汽车人。同时也是其突破的必备材料。</v>
      </c>
      <c r="D104" t="str">
        <f>[1]物品定价!D104</f>
        <v>prop,530</v>
      </c>
      <c r="E104">
        <f>[1]物品定价!E104</f>
        <v>10</v>
      </c>
      <c r="F104">
        <f>[1]物品定价!F104</f>
        <v>0</v>
      </c>
      <c r="G104">
        <f>[1]物品定价!G104</f>
        <v>0</v>
      </c>
    </row>
    <row r="105" spans="1:7" x14ac:dyDescent="0.2">
      <c r="A105">
        <f>[1]物品定价!A105</f>
        <v>531</v>
      </c>
      <c r="B105" t="str">
        <f>[1]物品定价!B105</f>
        <v>无限海带的碎片</v>
      </c>
      <c r="C105" t="str">
        <f>[1]物品定价!C105</f>
        <v>收集40个碎片可以招募角色：无限海带。同时也是其突破的必备材料。</v>
      </c>
      <c r="D105" t="str">
        <f>[1]物品定价!D105</f>
        <v>prop,531</v>
      </c>
      <c r="E105">
        <f>[1]物品定价!E105</f>
        <v>20</v>
      </c>
      <c r="F105">
        <f>[1]物品定价!F105</f>
        <v>0</v>
      </c>
      <c r="G105">
        <f>[1]物品定价!G105</f>
        <v>0</v>
      </c>
    </row>
    <row r="106" spans="1:7" x14ac:dyDescent="0.2">
      <c r="A106">
        <f>[1]物品定价!A106</f>
        <v>532</v>
      </c>
      <c r="B106" t="str">
        <f>[1]物品定价!B106</f>
        <v>地底王的碎片</v>
      </c>
      <c r="C106" t="str">
        <f>[1]物品定价!C106</f>
        <v>收集40个碎片可以招募角色：地底王。同时也是其突破的必备材料。</v>
      </c>
      <c r="D106" t="str">
        <f>[1]物品定价!D106</f>
        <v>prop,532</v>
      </c>
      <c r="E106">
        <f>[1]物品定价!E106</f>
        <v>20</v>
      </c>
      <c r="F106">
        <f>[1]物品定价!F106</f>
        <v>0</v>
      </c>
      <c r="G106">
        <f>[1]物品定价!G106</f>
        <v>0</v>
      </c>
    </row>
    <row r="107" spans="1:7" x14ac:dyDescent="0.2">
      <c r="A107">
        <f>[1]物品定价!A107</f>
        <v>533</v>
      </c>
      <c r="B107" t="str">
        <f>[1]物品定价!B107</f>
        <v>深海王的碎片</v>
      </c>
      <c r="C107" t="str">
        <f>[1]物品定价!C107</f>
        <v>收集40个碎片可以招募角色：深海王。同时也是其突破的必备材料。</v>
      </c>
      <c r="D107" t="str">
        <f>[1]物品定价!D107</f>
        <v>prop,533</v>
      </c>
      <c r="E107">
        <f>[1]物品定价!E107</f>
        <v>20</v>
      </c>
      <c r="F107">
        <f>[1]物品定价!F107</f>
        <v>0</v>
      </c>
      <c r="G107">
        <f>[1]物品定价!G107</f>
        <v>0</v>
      </c>
    </row>
    <row r="108" spans="1:7" x14ac:dyDescent="0.2">
      <c r="A108">
        <f>[1]物品定价!A108</f>
        <v>534</v>
      </c>
      <c r="B108" t="str">
        <f>[1]物品定价!B108</f>
        <v>天空王的碎片</v>
      </c>
      <c r="C108" t="str">
        <f>[1]物品定价!C108</f>
        <v>收集40个碎片可以招募角色：天空王。同时也是其突破的必备材料。</v>
      </c>
      <c r="D108" t="str">
        <f>[1]物品定价!D108</f>
        <v>prop,534</v>
      </c>
      <c r="E108">
        <f>[1]物品定价!E108</f>
        <v>20</v>
      </c>
      <c r="F108">
        <f>[1]物品定价!F108</f>
        <v>0</v>
      </c>
      <c r="G108">
        <f>[1]物品定价!G108</f>
        <v>0</v>
      </c>
    </row>
    <row r="109" spans="1:7" x14ac:dyDescent="0.2">
      <c r="A109">
        <f>[1]物品定价!A109</f>
        <v>535</v>
      </c>
      <c r="B109" t="str">
        <f>[1]物品定价!B109</f>
        <v>疫苗人的碎片</v>
      </c>
      <c r="C109" t="str">
        <f>[1]物品定价!C109</f>
        <v>收集40个碎片可以招募角色：疫苗人。同时也是其突破的必备材料。</v>
      </c>
      <c r="D109" t="str">
        <f>[1]物品定价!D109</f>
        <v>prop,535</v>
      </c>
      <c r="E109">
        <f>[1]物品定价!E109</f>
        <v>20</v>
      </c>
      <c r="F109">
        <f>[1]物品定价!F109</f>
        <v>0</v>
      </c>
      <c r="G109">
        <f>[1]物品定价!G109</f>
        <v>0</v>
      </c>
    </row>
    <row r="110" spans="1:7" x14ac:dyDescent="0.2">
      <c r="A110">
        <f>[1]物品定价!A110</f>
        <v>536</v>
      </c>
      <c r="B110" t="str">
        <f>[1]物品定价!B110</f>
        <v>戈留干修普的碎片</v>
      </c>
      <c r="C110" t="str">
        <f>[1]物品定价!C110</f>
        <v>收集40个碎片可以招募角色：戈留干修普。同时也是其突破的必备材料。</v>
      </c>
      <c r="D110" t="str">
        <f>[1]物品定价!D110</f>
        <v>prop,536</v>
      </c>
      <c r="E110">
        <f>[1]物品定价!E110</f>
        <v>20</v>
      </c>
      <c r="F110">
        <f>[1]物品定价!F110</f>
        <v>0</v>
      </c>
      <c r="G110">
        <f>[1]物品定价!G110</f>
        <v>0</v>
      </c>
    </row>
    <row r="111" spans="1:7" x14ac:dyDescent="0.2">
      <c r="A111">
        <f>[1]物品定价!A111</f>
        <v>537</v>
      </c>
      <c r="B111" t="str">
        <f>[1]物品定价!B111</f>
        <v>格洛里巴斯的碎片</v>
      </c>
      <c r="C111" t="str">
        <f>[1]物品定价!C111</f>
        <v>收集40个碎片可以招募角色：格洛里巴斯。同时也是其突破的必备材料。</v>
      </c>
      <c r="D111" t="str">
        <f>[1]物品定价!D111</f>
        <v>prop,537</v>
      </c>
      <c r="E111">
        <f>[1]物品定价!E111</f>
        <v>20</v>
      </c>
      <c r="F111">
        <f>[1]物品定价!F111</f>
        <v>0</v>
      </c>
      <c r="G111">
        <f>[1]物品定价!G111</f>
        <v>0</v>
      </c>
    </row>
    <row r="112" spans="1:7" x14ac:dyDescent="0.2">
      <c r="A112">
        <f>[1]物品定价!A112</f>
        <v>538</v>
      </c>
      <c r="B112" t="str">
        <f>[1]物品定价!B112</f>
        <v>战栗的龙卷的碎片</v>
      </c>
      <c r="C112" t="str">
        <f>[1]物品定价!C112</f>
        <v>收集50个碎片可以招募角色：战栗的龙卷。同时也是其突破的必备材料。</v>
      </c>
      <c r="D112" t="str">
        <f>[1]物品定价!D112</f>
        <v>prop,538</v>
      </c>
      <c r="E112">
        <f>[1]物品定价!E112</f>
        <v>100</v>
      </c>
      <c r="F112">
        <f>[1]物品定价!F112</f>
        <v>0</v>
      </c>
      <c r="G112">
        <f>[1]物品定价!G112</f>
        <v>0</v>
      </c>
    </row>
    <row r="113" spans="1:7" x14ac:dyDescent="0.2">
      <c r="A113">
        <f>[1]物品定价!A113</f>
        <v>539</v>
      </c>
      <c r="B113" t="str">
        <f>[1]物品定价!B113</f>
        <v>梅鲁扎嘎鲁多的碎片</v>
      </c>
      <c r="C113" t="str">
        <f>[1]物品定价!C113</f>
        <v>收集50个碎片可以招募角色：梅鲁扎嘎鲁多。同时也是其突破的必备材料。</v>
      </c>
      <c r="D113" t="str">
        <f>[1]物品定价!D113</f>
        <v>prop,539</v>
      </c>
      <c r="E113">
        <f>[1]物品定价!E113</f>
        <v>100</v>
      </c>
      <c r="F113">
        <f>[1]物品定价!F113</f>
        <v>0</v>
      </c>
      <c r="G113">
        <f>[1]物品定价!G113</f>
        <v>0</v>
      </c>
    </row>
    <row r="114" spans="1:7" x14ac:dyDescent="0.2">
      <c r="A114">
        <f>[1]物品定价!A114</f>
        <v>540</v>
      </c>
      <c r="B114" t="str">
        <f>[1]物品定价!B114</f>
        <v>原子武士的碎片</v>
      </c>
      <c r="C114" t="str">
        <f>[1]物品定价!C114</f>
        <v>收集50个碎片可以招募角色：原子武士。同时也是其突破的必备材料。</v>
      </c>
      <c r="D114" t="str">
        <f>[1]物品定价!D114</f>
        <v>prop,540</v>
      </c>
      <c r="E114">
        <f>[1]物品定价!E114</f>
        <v>100</v>
      </c>
      <c r="F114">
        <f>[1]物品定价!F114</f>
        <v>0</v>
      </c>
      <c r="G114">
        <f>[1]物品定价!G114</f>
        <v>0</v>
      </c>
    </row>
    <row r="115" spans="1:7" x14ac:dyDescent="0.2">
      <c r="A115">
        <f>[1]物品定价!A115</f>
        <v>541</v>
      </c>
      <c r="B115" t="str">
        <f>[1]物品定价!B115</f>
        <v>居合庵的碎片</v>
      </c>
      <c r="C115" t="str">
        <f>[1]物品定价!C115</f>
        <v>收集40个碎片可以招募角色：居合庵。同时也是其突破的必备材料。</v>
      </c>
      <c r="D115" t="str">
        <f>[1]物品定价!D115</f>
        <v>prop,541</v>
      </c>
      <c r="E115">
        <f>[1]物品定价!E115</f>
        <v>20</v>
      </c>
      <c r="F115">
        <f>[1]物品定价!F115</f>
        <v>0</v>
      </c>
      <c r="G115">
        <f>[1]物品定价!G115</f>
        <v>0</v>
      </c>
    </row>
    <row r="116" spans="1:7" x14ac:dyDescent="0.2">
      <c r="A116">
        <f>[1]物品定价!A116</f>
        <v>542</v>
      </c>
      <c r="B116" t="str">
        <f>[1]物品定价!B116</f>
        <v>僵尸男的碎片</v>
      </c>
      <c r="C116" t="str">
        <f>[1]物品定价!C116</f>
        <v>收集50个碎片可以招募角色：僵尸男。同时也是其突破的必备材料。</v>
      </c>
      <c r="D116" t="str">
        <f>[1]物品定价!D116</f>
        <v>prop,542</v>
      </c>
      <c r="E116">
        <f>[1]物品定价!E116</f>
        <v>100</v>
      </c>
      <c r="F116">
        <f>[1]物品定价!F116</f>
        <v>0</v>
      </c>
      <c r="G116">
        <f>[1]物品定价!G116</f>
        <v>0</v>
      </c>
    </row>
    <row r="117" spans="1:7" x14ac:dyDescent="0.2">
      <c r="A117">
        <f>[1]物品定价!A117</f>
        <v>543</v>
      </c>
      <c r="B117" t="str">
        <f>[1]物品定价!B117</f>
        <v>金属球棒的碎片</v>
      </c>
      <c r="C117" t="str">
        <f>[1]物品定价!C117</f>
        <v>收集50个碎片可以招募角色：金属球棒。同时也是其突破的必备材料。</v>
      </c>
      <c r="D117" t="str">
        <f>[1]物品定价!D117</f>
        <v>prop,543</v>
      </c>
      <c r="E117">
        <f>[1]物品定价!E117</f>
        <v>100</v>
      </c>
      <c r="F117">
        <f>[1]物品定价!F117</f>
        <v>0</v>
      </c>
      <c r="G117">
        <f>[1]物品定价!G117</f>
        <v>0</v>
      </c>
    </row>
    <row r="118" spans="1:7" x14ac:dyDescent="0.2">
      <c r="A118">
        <f>[1]物品定价!A118</f>
        <v>544</v>
      </c>
      <c r="B118" t="str">
        <f>[1]物品定价!B118</f>
        <v>童帝的碎片</v>
      </c>
      <c r="C118" t="str">
        <f>[1]物品定价!C118</f>
        <v>收集50个碎片可以招募角色：童帝。同时也是其突破的必备材料。</v>
      </c>
      <c r="D118" t="str">
        <f>[1]物品定价!D118</f>
        <v>prop,544</v>
      </c>
      <c r="E118">
        <f>[1]物品定价!E118</f>
        <v>100</v>
      </c>
      <c r="F118">
        <f>[1]物品定价!F118</f>
        <v>0</v>
      </c>
      <c r="G118">
        <f>[1]物品定价!G118</f>
        <v>0</v>
      </c>
    </row>
    <row r="119" spans="1:7" x14ac:dyDescent="0.2">
      <c r="A119">
        <f>[1]物品定价!A119</f>
        <v>545</v>
      </c>
      <c r="B119" t="str">
        <f>[1]物品定价!B119</f>
        <v>金属骑士的碎片</v>
      </c>
      <c r="C119" t="str">
        <f>[1]物品定价!C119</f>
        <v>收集50个碎片可以招募角色：金属骑士。同时也是其突破的必备材料。</v>
      </c>
      <c r="D119" t="str">
        <f>[1]物品定价!D119</f>
        <v>prop,545</v>
      </c>
      <c r="E119">
        <f>[1]物品定价!E119</f>
        <v>100</v>
      </c>
      <c r="F119">
        <f>[1]物品定价!F119</f>
        <v>0</v>
      </c>
      <c r="G119">
        <f>[1]物品定价!G119</f>
        <v>0</v>
      </c>
    </row>
    <row r="120" spans="1:7" x14ac:dyDescent="0.2">
      <c r="A120">
        <f>[1]物品定价!A120</f>
        <v>546</v>
      </c>
      <c r="B120" t="str">
        <f>[1]物品定价!B120</f>
        <v>音速索尼克的碎片</v>
      </c>
      <c r="C120" t="str">
        <f>[1]物品定价!C120</f>
        <v>收集40个碎片可以招募角色：音速索尼克。同时也是其突破的必备材料。</v>
      </c>
      <c r="D120" t="str">
        <f>[1]物品定价!D120</f>
        <v>prop,546</v>
      </c>
      <c r="E120">
        <f>[1]物品定价!E120</f>
        <v>20</v>
      </c>
      <c r="F120">
        <f>[1]物品定价!F120</f>
        <v>0</v>
      </c>
      <c r="G120">
        <f>[1]物品定价!G120</f>
        <v>0</v>
      </c>
    </row>
    <row r="121" spans="1:7" x14ac:dyDescent="0.2">
      <c r="A121">
        <f>[1]物品定价!A121</f>
        <v>547</v>
      </c>
      <c r="B121" t="str">
        <f>[1]物品定价!B121</f>
        <v>无证骑士的碎片</v>
      </c>
      <c r="C121" t="str">
        <f>[1]物品定价!C121</f>
        <v>收集30个碎片可以招募角色：无证骑士。同时也是其突破的必备材料。</v>
      </c>
      <c r="D121" t="str">
        <f>[1]物品定价!D121</f>
        <v>prop,547</v>
      </c>
      <c r="E121">
        <f>[1]物品定价!E121</f>
        <v>10</v>
      </c>
      <c r="F121">
        <f>[1]物品定价!F121</f>
        <v>0</v>
      </c>
      <c r="G121">
        <f>[1]物品定价!G121</f>
        <v>0</v>
      </c>
    </row>
    <row r="122" spans="1:7" x14ac:dyDescent="0.2">
      <c r="A122">
        <f>[1]物品定价!A122</f>
        <v>548</v>
      </c>
      <c r="B122" t="str">
        <f>[1]物品定价!B122</f>
        <v>大背头侠的碎片</v>
      </c>
      <c r="C122" t="str">
        <f>[1]物品定价!C122</f>
        <v>收集30个碎片可以招募角色：大背头侠。同时也是其突破的必备材料。</v>
      </c>
      <c r="D122" t="str">
        <f>[1]物品定价!D122</f>
        <v>prop,548</v>
      </c>
      <c r="E122">
        <f>[1]物品定价!E122</f>
        <v>10</v>
      </c>
      <c r="F122">
        <f>[1]物品定价!F122</f>
        <v>0</v>
      </c>
      <c r="G122">
        <f>[1]物品定价!G122</f>
        <v>0</v>
      </c>
    </row>
    <row r="123" spans="1:7" x14ac:dyDescent="0.2">
      <c r="A123">
        <f>[1]物品定价!A123</f>
        <v>549</v>
      </c>
      <c r="B123" t="str">
        <f>[1]物品定价!B123</f>
        <v>杰诺斯的碎片</v>
      </c>
      <c r="C123" t="str">
        <f>[1]物品定价!C123</f>
        <v>收集40个碎片可以招募角色：杰诺斯。同时也是其突破的必备材料。</v>
      </c>
      <c r="D123" t="str">
        <f>[1]物品定价!D123</f>
        <v>prop,549</v>
      </c>
      <c r="E123">
        <f>[1]物品定价!E123</f>
        <v>20</v>
      </c>
      <c r="F123">
        <f>[1]物品定价!F123</f>
        <v>0</v>
      </c>
      <c r="G123">
        <f>[1]物品定价!G123</f>
        <v>0</v>
      </c>
    </row>
    <row r="124" spans="1:7" x14ac:dyDescent="0.2">
      <c r="A124">
        <f>[1]物品定价!A124</f>
        <v>551</v>
      </c>
      <c r="B124" t="str">
        <f>[1]物品定价!B124</f>
        <v>地狱的吹雪的碎片</v>
      </c>
      <c r="C124" t="str">
        <f>[1]物品定价!C124</f>
        <v>收集40个碎片可以招募角色：地狱的吹雪。同时也是其突破的必备材料。</v>
      </c>
      <c r="D124" t="str">
        <f>[1]物品定价!D124</f>
        <v>prop,551</v>
      </c>
      <c r="E124">
        <f>[1]物品定价!E124</f>
        <v>20</v>
      </c>
      <c r="F124">
        <f>[1]物品定价!F124</f>
        <v>0</v>
      </c>
      <c r="G124">
        <f>[1]物品定价!G124</f>
        <v>0</v>
      </c>
    </row>
    <row r="125" spans="1:7" x14ac:dyDescent="0.2">
      <c r="A125">
        <f>[1]物品定价!A125</f>
        <v>552</v>
      </c>
      <c r="B125" t="str">
        <f>[1]物品定价!B125</f>
        <v>三节棍莉莉的碎片</v>
      </c>
      <c r="C125" t="str">
        <f>[1]物品定价!C125</f>
        <v>收集30个碎片可以招募角色：三节棍莉莉。同时也是其突破的必备材料。</v>
      </c>
      <c r="D125" t="str">
        <f>[1]物品定价!D125</f>
        <v>prop,552</v>
      </c>
      <c r="E125">
        <f>[1]物品定价!E125</f>
        <v>10</v>
      </c>
      <c r="F125">
        <f>[1]物品定价!F125</f>
        <v>0</v>
      </c>
      <c r="G125">
        <f>[1]物品定价!G125</f>
        <v>0</v>
      </c>
    </row>
    <row r="126" spans="1:7" x14ac:dyDescent="0.2">
      <c r="A126">
        <f>[1]物品定价!A126</f>
        <v>553</v>
      </c>
      <c r="B126" t="str">
        <f>[1]物品定价!B126</f>
        <v>睫毛的碎片</v>
      </c>
      <c r="C126" t="str">
        <f>[1]物品定价!C126</f>
        <v>收集30个碎片可以招募角色：睫毛。同时也是其突破的必备材料。</v>
      </c>
      <c r="D126" t="str">
        <f>[1]物品定价!D126</f>
        <v>prop,553</v>
      </c>
      <c r="E126">
        <f>[1]物品定价!E126</f>
        <v>10</v>
      </c>
      <c r="F126">
        <f>[1]物品定价!F126</f>
        <v>0</v>
      </c>
      <c r="G126">
        <f>[1]物品定价!G126</f>
        <v>0</v>
      </c>
    </row>
    <row r="127" spans="1:7" x14ac:dyDescent="0.2">
      <c r="A127">
        <f>[1]物品定价!A127</f>
        <v>554</v>
      </c>
      <c r="B127" t="str">
        <f>[1]物品定价!B127</f>
        <v>山猿的碎片</v>
      </c>
      <c r="C127" t="str">
        <f>[1]物品定价!C127</f>
        <v>收集30个碎片可以招募角色：山猿。同时也是其突破的必备材料。</v>
      </c>
      <c r="D127" t="str">
        <f>[1]物品定价!D127</f>
        <v>prop,554</v>
      </c>
      <c r="E127">
        <f>[1]物品定价!E127</f>
        <v>10</v>
      </c>
      <c r="F127">
        <f>[1]物品定价!F127</f>
        <v>0</v>
      </c>
      <c r="G127">
        <f>[1]物品定价!G127</f>
        <v>0</v>
      </c>
    </row>
    <row r="128" spans="1:7" x14ac:dyDescent="0.2">
      <c r="A128">
        <f>[1]物品定价!A128</f>
        <v>555</v>
      </c>
      <c r="B128" t="str">
        <f>[1]物品定价!B128</f>
        <v>螳螂男的碎片</v>
      </c>
      <c r="C128" t="str">
        <f>[1]物品定价!C128</f>
        <v>收集30个碎片可以招募角色：螳螂男。同时也是其突破的必备材料。</v>
      </c>
      <c r="D128" t="str">
        <f>[1]物品定价!D128</f>
        <v>prop,555</v>
      </c>
      <c r="E128">
        <f>[1]物品定价!E128</f>
        <v>10</v>
      </c>
      <c r="F128">
        <f>[1]物品定价!F128</f>
        <v>0</v>
      </c>
      <c r="G128">
        <f>[1]物品定价!G128</f>
        <v>0</v>
      </c>
    </row>
    <row r="129" spans="1:7" x14ac:dyDescent="0.2">
      <c r="A129">
        <f>[1]物品定价!A129</f>
        <v>556</v>
      </c>
      <c r="B129" t="str">
        <f>[1]物品定价!B129</f>
        <v>青蛙男的碎片</v>
      </c>
      <c r="C129" t="str">
        <f>[1]物品定价!C129</f>
        <v>收集30个碎片可以招募角色：青蛙男。同时也是其突破的必备材料。</v>
      </c>
      <c r="D129" t="str">
        <f>[1]物品定价!D129</f>
        <v>prop,556</v>
      </c>
      <c r="E129">
        <f>[1]物品定价!E129</f>
        <v>10</v>
      </c>
      <c r="F129">
        <f>[1]物品定价!F129</f>
        <v>0</v>
      </c>
      <c r="G129">
        <f>[1]物品定价!G129</f>
        <v>0</v>
      </c>
    </row>
    <row r="130" spans="1:7" x14ac:dyDescent="0.2">
      <c r="A130">
        <f>[1]物品定价!A130</f>
        <v>557</v>
      </c>
      <c r="B130" t="str">
        <f>[1]物品定价!B130</f>
        <v>蛞蝓男的碎片</v>
      </c>
      <c r="C130" t="str">
        <f>[1]物品定价!C130</f>
        <v>收集30个碎片可以招募角色：蛞蝓男。同时也是其突破的必备材料。</v>
      </c>
      <c r="D130" t="str">
        <f>[1]物品定价!D130</f>
        <v>prop,557</v>
      </c>
      <c r="E130">
        <f>[1]物品定价!E130</f>
        <v>10</v>
      </c>
      <c r="F130">
        <f>[1]物品定价!F130</f>
        <v>0</v>
      </c>
      <c r="G130">
        <f>[1]物品定价!G130</f>
        <v>0</v>
      </c>
    </row>
    <row r="131" spans="1:7" x14ac:dyDescent="0.2">
      <c r="A131">
        <f>[1]物品定价!A131</f>
        <v>558</v>
      </c>
      <c r="B131" t="str">
        <f>[1]物品定价!B131</f>
        <v>深海族的碎片</v>
      </c>
      <c r="C131" t="str">
        <f>[1]物品定价!C131</f>
        <v>收集30个碎片可以招募角色：深海族。同时也是其突破的必备材料。</v>
      </c>
      <c r="D131" t="str">
        <f>[1]物品定价!D131</f>
        <v>prop,558</v>
      </c>
      <c r="E131">
        <f>[1]物品定价!E131</f>
        <v>10</v>
      </c>
      <c r="F131">
        <f>[1]物品定价!F131</f>
        <v>0</v>
      </c>
      <c r="G131">
        <f>[1]物品定价!G131</f>
        <v>0</v>
      </c>
    </row>
    <row r="132" spans="1:7" x14ac:dyDescent="0.2">
      <c r="A132">
        <f>[1]物品定价!A132</f>
        <v>559</v>
      </c>
      <c r="B132" t="str">
        <f>[1]物品定价!B132</f>
        <v>暗黑海盗团炮击手的碎片</v>
      </c>
      <c r="C132" t="str">
        <f>[1]物品定价!C132</f>
        <v>收集30个碎片可以招募角色：暗黑海盗团炮击手。同时也是其突破的必备材料。</v>
      </c>
      <c r="D132" t="str">
        <f>[1]物品定价!D132</f>
        <v>prop,559</v>
      </c>
      <c r="E132">
        <f>[1]物品定价!E132</f>
        <v>10</v>
      </c>
      <c r="F132">
        <f>[1]物品定价!F132</f>
        <v>0</v>
      </c>
      <c r="G132">
        <f>[1]物品定价!G132</f>
        <v>0</v>
      </c>
    </row>
    <row r="133" spans="1:7" x14ac:dyDescent="0.2">
      <c r="A133">
        <f>[1]物品定价!A133</f>
        <v>609</v>
      </c>
      <c r="B133" t="str">
        <f>[1]物品定价!B133</f>
        <v>英雄宝箱</v>
      </c>
      <c r="C133" t="str">
        <f>[1]物品定价!C133</f>
        <v>3选1英雄</v>
      </c>
      <c r="D133" t="str">
        <f>[1]物品定价!D133</f>
        <v>prop,609</v>
      </c>
      <c r="E133">
        <f>[1]物品定价!E133</f>
        <v>800</v>
      </c>
      <c r="F133">
        <f>[1]物品定价!F133</f>
        <v>0</v>
      </c>
      <c r="G133">
        <f>[1]物品定价!G133</f>
        <v>0</v>
      </c>
    </row>
    <row r="134" spans="1:7" x14ac:dyDescent="0.2">
      <c r="A134">
        <f>[1]物品定价!A134</f>
        <v>610</v>
      </c>
      <c r="B134" t="str">
        <f>[1]物品定价!B134</f>
        <v>英雄碎片宝箱</v>
      </c>
      <c r="C134" t="str">
        <f>[1]物品定价!C134</f>
        <v>3选1碎片</v>
      </c>
      <c r="D134" t="str">
        <f>[1]物品定价!D134</f>
        <v>prop,610</v>
      </c>
      <c r="E134">
        <f>[1]物品定价!E134</f>
        <v>0</v>
      </c>
      <c r="F134">
        <f>[1]物品定价!F134</f>
        <v>0</v>
      </c>
      <c r="G134">
        <f>[1]物品定价!G134</f>
        <v>0</v>
      </c>
    </row>
    <row r="135" spans="1:7" x14ac:dyDescent="0.2">
      <c r="A135">
        <f>[1]物品定价!A135</f>
        <v>611</v>
      </c>
      <c r="B135" t="str">
        <f>[1]物品定价!B135</f>
        <v>英雄碎片宝箱</v>
      </c>
      <c r="C135" t="str">
        <f>[1]物品定价!C135</f>
        <v>3选1碎片</v>
      </c>
      <c r="D135" t="str">
        <f>[1]物品定价!D135</f>
        <v>prop,611</v>
      </c>
      <c r="E135">
        <f>[1]物品定价!E135</f>
        <v>0</v>
      </c>
      <c r="F135">
        <f>[1]物品定价!F135</f>
        <v>0</v>
      </c>
      <c r="G135">
        <f>[1]物品定价!G135</f>
        <v>0</v>
      </c>
    </row>
    <row r="136" spans="1:7" x14ac:dyDescent="0.2">
      <c r="A136">
        <f>[1]物品定价!A136</f>
        <v>612</v>
      </c>
      <c r="B136">
        <f>[1]物品定价!B136</f>
        <v>0</v>
      </c>
      <c r="C136">
        <f>[1]物品定价!C136</f>
        <v>0</v>
      </c>
      <c r="D136" t="str">
        <f>[1]物品定价!D136</f>
        <v>prop,612</v>
      </c>
      <c r="E136">
        <f>[1]物品定价!E136</f>
        <v>0</v>
      </c>
      <c r="F136">
        <f>[1]物品定价!F136</f>
        <v>0</v>
      </c>
      <c r="G136">
        <f>[1]物品定价!G136</f>
        <v>0</v>
      </c>
    </row>
    <row r="137" spans="1:7" x14ac:dyDescent="0.2">
      <c r="A137">
        <f>[1]物品定价!A137</f>
        <v>613</v>
      </c>
      <c r="B137">
        <f>[1]物品定价!B137</f>
        <v>0</v>
      </c>
      <c r="C137">
        <f>[1]物品定价!C137</f>
        <v>0</v>
      </c>
      <c r="D137" t="str">
        <f>[1]物品定价!D137</f>
        <v>prop,613</v>
      </c>
      <c r="E137">
        <f>[1]物品定价!E137</f>
        <v>0</v>
      </c>
      <c r="F137">
        <f>[1]物品定价!F137</f>
        <v>0</v>
      </c>
      <c r="G137">
        <f>[1]物品定价!G137</f>
        <v>0</v>
      </c>
    </row>
    <row r="138" spans="1:7" x14ac:dyDescent="0.2">
      <c r="A138">
        <f>[1]物品定价!A138</f>
        <v>614</v>
      </c>
      <c r="B138">
        <f>[1]物品定价!B138</f>
        <v>0</v>
      </c>
      <c r="C138">
        <f>[1]物品定价!C138</f>
        <v>0</v>
      </c>
      <c r="D138" t="str">
        <f>[1]物品定价!D138</f>
        <v>prop,614</v>
      </c>
      <c r="E138">
        <f>[1]物品定价!E138</f>
        <v>0</v>
      </c>
      <c r="F138">
        <f>[1]物品定价!F138</f>
        <v>0</v>
      </c>
      <c r="G138">
        <f>[1]物品定价!G138</f>
        <v>0</v>
      </c>
    </row>
    <row r="139" spans="1:7" x14ac:dyDescent="0.2">
      <c r="A139">
        <f>[1]物品定价!A139</f>
        <v>615</v>
      </c>
      <c r="B139">
        <f>[1]物品定价!B139</f>
        <v>0</v>
      </c>
      <c r="C139">
        <f>[1]物品定价!C139</f>
        <v>0</v>
      </c>
      <c r="D139" t="str">
        <f>[1]物品定价!D139</f>
        <v>prop,615</v>
      </c>
      <c r="E139">
        <f>[1]物品定价!E139</f>
        <v>0</v>
      </c>
      <c r="F139">
        <f>[1]物品定价!F139</f>
        <v>0</v>
      </c>
      <c r="G139">
        <f>[1]物品定价!G139</f>
        <v>0</v>
      </c>
    </row>
    <row r="140" spans="1:7" x14ac:dyDescent="0.2">
      <c r="A140">
        <f>[1]物品定价!A140</f>
        <v>616</v>
      </c>
      <c r="B140" t="str">
        <f>[1]物品定价!B140</f>
        <v>公会礼包</v>
      </c>
      <c r="C140">
        <f>[1]物品定价!C140</f>
        <v>0</v>
      </c>
      <c r="D140" t="str">
        <f>[1]物品定价!D140</f>
        <v>prop,616</v>
      </c>
      <c r="E140">
        <f>[1]物品定价!E140</f>
        <v>0</v>
      </c>
      <c r="F140">
        <f>[1]物品定价!F140</f>
        <v>0</v>
      </c>
      <c r="G140">
        <f>[1]物品定价!G140</f>
        <v>0</v>
      </c>
    </row>
    <row r="141" spans="1:7" x14ac:dyDescent="0.2">
      <c r="A141">
        <f>[1]物品定价!A141</f>
        <v>617</v>
      </c>
      <c r="B141" t="str">
        <f>[1]物品定价!B141</f>
        <v>低级认证包</v>
      </c>
      <c r="C141" t="str">
        <f>[1]物品定价!C141</f>
        <v>包含4种类型的低级认证材料*10。</v>
      </c>
      <c r="D141" t="str">
        <f>[1]物品定价!D141</f>
        <v>prop,617</v>
      </c>
      <c r="E141">
        <f>[1]物品定价!E141</f>
        <v>0</v>
      </c>
      <c r="F141">
        <f>[1]物品定价!F141</f>
        <v>0</v>
      </c>
      <c r="G141">
        <f>[1]物品定价!G141</f>
        <v>0</v>
      </c>
    </row>
    <row r="142" spans="1:7" x14ac:dyDescent="0.2">
      <c r="A142">
        <f>[1]物品定价!A142</f>
        <v>618</v>
      </c>
      <c r="B142" t="str">
        <f>[1]物品定价!B142</f>
        <v>高级认证包</v>
      </c>
      <c r="C142" t="str">
        <f>[1]物品定价!C142</f>
        <v>包含4种类型的高等认证材料*10。</v>
      </c>
      <c r="D142" t="str">
        <f>[1]物品定价!D142</f>
        <v>prop,618</v>
      </c>
      <c r="E142">
        <f>[1]物品定价!E142</f>
        <v>0</v>
      </c>
      <c r="F142">
        <f>[1]物品定价!F142</f>
        <v>0</v>
      </c>
      <c r="G142">
        <f>[1]物品定价!G142</f>
        <v>0</v>
      </c>
    </row>
    <row r="143" spans="1:7" x14ac:dyDescent="0.2">
      <c r="A143">
        <f>[1]物品定价!A143</f>
        <v>619</v>
      </c>
      <c r="B143" t="str">
        <f>[1]物品定价!B143</f>
        <v>初级天赋材料包</v>
      </c>
      <c r="C143" t="str">
        <f>[1]物品定价!C143</f>
        <v>包含4种类型的初级天赋材料*10。</v>
      </c>
      <c r="D143" t="str">
        <f>[1]物品定价!D143</f>
        <v>prop,619</v>
      </c>
      <c r="E143">
        <f>[1]物品定价!E143</f>
        <v>0</v>
      </c>
      <c r="F143">
        <f>[1]物品定价!F143</f>
        <v>0</v>
      </c>
      <c r="G143">
        <f>[1]物品定价!G143</f>
        <v>0</v>
      </c>
    </row>
    <row r="144" spans="1:7" x14ac:dyDescent="0.2">
      <c r="A144">
        <f>[1]物品定价!A144</f>
        <v>620</v>
      </c>
      <c r="B144" t="str">
        <f>[1]物品定价!B144</f>
        <v>中级天赋材料包</v>
      </c>
      <c r="C144" t="str">
        <f>[1]物品定价!C144</f>
        <v>包含4种类型的中级天赋材料*10。</v>
      </c>
      <c r="D144" t="str">
        <f>[1]物品定价!D144</f>
        <v>prop,620</v>
      </c>
      <c r="E144">
        <f>[1]物品定价!E144</f>
        <v>0</v>
      </c>
      <c r="F144">
        <f>[1]物品定价!F144</f>
        <v>0</v>
      </c>
      <c r="G144">
        <f>[1]物品定价!G144</f>
        <v>0</v>
      </c>
    </row>
    <row r="145" spans="1:7" x14ac:dyDescent="0.2">
      <c r="A145">
        <f>[1]物品定价!A145</f>
        <v>621</v>
      </c>
      <c r="B145" t="str">
        <f>[1]物品定价!B145</f>
        <v>高级天赋材料包</v>
      </c>
      <c r="C145" t="str">
        <f>[1]物品定价!C145</f>
        <v>包含4种类型的高级天赋材料*10。</v>
      </c>
      <c r="D145" t="str">
        <f>[1]物品定价!D145</f>
        <v>prop,621</v>
      </c>
      <c r="E145">
        <f>[1]物品定价!E145</f>
        <v>0</v>
      </c>
      <c r="F145">
        <f>[1]物品定价!F145</f>
        <v>0</v>
      </c>
      <c r="G145">
        <f>[1]物品定价!G145</f>
        <v>0</v>
      </c>
    </row>
    <row r="146" spans="1:7" x14ac:dyDescent="0.2">
      <c r="A146">
        <f>[1]物品定价!A146</f>
        <v>622</v>
      </c>
      <c r="B146" t="str">
        <f>[1]物品定价!B146</f>
        <v>二星角色自选</v>
      </c>
      <c r="C146" t="str">
        <f>[1]物品定价!C146</f>
        <v>任选1个2星角色。</v>
      </c>
      <c r="D146" t="str">
        <f>[1]物品定价!D146</f>
        <v>prop,622</v>
      </c>
      <c r="E146">
        <f>[1]物品定价!E146</f>
        <v>0</v>
      </c>
      <c r="F146">
        <f>[1]物品定价!F146</f>
        <v>0</v>
      </c>
      <c r="G146">
        <f>[1]物品定价!G146</f>
        <v>0</v>
      </c>
    </row>
    <row r="147" spans="1:7" x14ac:dyDescent="0.2">
      <c r="A147">
        <f>[1]物品定价!A147</f>
        <v>623</v>
      </c>
      <c r="B147" t="str">
        <f>[1]物品定价!B147</f>
        <v>三星角色自选</v>
      </c>
      <c r="C147" t="str">
        <f>[1]物品定价!C147</f>
        <v>任选1个3星角色</v>
      </c>
      <c r="D147" t="str">
        <f>[1]物品定价!D147</f>
        <v>prop,623</v>
      </c>
      <c r="E147">
        <f>[1]物品定价!E147</f>
        <v>0</v>
      </c>
      <c r="F147">
        <f>[1]物品定价!F147</f>
        <v>0</v>
      </c>
      <c r="G147">
        <f>[1]物品定价!G147</f>
        <v>0</v>
      </c>
    </row>
    <row r="148" spans="1:7" x14ac:dyDescent="0.2">
      <c r="A148">
        <f>[1]物品定价!A148</f>
        <v>624</v>
      </c>
      <c r="B148" t="str">
        <f>[1]物品定价!B148</f>
        <v>S级英雄自选</v>
      </c>
      <c r="C148" t="str">
        <f>[1]物品定价!C148</f>
        <v>任选1个S级英雄</v>
      </c>
      <c r="D148" t="str">
        <f>[1]物品定价!D148</f>
        <v>prop,624</v>
      </c>
      <c r="E148">
        <f>[1]物品定价!E148</f>
        <v>0</v>
      </c>
      <c r="F148">
        <f>[1]物品定价!F148</f>
        <v>0</v>
      </c>
      <c r="G148">
        <f>[1]物品定价!G148</f>
        <v>0</v>
      </c>
    </row>
    <row r="149" spans="1:7" x14ac:dyDescent="0.2">
      <c r="A149">
        <f>[1]物品定价!A149</f>
        <v>601</v>
      </c>
      <c r="B149" t="str">
        <f>[1]物品定价!B149</f>
        <v>or礼包</v>
      </c>
      <c r="C149" t="str">
        <f>[1]物品定价!C149</f>
        <v>or礼包的描述</v>
      </c>
      <c r="D149" t="str">
        <f>[1]物品定价!D149</f>
        <v>prop,601</v>
      </c>
      <c r="E149">
        <f>[1]物品定价!E149</f>
        <v>0</v>
      </c>
      <c r="F149">
        <f>[1]物品定价!F149</f>
        <v>0</v>
      </c>
      <c r="G149">
        <f>[1]物品定价!G149</f>
        <v>0</v>
      </c>
    </row>
    <row r="150" spans="1:7" x14ac:dyDescent="0.2">
      <c r="A150">
        <f>[1]物品定价!A150</f>
        <v>602</v>
      </c>
      <c r="B150" t="str">
        <f>[1]物品定价!B150</f>
        <v>and礼包</v>
      </c>
      <c r="C150" t="str">
        <f>[1]物品定价!C150</f>
        <v>and礼包的描述</v>
      </c>
      <c r="D150" t="str">
        <f>[1]物品定价!D150</f>
        <v>prop,602</v>
      </c>
      <c r="E150">
        <f>[1]物品定价!E150</f>
        <v>0</v>
      </c>
      <c r="F150">
        <f>[1]物品定价!F150</f>
        <v>0</v>
      </c>
      <c r="G150">
        <f>[1]物品定价!G150</f>
        <v>0</v>
      </c>
    </row>
    <row r="151" spans="1:7" x14ac:dyDescent="0.2">
      <c r="A151">
        <f>[1]物品定价!A151</f>
        <v>603</v>
      </c>
      <c r="B151" t="str">
        <f>[1]物品定价!B151</f>
        <v>30体力包</v>
      </c>
      <c r="C151" t="str">
        <f>[1]物品定价!C151</f>
        <v>30体力包</v>
      </c>
      <c r="D151" t="str">
        <f>[1]物品定价!D151</f>
        <v>prop,603</v>
      </c>
      <c r="E151">
        <f>[1]物品定价!E151</f>
        <v>0</v>
      </c>
      <c r="F151">
        <f>[1]物品定价!F151</f>
        <v>0</v>
      </c>
      <c r="G151">
        <f>[1]物品定价!G151</f>
        <v>0</v>
      </c>
    </row>
    <row r="152" spans="1:7" x14ac:dyDescent="0.2">
      <c r="A152">
        <f>[1]物品定价!A152</f>
        <v>604</v>
      </c>
      <c r="B152" t="str">
        <f>[1]物品定价!B152</f>
        <v>60体力包</v>
      </c>
      <c r="C152" t="str">
        <f>[1]物品定价!C152</f>
        <v>60体力包</v>
      </c>
      <c r="D152" t="str">
        <f>[1]物品定价!D152</f>
        <v>prop,604</v>
      </c>
      <c r="E152">
        <f>[1]物品定价!E152</f>
        <v>0</v>
      </c>
      <c r="F152">
        <f>[1]物品定价!F152</f>
        <v>0</v>
      </c>
      <c r="G152">
        <f>[1]物品定价!G152</f>
        <v>0</v>
      </c>
    </row>
    <row r="153" spans="1:7" x14ac:dyDescent="0.2">
      <c r="A153">
        <f>[1]物品定价!A153</f>
        <v>605</v>
      </c>
      <c r="B153" t="str">
        <f>[1]物品定价!B153</f>
        <v>120体力包</v>
      </c>
      <c r="C153" t="str">
        <f>[1]物品定价!C153</f>
        <v>120体力包</v>
      </c>
      <c r="D153" t="str">
        <f>[1]物品定价!D153</f>
        <v>prop,605</v>
      </c>
      <c r="E153">
        <f>[1]物品定价!E153</f>
        <v>0</v>
      </c>
      <c r="F153">
        <f>[1]物品定价!F153</f>
        <v>0</v>
      </c>
      <c r="G153">
        <f>[1]物品定价!G153</f>
        <v>0</v>
      </c>
    </row>
    <row r="154" spans="1:7" x14ac:dyDescent="0.2">
      <c r="A154">
        <f>[1]物品定价!A154</f>
        <v>606</v>
      </c>
      <c r="B154" t="str">
        <f>[1]物品定价!B154</f>
        <v>1W现金包</v>
      </c>
      <c r="C154" t="str">
        <f>[1]物品定价!C154</f>
        <v>1W现金包</v>
      </c>
      <c r="D154" t="str">
        <f>[1]物品定价!D154</f>
        <v>prop,606</v>
      </c>
      <c r="E154">
        <f>[1]物品定价!E154</f>
        <v>0</v>
      </c>
      <c r="F154">
        <f>[1]物品定价!F154</f>
        <v>0</v>
      </c>
      <c r="G154">
        <f>[1]物品定价!G154</f>
        <v>0</v>
      </c>
    </row>
    <row r="155" spans="1:7" x14ac:dyDescent="0.2">
      <c r="A155">
        <f>[1]物品定价!A155</f>
        <v>607</v>
      </c>
      <c r="B155" t="str">
        <f>[1]物品定价!B155</f>
        <v>5W现金包</v>
      </c>
      <c r="C155" t="str">
        <f>[1]物品定价!C155</f>
        <v>5W现金包</v>
      </c>
      <c r="D155" t="str">
        <f>[1]物品定价!D155</f>
        <v>prop,607</v>
      </c>
      <c r="E155">
        <f>[1]物品定价!E155</f>
        <v>0</v>
      </c>
      <c r="F155">
        <f>[1]物品定价!F155</f>
        <v>0</v>
      </c>
      <c r="G155">
        <f>[1]物品定价!G155</f>
        <v>0</v>
      </c>
    </row>
    <row r="156" spans="1:7" x14ac:dyDescent="0.2">
      <c r="A156">
        <f>[1]物品定价!A156</f>
        <v>608</v>
      </c>
      <c r="B156" t="str">
        <f>[1]物品定价!B156</f>
        <v>10W现金包</v>
      </c>
      <c r="C156" t="str">
        <f>[1]物品定价!C156</f>
        <v>10W现金包</v>
      </c>
      <c r="D156" t="str">
        <f>[1]物品定价!D156</f>
        <v>prop,608</v>
      </c>
      <c r="E156">
        <f>[1]物品定价!E156</f>
        <v>0</v>
      </c>
      <c r="F156">
        <f>[1]物品定价!F156</f>
        <v>0</v>
      </c>
      <c r="G156">
        <f>[1]物品定价!G156</f>
        <v>0</v>
      </c>
    </row>
    <row r="157" spans="1:7" x14ac:dyDescent="0.2">
      <c r="A157">
        <f>[1]物品定价!A157</f>
        <v>701</v>
      </c>
      <c r="B157" t="str">
        <f>[1]物品定价!B157</f>
        <v>普通招募令</v>
      </c>
      <c r="C157" t="str">
        <f>[1]物品定价!C157</f>
        <v>可以进行一次普通招募。普通招募有概率获得1-2星角色。</v>
      </c>
      <c r="D157" t="str">
        <f>[1]物品定价!D157</f>
        <v>prop,701</v>
      </c>
      <c r="E157">
        <f>[1]物品定价!E157</f>
        <v>50</v>
      </c>
      <c r="F157">
        <f>[1]物品定价!F157</f>
        <v>0</v>
      </c>
      <c r="G157">
        <f>[1]物品定价!G157</f>
        <v>50</v>
      </c>
    </row>
    <row r="158" spans="1:7" x14ac:dyDescent="0.2">
      <c r="A158">
        <f>[1]物品定价!A158</f>
        <v>702</v>
      </c>
      <c r="B158" t="str">
        <f>[1]物品定价!B158</f>
        <v>高级招募令</v>
      </c>
      <c r="C158" t="str">
        <f>[1]物品定价!C158</f>
        <v>可以进行一次高级招募。高级招募有概率获得1-3星角色。</v>
      </c>
      <c r="D158" t="str">
        <f>[1]物品定价!D158</f>
        <v>prop,702</v>
      </c>
      <c r="E158">
        <f>[1]物品定价!E158</f>
        <v>250</v>
      </c>
      <c r="F158">
        <f>[1]物品定价!F158</f>
        <v>0</v>
      </c>
      <c r="G158">
        <f>[1]物品定价!G158</f>
        <v>250</v>
      </c>
    </row>
    <row r="159" spans="1:7" x14ac:dyDescent="0.2">
      <c r="A159">
        <f>[1]物品定价!A159</f>
        <v>703</v>
      </c>
      <c r="B159" t="str">
        <f>[1]物品定价!B159</f>
        <v>私藏招募令</v>
      </c>
      <c r="C159" t="str">
        <f>[1]物品定价!C159</f>
        <v>可以进行一次私藏招募。私藏招募必出2-3星角色。</v>
      </c>
      <c r="D159" t="str">
        <f>[1]物品定价!D159</f>
        <v>prop,703</v>
      </c>
      <c r="E159">
        <f>[1]物品定价!E159</f>
        <v>1650</v>
      </c>
      <c r="F159">
        <f>[1]物品定价!F159</f>
        <v>0</v>
      </c>
      <c r="G159">
        <f>[1]物品定价!G159</f>
        <v>2500</v>
      </c>
    </row>
    <row r="160" spans="1:7" x14ac:dyDescent="0.2">
      <c r="A160">
        <f>[1]物品定价!A160</f>
        <v>704</v>
      </c>
      <c r="B160" t="str">
        <f>[1]物品定价!B160</f>
        <v>高级招募令的碎片</v>
      </c>
      <c r="C160" t="str">
        <f>[1]物品定价!C160</f>
        <v>20个碎片可以合成1个高级招募令。</v>
      </c>
      <c r="D160" t="str">
        <f>[1]物品定价!D160</f>
        <v>prop,704</v>
      </c>
      <c r="E160">
        <f>[1]物品定价!E160</f>
        <v>12.5</v>
      </c>
      <c r="F160">
        <f>[1]物品定价!F160</f>
        <v>0</v>
      </c>
      <c r="G160">
        <f>[1]物品定价!G160</f>
        <v>12.5</v>
      </c>
    </row>
    <row r="161" spans="1:7" x14ac:dyDescent="0.2">
      <c r="A161">
        <f>[1]物品定价!A161</f>
        <v>705</v>
      </c>
      <c r="B161" t="str">
        <f>[1]物品定价!B161</f>
        <v>英雄招募令</v>
      </c>
      <c r="C161" t="str">
        <f>[1]物品定价!C161</f>
        <v>可以进行一次英雄招募。英雄招募必出1-3星英雄。</v>
      </c>
      <c r="D161" t="str">
        <f>[1]物品定价!D161</f>
        <v>prop,705</v>
      </c>
      <c r="E161">
        <f>[1]物品定价!E161</f>
        <v>1000</v>
      </c>
      <c r="F161">
        <f>[1]物品定价!F161</f>
        <v>0</v>
      </c>
      <c r="G161">
        <f>[1]物品定价!G161</f>
        <v>1500</v>
      </c>
    </row>
    <row r="162" spans="1:7" x14ac:dyDescent="0.2">
      <c r="A162">
        <f>[1]物品定价!A162</f>
        <v>706</v>
      </c>
      <c r="B162" t="str">
        <f>[1]物品定价!B162</f>
        <v>怪人招募令</v>
      </c>
      <c r="C162" t="str">
        <f>[1]物品定价!C162</f>
        <v>可以进行一次怪人招募。英雄招募必出1-3星怪人。</v>
      </c>
      <c r="D162" t="str">
        <f>[1]物品定价!D162</f>
        <v>prop,706</v>
      </c>
      <c r="E162">
        <f>[1]物品定价!E162</f>
        <v>1000</v>
      </c>
      <c r="F162">
        <f>[1]物品定价!F162</f>
        <v>0</v>
      </c>
      <c r="G162">
        <f>[1]物品定价!G162</f>
        <v>1500</v>
      </c>
    </row>
    <row r="163" spans="1:7" x14ac:dyDescent="0.2">
      <c r="A163">
        <f>[1]物品定价!A163</f>
        <v>801</v>
      </c>
      <c r="B163" t="str">
        <f>[1]物品定价!B163</f>
        <v>琦玉一拳</v>
      </c>
      <c r="C163" t="str">
        <f>[1]物品定价!C163</f>
        <v>可以请求琦玉进行帮助，秒杀一只怪物</v>
      </c>
      <c r="D163" t="str">
        <f>[1]物品定价!D163</f>
        <v>prop,801</v>
      </c>
      <c r="E163">
        <f>[1]物品定价!E163</f>
        <v>10</v>
      </c>
      <c r="F163">
        <f>[1]物品定价!F163</f>
        <v>0</v>
      </c>
      <c r="G163">
        <f>[1]物品定价!G163</f>
        <v>15</v>
      </c>
    </row>
    <row r="164" spans="1:7" x14ac:dyDescent="0.2">
      <c r="A164">
        <f>[1]物品定价!A164</f>
        <v>802</v>
      </c>
      <c r="B164" t="str">
        <f>[1]物品定价!B164</f>
        <v>琦玉连续拳</v>
      </c>
      <c r="C164" t="str">
        <f>[1]物品定价!C164</f>
        <v>可以请求琦玉进行帮助，秒杀全图怪物</v>
      </c>
      <c r="D164" t="str">
        <f>[1]物品定价!D164</f>
        <v>prop,802</v>
      </c>
      <c r="E164">
        <f>[1]物品定价!E164</f>
        <v>20</v>
      </c>
      <c r="F164">
        <f>[1]物品定价!F164</f>
        <v>0</v>
      </c>
      <c r="G164">
        <f>[1]物品定价!G164</f>
        <v>50</v>
      </c>
    </row>
    <row r="165" spans="1:7" x14ac:dyDescent="0.2">
      <c r="A165">
        <f>[1]物品定价!A165</f>
        <v>803</v>
      </c>
      <c r="B165" t="str">
        <f>[1]物品定价!B165</f>
        <v>意念骰子</v>
      </c>
      <c r="C165" t="str">
        <f>[1]物品定价!C165</f>
        <v>可以控制点数</v>
      </c>
      <c r="D165" t="str">
        <f>[1]物品定价!D165</f>
        <v>prop,803</v>
      </c>
      <c r="E165">
        <f>[1]物品定价!E165</f>
        <v>15</v>
      </c>
      <c r="F165">
        <f>[1]物品定价!F165</f>
        <v>0</v>
      </c>
      <c r="G165">
        <f>[1]物品定价!G165</f>
        <v>0</v>
      </c>
    </row>
    <row r="166" spans="1:7" x14ac:dyDescent="0.2">
      <c r="A166">
        <f>[1]物品定价!A166</f>
        <v>804</v>
      </c>
      <c r="B166" t="str">
        <f>[1]物品定价!B166</f>
        <v>逆行骰子</v>
      </c>
      <c r="C166" t="str">
        <f>[1]物品定价!C166</f>
        <v>可以向反方向行走一次</v>
      </c>
      <c r="D166" t="str">
        <f>[1]物品定价!D166</f>
        <v>prop,804</v>
      </c>
      <c r="E166">
        <f>[1]物品定价!E166</f>
        <v>15</v>
      </c>
      <c r="F166">
        <f>[1]物品定价!F166</f>
        <v>0</v>
      </c>
      <c r="G166">
        <f>[1]物品定价!G166</f>
        <v>0</v>
      </c>
    </row>
    <row r="167" spans="1:7" x14ac:dyDescent="0.2">
      <c r="A167">
        <f>[1]物品定价!A167</f>
        <v>805</v>
      </c>
      <c r="B167" t="str">
        <f>[1]物品定价!B167</f>
        <v>复活药剂</v>
      </c>
      <c r="C167" t="str">
        <f>[1]物品定价!C167</f>
        <v>可以用于复活角色的道具</v>
      </c>
      <c r="D167" t="str">
        <f>[1]物品定价!D167</f>
        <v>prop,805</v>
      </c>
      <c r="E167">
        <f>[1]物品定价!E167</f>
        <v>50</v>
      </c>
      <c r="F167">
        <f>[1]物品定价!F167</f>
        <v>0</v>
      </c>
      <c r="G167">
        <f>[1]物品定价!G167</f>
        <v>50</v>
      </c>
    </row>
    <row r="168" spans="1:7" x14ac:dyDescent="0.2">
      <c r="A168">
        <f>[1]物品定价!A168</f>
        <v>806</v>
      </c>
      <c r="B168" t="str">
        <f>[1]物品定价!B168</f>
        <v>活动积分1</v>
      </c>
      <c r="C168" t="str">
        <f>[1]物品定价!C168</f>
        <v>第一期活动积分1</v>
      </c>
      <c r="D168" t="str">
        <f>[1]物品定价!D168</f>
        <v>prop,806</v>
      </c>
      <c r="E168">
        <f>[1]物品定价!E168</f>
        <v>0</v>
      </c>
      <c r="F168">
        <f>[1]物品定价!F168</f>
        <v>0</v>
      </c>
      <c r="G168">
        <f>[1]物品定价!G168</f>
        <v>0</v>
      </c>
    </row>
    <row r="169" spans="1:7" x14ac:dyDescent="0.2">
      <c r="A169">
        <f>[1]物品定价!A169</f>
        <v>807</v>
      </c>
      <c r="B169" t="str">
        <f>[1]物品定价!B169</f>
        <v>活动积分2</v>
      </c>
      <c r="C169" t="str">
        <f>[1]物品定价!C169</f>
        <v>第一期活动积分2</v>
      </c>
      <c r="D169" t="str">
        <f>[1]物品定价!D169</f>
        <v>prop,807</v>
      </c>
      <c r="E169">
        <f>[1]物品定价!E169</f>
        <v>0</v>
      </c>
      <c r="F169">
        <f>[1]物品定价!F169</f>
        <v>0</v>
      </c>
      <c r="G169">
        <f>[1]物品定价!G169</f>
        <v>0</v>
      </c>
    </row>
    <row r="170" spans="1:7" x14ac:dyDescent="0.2">
      <c r="A170">
        <f>[1]物品定价!A170</f>
        <v>808</v>
      </c>
      <c r="B170" t="str">
        <f>[1]物品定价!B170</f>
        <v>世界Boss积分</v>
      </c>
      <c r="C170" t="str">
        <f>[1]物品定价!C170</f>
        <v>世界Boss积分</v>
      </c>
      <c r="D170" t="str">
        <f>[1]物品定价!D170</f>
        <v>prop,808</v>
      </c>
      <c r="E170">
        <f>[1]物品定价!E170</f>
        <v>0</v>
      </c>
      <c r="F170">
        <f>[1]物品定价!F170</f>
        <v>0</v>
      </c>
      <c r="G170">
        <f>[1]物品定价!G170</f>
        <v>0</v>
      </c>
    </row>
    <row r="171" spans="1:7" x14ac:dyDescent="0.2">
      <c r="A171">
        <f>[1]物品定价!A171</f>
        <v>809</v>
      </c>
      <c r="B171" t="str">
        <f>[1]物品定价!B171</f>
        <v>迷宫复活道具</v>
      </c>
      <c r="C171">
        <f>[1]物品定价!C171</f>
        <v>0</v>
      </c>
      <c r="D171" t="str">
        <f>[1]物品定价!D171</f>
        <v>prop,809</v>
      </c>
      <c r="E171">
        <f>[1]物品定价!E171</f>
        <v>100</v>
      </c>
      <c r="F171">
        <f>[1]物品定价!F171</f>
        <v>0</v>
      </c>
      <c r="G171">
        <f>[1]物品定价!G171</f>
        <v>300</v>
      </c>
    </row>
    <row r="172" spans="1:7" x14ac:dyDescent="0.2">
      <c r="A172">
        <f>[1]物品定价!A172</f>
        <v>901</v>
      </c>
      <c r="B172" t="str">
        <f>[1]物品定价!B172</f>
        <v>图A-1</v>
      </c>
      <c r="C172" t="str">
        <f>[1]物品定价!C172</f>
        <v>凑齐全部4个碎片，可以合成藏宝图A。</v>
      </c>
      <c r="D172" t="str">
        <f>[1]物品定价!D172</f>
        <v>prop,901</v>
      </c>
      <c r="E172">
        <f>[1]物品定价!E172</f>
        <v>15</v>
      </c>
      <c r="F172">
        <f>[1]物品定价!F172</f>
        <v>0</v>
      </c>
      <c r="G172">
        <f>[1]物品定价!G172</f>
        <v>0</v>
      </c>
    </row>
    <row r="173" spans="1:7" x14ac:dyDescent="0.2">
      <c r="A173">
        <f>[1]物品定价!A173</f>
        <v>902</v>
      </c>
      <c r="B173" t="str">
        <f>[1]物品定价!B173</f>
        <v>图A-2</v>
      </c>
      <c r="C173" t="str">
        <f>[1]物品定价!C173</f>
        <v>凑齐全部4个碎片，可以合成藏宝图A。</v>
      </c>
      <c r="D173" t="str">
        <f>[1]物品定价!D173</f>
        <v>prop,902</v>
      </c>
      <c r="E173">
        <f>[1]物品定价!E173</f>
        <v>15</v>
      </c>
      <c r="F173">
        <f>[1]物品定价!F173</f>
        <v>0</v>
      </c>
      <c r="G173">
        <f>[1]物品定价!G173</f>
        <v>0</v>
      </c>
    </row>
    <row r="174" spans="1:7" x14ac:dyDescent="0.2">
      <c r="A174">
        <f>[1]物品定价!A174</f>
        <v>903</v>
      </c>
      <c r="B174" t="str">
        <f>[1]物品定价!B174</f>
        <v>图A-3</v>
      </c>
      <c r="C174" t="str">
        <f>[1]物品定价!C174</f>
        <v>凑齐全部4个碎片，可以合成藏宝图A。</v>
      </c>
      <c r="D174" t="str">
        <f>[1]物品定价!D174</f>
        <v>prop,903</v>
      </c>
      <c r="E174">
        <f>[1]物品定价!E174</f>
        <v>15</v>
      </c>
      <c r="F174">
        <f>[1]物品定价!F174</f>
        <v>0</v>
      </c>
      <c r="G174">
        <f>[1]物品定价!G174</f>
        <v>0</v>
      </c>
    </row>
    <row r="175" spans="1:7" x14ac:dyDescent="0.2">
      <c r="A175">
        <f>[1]物品定价!A175</f>
        <v>904</v>
      </c>
      <c r="B175" t="str">
        <f>[1]物品定价!B175</f>
        <v>图A-4</v>
      </c>
      <c r="C175" t="str">
        <f>[1]物品定价!C175</f>
        <v>凑齐全部4个碎片，可以合成藏宝图A。</v>
      </c>
      <c r="D175" t="str">
        <f>[1]物品定价!D175</f>
        <v>prop,904</v>
      </c>
      <c r="E175">
        <f>[1]物品定价!E175</f>
        <v>15</v>
      </c>
      <c r="F175">
        <f>[1]物品定价!F175</f>
        <v>0</v>
      </c>
      <c r="G175">
        <f>[1]物品定价!G175</f>
        <v>0</v>
      </c>
    </row>
    <row r="176" spans="1:7" x14ac:dyDescent="0.2">
      <c r="A176">
        <f>[1]物品定价!A176</f>
        <v>905</v>
      </c>
      <c r="B176" t="str">
        <f>[1]物品定价!B176</f>
        <v>图B-1</v>
      </c>
      <c r="C176" t="str">
        <f>[1]物品定价!C176</f>
        <v>凑齐全部6个碎片，可以合成藏宝图B。</v>
      </c>
      <c r="D176" t="str">
        <f>[1]物品定价!D176</f>
        <v>prop,905</v>
      </c>
      <c r="E176">
        <f>[1]物品定价!E176</f>
        <v>40</v>
      </c>
      <c r="F176">
        <f>[1]物品定价!F176</f>
        <v>0</v>
      </c>
      <c r="G176">
        <f>[1]物品定价!G176</f>
        <v>0</v>
      </c>
    </row>
    <row r="177" spans="1:7" x14ac:dyDescent="0.2">
      <c r="A177">
        <f>[1]物品定价!A177</f>
        <v>906</v>
      </c>
      <c r="B177" t="str">
        <f>[1]物品定价!B177</f>
        <v>图B-2</v>
      </c>
      <c r="C177" t="str">
        <f>[1]物品定价!C177</f>
        <v>凑齐全部6个碎片，可以合成藏宝图B。</v>
      </c>
      <c r="D177" t="str">
        <f>[1]物品定价!D177</f>
        <v>prop,906</v>
      </c>
      <c r="E177">
        <f>[1]物品定价!E177</f>
        <v>40</v>
      </c>
      <c r="F177">
        <f>[1]物品定价!F177</f>
        <v>0</v>
      </c>
      <c r="G177">
        <f>[1]物品定价!G177</f>
        <v>0</v>
      </c>
    </row>
    <row r="178" spans="1:7" x14ac:dyDescent="0.2">
      <c r="A178">
        <f>[1]物品定价!A178</f>
        <v>907</v>
      </c>
      <c r="B178" t="str">
        <f>[1]物品定价!B178</f>
        <v>图B-3</v>
      </c>
      <c r="C178" t="str">
        <f>[1]物品定价!C178</f>
        <v>凑齐全部6个碎片，可以合成藏宝图B。</v>
      </c>
      <c r="D178" t="str">
        <f>[1]物品定价!D178</f>
        <v>prop,907</v>
      </c>
      <c r="E178">
        <f>[1]物品定价!E178</f>
        <v>40</v>
      </c>
      <c r="F178">
        <f>[1]物品定价!F178</f>
        <v>0</v>
      </c>
      <c r="G178">
        <f>[1]物品定价!G178</f>
        <v>0</v>
      </c>
    </row>
    <row r="179" spans="1:7" x14ac:dyDescent="0.2">
      <c r="A179">
        <f>[1]物品定价!A179</f>
        <v>908</v>
      </c>
      <c r="B179" t="str">
        <f>[1]物品定价!B179</f>
        <v>图B-4</v>
      </c>
      <c r="C179" t="str">
        <f>[1]物品定价!C179</f>
        <v>凑齐全部6个碎片，可以合成藏宝图B。</v>
      </c>
      <c r="D179" t="str">
        <f>[1]物品定价!D179</f>
        <v>prop,908</v>
      </c>
      <c r="E179">
        <f>[1]物品定价!E179</f>
        <v>40</v>
      </c>
      <c r="F179">
        <f>[1]物品定价!F179</f>
        <v>0</v>
      </c>
      <c r="G179">
        <f>[1]物品定价!G179</f>
        <v>0</v>
      </c>
    </row>
    <row r="180" spans="1:7" x14ac:dyDescent="0.2">
      <c r="A180">
        <f>[1]物品定价!A180</f>
        <v>909</v>
      </c>
      <c r="B180" t="str">
        <f>[1]物品定价!B180</f>
        <v>图B-5</v>
      </c>
      <c r="C180" t="str">
        <f>[1]物品定价!C180</f>
        <v>凑齐全部6个碎片，可以合成藏宝图B。</v>
      </c>
      <c r="D180" t="str">
        <f>[1]物品定价!D180</f>
        <v>prop,909</v>
      </c>
      <c r="E180">
        <f>[1]物品定价!E180</f>
        <v>40</v>
      </c>
      <c r="F180">
        <f>[1]物品定价!F180</f>
        <v>0</v>
      </c>
      <c r="G180">
        <f>[1]物品定价!G180</f>
        <v>0</v>
      </c>
    </row>
    <row r="181" spans="1:7" x14ac:dyDescent="0.2">
      <c r="A181">
        <f>[1]物品定价!A181</f>
        <v>910</v>
      </c>
      <c r="B181" t="str">
        <f>[1]物品定价!B181</f>
        <v>图B-6</v>
      </c>
      <c r="C181" t="str">
        <f>[1]物品定价!C181</f>
        <v>凑齐全部6个碎片，可以合成藏宝图B。</v>
      </c>
      <c r="D181" t="str">
        <f>[1]物品定价!D181</f>
        <v>prop,910</v>
      </c>
      <c r="E181">
        <f>[1]物品定价!E181</f>
        <v>40</v>
      </c>
      <c r="F181">
        <f>[1]物品定价!F181</f>
        <v>0</v>
      </c>
      <c r="G181">
        <f>[1]物品定价!G181</f>
        <v>0</v>
      </c>
    </row>
    <row r="182" spans="1:7" x14ac:dyDescent="0.2">
      <c r="A182">
        <f>[1]物品定价!A182</f>
        <v>911</v>
      </c>
      <c r="B182" t="str">
        <f>[1]物品定价!B182</f>
        <v>图C-1</v>
      </c>
      <c r="C182" t="str">
        <f>[1]物品定价!C182</f>
        <v>凑齐全部6个碎片，可以合成藏宝图C。</v>
      </c>
      <c r="D182" t="str">
        <f>[1]物品定价!D182</f>
        <v>prop,911</v>
      </c>
      <c r="E182">
        <f>[1]物品定价!E182</f>
        <v>200</v>
      </c>
      <c r="F182">
        <f>[1]物品定价!F182</f>
        <v>0</v>
      </c>
      <c r="G182">
        <f>[1]物品定价!G182</f>
        <v>0</v>
      </c>
    </row>
    <row r="183" spans="1:7" x14ac:dyDescent="0.2">
      <c r="A183">
        <f>[1]物品定价!A183</f>
        <v>912</v>
      </c>
      <c r="B183" t="str">
        <f>[1]物品定价!B183</f>
        <v>图C-2</v>
      </c>
      <c r="C183" t="str">
        <f>[1]物品定价!C183</f>
        <v>凑齐全部6个碎片，可以合成藏宝图C。</v>
      </c>
      <c r="D183" t="str">
        <f>[1]物品定价!D183</f>
        <v>prop,912</v>
      </c>
      <c r="E183">
        <f>[1]物品定价!E183</f>
        <v>200</v>
      </c>
      <c r="F183">
        <f>[1]物品定价!F183</f>
        <v>0</v>
      </c>
      <c r="G183">
        <f>[1]物品定价!G183</f>
        <v>0</v>
      </c>
    </row>
    <row r="184" spans="1:7" x14ac:dyDescent="0.2">
      <c r="A184">
        <f>[1]物品定价!A184</f>
        <v>913</v>
      </c>
      <c r="B184" t="str">
        <f>[1]物品定价!B184</f>
        <v>图C-3</v>
      </c>
      <c r="C184" t="str">
        <f>[1]物品定价!C184</f>
        <v>凑齐全部6个碎片，可以合成藏宝图C。</v>
      </c>
      <c r="D184" t="str">
        <f>[1]物品定价!D184</f>
        <v>prop,913</v>
      </c>
      <c r="E184">
        <f>[1]物品定价!E184</f>
        <v>200</v>
      </c>
      <c r="F184">
        <f>[1]物品定价!F184</f>
        <v>0</v>
      </c>
      <c r="G184">
        <f>[1]物品定价!G184</f>
        <v>0</v>
      </c>
    </row>
    <row r="185" spans="1:7" x14ac:dyDescent="0.2">
      <c r="A185">
        <f>[1]物品定价!A185</f>
        <v>914</v>
      </c>
      <c r="B185" t="str">
        <f>[1]物品定价!B185</f>
        <v>图C-4</v>
      </c>
      <c r="C185" t="str">
        <f>[1]物品定价!C185</f>
        <v>凑齐全部6个碎片，可以合成藏宝图C。</v>
      </c>
      <c r="D185" t="str">
        <f>[1]物品定价!D185</f>
        <v>prop,914</v>
      </c>
      <c r="E185">
        <f>[1]物品定价!E185</f>
        <v>200</v>
      </c>
      <c r="F185">
        <f>[1]物品定价!F185</f>
        <v>0</v>
      </c>
      <c r="G185">
        <f>[1]物品定价!G185</f>
        <v>0</v>
      </c>
    </row>
    <row r="186" spans="1:7" x14ac:dyDescent="0.2">
      <c r="A186">
        <f>[1]物品定价!A186</f>
        <v>915</v>
      </c>
      <c r="B186" t="str">
        <f>[1]物品定价!B186</f>
        <v>图C-5</v>
      </c>
      <c r="C186" t="str">
        <f>[1]物品定价!C186</f>
        <v>凑齐全部6个碎片，可以合成藏宝图C。</v>
      </c>
      <c r="D186" t="str">
        <f>[1]物品定价!D186</f>
        <v>prop,915</v>
      </c>
      <c r="E186">
        <f>[1]物品定价!E186</f>
        <v>200</v>
      </c>
      <c r="F186">
        <f>[1]物品定价!F186</f>
        <v>0</v>
      </c>
      <c r="G186">
        <f>[1]物品定价!G186</f>
        <v>0</v>
      </c>
    </row>
    <row r="187" spans="1:7" x14ac:dyDescent="0.2">
      <c r="A187">
        <f>[1]物品定价!A187</f>
        <v>916</v>
      </c>
      <c r="B187" t="str">
        <f>[1]物品定价!B187</f>
        <v>图C-6</v>
      </c>
      <c r="C187" t="str">
        <f>[1]物品定价!C187</f>
        <v>凑齐全部6个碎片，可以合成藏宝图C。</v>
      </c>
      <c r="D187" t="str">
        <f>[1]物品定价!D187</f>
        <v>prop,916</v>
      </c>
      <c r="E187">
        <f>[1]物品定价!E187</f>
        <v>200</v>
      </c>
      <c r="F187">
        <f>[1]物品定价!F187</f>
        <v>0</v>
      </c>
      <c r="G187">
        <f>[1]物品定价!G187</f>
        <v>0</v>
      </c>
    </row>
    <row r="188" spans="1:7" x14ac:dyDescent="0.2">
      <c r="A188">
        <f>[1]物品定价!A188</f>
        <v>0</v>
      </c>
      <c r="B188">
        <f>[1]物品定价!B188</f>
        <v>0</v>
      </c>
      <c r="C188">
        <f>[1]物品定价!C188</f>
        <v>0</v>
      </c>
      <c r="D188">
        <f>[1]物品定价!D188</f>
        <v>0</v>
      </c>
      <c r="E188">
        <f>[1]物品定价!E188</f>
        <v>0</v>
      </c>
      <c r="F188">
        <f>[1]物品定价!F188</f>
        <v>0</v>
      </c>
      <c r="G188">
        <f>[1]物品定价!G188</f>
        <v>0</v>
      </c>
    </row>
    <row r="189" spans="1:7" x14ac:dyDescent="0.2">
      <c r="A189" t="str">
        <f>[1]物品定价!A189</f>
        <v>英雄</v>
      </c>
      <c r="B189">
        <f>[1]物品定价!B189</f>
        <v>0</v>
      </c>
      <c r="C189">
        <f>[1]物品定价!C189</f>
        <v>0</v>
      </c>
      <c r="D189">
        <f>[1]物品定价!D189</f>
        <v>0</v>
      </c>
      <c r="E189">
        <f>[1]物品定价!E189</f>
        <v>0</v>
      </c>
      <c r="F189">
        <f>[1]物品定价!F189</f>
        <v>0</v>
      </c>
      <c r="G189">
        <f>[1]物品定价!G189</f>
        <v>0</v>
      </c>
    </row>
    <row r="190" spans="1:7" x14ac:dyDescent="0.2">
      <c r="A190">
        <f>[1]物品定价!A190</f>
        <v>2</v>
      </c>
      <c r="B190" t="str">
        <f>[1]物品定价!B190</f>
        <v>背心尊者</v>
      </c>
      <c r="C190" t="str">
        <f>[1]物品定价!C190</f>
        <v>tanktopmaster</v>
      </c>
      <c r="D190" t="str">
        <f>[1]物品定价!D190</f>
        <v>hero,2</v>
      </c>
      <c r="E190">
        <f>[1]物品定价!E190</f>
        <v>800</v>
      </c>
      <c r="F190">
        <f>[1]物品定价!F190</f>
        <v>2</v>
      </c>
      <c r="G190">
        <f>[1]物品定价!G190</f>
        <v>0</v>
      </c>
    </row>
    <row r="191" spans="1:7" x14ac:dyDescent="0.2">
      <c r="A191">
        <f>[1]物品定价!A191</f>
        <v>3</v>
      </c>
      <c r="B191" t="str">
        <f>[1]物品定价!B191</f>
        <v>背心黑洞</v>
      </c>
      <c r="C191" t="str">
        <f>[1]物品定价!C191</f>
        <v>tanktopblackhole</v>
      </c>
      <c r="D191" t="str">
        <f>[1]物品定价!D191</f>
        <v>hero,3</v>
      </c>
      <c r="E191">
        <f>[1]物品定价!E191</f>
        <v>300</v>
      </c>
      <c r="F191">
        <f>[1]物品定价!F191</f>
        <v>1</v>
      </c>
      <c r="G191">
        <f>[1]物品定价!G191</f>
        <v>0</v>
      </c>
    </row>
    <row r="192" spans="1:7" x14ac:dyDescent="0.2">
      <c r="A192">
        <f>[1]物品定价!A192</f>
        <v>4</v>
      </c>
      <c r="B192" t="str">
        <f>[1]物品定价!B192</f>
        <v>背心猛虎</v>
      </c>
      <c r="C192" t="str">
        <f>[1]物品定价!C192</f>
        <v>tanktoptiger</v>
      </c>
      <c r="D192" t="str">
        <f>[1]物品定价!D192</f>
        <v>hero,4</v>
      </c>
      <c r="E192">
        <f>[1]物品定价!E192</f>
        <v>300</v>
      </c>
      <c r="F192">
        <f>[1]物品定价!F192</f>
        <v>1</v>
      </c>
      <c r="G192">
        <f>[1]物品定价!G192</f>
        <v>0</v>
      </c>
    </row>
    <row r="193" spans="1:7" x14ac:dyDescent="0.2">
      <c r="A193">
        <f>[1]物品定价!A193</f>
        <v>5</v>
      </c>
      <c r="B193" t="str">
        <f>[1]物品定价!B193</f>
        <v>钉锤头</v>
      </c>
      <c r="C193" t="str">
        <f>[1]物品定价!C193</f>
        <v>hammerhead</v>
      </c>
      <c r="D193" t="str">
        <f>[1]物品定价!D193</f>
        <v>hero,5</v>
      </c>
      <c r="E193">
        <f>[1]物品定价!E193</f>
        <v>300</v>
      </c>
      <c r="F193">
        <f>[1]物品定价!F193</f>
        <v>1</v>
      </c>
      <c r="G193">
        <f>[1]物品定价!G193</f>
        <v>0</v>
      </c>
    </row>
    <row r="194" spans="1:7" x14ac:dyDescent="0.2">
      <c r="A194">
        <f>[1]物品定价!A194</f>
        <v>8</v>
      </c>
      <c r="B194" t="str">
        <f>[1]物品定价!B194</f>
        <v>基诺斯博士</v>
      </c>
      <c r="C194" t="str">
        <f>[1]物品定价!C194</f>
        <v>doctorgenus</v>
      </c>
      <c r="D194" t="str">
        <f>[1]物品定价!D194</f>
        <v>hero,8</v>
      </c>
      <c r="E194">
        <f>[1]物品定价!E194</f>
        <v>800</v>
      </c>
      <c r="F194">
        <f>[1]物品定价!F194</f>
        <v>2</v>
      </c>
      <c r="G194">
        <f>[1]物品定价!G194</f>
        <v>0</v>
      </c>
    </row>
    <row r="195" spans="1:7" x14ac:dyDescent="0.2">
      <c r="A195">
        <f>[1]物品定价!A195</f>
        <v>9</v>
      </c>
      <c r="B195" t="str">
        <f>[1]物品定价!B195</f>
        <v>土龙</v>
      </c>
      <c r="C195" t="str">
        <f>[1]物品定价!C195</f>
        <v>grounddragon</v>
      </c>
      <c r="D195" t="str">
        <f>[1]物品定价!D195</f>
        <v>hero,9</v>
      </c>
      <c r="E195">
        <f>[1]物品定价!E195</f>
        <v>300</v>
      </c>
      <c r="F195">
        <f>[1]物品定价!F195</f>
        <v>1</v>
      </c>
      <c r="G195">
        <f>[1]物品定价!G195</f>
        <v>0</v>
      </c>
    </row>
    <row r="196" spans="1:7" x14ac:dyDescent="0.2">
      <c r="A196">
        <f>[1]物品定价!A196</f>
        <v>10</v>
      </c>
      <c r="B196" t="str">
        <f>[1]物品定价!B196</f>
        <v>蚊女</v>
      </c>
      <c r="C196" t="str">
        <f>[1]物品定价!C196</f>
        <v>mosquitogirl</v>
      </c>
      <c r="D196" t="str">
        <f>[1]物品定价!D196</f>
        <v>hero,10</v>
      </c>
      <c r="E196">
        <f>[1]物品定价!E196</f>
        <v>800</v>
      </c>
      <c r="F196">
        <f>[1]物品定价!F196</f>
        <v>2</v>
      </c>
      <c r="G196">
        <f>[1]物品定价!G196</f>
        <v>0</v>
      </c>
    </row>
    <row r="197" spans="1:7" x14ac:dyDescent="0.2">
      <c r="A197">
        <f>[1]物品定价!A197</f>
        <v>11</v>
      </c>
      <c r="B197" t="str">
        <f>[1]物品定价!B197</f>
        <v>兽王</v>
      </c>
      <c r="C197" t="str">
        <f>[1]物品定价!C197</f>
        <v>beastking</v>
      </c>
      <c r="D197" t="str">
        <f>[1]物品定价!D197</f>
        <v>hero,11</v>
      </c>
      <c r="E197">
        <f>[1]物品定价!E197</f>
        <v>800</v>
      </c>
      <c r="F197">
        <f>[1]物品定价!F197</f>
        <v>2</v>
      </c>
      <c r="G197">
        <f>[1]物品定价!G197</f>
        <v>0</v>
      </c>
    </row>
    <row r="198" spans="1:7" x14ac:dyDescent="0.2">
      <c r="A198">
        <f>[1]物品定价!A198</f>
        <v>12</v>
      </c>
      <c r="B198" t="str">
        <f>[1]物品定价!B198</f>
        <v>装甲猩猩</v>
      </c>
      <c r="C198" t="str">
        <f>[1]物品定价!C198</f>
        <v>armoredgorilla</v>
      </c>
      <c r="D198" t="str">
        <f>[1]物品定价!D198</f>
        <v>hero,12</v>
      </c>
      <c r="E198">
        <f>[1]物品定价!E198</f>
        <v>800</v>
      </c>
      <c r="F198">
        <f>[1]物品定价!F198</f>
        <v>2</v>
      </c>
      <c r="G198">
        <f>[1]物品定价!G198</f>
        <v>0</v>
      </c>
    </row>
    <row r="199" spans="1:7" x14ac:dyDescent="0.2">
      <c r="A199">
        <f>[1]物品定价!A199</f>
        <v>13</v>
      </c>
      <c r="B199" t="str">
        <f>[1]物品定价!B199</f>
        <v>阿修罗独角仙</v>
      </c>
      <c r="C199" t="str">
        <f>[1]物品定价!C199</f>
        <v>carnagekabuto</v>
      </c>
      <c r="D199" t="str">
        <f>[1]物品定价!D199</f>
        <v>hero,13</v>
      </c>
      <c r="E199">
        <f>[1]物品定价!E199</f>
        <v>5000</v>
      </c>
      <c r="F199">
        <f>[1]物品定价!F199</f>
        <v>3</v>
      </c>
      <c r="G199">
        <f>[1]物品定价!G199</f>
        <v>0</v>
      </c>
    </row>
    <row r="200" spans="1:7" x14ac:dyDescent="0.2">
      <c r="A200">
        <f>[1]物品定价!A200</f>
        <v>14</v>
      </c>
      <c r="B200" t="str">
        <f>[1]物品定价!B200</f>
        <v>冲天好小子</v>
      </c>
      <c r="C200" t="str">
        <f>[1]物品定价!C200</f>
        <v>jetniceguy</v>
      </c>
      <c r="D200" t="str">
        <f>[1]物品定价!D200</f>
        <v>hero,14</v>
      </c>
      <c r="E200">
        <f>[1]物品定价!E200</f>
        <v>300</v>
      </c>
      <c r="F200">
        <f>[1]物品定价!F200</f>
        <v>1</v>
      </c>
      <c r="G200">
        <f>[1]物品定价!G200</f>
        <v>0</v>
      </c>
    </row>
    <row r="201" spans="1:7" x14ac:dyDescent="0.2">
      <c r="A201">
        <f>[1]物品定价!A201</f>
        <v>15</v>
      </c>
      <c r="B201" t="str">
        <f>[1]物品定价!B201</f>
        <v>快拳侠</v>
      </c>
      <c r="C201" t="str">
        <f>[1]物品定价!C201</f>
        <v>bunbunman</v>
      </c>
      <c r="D201" t="str">
        <f>[1]物品定价!D201</f>
        <v>hero,15</v>
      </c>
      <c r="E201">
        <f>[1]物品定价!E201</f>
        <v>300</v>
      </c>
      <c r="F201">
        <f>[1]物品定价!F201</f>
        <v>1</v>
      </c>
      <c r="G201">
        <f>[1]物品定价!G201</f>
        <v>0</v>
      </c>
    </row>
    <row r="202" spans="1:7" x14ac:dyDescent="0.2">
      <c r="A202">
        <f>[1]物品定价!A202</f>
        <v>16</v>
      </c>
      <c r="B202" t="str">
        <f>[1]物品定价!B202</f>
        <v>丧服吊带裤</v>
      </c>
      <c r="C202" t="str">
        <f>[1]物品定价!C202</f>
        <v>funeralsuspenders</v>
      </c>
      <c r="D202" t="str">
        <f>[1]物品定价!D202</f>
        <v>hero,16</v>
      </c>
      <c r="E202">
        <f>[1]物品定价!E202</f>
        <v>300</v>
      </c>
      <c r="F202">
        <f>[1]物品定价!F202</f>
        <v>1</v>
      </c>
      <c r="G202">
        <f>[1]物品定价!G202</f>
        <v>0</v>
      </c>
    </row>
    <row r="203" spans="1:7" x14ac:dyDescent="0.2">
      <c r="A203">
        <f>[1]物品定价!A203</f>
        <v>17</v>
      </c>
      <c r="B203" t="str">
        <f>[1]物品定价!B203</f>
        <v>十字键</v>
      </c>
      <c r="C203" t="str">
        <f>[1]物品定价!C203</f>
        <v>dpad</v>
      </c>
      <c r="D203" t="str">
        <f>[1]物品定价!D203</f>
        <v>hero,17</v>
      </c>
      <c r="E203">
        <f>[1]物品定价!E203</f>
        <v>300</v>
      </c>
      <c r="F203">
        <f>[1]物品定价!F203</f>
        <v>1</v>
      </c>
      <c r="G203">
        <f>[1]物品定价!G203</f>
        <v>0</v>
      </c>
    </row>
    <row r="204" spans="1:7" x14ac:dyDescent="0.2">
      <c r="A204">
        <f>[1]物品定价!A204</f>
        <v>18</v>
      </c>
      <c r="B204" t="str">
        <f>[1]物品定价!B204</f>
        <v>微笑超人</v>
      </c>
      <c r="C204" t="str">
        <f>[1]物品定价!C204</f>
        <v>smileman</v>
      </c>
      <c r="D204" t="str">
        <f>[1]物品定价!D204</f>
        <v>hero,18</v>
      </c>
      <c r="E204">
        <f>[1]物品定价!E204</f>
        <v>800</v>
      </c>
      <c r="F204">
        <f>[1]物品定价!F204</f>
        <v>2</v>
      </c>
      <c r="G204">
        <f>[1]物品定价!G204</f>
        <v>0</v>
      </c>
    </row>
    <row r="205" spans="1:7" x14ac:dyDescent="0.2">
      <c r="A205">
        <f>[1]物品定价!A205</f>
        <v>19</v>
      </c>
      <c r="B205" t="str">
        <f>[1]物品定价!B205</f>
        <v>闪电Max</v>
      </c>
      <c r="C205" t="str">
        <f>[1]物品定价!C205</f>
        <v>lightningmax</v>
      </c>
      <c r="D205" t="str">
        <f>[1]物品定价!D205</f>
        <v>hero,19</v>
      </c>
      <c r="E205">
        <f>[1]物品定价!E205</f>
        <v>800</v>
      </c>
      <c r="F205">
        <f>[1]物品定价!F205</f>
        <v>2</v>
      </c>
      <c r="G205">
        <f>[1]物品定价!G205</f>
        <v>0</v>
      </c>
    </row>
    <row r="206" spans="1:7" x14ac:dyDescent="0.2">
      <c r="A206">
        <f>[1]物品定价!A206</f>
        <v>20</v>
      </c>
      <c r="B206" t="str">
        <f>[1]物品定价!B206</f>
        <v>弹簧胡子</v>
      </c>
      <c r="C206" t="str">
        <f>[1]物品定价!C206</f>
        <v>springmustachio</v>
      </c>
      <c r="D206" t="str">
        <f>[1]物品定价!D206</f>
        <v>hero,20</v>
      </c>
      <c r="E206">
        <f>[1]物品定价!E206</f>
        <v>800</v>
      </c>
      <c r="F206">
        <f>[1]物品定价!F206</f>
        <v>2</v>
      </c>
      <c r="G206">
        <f>[1]物品定价!G206</f>
        <v>0</v>
      </c>
    </row>
    <row r="207" spans="1:7" x14ac:dyDescent="0.2">
      <c r="A207">
        <f>[1]物品定价!A207</f>
        <v>21</v>
      </c>
      <c r="B207" t="str">
        <f>[1]物品定价!B207</f>
        <v>黄金球</v>
      </c>
      <c r="C207" t="str">
        <f>[1]物品定价!C207</f>
        <v>goldenball</v>
      </c>
      <c r="D207" t="str">
        <f>[1]物品定价!D207</f>
        <v>hero,21</v>
      </c>
      <c r="E207">
        <f>[1]物品定价!E207</f>
        <v>800</v>
      </c>
      <c r="F207">
        <f>[1]物品定价!F207</f>
        <v>2</v>
      </c>
      <c r="G207">
        <f>[1]物品定价!G207</f>
        <v>0</v>
      </c>
    </row>
    <row r="208" spans="1:7" x14ac:dyDescent="0.2">
      <c r="A208">
        <f>[1]物品定价!A208</f>
        <v>22</v>
      </c>
      <c r="B208" t="str">
        <f>[1]物品定价!B208</f>
        <v>斯奈克</v>
      </c>
      <c r="C208" t="str">
        <f>[1]物品定价!C208</f>
        <v>snek</v>
      </c>
      <c r="D208" t="str">
        <f>[1]物品定价!D208</f>
        <v>hero,22</v>
      </c>
      <c r="E208">
        <f>[1]物品定价!E208</f>
        <v>800</v>
      </c>
      <c r="F208">
        <f>[1]物品定价!F208</f>
        <v>2</v>
      </c>
      <c r="G208">
        <f>[1]物品定价!G208</f>
        <v>0</v>
      </c>
    </row>
    <row r="209" spans="1:7" x14ac:dyDescent="0.2">
      <c r="A209">
        <f>[1]物品定价!A209</f>
        <v>23</v>
      </c>
      <c r="B209" t="str">
        <f>[1]物品定价!B209</f>
        <v>毒刺</v>
      </c>
      <c r="C209" t="str">
        <f>[1]物品定价!C209</f>
        <v>stinger</v>
      </c>
      <c r="D209" t="str">
        <f>[1]物品定价!D209</f>
        <v>hero,23</v>
      </c>
      <c r="E209">
        <f>[1]物品定价!E209</f>
        <v>800</v>
      </c>
      <c r="F209">
        <f>[1]物品定价!F209</f>
        <v>2</v>
      </c>
      <c r="G209">
        <f>[1]物品定价!G209</f>
        <v>0</v>
      </c>
    </row>
    <row r="210" spans="1:7" x14ac:dyDescent="0.2">
      <c r="A210">
        <f>[1]物品定价!A210</f>
        <v>24</v>
      </c>
      <c r="B210" t="str">
        <f>[1]物品定价!B210</f>
        <v>青焰</v>
      </c>
      <c r="C210" t="str">
        <f>[1]物品定价!C210</f>
        <v>bluefire</v>
      </c>
      <c r="D210" t="str">
        <f>[1]物品定价!D210</f>
        <v>hero,24</v>
      </c>
      <c r="E210">
        <f>[1]物品定价!E210</f>
        <v>800</v>
      </c>
      <c r="F210">
        <f>[1]物品定价!F210</f>
        <v>2</v>
      </c>
      <c r="G210">
        <f>[1]物品定价!G210</f>
        <v>0</v>
      </c>
    </row>
    <row r="211" spans="1:7" x14ac:dyDescent="0.2">
      <c r="A211">
        <f>[1]物品定价!A211</f>
        <v>25</v>
      </c>
      <c r="B211" t="str">
        <f>[1]物品定价!B211</f>
        <v>甜心假面</v>
      </c>
      <c r="C211" t="str">
        <f>[1]物品定价!C211</f>
        <v>sweetmask</v>
      </c>
      <c r="D211" t="str">
        <f>[1]物品定价!D211</f>
        <v>hero,25</v>
      </c>
      <c r="E211">
        <f>[1]物品定价!E211</f>
        <v>800</v>
      </c>
      <c r="F211">
        <f>[1]物品定价!F211</f>
        <v>2</v>
      </c>
      <c r="G211">
        <f>[1]物品定价!G211</f>
        <v>0</v>
      </c>
    </row>
    <row r="212" spans="1:7" x14ac:dyDescent="0.2">
      <c r="A212">
        <f>[1]物品定价!A212</f>
        <v>26</v>
      </c>
      <c r="B212" t="str">
        <f>[1]物品定价!B212</f>
        <v>性感囚犯</v>
      </c>
      <c r="C212" t="str">
        <f>[1]物品定价!C212</f>
        <v>puripuriprisoner</v>
      </c>
      <c r="D212" t="str">
        <f>[1]物品定价!D212</f>
        <v>hero,26</v>
      </c>
      <c r="E212">
        <f>[1]物品定价!E212</f>
        <v>800</v>
      </c>
      <c r="F212">
        <f>[1]物品定价!F212</f>
        <v>2</v>
      </c>
      <c r="G212">
        <f>[1]物品定价!G212</f>
        <v>0</v>
      </c>
    </row>
    <row r="213" spans="1:7" x14ac:dyDescent="0.2">
      <c r="A213">
        <f>[1]物品定价!A213</f>
        <v>27</v>
      </c>
      <c r="B213" t="str">
        <f>[1]物品定价!B213</f>
        <v>银色獠牙邦古</v>
      </c>
      <c r="C213" t="str">
        <f>[1]物品定价!C213</f>
        <v>silverfangbang</v>
      </c>
      <c r="D213" t="str">
        <f>[1]物品定价!D213</f>
        <v>hero,27</v>
      </c>
      <c r="E213">
        <f>[1]物品定价!E213</f>
        <v>5000</v>
      </c>
      <c r="F213">
        <f>[1]物品定价!F213</f>
        <v>3</v>
      </c>
      <c r="G213">
        <f>[1]物品定价!G213</f>
        <v>0</v>
      </c>
    </row>
    <row r="214" spans="1:7" x14ac:dyDescent="0.2">
      <c r="A214">
        <f>[1]物品定价!A214</f>
        <v>29</v>
      </c>
      <c r="B214" t="str">
        <f>[1]物品定价!B214</f>
        <v>螃蟹怪</v>
      </c>
      <c r="C214" t="str">
        <f>[1]物品定价!C214</f>
        <v>crablante</v>
      </c>
      <c r="D214" t="str">
        <f>[1]物品定价!D214</f>
        <v>hero,29</v>
      </c>
      <c r="E214">
        <f>[1]物品定价!E214</f>
        <v>300</v>
      </c>
      <c r="F214">
        <f>[1]物品定价!F214</f>
        <v>1</v>
      </c>
      <c r="G214">
        <f>[1]物品定价!G214</f>
        <v>0</v>
      </c>
    </row>
    <row r="215" spans="1:7" x14ac:dyDescent="0.2">
      <c r="A215">
        <f>[1]物品定价!A215</f>
        <v>30</v>
      </c>
      <c r="B215" t="str">
        <f>[1]物品定价!B215</f>
        <v>汽车人</v>
      </c>
      <c r="C215" t="str">
        <f>[1]物品定价!C215</f>
        <v>supercustom</v>
      </c>
      <c r="D215" t="str">
        <f>[1]物品定价!D215</f>
        <v>hero,30</v>
      </c>
      <c r="E215">
        <f>[1]物品定价!E215</f>
        <v>300</v>
      </c>
      <c r="F215">
        <f>[1]物品定价!F215</f>
        <v>1</v>
      </c>
      <c r="G215">
        <f>[1]物品定价!G215</f>
        <v>0</v>
      </c>
    </row>
    <row r="216" spans="1:7" x14ac:dyDescent="0.2">
      <c r="A216">
        <f>[1]物品定价!A216</f>
        <v>31</v>
      </c>
      <c r="B216" t="str">
        <f>[1]物品定价!B216</f>
        <v>无限海带</v>
      </c>
      <c r="C216" t="str">
        <f>[1]物品定价!C216</f>
        <v>konbuinfinity</v>
      </c>
      <c r="D216" t="str">
        <f>[1]物品定价!D216</f>
        <v>hero,31</v>
      </c>
      <c r="E216">
        <f>[1]物品定价!E216</f>
        <v>800</v>
      </c>
      <c r="F216">
        <f>[1]物品定价!F216</f>
        <v>2</v>
      </c>
      <c r="G216">
        <f>[1]物品定价!G216</f>
        <v>0</v>
      </c>
    </row>
    <row r="217" spans="1:7" x14ac:dyDescent="0.2">
      <c r="A217">
        <f>[1]物品定价!A217</f>
        <v>32</v>
      </c>
      <c r="B217" t="str">
        <f>[1]物品定价!B217</f>
        <v>地底王</v>
      </c>
      <c r="C217" t="str">
        <f>[1]物品定价!C217</f>
        <v>subterraneanking</v>
      </c>
      <c r="D217" t="str">
        <f>[1]物品定价!D217</f>
        <v>hero,32</v>
      </c>
      <c r="E217">
        <f>[1]物品定价!E217</f>
        <v>800</v>
      </c>
      <c r="F217">
        <f>[1]物品定价!F217</f>
        <v>2</v>
      </c>
      <c r="G217">
        <f>[1]物品定价!G217</f>
        <v>0</v>
      </c>
    </row>
    <row r="218" spans="1:7" x14ac:dyDescent="0.2">
      <c r="A218">
        <f>[1]物品定价!A218</f>
        <v>33</v>
      </c>
      <c r="B218" t="str">
        <f>[1]物品定价!B218</f>
        <v>深海王</v>
      </c>
      <c r="C218" t="str">
        <f>[1]物品定价!C218</f>
        <v>deepseaking</v>
      </c>
      <c r="D218" t="str">
        <f>[1]物品定价!D218</f>
        <v>hero,33</v>
      </c>
      <c r="E218">
        <f>[1]物品定价!E218</f>
        <v>800</v>
      </c>
      <c r="F218">
        <f>[1]物品定价!F218</f>
        <v>2</v>
      </c>
      <c r="G218">
        <f>[1]物品定价!G218</f>
        <v>0</v>
      </c>
    </row>
    <row r="219" spans="1:7" x14ac:dyDescent="0.2">
      <c r="A219">
        <f>[1]物品定价!A219</f>
        <v>34</v>
      </c>
      <c r="B219" t="str">
        <f>[1]物品定价!B219</f>
        <v>天空王</v>
      </c>
      <c r="C219" t="str">
        <f>[1]物品定价!C219</f>
        <v>skyking</v>
      </c>
      <c r="D219" t="str">
        <f>[1]物品定价!D219</f>
        <v>hero,34</v>
      </c>
      <c r="E219">
        <f>[1]物品定价!E219</f>
        <v>800</v>
      </c>
      <c r="F219">
        <f>[1]物品定价!F219</f>
        <v>2</v>
      </c>
      <c r="G219">
        <f>[1]物品定价!G219</f>
        <v>0</v>
      </c>
    </row>
    <row r="220" spans="1:7" x14ac:dyDescent="0.2">
      <c r="A220">
        <f>[1]物品定价!A220</f>
        <v>35</v>
      </c>
      <c r="B220" t="str">
        <f>[1]物品定价!B220</f>
        <v>疫苗人</v>
      </c>
      <c r="C220" t="str">
        <f>[1]物品定价!C220</f>
        <v>vaccineman</v>
      </c>
      <c r="D220" t="str">
        <f>[1]物品定价!D220</f>
        <v>hero,35</v>
      </c>
      <c r="E220">
        <f>[1]物品定价!E220</f>
        <v>800</v>
      </c>
      <c r="F220">
        <f>[1]物品定价!F220</f>
        <v>2</v>
      </c>
      <c r="G220">
        <f>[1]物品定价!G220</f>
        <v>0</v>
      </c>
    </row>
    <row r="221" spans="1:7" x14ac:dyDescent="0.2">
      <c r="A221">
        <f>[1]物品定价!A221</f>
        <v>36</v>
      </c>
      <c r="B221" t="str">
        <f>[1]物品定价!B221</f>
        <v>戈留干修普</v>
      </c>
      <c r="C221" t="str">
        <f>[1]物品定价!C221</f>
        <v>geryuganshoop</v>
      </c>
      <c r="D221" t="str">
        <f>[1]物品定价!D221</f>
        <v>hero,36</v>
      </c>
      <c r="E221">
        <f>[1]物品定价!E221</f>
        <v>800</v>
      </c>
      <c r="F221">
        <f>[1]物品定价!F221</f>
        <v>2</v>
      </c>
      <c r="G221">
        <f>[1]物品定价!G221</f>
        <v>0</v>
      </c>
    </row>
    <row r="222" spans="1:7" x14ac:dyDescent="0.2">
      <c r="A222">
        <f>[1]物品定价!A222</f>
        <v>37</v>
      </c>
      <c r="B222" t="str">
        <f>[1]物品定价!B222</f>
        <v>格洛里巴斯</v>
      </c>
      <c r="C222" t="str">
        <f>[1]物品定价!C222</f>
        <v>groribas</v>
      </c>
      <c r="D222" t="str">
        <f>[1]物品定价!D222</f>
        <v>hero,37</v>
      </c>
      <c r="E222">
        <f>[1]物品定价!E222</f>
        <v>800</v>
      </c>
      <c r="F222">
        <f>[1]物品定价!F222</f>
        <v>2</v>
      </c>
      <c r="G222">
        <f>[1]物品定价!G222</f>
        <v>0</v>
      </c>
    </row>
    <row r="223" spans="1:7" x14ac:dyDescent="0.2">
      <c r="A223">
        <f>[1]物品定价!A223</f>
        <v>38</v>
      </c>
      <c r="B223" t="str">
        <f>[1]物品定价!B223</f>
        <v>战栗的龙卷</v>
      </c>
      <c r="C223" t="str">
        <f>[1]物品定价!C223</f>
        <v>terribletornado</v>
      </c>
      <c r="D223" t="str">
        <f>[1]物品定价!D223</f>
        <v>hero,38</v>
      </c>
      <c r="E223">
        <f>[1]物品定价!E223</f>
        <v>5000</v>
      </c>
      <c r="F223">
        <f>[1]物品定价!F223</f>
        <v>3</v>
      </c>
      <c r="G223">
        <f>[1]物品定价!G223</f>
        <v>0</v>
      </c>
    </row>
    <row r="224" spans="1:7" x14ac:dyDescent="0.2">
      <c r="A224">
        <f>[1]物品定价!A224</f>
        <v>39</v>
      </c>
      <c r="B224" t="str">
        <f>[1]物品定价!B224</f>
        <v>梅鲁扎嘎鲁多</v>
      </c>
      <c r="C224" t="str">
        <f>[1]物品定价!C224</f>
        <v>melzargard</v>
      </c>
      <c r="D224" t="str">
        <f>[1]物品定价!D224</f>
        <v>hero,39</v>
      </c>
      <c r="E224">
        <f>[1]物品定价!E224</f>
        <v>5000</v>
      </c>
      <c r="F224">
        <f>[1]物品定价!F224</f>
        <v>3</v>
      </c>
      <c r="G224">
        <f>[1]物品定价!G224</f>
        <v>0</v>
      </c>
    </row>
    <row r="225" spans="1:7" x14ac:dyDescent="0.2">
      <c r="A225">
        <f>[1]物品定价!A225</f>
        <v>40</v>
      </c>
      <c r="B225" t="str">
        <f>[1]物品定价!B225</f>
        <v>原子武士</v>
      </c>
      <c r="C225" t="str">
        <f>[1]物品定价!C225</f>
        <v>atomicsamurai</v>
      </c>
      <c r="D225" t="str">
        <f>[1]物品定价!D225</f>
        <v>hero,40</v>
      </c>
      <c r="E225">
        <f>[1]物品定价!E225</f>
        <v>5000</v>
      </c>
      <c r="F225">
        <f>[1]物品定价!F225</f>
        <v>3</v>
      </c>
      <c r="G225">
        <f>[1]物品定价!G225</f>
        <v>0</v>
      </c>
    </row>
    <row r="226" spans="1:7" x14ac:dyDescent="0.2">
      <c r="A226">
        <f>[1]物品定价!A226</f>
        <v>41</v>
      </c>
      <c r="B226" t="str">
        <f>[1]物品定价!B226</f>
        <v>居合庵</v>
      </c>
      <c r="C226" t="str">
        <f>[1]物品定价!C226</f>
        <v>iairon</v>
      </c>
      <c r="D226" t="str">
        <f>[1]物品定价!D226</f>
        <v>hero,41</v>
      </c>
      <c r="E226">
        <f>[1]物品定价!E226</f>
        <v>800</v>
      </c>
      <c r="F226">
        <f>[1]物品定价!F226</f>
        <v>2</v>
      </c>
      <c r="G226">
        <f>[1]物品定价!G226</f>
        <v>0</v>
      </c>
    </row>
    <row r="227" spans="1:7" x14ac:dyDescent="0.2">
      <c r="A227">
        <f>[1]物品定价!A227</f>
        <v>42</v>
      </c>
      <c r="B227" t="str">
        <f>[1]物品定价!B227</f>
        <v>僵尸男</v>
      </c>
      <c r="C227" t="str">
        <f>[1]物品定价!C227</f>
        <v>zombieman</v>
      </c>
      <c r="D227" t="str">
        <f>[1]物品定价!D227</f>
        <v>hero,42</v>
      </c>
      <c r="E227">
        <f>[1]物品定价!E227</f>
        <v>5000</v>
      </c>
      <c r="F227">
        <f>[1]物品定价!F227</f>
        <v>3</v>
      </c>
      <c r="G227">
        <f>[1]物品定价!G227</f>
        <v>0</v>
      </c>
    </row>
    <row r="228" spans="1:7" x14ac:dyDescent="0.2">
      <c r="A228">
        <f>[1]物品定价!A228</f>
        <v>43</v>
      </c>
      <c r="B228" t="str">
        <f>[1]物品定价!B228</f>
        <v>金属球棒</v>
      </c>
      <c r="C228" t="str">
        <f>[1]物品定价!C228</f>
        <v>metalbat</v>
      </c>
      <c r="D228" t="str">
        <f>[1]物品定价!D228</f>
        <v>hero,43</v>
      </c>
      <c r="E228">
        <f>[1]物品定价!E228</f>
        <v>5000</v>
      </c>
      <c r="F228">
        <f>[1]物品定价!F228</f>
        <v>3</v>
      </c>
      <c r="G228">
        <f>[1]物品定价!G228</f>
        <v>0</v>
      </c>
    </row>
    <row r="229" spans="1:7" x14ac:dyDescent="0.2">
      <c r="A229">
        <f>[1]物品定价!A229</f>
        <v>44</v>
      </c>
      <c r="B229" t="str">
        <f>[1]物品定价!B229</f>
        <v>童帝</v>
      </c>
      <c r="C229" t="str">
        <f>[1]物品定价!C229</f>
        <v>childemperor</v>
      </c>
      <c r="D229" t="str">
        <f>[1]物品定价!D229</f>
        <v>hero,44</v>
      </c>
      <c r="E229">
        <f>[1]物品定价!E229</f>
        <v>5000</v>
      </c>
      <c r="F229">
        <f>[1]物品定价!F229</f>
        <v>3</v>
      </c>
      <c r="G229">
        <f>[1]物品定价!G229</f>
        <v>0</v>
      </c>
    </row>
    <row r="230" spans="1:7" x14ac:dyDescent="0.2">
      <c r="A230">
        <f>[1]物品定价!A230</f>
        <v>45</v>
      </c>
      <c r="B230" t="str">
        <f>[1]物品定价!B230</f>
        <v>金属骑士</v>
      </c>
      <c r="C230" t="str">
        <f>[1]物品定价!C230</f>
        <v>metalknight</v>
      </c>
      <c r="D230" t="str">
        <f>[1]物品定价!D230</f>
        <v>hero,45</v>
      </c>
      <c r="E230">
        <f>[1]物品定价!E230</f>
        <v>5000</v>
      </c>
      <c r="F230">
        <f>[1]物品定价!F230</f>
        <v>3</v>
      </c>
      <c r="G230">
        <f>[1]物品定价!G230</f>
        <v>0</v>
      </c>
    </row>
    <row r="231" spans="1:7" x14ac:dyDescent="0.2">
      <c r="A231">
        <f>[1]物品定价!A231</f>
        <v>46</v>
      </c>
      <c r="B231" t="str">
        <f>[1]物品定价!B231</f>
        <v>音速索尼克</v>
      </c>
      <c r="C231" t="str">
        <f>[1]物品定价!C231</f>
        <v>sonic</v>
      </c>
      <c r="D231" t="str">
        <f>[1]物品定价!D231</f>
        <v>hero,46</v>
      </c>
      <c r="E231">
        <f>[1]物品定价!E231</f>
        <v>800</v>
      </c>
      <c r="F231">
        <f>[1]物品定价!F231</f>
        <v>2</v>
      </c>
      <c r="G231">
        <f>[1]物品定价!G231</f>
        <v>0</v>
      </c>
    </row>
    <row r="232" spans="1:7" x14ac:dyDescent="0.2">
      <c r="A232">
        <f>[1]物品定价!A232</f>
        <v>47</v>
      </c>
      <c r="B232" t="str">
        <f>[1]物品定价!B232</f>
        <v>无证骑士</v>
      </c>
      <c r="C232" t="str">
        <f>[1]物品定价!C232</f>
        <v>mumenrider</v>
      </c>
      <c r="D232" t="str">
        <f>[1]物品定价!D232</f>
        <v>hero,47</v>
      </c>
      <c r="E232">
        <f>[1]物品定价!E232</f>
        <v>300</v>
      </c>
      <c r="F232">
        <f>[1]物品定价!F232</f>
        <v>1</v>
      </c>
      <c r="G232">
        <f>[1]物品定价!G232</f>
        <v>0</v>
      </c>
    </row>
    <row r="233" spans="1:7" x14ac:dyDescent="0.2">
      <c r="A233">
        <f>[1]物品定价!A233</f>
        <v>48</v>
      </c>
      <c r="B233" t="str">
        <f>[1]物品定价!B233</f>
        <v>大背头侠</v>
      </c>
      <c r="C233" t="str">
        <f>[1]物品定价!C233</f>
        <v>allbackman</v>
      </c>
      <c r="D233" t="str">
        <f>[1]物品定价!D233</f>
        <v>hero,48</v>
      </c>
      <c r="E233">
        <f>[1]物品定价!E233</f>
        <v>300</v>
      </c>
      <c r="F233">
        <f>[1]物品定价!F233</f>
        <v>1</v>
      </c>
      <c r="G233">
        <f>[1]物品定价!G233</f>
        <v>0</v>
      </c>
    </row>
    <row r="234" spans="1:7" x14ac:dyDescent="0.2">
      <c r="A234">
        <f>[1]物品定价!A234</f>
        <v>49</v>
      </c>
      <c r="B234" t="str">
        <f>[1]物品定价!B234</f>
        <v>杰诺斯</v>
      </c>
      <c r="C234" t="str">
        <f>[1]物品定价!C234</f>
        <v>genos</v>
      </c>
      <c r="D234" t="str">
        <f>[1]物品定价!D234</f>
        <v>hero,49</v>
      </c>
      <c r="E234">
        <f>[1]物品定价!E234</f>
        <v>800</v>
      </c>
      <c r="F234">
        <f>[1]物品定价!F234</f>
        <v>2</v>
      </c>
      <c r="G234">
        <f>[1]物品定价!G234</f>
        <v>0</v>
      </c>
    </row>
    <row r="235" spans="1:7" x14ac:dyDescent="0.2">
      <c r="A235">
        <f>[1]物品定价!A235</f>
        <v>51</v>
      </c>
      <c r="B235" t="str">
        <f>[1]物品定价!B235</f>
        <v>地狱的吹雪</v>
      </c>
      <c r="C235" t="str">
        <f>[1]物品定价!C235</f>
        <v>hellishblizzard</v>
      </c>
      <c r="D235" t="str">
        <f>[1]物品定价!D235</f>
        <v>hero,51</v>
      </c>
      <c r="E235">
        <f>[1]物品定价!E235</f>
        <v>800</v>
      </c>
      <c r="F235">
        <f>[1]物品定价!F235</f>
        <v>2</v>
      </c>
      <c r="G235">
        <f>[1]物品定价!G235</f>
        <v>0</v>
      </c>
    </row>
    <row r="236" spans="1:7" x14ac:dyDescent="0.2">
      <c r="A236">
        <f>[1]物品定价!A236</f>
        <v>52</v>
      </c>
      <c r="B236" t="str">
        <f>[1]物品定价!B236</f>
        <v>三节棍莉莉</v>
      </c>
      <c r="C236" t="str">
        <f>[1]物品定价!C236</f>
        <v>triplestafflilly</v>
      </c>
      <c r="D236" t="str">
        <f>[1]物品定价!D236</f>
        <v>hero,52</v>
      </c>
      <c r="E236">
        <f>[1]物品定价!E236</f>
        <v>300</v>
      </c>
      <c r="F236">
        <f>[1]物品定价!F236</f>
        <v>1</v>
      </c>
      <c r="G236">
        <f>[1]物品定价!G236</f>
        <v>0</v>
      </c>
    </row>
    <row r="237" spans="1:7" x14ac:dyDescent="0.2">
      <c r="A237">
        <f>[1]物品定价!A237</f>
        <v>53</v>
      </c>
      <c r="B237" t="str">
        <f>[1]物品定价!B237</f>
        <v>睫毛</v>
      </c>
      <c r="C237" t="str">
        <f>[1]物品定价!C237</f>
        <v>eyelashes</v>
      </c>
      <c r="D237" t="str">
        <f>[1]物品定价!D237</f>
        <v>hero,53</v>
      </c>
      <c r="E237">
        <f>[1]物品定价!E237</f>
        <v>300</v>
      </c>
      <c r="F237">
        <f>[1]物品定价!F237</f>
        <v>1</v>
      </c>
      <c r="G237">
        <f>[1]物品定价!G237</f>
        <v>0</v>
      </c>
    </row>
    <row r="238" spans="1:7" x14ac:dyDescent="0.2">
      <c r="A238">
        <f>[1]物品定价!A238</f>
        <v>54</v>
      </c>
      <c r="B238" t="str">
        <f>[1]物品定价!B238</f>
        <v>山猿</v>
      </c>
      <c r="C238" t="str">
        <f>[1]物品定价!C238</f>
        <v>wildmonkey</v>
      </c>
      <c r="D238" t="str">
        <f>[1]物品定价!D238</f>
        <v>hero,54</v>
      </c>
      <c r="E238">
        <f>[1]物品定价!E238</f>
        <v>300</v>
      </c>
      <c r="F238">
        <f>[1]物品定价!F238</f>
        <v>1</v>
      </c>
      <c r="G238">
        <f>[1]物品定价!G238</f>
        <v>0</v>
      </c>
    </row>
    <row r="239" spans="1:7" x14ac:dyDescent="0.2">
      <c r="A239">
        <f>[1]物品定价!A239</f>
        <v>55</v>
      </c>
      <c r="B239" t="str">
        <f>[1]物品定价!B239</f>
        <v>螳螂男</v>
      </c>
      <c r="C239" t="str">
        <f>[1]物品定价!C239</f>
        <v>kamakyuri</v>
      </c>
      <c r="D239" t="str">
        <f>[1]物品定价!D239</f>
        <v>hero,55</v>
      </c>
      <c r="E239">
        <f>[1]物品定价!E239</f>
        <v>300</v>
      </c>
      <c r="F239">
        <f>[1]物品定价!F239</f>
        <v>1</v>
      </c>
      <c r="G239">
        <f>[1]物品定价!G239</f>
        <v>0</v>
      </c>
    </row>
    <row r="240" spans="1:7" x14ac:dyDescent="0.2">
      <c r="A240">
        <f>[1]物品定价!A240</f>
        <v>56</v>
      </c>
      <c r="B240" t="str">
        <f>[1]物品定价!B240</f>
        <v>青蛙男</v>
      </c>
      <c r="C240" t="str">
        <f>[1]物品定价!C240</f>
        <v>frogman</v>
      </c>
      <c r="D240" t="str">
        <f>[1]物品定价!D240</f>
        <v>hero,56</v>
      </c>
      <c r="E240">
        <f>[1]物品定价!E240</f>
        <v>300</v>
      </c>
      <c r="F240">
        <f>[1]物品定价!F240</f>
        <v>1</v>
      </c>
      <c r="G240">
        <f>[1]物品定价!G240</f>
        <v>0</v>
      </c>
    </row>
    <row r="241" spans="1:7" x14ac:dyDescent="0.2">
      <c r="A241">
        <f>[1]物品定价!A241</f>
        <v>57</v>
      </c>
      <c r="B241" t="str">
        <f>[1]物品定价!B241</f>
        <v>蛞蝓男</v>
      </c>
      <c r="C241" t="str">
        <f>[1]物品定价!C241</f>
        <v>slugerous</v>
      </c>
      <c r="D241" t="str">
        <f>[1]物品定价!D241</f>
        <v>hero,57</v>
      </c>
      <c r="E241">
        <f>[1]物品定价!E241</f>
        <v>300</v>
      </c>
      <c r="F241">
        <f>[1]物品定价!F241</f>
        <v>1</v>
      </c>
      <c r="G241">
        <f>[1]物品定价!G241</f>
        <v>0</v>
      </c>
    </row>
    <row r="242" spans="1:7" x14ac:dyDescent="0.2">
      <c r="A242">
        <f>[1]物品定价!A242</f>
        <v>58</v>
      </c>
      <c r="B242" t="str">
        <f>[1]物品定价!B242</f>
        <v>深海族</v>
      </c>
      <c r="C242" t="str">
        <f>[1]物品定价!C242</f>
        <v>seamessenger</v>
      </c>
      <c r="D242" t="str">
        <f>[1]物品定价!D242</f>
        <v>hero,58</v>
      </c>
      <c r="E242">
        <f>[1]物品定价!E242</f>
        <v>300</v>
      </c>
      <c r="F242">
        <f>[1]物品定价!F242</f>
        <v>1</v>
      </c>
      <c r="G242">
        <f>[1]物品定价!G242</f>
        <v>0</v>
      </c>
    </row>
    <row r="243" spans="1:7" x14ac:dyDescent="0.2">
      <c r="A243">
        <f>[1]物品定价!A243</f>
        <v>59</v>
      </c>
      <c r="B243" t="str">
        <f>[1]物品定价!B243</f>
        <v>暗黑海盗团炮击手</v>
      </c>
      <c r="C243" t="str">
        <f>[1]物品定价!C243</f>
        <v>cannoneer</v>
      </c>
      <c r="D243" t="str">
        <f>[1]物品定价!D243</f>
        <v>hero,59</v>
      </c>
      <c r="E243">
        <f>[1]物品定价!E243</f>
        <v>300</v>
      </c>
      <c r="F243">
        <f>[1]物品定价!F243</f>
        <v>1</v>
      </c>
      <c r="G243">
        <f>[1]物品定价!G243</f>
        <v>0</v>
      </c>
    </row>
    <row r="244" spans="1:7" x14ac:dyDescent="0.2">
      <c r="A244">
        <f>[1]物品定价!A244</f>
        <v>0</v>
      </c>
      <c r="B244">
        <f>[1]物品定价!B244</f>
        <v>0</v>
      </c>
      <c r="C244">
        <f>[1]物品定价!C244</f>
        <v>0</v>
      </c>
      <c r="D244">
        <f>[1]物品定价!D244</f>
        <v>0</v>
      </c>
      <c r="E244">
        <f>[1]物品定价!E244</f>
        <v>0</v>
      </c>
      <c r="F244">
        <f>[1]物品定价!F244</f>
        <v>0</v>
      </c>
      <c r="G244">
        <f>[1]物品定价!G244</f>
        <v>0</v>
      </c>
    </row>
    <row r="245" spans="1:7" x14ac:dyDescent="0.2">
      <c r="A245">
        <f>[1]物品定价!A245</f>
        <v>0</v>
      </c>
      <c r="B245">
        <f>[1]物品定价!B245</f>
        <v>0</v>
      </c>
      <c r="C245">
        <f>[1]物品定价!C245</f>
        <v>0</v>
      </c>
      <c r="D245">
        <f>[1]物品定价!D245</f>
        <v>0</v>
      </c>
      <c r="E245">
        <f>[1]物品定价!E245</f>
        <v>0</v>
      </c>
      <c r="F245">
        <f>[1]物品定价!F245</f>
        <v>0</v>
      </c>
      <c r="G245">
        <f>[1]物品定价!G245</f>
        <v>0</v>
      </c>
    </row>
    <row r="246" spans="1:7" x14ac:dyDescent="0.2">
      <c r="A246">
        <f>[1]物品定价!A246</f>
        <v>0</v>
      </c>
      <c r="B246" t="str">
        <f>[1]物品定价!B246</f>
        <v>战栗的龙卷普通技能卡</v>
      </c>
      <c r="C246">
        <f>[1]物品定价!C246</f>
        <v>0</v>
      </c>
      <c r="D246" t="str">
        <f>[1]物品定价!D246</f>
        <v>skill,1</v>
      </c>
      <c r="E246">
        <f>[1]物品定价!E246</f>
        <v>500</v>
      </c>
      <c r="F246">
        <f>[1]物品定价!F246</f>
        <v>0</v>
      </c>
      <c r="G246">
        <f>[1]物品定价!G246</f>
        <v>0</v>
      </c>
    </row>
    <row r="247" spans="1:7" x14ac:dyDescent="0.2">
      <c r="A247">
        <f>[1]物品定价!A247</f>
        <v>0</v>
      </c>
      <c r="B247" t="str">
        <f>[1]物品定价!B247</f>
        <v>战栗的龙卷主动技能卡-1</v>
      </c>
      <c r="C247">
        <f>[1]物品定价!C247</f>
        <v>0</v>
      </c>
      <c r="D247" t="str">
        <f>[1]物品定价!D247</f>
        <v>skill,2</v>
      </c>
      <c r="E247">
        <f>[1]物品定价!E247</f>
        <v>1000</v>
      </c>
      <c r="F247">
        <f>[1]物品定价!F247</f>
        <v>0</v>
      </c>
      <c r="G247">
        <f>[1]物品定价!G247</f>
        <v>0</v>
      </c>
    </row>
    <row r="248" spans="1:7" x14ac:dyDescent="0.2">
      <c r="A248">
        <f>[1]物品定价!A248</f>
        <v>0</v>
      </c>
      <c r="B248" t="str">
        <f>[1]物品定价!B248</f>
        <v>战栗的龙卷主动技能卡-2</v>
      </c>
      <c r="C248">
        <f>[1]物品定价!C248</f>
        <v>0</v>
      </c>
      <c r="D248" t="str">
        <f>[1]物品定价!D248</f>
        <v>skill,3</v>
      </c>
      <c r="E248">
        <f>[1]物品定价!E248</f>
        <v>1000</v>
      </c>
      <c r="F248">
        <f>[1]物品定价!F248</f>
        <v>0</v>
      </c>
      <c r="G248">
        <f>[1]物品定价!G248</f>
        <v>0</v>
      </c>
    </row>
    <row r="249" spans="1:7" x14ac:dyDescent="0.2">
      <c r="A249">
        <f>[1]物品定价!A249</f>
        <v>0</v>
      </c>
      <c r="B249" t="str">
        <f>[1]物品定价!B249</f>
        <v>战栗的龙卷特质1技能卡</v>
      </c>
      <c r="C249">
        <f>[1]物品定价!C249</f>
        <v>0</v>
      </c>
      <c r="D249" t="str">
        <f>[1]物品定价!D249</f>
        <v>skill,4</v>
      </c>
      <c r="E249">
        <f>[1]物品定价!E249</f>
        <v>500</v>
      </c>
      <c r="F249">
        <f>[1]物品定价!F249</f>
        <v>0</v>
      </c>
      <c r="G249">
        <f>[1]物品定价!G249</f>
        <v>0</v>
      </c>
    </row>
    <row r="250" spans="1:7" x14ac:dyDescent="0.2">
      <c r="A250">
        <f>[1]物品定价!A250</f>
        <v>0</v>
      </c>
      <c r="B250" t="str">
        <f>[1]物品定价!B250</f>
        <v>战栗的龙卷特质2技能卡</v>
      </c>
      <c r="C250">
        <f>[1]物品定价!C250</f>
        <v>0</v>
      </c>
      <c r="D250" t="str">
        <f>[1]物品定价!D250</f>
        <v>skill,5</v>
      </c>
      <c r="E250">
        <f>[1]物品定价!E250</f>
        <v>500</v>
      </c>
      <c r="F250">
        <f>[1]物品定价!F250</f>
        <v>0</v>
      </c>
      <c r="G250">
        <f>[1]物品定价!G250</f>
        <v>0</v>
      </c>
    </row>
    <row r="251" spans="1:7" x14ac:dyDescent="0.2">
      <c r="A251">
        <f>[1]物品定价!A251</f>
        <v>0</v>
      </c>
      <c r="B251" t="str">
        <f>[1]物品定价!B251</f>
        <v>战栗的龙卷特质3技能卡-1</v>
      </c>
      <c r="C251">
        <f>[1]物品定价!C251</f>
        <v>0</v>
      </c>
      <c r="D251" t="str">
        <f>[1]物品定价!D251</f>
        <v>skill,6</v>
      </c>
      <c r="E251">
        <f>[1]物品定价!E251</f>
        <v>500</v>
      </c>
      <c r="F251">
        <f>[1]物品定价!F251</f>
        <v>0</v>
      </c>
      <c r="G251">
        <f>[1]物品定价!G251</f>
        <v>0</v>
      </c>
    </row>
    <row r="252" spans="1:7" x14ac:dyDescent="0.2">
      <c r="A252">
        <f>[1]物品定价!A252</f>
        <v>0</v>
      </c>
      <c r="B252" t="str">
        <f>[1]物品定价!B252</f>
        <v>战栗的龙卷特质3技能卡-2</v>
      </c>
      <c r="C252">
        <f>[1]物品定价!C252</f>
        <v>0</v>
      </c>
      <c r="D252" t="str">
        <f>[1]物品定价!D252</f>
        <v>skill,7</v>
      </c>
      <c r="E252">
        <f>[1]物品定价!E252</f>
        <v>500</v>
      </c>
      <c r="F252">
        <f>[1]物品定价!F252</f>
        <v>0</v>
      </c>
      <c r="G252">
        <f>[1]物品定价!G252</f>
        <v>0</v>
      </c>
    </row>
    <row r="253" spans="1:7" x14ac:dyDescent="0.2">
      <c r="A253">
        <f>[1]物品定价!A253</f>
        <v>0</v>
      </c>
      <c r="B253" t="str">
        <f>[1]物品定价!B253</f>
        <v>战栗的龙卷特质4技能卡</v>
      </c>
      <c r="C253">
        <f>[1]物品定价!C253</f>
        <v>0</v>
      </c>
      <c r="D253" t="str">
        <f>[1]物品定价!D253</f>
        <v>skill,8</v>
      </c>
      <c r="E253">
        <f>[1]物品定价!E253</f>
        <v>500</v>
      </c>
      <c r="F253">
        <f>[1]物品定价!F253</f>
        <v>0</v>
      </c>
      <c r="G253">
        <f>[1]物品定价!G253</f>
        <v>0</v>
      </c>
    </row>
    <row r="254" spans="1:7" x14ac:dyDescent="0.2">
      <c r="A254">
        <f>[1]物品定价!A254</f>
        <v>0</v>
      </c>
      <c r="B254" t="str">
        <f>[1]物品定价!B254</f>
        <v>地狱的吹雪普通技能卡</v>
      </c>
      <c r="C254">
        <f>[1]物品定价!C254</f>
        <v>0</v>
      </c>
      <c r="D254" t="str">
        <f>[1]物品定价!D254</f>
        <v>skill,9</v>
      </c>
      <c r="E254">
        <f>[1]物品定价!E254</f>
        <v>300</v>
      </c>
      <c r="F254">
        <f>[1]物品定价!F254</f>
        <v>0</v>
      </c>
      <c r="G254">
        <f>[1]物品定价!G254</f>
        <v>0</v>
      </c>
    </row>
    <row r="255" spans="1:7" x14ac:dyDescent="0.2">
      <c r="A255">
        <f>[1]物品定价!A255</f>
        <v>0</v>
      </c>
      <c r="B255" t="str">
        <f>[1]物品定价!B255</f>
        <v>地狱的吹雪主动技能卡</v>
      </c>
      <c r="C255">
        <f>[1]物品定价!C255</f>
        <v>0</v>
      </c>
      <c r="D255" t="str">
        <f>[1]物品定价!D255</f>
        <v>skill,10</v>
      </c>
      <c r="E255">
        <f>[1]物品定价!E255</f>
        <v>600</v>
      </c>
      <c r="F255">
        <f>[1]物品定价!F255</f>
        <v>0</v>
      </c>
      <c r="G255">
        <f>[1]物品定价!G255</f>
        <v>0</v>
      </c>
    </row>
    <row r="256" spans="1:7" x14ac:dyDescent="0.2">
      <c r="A256">
        <f>[1]物品定价!A256</f>
        <v>0</v>
      </c>
      <c r="B256" t="str">
        <f>[1]物品定价!B256</f>
        <v>地狱的吹雪特质3技能卡</v>
      </c>
      <c r="C256">
        <f>[1]物品定价!C256</f>
        <v>0</v>
      </c>
      <c r="D256" t="str">
        <f>[1]物品定价!D256</f>
        <v>skill,11</v>
      </c>
      <c r="E256">
        <f>[1]物品定价!E256</f>
        <v>300</v>
      </c>
      <c r="F256">
        <f>[1]物品定价!F256</f>
        <v>0</v>
      </c>
      <c r="G256">
        <f>[1]物品定价!G256</f>
        <v>0</v>
      </c>
    </row>
    <row r="257" spans="1:7" x14ac:dyDescent="0.2">
      <c r="A257">
        <f>[1]物品定价!A257</f>
        <v>0</v>
      </c>
      <c r="B257">
        <f>[1]物品定价!B257</f>
        <v>0</v>
      </c>
      <c r="C257">
        <f>[1]物品定价!C257</f>
        <v>0</v>
      </c>
      <c r="D257">
        <f>[1]物品定价!D257</f>
        <v>0</v>
      </c>
      <c r="E257">
        <f>[1]物品定价!E257</f>
        <v>0</v>
      </c>
      <c r="F257">
        <f>[1]物品定价!F257</f>
        <v>0</v>
      </c>
      <c r="G257">
        <f>[1]物品定价!G257</f>
        <v>0</v>
      </c>
    </row>
    <row r="258" spans="1:7" x14ac:dyDescent="0.2">
      <c r="A258">
        <f>[1]物品定价!A258</f>
        <v>0</v>
      </c>
      <c r="B258" t="s">
        <v>102</v>
      </c>
      <c r="C258">
        <f>[1]物品定价!C258</f>
        <v>0</v>
      </c>
      <c r="D258" t="s">
        <v>103</v>
      </c>
      <c r="E258">
        <v>250</v>
      </c>
      <c r="F258">
        <f>[1]物品定价!F258</f>
        <v>0</v>
      </c>
      <c r="G258">
        <v>250</v>
      </c>
    </row>
    <row r="259" spans="1:7" x14ac:dyDescent="0.2">
      <c r="A259">
        <f>[1]物品定价!A259</f>
        <v>0</v>
      </c>
      <c r="B259">
        <f>[1]物品定价!B259</f>
        <v>0</v>
      </c>
      <c r="C259">
        <f>[1]物品定价!C259</f>
        <v>0</v>
      </c>
      <c r="D259">
        <f>[1]物品定价!D259</f>
        <v>0</v>
      </c>
      <c r="E259">
        <f>[1]物品定价!E259</f>
        <v>0</v>
      </c>
      <c r="F259">
        <f>[1]物品定价!F259</f>
        <v>0</v>
      </c>
      <c r="G259">
        <f>[1]物品定价!G259</f>
        <v>0</v>
      </c>
    </row>
    <row r="260" spans="1:7" x14ac:dyDescent="0.2">
      <c r="A260">
        <f>[1]物品定价!A260</f>
        <v>0</v>
      </c>
      <c r="B260">
        <f>[1]物品定价!B260</f>
        <v>0</v>
      </c>
      <c r="C260">
        <f>[1]物品定价!C260</f>
        <v>0</v>
      </c>
      <c r="D260">
        <f>[1]物品定价!D260</f>
        <v>0</v>
      </c>
      <c r="E260">
        <f>[1]物品定价!E260</f>
        <v>0</v>
      </c>
      <c r="F260">
        <f>[1]物品定价!F260</f>
        <v>0</v>
      </c>
      <c r="G260">
        <f>[1]物品定价!G260</f>
        <v>0</v>
      </c>
    </row>
    <row r="261" spans="1:7" x14ac:dyDescent="0.2">
      <c r="A261">
        <f>[1]物品定价!A261</f>
        <v>0</v>
      </c>
      <c r="B261">
        <f>[1]物品定价!B261</f>
        <v>0</v>
      </c>
      <c r="C261">
        <f>[1]物品定价!C261</f>
        <v>0</v>
      </c>
      <c r="D261">
        <f>[1]物品定价!D261</f>
        <v>0</v>
      </c>
      <c r="E261">
        <f>[1]物品定价!E261</f>
        <v>0</v>
      </c>
      <c r="F261">
        <f>[1]物品定价!F261</f>
        <v>0</v>
      </c>
      <c r="G261">
        <f>[1]物品定价!G261</f>
        <v>0</v>
      </c>
    </row>
    <row r="262" spans="1:7" x14ac:dyDescent="0.2">
      <c r="A262">
        <f>[1]物品定价!A262</f>
        <v>0</v>
      </c>
      <c r="B262">
        <f>[1]物品定价!B262</f>
        <v>0</v>
      </c>
      <c r="C262">
        <f>[1]物品定价!C262</f>
        <v>0</v>
      </c>
      <c r="D262">
        <f>[1]物品定价!D262</f>
        <v>0</v>
      </c>
      <c r="E262">
        <f>[1]物品定价!E262</f>
        <v>0</v>
      </c>
      <c r="F262">
        <f>[1]物品定价!F262</f>
        <v>0</v>
      </c>
      <c r="G262">
        <f>[1]物品定价!G262</f>
        <v>0</v>
      </c>
    </row>
    <row r="263" spans="1:7" x14ac:dyDescent="0.2">
      <c r="A263">
        <f>[1]物品定价!A263</f>
        <v>0</v>
      </c>
      <c r="B263">
        <f>[1]物品定价!B263</f>
        <v>0</v>
      </c>
      <c r="C263">
        <f>[1]物品定价!C263</f>
        <v>0</v>
      </c>
      <c r="D263">
        <f>[1]物品定价!D263</f>
        <v>0</v>
      </c>
      <c r="E263">
        <f>[1]物品定价!E263</f>
        <v>0</v>
      </c>
      <c r="F263">
        <f>[1]物品定价!F263</f>
        <v>0</v>
      </c>
      <c r="G263">
        <f>[1]物品定价!G263</f>
        <v>0</v>
      </c>
    </row>
    <row r="264" spans="1:7" x14ac:dyDescent="0.2">
      <c r="A264">
        <f>[1]物品定价!A264</f>
        <v>0</v>
      </c>
      <c r="B264">
        <f>[1]物品定价!B264</f>
        <v>0</v>
      </c>
      <c r="C264">
        <f>[1]物品定价!C264</f>
        <v>0</v>
      </c>
      <c r="D264">
        <f>[1]物品定价!D264</f>
        <v>0</v>
      </c>
      <c r="E264">
        <f>[1]物品定价!E264</f>
        <v>0</v>
      </c>
      <c r="F264">
        <f>[1]物品定价!F264</f>
        <v>0</v>
      </c>
      <c r="G264">
        <f>[1]物品定价!G264</f>
        <v>0</v>
      </c>
    </row>
    <row r="265" spans="1:7" x14ac:dyDescent="0.2">
      <c r="A265">
        <f>[1]物品定价!A265</f>
        <v>0</v>
      </c>
      <c r="B265">
        <f>[1]物品定价!B265</f>
        <v>0</v>
      </c>
      <c r="C265">
        <f>[1]物品定价!C265</f>
        <v>0</v>
      </c>
      <c r="D265">
        <f>[1]物品定价!D265</f>
        <v>0</v>
      </c>
      <c r="E265">
        <f>[1]物品定价!E265</f>
        <v>0</v>
      </c>
      <c r="F265">
        <f>[1]物品定价!F265</f>
        <v>0</v>
      </c>
      <c r="G265">
        <f>[1]物品定价!G265</f>
        <v>0</v>
      </c>
    </row>
    <row r="266" spans="1:7" x14ac:dyDescent="0.2">
      <c r="A266">
        <f>[1]物品定价!A266</f>
        <v>0</v>
      </c>
      <c r="B266">
        <f>[1]物品定价!B266</f>
        <v>0</v>
      </c>
      <c r="C266">
        <f>[1]物品定价!C266</f>
        <v>0</v>
      </c>
      <c r="D266">
        <f>[1]物品定价!D266</f>
        <v>0</v>
      </c>
      <c r="E266">
        <f>[1]物品定价!E266</f>
        <v>0</v>
      </c>
      <c r="F266">
        <f>[1]物品定价!F266</f>
        <v>0</v>
      </c>
      <c r="G266">
        <f>[1]物品定价!G266</f>
        <v>0</v>
      </c>
    </row>
    <row r="267" spans="1:7" x14ac:dyDescent="0.2">
      <c r="A267">
        <f>[1]物品定价!A267</f>
        <v>0</v>
      </c>
      <c r="B267">
        <f>[1]物品定价!B267</f>
        <v>0</v>
      </c>
      <c r="C267">
        <f>[1]物品定价!C267</f>
        <v>0</v>
      </c>
      <c r="D267">
        <f>[1]物品定价!D267</f>
        <v>0</v>
      </c>
      <c r="E267">
        <f>[1]物品定价!E267</f>
        <v>0</v>
      </c>
      <c r="F267">
        <f>[1]物品定价!F267</f>
        <v>0</v>
      </c>
      <c r="G267">
        <f>[1]物品定价!G267</f>
        <v>0</v>
      </c>
    </row>
    <row r="268" spans="1:7" x14ac:dyDescent="0.2">
      <c r="A268">
        <f>[1]物品定价!A268</f>
        <v>0</v>
      </c>
      <c r="B268">
        <f>[1]物品定价!B268</f>
        <v>0</v>
      </c>
      <c r="C268">
        <f>[1]物品定价!C268</f>
        <v>0</v>
      </c>
      <c r="D268">
        <f>[1]物品定价!D268</f>
        <v>0</v>
      </c>
      <c r="E268">
        <f>[1]物品定价!E268</f>
        <v>0</v>
      </c>
      <c r="F268">
        <f>[1]物品定价!F268</f>
        <v>0</v>
      </c>
      <c r="G268">
        <f>[1]物品定价!G268</f>
        <v>0</v>
      </c>
    </row>
    <row r="269" spans="1:7" x14ac:dyDescent="0.2">
      <c r="A269">
        <f>[1]物品定价!A269</f>
        <v>0</v>
      </c>
      <c r="B269">
        <f>[1]物品定价!B269</f>
        <v>0</v>
      </c>
      <c r="C269">
        <f>[1]物品定价!C269</f>
        <v>0</v>
      </c>
      <c r="D269">
        <f>[1]物品定价!D269</f>
        <v>0</v>
      </c>
      <c r="E269">
        <f>[1]物品定价!E269</f>
        <v>0</v>
      </c>
      <c r="F269">
        <f>[1]物品定价!F269</f>
        <v>0</v>
      </c>
      <c r="G269">
        <f>[1]物品定价!G269</f>
        <v>0</v>
      </c>
    </row>
    <row r="270" spans="1:7" x14ac:dyDescent="0.2">
      <c r="A270">
        <f>[1]物品定价!A270</f>
        <v>0</v>
      </c>
      <c r="B270">
        <f>[1]物品定价!B270</f>
        <v>0</v>
      </c>
      <c r="C270">
        <f>[1]物品定价!C270</f>
        <v>0</v>
      </c>
      <c r="D270">
        <f>[1]物品定价!D270</f>
        <v>0</v>
      </c>
      <c r="E270">
        <f>[1]物品定价!E270</f>
        <v>0</v>
      </c>
      <c r="F270">
        <f>[1]物品定价!F270</f>
        <v>0</v>
      </c>
      <c r="G270">
        <f>[1]物品定价!G270</f>
        <v>0</v>
      </c>
    </row>
    <row r="271" spans="1:7" x14ac:dyDescent="0.2">
      <c r="A271">
        <f>[1]物品定价!A271</f>
        <v>0</v>
      </c>
      <c r="B271">
        <f>[1]物品定价!B271</f>
        <v>0</v>
      </c>
      <c r="C271">
        <f>[1]物品定价!C271</f>
        <v>0</v>
      </c>
      <c r="D271">
        <f>[1]物品定价!D271</f>
        <v>0</v>
      </c>
      <c r="E271">
        <f>[1]物品定价!E271</f>
        <v>0</v>
      </c>
      <c r="F271">
        <f>[1]物品定价!F271</f>
        <v>0</v>
      </c>
      <c r="G271">
        <f>[1]物品定价!G271</f>
        <v>0</v>
      </c>
    </row>
    <row r="272" spans="1:7" x14ac:dyDescent="0.2">
      <c r="A272">
        <f>[1]物品定价!A272</f>
        <v>0</v>
      </c>
      <c r="B272">
        <f>[1]物品定价!B272</f>
        <v>0</v>
      </c>
      <c r="C272">
        <f>[1]物品定价!C272</f>
        <v>0</v>
      </c>
      <c r="D272">
        <f>[1]物品定价!D272</f>
        <v>0</v>
      </c>
      <c r="E272">
        <f>[1]物品定价!E272</f>
        <v>0</v>
      </c>
      <c r="F272">
        <f>[1]物品定价!F272</f>
        <v>0</v>
      </c>
      <c r="G272">
        <f>[1]物品定价!G272</f>
        <v>0</v>
      </c>
    </row>
    <row r="273" spans="1:7" x14ac:dyDescent="0.2">
      <c r="A273">
        <f>[1]物品定价!A273</f>
        <v>0</v>
      </c>
      <c r="B273">
        <f>[1]物品定价!B273</f>
        <v>0</v>
      </c>
      <c r="C273">
        <f>[1]物品定价!C273</f>
        <v>0</v>
      </c>
      <c r="D273">
        <f>[1]物品定价!D273</f>
        <v>0</v>
      </c>
      <c r="E273">
        <f>[1]物品定价!E273</f>
        <v>0</v>
      </c>
      <c r="F273">
        <f>[1]物品定价!F273</f>
        <v>0</v>
      </c>
      <c r="G273">
        <f>[1]物品定价!G273</f>
        <v>0</v>
      </c>
    </row>
    <row r="274" spans="1:7" x14ac:dyDescent="0.2">
      <c r="A274">
        <f>[1]物品定价!A274</f>
        <v>0</v>
      </c>
      <c r="B274">
        <f>[1]物品定价!B274</f>
        <v>0</v>
      </c>
      <c r="C274">
        <f>[1]物品定价!C274</f>
        <v>0</v>
      </c>
      <c r="D274">
        <f>[1]物品定价!D274</f>
        <v>0</v>
      </c>
      <c r="E274">
        <f>[1]物品定价!E274</f>
        <v>0</v>
      </c>
      <c r="F274">
        <f>[1]物品定价!F274</f>
        <v>0</v>
      </c>
      <c r="G274">
        <f>[1]物品定价!G274</f>
        <v>0</v>
      </c>
    </row>
    <row r="275" spans="1:7" x14ac:dyDescent="0.2">
      <c r="A275">
        <f>[1]物品定价!A275</f>
        <v>0</v>
      </c>
      <c r="B275">
        <f>[1]物品定价!B275</f>
        <v>0</v>
      </c>
      <c r="C275">
        <f>[1]物品定价!C275</f>
        <v>0</v>
      </c>
      <c r="D275">
        <f>[1]物品定价!D275</f>
        <v>0</v>
      </c>
      <c r="E275">
        <f>[1]物品定价!E275</f>
        <v>0</v>
      </c>
      <c r="F275">
        <f>[1]物品定价!F275</f>
        <v>0</v>
      </c>
      <c r="G275">
        <f>[1]物品定价!G275</f>
        <v>0</v>
      </c>
    </row>
    <row r="276" spans="1:7" x14ac:dyDescent="0.2">
      <c r="A276">
        <f>[1]物品定价!A276</f>
        <v>0</v>
      </c>
      <c r="B276">
        <f>[1]物品定价!B276</f>
        <v>0</v>
      </c>
      <c r="C276">
        <f>[1]物品定价!C276</f>
        <v>0</v>
      </c>
      <c r="D276">
        <f>[1]物品定价!D276</f>
        <v>0</v>
      </c>
      <c r="E276">
        <f>[1]物品定价!E276</f>
        <v>0</v>
      </c>
      <c r="F276">
        <f>[1]物品定价!F276</f>
        <v>0</v>
      </c>
      <c r="G276">
        <f>[1]物品定价!G276</f>
        <v>0</v>
      </c>
    </row>
    <row r="277" spans="1:7" x14ac:dyDescent="0.2">
      <c r="A277">
        <f>[1]物品定价!A277</f>
        <v>0</v>
      </c>
      <c r="B277">
        <f>[1]物品定价!B277</f>
        <v>0</v>
      </c>
      <c r="C277">
        <f>[1]物品定价!C277</f>
        <v>0</v>
      </c>
      <c r="D277">
        <f>[1]物品定价!D277</f>
        <v>0</v>
      </c>
      <c r="E277">
        <f>[1]物品定价!E277</f>
        <v>0</v>
      </c>
      <c r="F277">
        <f>[1]物品定价!F277</f>
        <v>0</v>
      </c>
      <c r="G277">
        <f>[1]物品定价!G277</f>
        <v>0</v>
      </c>
    </row>
    <row r="278" spans="1:7" x14ac:dyDescent="0.2">
      <c r="A278">
        <f>[1]物品定价!A278</f>
        <v>0</v>
      </c>
      <c r="B278">
        <f>[1]物品定价!B278</f>
        <v>0</v>
      </c>
      <c r="C278">
        <f>[1]物品定价!C278</f>
        <v>0</v>
      </c>
      <c r="D278">
        <f>[1]物品定价!D278</f>
        <v>0</v>
      </c>
      <c r="E278">
        <f>[1]物品定价!E278</f>
        <v>0</v>
      </c>
      <c r="F278">
        <f>[1]物品定价!F278</f>
        <v>0</v>
      </c>
      <c r="G278">
        <f>[1]物品定价!G278</f>
        <v>0</v>
      </c>
    </row>
    <row r="279" spans="1:7" x14ac:dyDescent="0.2">
      <c r="A279">
        <f>[1]物品定价!A279</f>
        <v>0</v>
      </c>
      <c r="B279">
        <f>[1]物品定价!B279</f>
        <v>0</v>
      </c>
      <c r="C279">
        <f>[1]物品定价!C279</f>
        <v>0</v>
      </c>
      <c r="D279">
        <f>[1]物品定价!D279</f>
        <v>0</v>
      </c>
      <c r="E279">
        <f>[1]物品定价!E279</f>
        <v>0</v>
      </c>
      <c r="F279">
        <f>[1]物品定价!F279</f>
        <v>0</v>
      </c>
      <c r="G279">
        <f>[1]物品定价!G279</f>
        <v>0</v>
      </c>
    </row>
    <row r="280" spans="1:7" x14ac:dyDescent="0.2">
      <c r="A280">
        <f>[1]物品定价!A280</f>
        <v>0</v>
      </c>
      <c r="B280">
        <f>[1]物品定价!B280</f>
        <v>0</v>
      </c>
      <c r="C280">
        <f>[1]物品定价!C280</f>
        <v>0</v>
      </c>
      <c r="D280">
        <f>[1]物品定价!D280</f>
        <v>0</v>
      </c>
      <c r="E280">
        <f>[1]物品定价!E280</f>
        <v>0</v>
      </c>
      <c r="F280">
        <f>[1]物品定价!F280</f>
        <v>0</v>
      </c>
      <c r="G280">
        <f>[1]物品定价!G280</f>
        <v>0</v>
      </c>
    </row>
    <row r="281" spans="1:7" x14ac:dyDescent="0.2">
      <c r="A281">
        <f>[1]物品定价!A281</f>
        <v>0</v>
      </c>
      <c r="B281">
        <f>[1]物品定价!B281</f>
        <v>0</v>
      </c>
      <c r="C281">
        <f>[1]物品定价!C281</f>
        <v>0</v>
      </c>
      <c r="D281">
        <f>[1]物品定价!D281</f>
        <v>0</v>
      </c>
      <c r="E281">
        <f>[1]物品定价!E281</f>
        <v>0</v>
      </c>
      <c r="F281">
        <f>[1]物品定价!F281</f>
        <v>0</v>
      </c>
      <c r="G281">
        <f>[1]物品定价!G281</f>
        <v>0</v>
      </c>
    </row>
    <row r="282" spans="1:7" x14ac:dyDescent="0.2">
      <c r="A282">
        <f>[1]物品定价!A282</f>
        <v>0</v>
      </c>
      <c r="B282">
        <f>[1]物品定价!B282</f>
        <v>0</v>
      </c>
      <c r="C282">
        <f>[1]物品定价!C282</f>
        <v>0</v>
      </c>
      <c r="D282">
        <f>[1]物品定价!D282</f>
        <v>0</v>
      </c>
      <c r="E282">
        <f>[1]物品定价!E282</f>
        <v>0</v>
      </c>
      <c r="F282">
        <f>[1]物品定价!F282</f>
        <v>0</v>
      </c>
      <c r="G282">
        <f>[1]物品定价!G282</f>
        <v>0</v>
      </c>
    </row>
    <row r="283" spans="1:7" x14ac:dyDescent="0.2">
      <c r="A283">
        <f>[1]物品定价!A283</f>
        <v>0</v>
      </c>
      <c r="B283">
        <f>[1]物品定价!B283</f>
        <v>0</v>
      </c>
      <c r="C283">
        <f>[1]物品定价!C283</f>
        <v>0</v>
      </c>
      <c r="D283">
        <f>[1]物品定价!D283</f>
        <v>0</v>
      </c>
      <c r="E283">
        <f>[1]物品定价!E283</f>
        <v>0</v>
      </c>
      <c r="F283">
        <f>[1]物品定价!F283</f>
        <v>0</v>
      </c>
      <c r="G283">
        <f>[1]物品定价!G283</f>
        <v>0</v>
      </c>
    </row>
    <row r="284" spans="1:7" x14ac:dyDescent="0.2">
      <c r="A284">
        <f>[1]物品定价!A284</f>
        <v>0</v>
      </c>
      <c r="B284">
        <f>[1]物品定价!B284</f>
        <v>0</v>
      </c>
      <c r="C284">
        <f>[1]物品定价!C284</f>
        <v>0</v>
      </c>
      <c r="D284">
        <f>[1]物品定价!D284</f>
        <v>0</v>
      </c>
      <c r="E284">
        <f>[1]物品定价!E284</f>
        <v>0</v>
      </c>
      <c r="F284">
        <f>[1]物品定价!F284</f>
        <v>0</v>
      </c>
      <c r="G284">
        <f>[1]物品定价!G284</f>
        <v>0</v>
      </c>
    </row>
    <row r="285" spans="1:7" x14ac:dyDescent="0.2">
      <c r="A285">
        <f>[1]物品定价!A285</f>
        <v>0</v>
      </c>
      <c r="B285">
        <f>[1]物品定价!B285</f>
        <v>0</v>
      </c>
      <c r="C285">
        <f>[1]物品定价!C285</f>
        <v>0</v>
      </c>
      <c r="D285">
        <f>[1]物品定价!D285</f>
        <v>0</v>
      </c>
      <c r="E285">
        <f>[1]物品定价!E285</f>
        <v>0</v>
      </c>
      <c r="F285">
        <f>[1]物品定价!F285</f>
        <v>0</v>
      </c>
      <c r="G285">
        <f>[1]物品定价!G285</f>
        <v>0</v>
      </c>
    </row>
    <row r="286" spans="1:7" x14ac:dyDescent="0.2">
      <c r="A286">
        <f>[1]物品定价!A286</f>
        <v>0</v>
      </c>
      <c r="B286">
        <f>[1]物品定价!B286</f>
        <v>0</v>
      </c>
      <c r="C286">
        <f>[1]物品定价!C286</f>
        <v>0</v>
      </c>
      <c r="D286">
        <f>[1]物品定价!D286</f>
        <v>0</v>
      </c>
      <c r="E286">
        <f>[1]物品定价!E286</f>
        <v>0</v>
      </c>
      <c r="F286">
        <f>[1]物品定价!F286</f>
        <v>0</v>
      </c>
      <c r="G286">
        <f>[1]物品定价!G286</f>
        <v>0</v>
      </c>
    </row>
    <row r="287" spans="1:7" x14ac:dyDescent="0.2">
      <c r="A287">
        <f>[1]物品定价!A287</f>
        <v>0</v>
      </c>
      <c r="B287">
        <f>[1]物品定价!B287</f>
        <v>0</v>
      </c>
      <c r="C287">
        <f>[1]物品定价!C287</f>
        <v>0</v>
      </c>
      <c r="D287">
        <f>[1]物品定价!D287</f>
        <v>0</v>
      </c>
      <c r="E287">
        <f>[1]物品定价!E287</f>
        <v>0</v>
      </c>
      <c r="F287">
        <f>[1]物品定价!F287</f>
        <v>0</v>
      </c>
      <c r="G287">
        <f>[1]物品定价!G287</f>
        <v>0</v>
      </c>
    </row>
    <row r="288" spans="1:7" x14ac:dyDescent="0.2">
      <c r="A288">
        <f>[1]物品定价!A288</f>
        <v>0</v>
      </c>
      <c r="B288">
        <f>[1]物品定价!B288</f>
        <v>0</v>
      </c>
      <c r="C288">
        <f>[1]物品定价!C288</f>
        <v>0</v>
      </c>
      <c r="D288">
        <f>[1]物品定价!D288</f>
        <v>0</v>
      </c>
      <c r="E288">
        <f>[1]物品定价!E288</f>
        <v>0</v>
      </c>
      <c r="F288">
        <f>[1]物品定价!F288</f>
        <v>0</v>
      </c>
      <c r="G288">
        <f>[1]物品定价!G288</f>
        <v>0</v>
      </c>
    </row>
    <row r="289" spans="1:7" x14ac:dyDescent="0.2">
      <c r="A289">
        <f>[1]物品定价!A289</f>
        <v>0</v>
      </c>
      <c r="B289">
        <f>[1]物品定价!B289</f>
        <v>0</v>
      </c>
      <c r="C289">
        <f>[1]物品定价!C289</f>
        <v>0</v>
      </c>
      <c r="D289">
        <f>[1]物品定价!D289</f>
        <v>0</v>
      </c>
      <c r="E289">
        <f>[1]物品定价!E289</f>
        <v>0</v>
      </c>
      <c r="F289">
        <f>[1]物品定价!F289</f>
        <v>0</v>
      </c>
      <c r="G289">
        <f>[1]物品定价!G289</f>
        <v>0</v>
      </c>
    </row>
    <row r="290" spans="1:7" x14ac:dyDescent="0.2">
      <c r="A290">
        <f>[1]物品定价!A290</f>
        <v>0</v>
      </c>
      <c r="B290">
        <f>[1]物品定价!B290</f>
        <v>0</v>
      </c>
      <c r="C290">
        <f>[1]物品定价!C290</f>
        <v>0</v>
      </c>
      <c r="D290">
        <f>[1]物品定价!D290</f>
        <v>0</v>
      </c>
      <c r="E290">
        <f>[1]物品定价!E290</f>
        <v>0</v>
      </c>
      <c r="F290">
        <f>[1]物品定价!F290</f>
        <v>0</v>
      </c>
      <c r="G290">
        <f>[1]物品定价!G290</f>
        <v>0</v>
      </c>
    </row>
    <row r="291" spans="1:7" x14ac:dyDescent="0.2">
      <c r="A291">
        <f>[1]物品定价!A291</f>
        <v>0</v>
      </c>
      <c r="B291">
        <f>[1]物品定价!B291</f>
        <v>0</v>
      </c>
      <c r="C291">
        <f>[1]物品定价!C291</f>
        <v>0</v>
      </c>
      <c r="D291">
        <f>[1]物品定价!D291</f>
        <v>0</v>
      </c>
      <c r="E291">
        <f>[1]物品定价!E291</f>
        <v>0</v>
      </c>
      <c r="F291">
        <f>[1]物品定价!F291</f>
        <v>0</v>
      </c>
      <c r="G291">
        <f>[1]物品定价!G291</f>
        <v>0</v>
      </c>
    </row>
    <row r="292" spans="1:7" x14ac:dyDescent="0.2">
      <c r="A292">
        <f>[1]物品定价!A292</f>
        <v>0</v>
      </c>
      <c r="B292">
        <f>[1]物品定价!B292</f>
        <v>0</v>
      </c>
      <c r="C292">
        <f>[1]物品定价!C292</f>
        <v>0</v>
      </c>
      <c r="D292">
        <f>[1]物品定价!D292</f>
        <v>0</v>
      </c>
      <c r="E292">
        <f>[1]物品定价!E292</f>
        <v>0</v>
      </c>
      <c r="F292">
        <f>[1]物品定价!F292</f>
        <v>0</v>
      </c>
      <c r="G292">
        <f>[1]物品定价!G292</f>
        <v>0</v>
      </c>
    </row>
    <row r="293" spans="1:7" x14ac:dyDescent="0.2">
      <c r="A293">
        <f>[1]物品定价!A293</f>
        <v>0</v>
      </c>
      <c r="B293">
        <f>[1]物品定价!B293</f>
        <v>0</v>
      </c>
      <c r="C293">
        <f>[1]物品定价!C293</f>
        <v>0</v>
      </c>
      <c r="D293">
        <f>[1]物品定价!D293</f>
        <v>0</v>
      </c>
      <c r="E293">
        <f>[1]物品定价!E293</f>
        <v>0</v>
      </c>
      <c r="F293">
        <f>[1]物品定价!F293</f>
        <v>0</v>
      </c>
      <c r="G293">
        <f>[1]物品定价!G293</f>
        <v>0</v>
      </c>
    </row>
    <row r="294" spans="1:7" x14ac:dyDescent="0.2">
      <c r="A294">
        <f>[1]物品定价!A294</f>
        <v>0</v>
      </c>
      <c r="B294">
        <f>[1]物品定价!B294</f>
        <v>0</v>
      </c>
      <c r="C294">
        <f>[1]物品定价!C294</f>
        <v>0</v>
      </c>
      <c r="D294">
        <f>[1]物品定价!D294</f>
        <v>0</v>
      </c>
      <c r="E294">
        <f>[1]物品定价!E294</f>
        <v>0</v>
      </c>
      <c r="F294">
        <f>[1]物品定价!F294</f>
        <v>0</v>
      </c>
      <c r="G294">
        <f>[1]物品定价!G294</f>
        <v>0</v>
      </c>
    </row>
    <row r="295" spans="1:7" x14ac:dyDescent="0.2">
      <c r="A295">
        <f>[1]物品定价!A295</f>
        <v>0</v>
      </c>
      <c r="B295">
        <f>[1]物品定价!B295</f>
        <v>0</v>
      </c>
      <c r="C295">
        <f>[1]物品定价!C295</f>
        <v>0</v>
      </c>
      <c r="D295">
        <f>[1]物品定价!D295</f>
        <v>0</v>
      </c>
      <c r="E295">
        <f>[1]物品定价!E295</f>
        <v>0</v>
      </c>
      <c r="F295">
        <f>[1]物品定价!F295</f>
        <v>0</v>
      </c>
      <c r="G295">
        <f>[1]物品定价!G295</f>
        <v>0</v>
      </c>
    </row>
    <row r="296" spans="1:7" x14ac:dyDescent="0.2">
      <c r="A296">
        <f>[1]物品定价!A296</f>
        <v>0</v>
      </c>
      <c r="B296">
        <f>[1]物品定价!B296</f>
        <v>0</v>
      </c>
      <c r="C296">
        <f>[1]物品定价!C296</f>
        <v>0</v>
      </c>
      <c r="D296">
        <f>[1]物品定价!D296</f>
        <v>0</v>
      </c>
      <c r="E296">
        <f>[1]物品定价!E296</f>
        <v>0</v>
      </c>
      <c r="F296">
        <f>[1]物品定价!F296</f>
        <v>0</v>
      </c>
      <c r="G296">
        <f>[1]物品定价!G296</f>
        <v>0</v>
      </c>
    </row>
    <row r="297" spans="1:7" x14ac:dyDescent="0.2">
      <c r="A297">
        <f>[1]物品定价!A297</f>
        <v>0</v>
      </c>
      <c r="B297">
        <f>[1]物品定价!B297</f>
        <v>0</v>
      </c>
      <c r="C297">
        <f>[1]物品定价!C297</f>
        <v>0</v>
      </c>
      <c r="D297">
        <f>[1]物品定价!D297</f>
        <v>0</v>
      </c>
      <c r="E297">
        <f>[1]物品定价!E297</f>
        <v>0</v>
      </c>
      <c r="F297">
        <f>[1]物品定价!F297</f>
        <v>0</v>
      </c>
      <c r="G297">
        <f>[1]物品定价!G297</f>
        <v>0</v>
      </c>
    </row>
    <row r="298" spans="1:7" x14ac:dyDescent="0.2">
      <c r="A298">
        <f>[1]物品定价!A298</f>
        <v>0</v>
      </c>
      <c r="B298">
        <f>[1]物品定价!B298</f>
        <v>0</v>
      </c>
      <c r="C298">
        <f>[1]物品定价!C298</f>
        <v>0</v>
      </c>
      <c r="D298">
        <f>[1]物品定价!D298</f>
        <v>0</v>
      </c>
      <c r="E298">
        <f>[1]物品定价!E298</f>
        <v>0</v>
      </c>
      <c r="F298">
        <f>[1]物品定价!F298</f>
        <v>0</v>
      </c>
      <c r="G298">
        <f>[1]物品定价!G298</f>
        <v>0</v>
      </c>
    </row>
    <row r="299" spans="1:7" x14ac:dyDescent="0.2">
      <c r="A299">
        <f>[1]物品定价!A299</f>
        <v>0</v>
      </c>
      <c r="B299">
        <f>[1]物品定价!B299</f>
        <v>0</v>
      </c>
      <c r="C299">
        <f>[1]物品定价!C299</f>
        <v>0</v>
      </c>
      <c r="D299">
        <f>[1]物品定价!D299</f>
        <v>0</v>
      </c>
      <c r="E299">
        <f>[1]物品定价!E299</f>
        <v>0</v>
      </c>
      <c r="F299">
        <f>[1]物品定价!F299</f>
        <v>0</v>
      </c>
      <c r="G299">
        <f>[1]物品定价!G299</f>
        <v>0</v>
      </c>
    </row>
    <row r="300" spans="1:7" x14ac:dyDescent="0.2">
      <c r="A300">
        <f>[1]物品定价!A300</f>
        <v>0</v>
      </c>
      <c r="B300">
        <f>[1]物品定价!B300</f>
        <v>0</v>
      </c>
      <c r="C300">
        <f>[1]物品定价!C300</f>
        <v>0</v>
      </c>
      <c r="D300">
        <f>[1]物品定价!D300</f>
        <v>0</v>
      </c>
      <c r="E300">
        <f>[1]物品定价!E300</f>
        <v>0</v>
      </c>
      <c r="F300">
        <f>[1]物品定价!F300</f>
        <v>0</v>
      </c>
      <c r="G300">
        <f>[1]物品定价!G300</f>
        <v>0</v>
      </c>
    </row>
    <row r="301" spans="1:7" x14ac:dyDescent="0.2">
      <c r="A301">
        <f>[1]物品定价!A301</f>
        <v>0</v>
      </c>
      <c r="B301">
        <f>[1]物品定价!B301</f>
        <v>0</v>
      </c>
      <c r="C301">
        <f>[1]物品定价!C301</f>
        <v>0</v>
      </c>
      <c r="D301">
        <f>[1]物品定价!D301</f>
        <v>0</v>
      </c>
      <c r="E301">
        <f>[1]物品定价!E301</f>
        <v>0</v>
      </c>
      <c r="F301">
        <f>[1]物品定价!F301</f>
        <v>0</v>
      </c>
      <c r="G301">
        <f>[1]物品定价!G301</f>
        <v>0</v>
      </c>
    </row>
    <row r="302" spans="1:7" x14ac:dyDescent="0.2">
      <c r="A302">
        <f>[1]物品定价!A302</f>
        <v>0</v>
      </c>
      <c r="B302">
        <f>[1]物品定价!B302</f>
        <v>0</v>
      </c>
      <c r="C302">
        <f>[1]物品定价!C302</f>
        <v>0</v>
      </c>
      <c r="D302">
        <f>[1]物品定价!D302</f>
        <v>0</v>
      </c>
      <c r="E302">
        <f>[1]物品定价!E302</f>
        <v>0</v>
      </c>
      <c r="F302">
        <f>[1]物品定价!F302</f>
        <v>0</v>
      </c>
      <c r="G302">
        <f>[1]物品定价!G302</f>
        <v>0</v>
      </c>
    </row>
    <row r="303" spans="1:7" x14ac:dyDescent="0.2">
      <c r="A303">
        <f>[1]物品定价!A303</f>
        <v>0</v>
      </c>
      <c r="B303">
        <f>[1]物品定价!B303</f>
        <v>0</v>
      </c>
      <c r="C303">
        <f>[1]物品定价!C303</f>
        <v>0</v>
      </c>
      <c r="D303">
        <f>[1]物品定价!D303</f>
        <v>0</v>
      </c>
      <c r="E303">
        <f>[1]物品定价!E303</f>
        <v>0</v>
      </c>
      <c r="F303">
        <f>[1]物品定价!F303</f>
        <v>0</v>
      </c>
      <c r="G303">
        <f>[1]物品定价!G303</f>
        <v>0</v>
      </c>
    </row>
    <row r="304" spans="1:7" x14ac:dyDescent="0.2">
      <c r="A304">
        <f>[1]物品定价!A304</f>
        <v>0</v>
      </c>
      <c r="B304">
        <f>[1]物品定价!B304</f>
        <v>0</v>
      </c>
      <c r="C304">
        <f>[1]物品定价!C304</f>
        <v>0</v>
      </c>
      <c r="D304">
        <f>[1]物品定价!D304</f>
        <v>0</v>
      </c>
      <c r="E304">
        <f>[1]物品定价!E304</f>
        <v>0</v>
      </c>
      <c r="F304">
        <f>[1]物品定价!F304</f>
        <v>0</v>
      </c>
      <c r="G304">
        <f>[1]物品定价!G304</f>
        <v>0</v>
      </c>
    </row>
    <row r="305" spans="1:7" x14ac:dyDescent="0.2">
      <c r="A305">
        <f>[1]物品定价!A305</f>
        <v>0</v>
      </c>
      <c r="B305">
        <f>[1]物品定价!B305</f>
        <v>0</v>
      </c>
      <c r="C305">
        <f>[1]物品定价!C305</f>
        <v>0</v>
      </c>
      <c r="D305">
        <f>[1]物品定价!D305</f>
        <v>0</v>
      </c>
      <c r="E305">
        <f>[1]物品定价!E305</f>
        <v>0</v>
      </c>
      <c r="F305">
        <f>[1]物品定价!F305</f>
        <v>0</v>
      </c>
      <c r="G305">
        <f>[1]物品定价!G305</f>
        <v>0</v>
      </c>
    </row>
    <row r="306" spans="1:7" x14ac:dyDescent="0.2">
      <c r="A306">
        <f>[1]物品定价!A306</f>
        <v>0</v>
      </c>
      <c r="B306">
        <f>[1]物品定价!B306</f>
        <v>0</v>
      </c>
      <c r="C306">
        <f>[1]物品定价!C306</f>
        <v>0</v>
      </c>
      <c r="D306">
        <f>[1]物品定价!D306</f>
        <v>0</v>
      </c>
      <c r="E306">
        <f>[1]物品定价!E306</f>
        <v>0</v>
      </c>
      <c r="F306">
        <f>[1]物品定价!F306</f>
        <v>0</v>
      </c>
      <c r="G306">
        <f>[1]物品定价!G306</f>
        <v>0</v>
      </c>
    </row>
    <row r="307" spans="1:7" x14ac:dyDescent="0.2">
      <c r="A307">
        <f>[1]物品定价!A307</f>
        <v>0</v>
      </c>
      <c r="B307">
        <f>[1]物品定价!B307</f>
        <v>0</v>
      </c>
      <c r="C307">
        <f>[1]物品定价!C307</f>
        <v>0</v>
      </c>
      <c r="D307">
        <f>[1]物品定价!D307</f>
        <v>0</v>
      </c>
      <c r="E307">
        <f>[1]物品定价!E307</f>
        <v>0</v>
      </c>
      <c r="F307">
        <f>[1]物品定价!F307</f>
        <v>0</v>
      </c>
      <c r="G307">
        <f>[1]物品定价!G307</f>
        <v>0</v>
      </c>
    </row>
    <row r="308" spans="1:7" x14ac:dyDescent="0.2">
      <c r="A308">
        <f>[1]物品定价!A308</f>
        <v>0</v>
      </c>
      <c r="B308">
        <f>[1]物品定价!B308</f>
        <v>0</v>
      </c>
      <c r="C308">
        <f>[1]物品定价!C308</f>
        <v>0</v>
      </c>
      <c r="D308">
        <f>[1]物品定价!D308</f>
        <v>0</v>
      </c>
      <c r="E308">
        <f>[1]物品定价!E308</f>
        <v>0</v>
      </c>
      <c r="F308">
        <f>[1]物品定价!F308</f>
        <v>0</v>
      </c>
      <c r="G308">
        <f>[1]物品定价!G308</f>
        <v>0</v>
      </c>
    </row>
    <row r="309" spans="1:7" x14ac:dyDescent="0.2">
      <c r="A309">
        <f>[1]物品定价!A309</f>
        <v>0</v>
      </c>
      <c r="B309">
        <f>[1]物品定价!B309</f>
        <v>0</v>
      </c>
      <c r="C309">
        <f>[1]物品定价!C309</f>
        <v>0</v>
      </c>
      <c r="D309">
        <f>[1]物品定价!D309</f>
        <v>0</v>
      </c>
      <c r="E309">
        <f>[1]物品定价!E309</f>
        <v>0</v>
      </c>
      <c r="F309">
        <f>[1]物品定价!F309</f>
        <v>0</v>
      </c>
      <c r="G309">
        <f>[1]物品定价!G309</f>
        <v>0</v>
      </c>
    </row>
    <row r="310" spans="1:7" x14ac:dyDescent="0.2">
      <c r="A310">
        <f>[1]物品定价!A310</f>
        <v>0</v>
      </c>
      <c r="B310">
        <f>[1]物品定价!B310</f>
        <v>0</v>
      </c>
      <c r="C310">
        <f>[1]物品定价!C310</f>
        <v>0</v>
      </c>
      <c r="D310">
        <f>[1]物品定价!D310</f>
        <v>0</v>
      </c>
      <c r="E310">
        <f>[1]物品定价!E310</f>
        <v>0</v>
      </c>
      <c r="F310">
        <f>[1]物品定价!F310</f>
        <v>0</v>
      </c>
      <c r="G310">
        <f>[1]物品定价!G310</f>
        <v>0</v>
      </c>
    </row>
    <row r="311" spans="1:7" x14ac:dyDescent="0.2">
      <c r="A311">
        <f>[1]物品定价!A311</f>
        <v>0</v>
      </c>
      <c r="B311">
        <f>[1]物品定价!B311</f>
        <v>0</v>
      </c>
      <c r="C311">
        <f>[1]物品定价!C311</f>
        <v>0</v>
      </c>
      <c r="D311">
        <f>[1]物品定价!D311</f>
        <v>0</v>
      </c>
      <c r="E311">
        <f>[1]物品定价!E311</f>
        <v>0</v>
      </c>
      <c r="F311">
        <f>[1]物品定价!F311</f>
        <v>0</v>
      </c>
      <c r="G311">
        <f>[1]物品定价!G311</f>
        <v>0</v>
      </c>
    </row>
    <row r="312" spans="1:7" x14ac:dyDescent="0.2">
      <c r="A312">
        <f>[1]物品定价!A312</f>
        <v>0</v>
      </c>
      <c r="B312">
        <f>[1]物品定价!B312</f>
        <v>0</v>
      </c>
      <c r="C312">
        <f>[1]物品定价!C312</f>
        <v>0</v>
      </c>
      <c r="D312">
        <f>[1]物品定价!D312</f>
        <v>0</v>
      </c>
      <c r="E312">
        <f>[1]物品定价!E312</f>
        <v>0</v>
      </c>
      <c r="F312">
        <f>[1]物品定价!F312</f>
        <v>0</v>
      </c>
      <c r="G312">
        <f>[1]物品定价!G312</f>
        <v>0</v>
      </c>
    </row>
    <row r="313" spans="1:7" x14ac:dyDescent="0.2">
      <c r="A313">
        <f>[1]物品定价!A313</f>
        <v>0</v>
      </c>
      <c r="B313">
        <f>[1]物品定价!B313</f>
        <v>0</v>
      </c>
      <c r="C313">
        <f>[1]物品定价!C313</f>
        <v>0</v>
      </c>
      <c r="D313">
        <f>[1]物品定价!D313</f>
        <v>0</v>
      </c>
      <c r="E313">
        <f>[1]物品定价!E313</f>
        <v>0</v>
      </c>
      <c r="F313">
        <f>[1]物品定价!F313</f>
        <v>0</v>
      </c>
      <c r="G313">
        <f>[1]物品定价!G313</f>
        <v>0</v>
      </c>
    </row>
    <row r="314" spans="1:7" x14ac:dyDescent="0.2">
      <c r="A314">
        <f>[1]物品定价!A314</f>
        <v>0</v>
      </c>
      <c r="B314">
        <f>[1]物品定价!B314</f>
        <v>0</v>
      </c>
      <c r="C314">
        <f>[1]物品定价!C314</f>
        <v>0</v>
      </c>
      <c r="D314">
        <f>[1]物品定价!D314</f>
        <v>0</v>
      </c>
      <c r="E314">
        <f>[1]物品定价!E314</f>
        <v>0</v>
      </c>
      <c r="F314">
        <f>[1]物品定价!F314</f>
        <v>0</v>
      </c>
      <c r="G314">
        <f>[1]物品定价!G314</f>
        <v>0</v>
      </c>
    </row>
    <row r="315" spans="1:7" x14ac:dyDescent="0.2">
      <c r="A315">
        <f>[1]物品定价!A315</f>
        <v>0</v>
      </c>
      <c r="B315">
        <f>[1]物品定价!B315</f>
        <v>0</v>
      </c>
      <c r="C315">
        <f>[1]物品定价!C315</f>
        <v>0</v>
      </c>
      <c r="D315">
        <f>[1]物品定价!D315</f>
        <v>0</v>
      </c>
      <c r="E315">
        <f>[1]物品定价!E315</f>
        <v>0</v>
      </c>
      <c r="F315">
        <f>[1]物品定价!F315</f>
        <v>0</v>
      </c>
      <c r="G315">
        <f>[1]物品定价!G315</f>
        <v>0</v>
      </c>
    </row>
    <row r="316" spans="1:7" x14ac:dyDescent="0.2">
      <c r="A316">
        <f>[1]物品定价!A316</f>
        <v>0</v>
      </c>
      <c r="B316">
        <f>[1]物品定价!B316</f>
        <v>0</v>
      </c>
      <c r="C316">
        <f>[1]物品定价!C316</f>
        <v>0</v>
      </c>
      <c r="D316">
        <f>[1]物品定价!D316</f>
        <v>0</v>
      </c>
      <c r="E316">
        <f>[1]物品定价!E316</f>
        <v>0</v>
      </c>
      <c r="F316">
        <f>[1]物品定价!F316</f>
        <v>0</v>
      </c>
      <c r="G316">
        <f>[1]物品定价!G316</f>
        <v>0</v>
      </c>
    </row>
    <row r="317" spans="1:7" x14ac:dyDescent="0.2">
      <c r="A317">
        <f>[1]物品定价!A317</f>
        <v>0</v>
      </c>
      <c r="B317">
        <f>[1]物品定价!B317</f>
        <v>0</v>
      </c>
      <c r="C317">
        <f>[1]物品定价!C317</f>
        <v>0</v>
      </c>
      <c r="D317">
        <f>[1]物品定价!D317</f>
        <v>0</v>
      </c>
      <c r="E317">
        <f>[1]物品定价!E317</f>
        <v>0</v>
      </c>
      <c r="F317">
        <f>[1]物品定价!F317</f>
        <v>0</v>
      </c>
      <c r="G317">
        <f>[1]物品定价!G317</f>
        <v>0</v>
      </c>
    </row>
    <row r="318" spans="1:7" x14ac:dyDescent="0.2">
      <c r="A318">
        <f>[1]物品定价!A318</f>
        <v>0</v>
      </c>
      <c r="B318">
        <f>[1]物品定价!B318</f>
        <v>0</v>
      </c>
      <c r="C318">
        <f>[1]物品定价!C318</f>
        <v>0</v>
      </c>
      <c r="D318">
        <f>[1]物品定价!D318</f>
        <v>0</v>
      </c>
      <c r="E318">
        <f>[1]物品定价!E318</f>
        <v>0</v>
      </c>
      <c r="F318">
        <f>[1]物品定价!F318</f>
        <v>0</v>
      </c>
      <c r="G318">
        <f>[1]物品定价!G318</f>
        <v>0</v>
      </c>
    </row>
    <row r="319" spans="1:7" x14ac:dyDescent="0.2">
      <c r="A319">
        <f>[1]物品定价!A319</f>
        <v>0</v>
      </c>
      <c r="B319">
        <f>[1]物品定价!B319</f>
        <v>0</v>
      </c>
      <c r="C319">
        <f>[1]物品定价!C319</f>
        <v>0</v>
      </c>
      <c r="D319">
        <f>[1]物品定价!D319</f>
        <v>0</v>
      </c>
      <c r="E319">
        <f>[1]物品定价!E319</f>
        <v>0</v>
      </c>
      <c r="F319">
        <f>[1]物品定价!F319</f>
        <v>0</v>
      </c>
      <c r="G319">
        <f>[1]物品定价!G319</f>
        <v>0</v>
      </c>
    </row>
    <row r="320" spans="1:7" x14ac:dyDescent="0.2">
      <c r="A320">
        <f>[1]物品定价!A320</f>
        <v>0</v>
      </c>
      <c r="B320">
        <f>[1]物品定价!B320</f>
        <v>0</v>
      </c>
      <c r="C320">
        <f>[1]物品定价!C320</f>
        <v>0</v>
      </c>
      <c r="D320">
        <f>[1]物品定价!D320</f>
        <v>0</v>
      </c>
      <c r="E320">
        <f>[1]物品定价!E320</f>
        <v>0</v>
      </c>
      <c r="F320">
        <f>[1]物品定价!F320</f>
        <v>0</v>
      </c>
      <c r="G320">
        <f>[1]物品定价!G320</f>
        <v>0</v>
      </c>
    </row>
    <row r="321" spans="1:7" x14ac:dyDescent="0.2">
      <c r="A321">
        <f>[1]物品定价!A321</f>
        <v>0</v>
      </c>
      <c r="B321">
        <f>[1]物品定价!B321</f>
        <v>0</v>
      </c>
      <c r="C321">
        <f>[1]物品定价!C321</f>
        <v>0</v>
      </c>
      <c r="D321">
        <f>[1]物品定价!D321</f>
        <v>0</v>
      </c>
      <c r="E321">
        <f>[1]物品定价!E321</f>
        <v>0</v>
      </c>
      <c r="F321">
        <f>[1]物品定价!F321</f>
        <v>0</v>
      </c>
      <c r="G321">
        <f>[1]物品定价!G321</f>
        <v>0</v>
      </c>
    </row>
    <row r="322" spans="1:7" x14ac:dyDescent="0.2">
      <c r="A322">
        <f>[1]物品定价!A322</f>
        <v>0</v>
      </c>
      <c r="B322">
        <f>[1]物品定价!B322</f>
        <v>0</v>
      </c>
      <c r="C322">
        <f>[1]物品定价!C322</f>
        <v>0</v>
      </c>
      <c r="D322">
        <f>[1]物品定价!D322</f>
        <v>0</v>
      </c>
      <c r="E322">
        <f>[1]物品定价!E322</f>
        <v>0</v>
      </c>
      <c r="F322">
        <f>[1]物品定价!F322</f>
        <v>0</v>
      </c>
      <c r="G322">
        <f>[1]物品定价!G322</f>
        <v>0</v>
      </c>
    </row>
    <row r="323" spans="1:7" x14ac:dyDescent="0.2">
      <c r="A323">
        <f>[1]物品定价!A323</f>
        <v>0</v>
      </c>
      <c r="B323">
        <f>[1]物品定价!B323</f>
        <v>0</v>
      </c>
      <c r="C323">
        <f>[1]物品定价!C323</f>
        <v>0</v>
      </c>
      <c r="D323">
        <f>[1]物品定价!D323</f>
        <v>0</v>
      </c>
      <c r="E323">
        <f>[1]物品定价!E323</f>
        <v>0</v>
      </c>
      <c r="F323">
        <f>[1]物品定价!F323</f>
        <v>0</v>
      </c>
      <c r="G323">
        <f>[1]物品定价!G323</f>
        <v>0</v>
      </c>
    </row>
    <row r="324" spans="1:7" x14ac:dyDescent="0.2">
      <c r="A324">
        <f>[1]物品定价!A324</f>
        <v>0</v>
      </c>
      <c r="B324">
        <f>[1]物品定价!B324</f>
        <v>0</v>
      </c>
      <c r="C324">
        <f>[1]物品定价!C324</f>
        <v>0</v>
      </c>
      <c r="D324">
        <f>[1]物品定价!D324</f>
        <v>0</v>
      </c>
      <c r="E324">
        <f>[1]物品定价!E324</f>
        <v>0</v>
      </c>
      <c r="F324">
        <f>[1]物品定价!F324</f>
        <v>0</v>
      </c>
      <c r="G324">
        <f>[1]物品定价!G324</f>
        <v>0</v>
      </c>
    </row>
    <row r="325" spans="1:7" x14ac:dyDescent="0.2">
      <c r="A325">
        <f>[1]物品定价!A325</f>
        <v>0</v>
      </c>
      <c r="B325">
        <f>[1]物品定价!B325</f>
        <v>0</v>
      </c>
      <c r="C325">
        <f>[1]物品定价!C325</f>
        <v>0</v>
      </c>
      <c r="D325">
        <f>[1]物品定价!D325</f>
        <v>0</v>
      </c>
      <c r="E325">
        <f>[1]物品定价!E325</f>
        <v>0</v>
      </c>
      <c r="F325">
        <f>[1]物品定价!F325</f>
        <v>0</v>
      </c>
      <c r="G325">
        <f>[1]物品定价!G325</f>
        <v>0</v>
      </c>
    </row>
    <row r="326" spans="1:7" x14ac:dyDescent="0.2">
      <c r="A326">
        <f>[1]物品定价!A326</f>
        <v>0</v>
      </c>
      <c r="B326">
        <f>[1]物品定价!B326</f>
        <v>0</v>
      </c>
      <c r="C326">
        <f>[1]物品定价!C326</f>
        <v>0</v>
      </c>
      <c r="D326">
        <f>[1]物品定价!D326</f>
        <v>0</v>
      </c>
      <c r="E326">
        <f>[1]物品定价!E326</f>
        <v>0</v>
      </c>
      <c r="F326">
        <f>[1]物品定价!F326</f>
        <v>0</v>
      </c>
      <c r="G326">
        <f>[1]物品定价!G326</f>
        <v>0</v>
      </c>
    </row>
    <row r="327" spans="1:7" x14ac:dyDescent="0.2">
      <c r="A327">
        <f>[1]物品定价!A327</f>
        <v>0</v>
      </c>
      <c r="B327">
        <f>[1]物品定价!B327</f>
        <v>0</v>
      </c>
      <c r="C327">
        <f>[1]物品定价!C327</f>
        <v>0</v>
      </c>
      <c r="D327">
        <f>[1]物品定价!D327</f>
        <v>0</v>
      </c>
      <c r="E327">
        <f>[1]物品定价!E327</f>
        <v>0</v>
      </c>
      <c r="F327">
        <f>[1]物品定价!F327</f>
        <v>0</v>
      </c>
      <c r="G327">
        <f>[1]物品定价!G327</f>
        <v>0</v>
      </c>
    </row>
    <row r="328" spans="1:7" x14ac:dyDescent="0.2">
      <c r="A328">
        <f>[1]物品定价!A328</f>
        <v>0</v>
      </c>
      <c r="B328">
        <f>[1]物品定价!B328</f>
        <v>0</v>
      </c>
      <c r="C328">
        <f>[1]物品定价!C328</f>
        <v>0</v>
      </c>
      <c r="D328">
        <f>[1]物品定价!D328</f>
        <v>0</v>
      </c>
      <c r="E328">
        <f>[1]物品定价!E328</f>
        <v>0</v>
      </c>
      <c r="F328">
        <f>[1]物品定价!F328</f>
        <v>0</v>
      </c>
      <c r="G328">
        <f>[1]物品定价!G328</f>
        <v>0</v>
      </c>
    </row>
    <row r="329" spans="1:7" x14ac:dyDescent="0.2">
      <c r="A329">
        <f>[1]物品定价!A329</f>
        <v>0</v>
      </c>
      <c r="B329">
        <f>[1]物品定价!B329</f>
        <v>0</v>
      </c>
      <c r="C329">
        <f>[1]物品定价!C329</f>
        <v>0</v>
      </c>
      <c r="D329">
        <f>[1]物品定价!D329</f>
        <v>0</v>
      </c>
      <c r="E329">
        <f>[1]物品定价!E329</f>
        <v>0</v>
      </c>
      <c r="F329">
        <f>[1]物品定价!F329</f>
        <v>0</v>
      </c>
      <c r="G329">
        <f>[1]物品定价!G329</f>
        <v>0</v>
      </c>
    </row>
    <row r="330" spans="1:7" x14ac:dyDescent="0.2">
      <c r="A330">
        <f>[1]物品定价!A330</f>
        <v>0</v>
      </c>
      <c r="B330">
        <f>[1]物品定价!B330</f>
        <v>0</v>
      </c>
      <c r="C330">
        <f>[1]物品定价!C330</f>
        <v>0</v>
      </c>
      <c r="D330">
        <f>[1]物品定价!D330</f>
        <v>0</v>
      </c>
      <c r="E330">
        <f>[1]物品定价!E330</f>
        <v>0</v>
      </c>
      <c r="F330">
        <f>[1]物品定价!F330</f>
        <v>0</v>
      </c>
      <c r="G330">
        <f>[1]物品定价!G330</f>
        <v>0</v>
      </c>
    </row>
    <row r="331" spans="1:7" x14ac:dyDescent="0.2">
      <c r="A331">
        <f>[1]物品定价!A331</f>
        <v>0</v>
      </c>
      <c r="B331">
        <f>[1]物品定价!B331</f>
        <v>0</v>
      </c>
      <c r="C331">
        <f>[1]物品定价!C331</f>
        <v>0</v>
      </c>
      <c r="D331">
        <f>[1]物品定价!D331</f>
        <v>0</v>
      </c>
      <c r="E331">
        <f>[1]物品定价!E331</f>
        <v>0</v>
      </c>
      <c r="F331">
        <f>[1]物品定价!F331</f>
        <v>0</v>
      </c>
      <c r="G331">
        <f>[1]物品定价!G331</f>
        <v>0</v>
      </c>
    </row>
    <row r="332" spans="1:7" x14ac:dyDescent="0.2">
      <c r="A332">
        <f>[1]物品定价!A332</f>
        <v>0</v>
      </c>
      <c r="B332">
        <f>[1]物品定价!B332</f>
        <v>0</v>
      </c>
      <c r="C332">
        <f>[1]物品定价!C332</f>
        <v>0</v>
      </c>
      <c r="D332">
        <f>[1]物品定价!D332</f>
        <v>0</v>
      </c>
      <c r="E332">
        <f>[1]物品定价!E332</f>
        <v>0</v>
      </c>
      <c r="F332">
        <f>[1]物品定价!F332</f>
        <v>0</v>
      </c>
      <c r="G332">
        <f>[1]物品定价!G332</f>
        <v>0</v>
      </c>
    </row>
    <row r="333" spans="1:7" x14ac:dyDescent="0.2">
      <c r="A333">
        <f>[1]物品定价!A333</f>
        <v>0</v>
      </c>
      <c r="B333">
        <f>[1]物品定价!B333</f>
        <v>0</v>
      </c>
      <c r="C333">
        <f>[1]物品定价!C333</f>
        <v>0</v>
      </c>
      <c r="D333">
        <f>[1]物品定价!D333</f>
        <v>0</v>
      </c>
      <c r="E333">
        <f>[1]物品定价!E333</f>
        <v>0</v>
      </c>
      <c r="F333">
        <f>[1]物品定价!F333</f>
        <v>0</v>
      </c>
      <c r="G333">
        <f>[1]物品定价!G333</f>
        <v>0</v>
      </c>
    </row>
    <row r="334" spans="1:7" x14ac:dyDescent="0.2">
      <c r="A334">
        <f>[1]物品定价!A334</f>
        <v>0</v>
      </c>
      <c r="B334">
        <f>[1]物品定价!B334</f>
        <v>0</v>
      </c>
      <c r="C334">
        <f>[1]物品定价!C334</f>
        <v>0</v>
      </c>
      <c r="D334">
        <f>[1]物品定价!D334</f>
        <v>0</v>
      </c>
      <c r="E334">
        <f>[1]物品定价!E334</f>
        <v>0</v>
      </c>
      <c r="F334">
        <f>[1]物品定价!F334</f>
        <v>0</v>
      </c>
      <c r="G334">
        <f>[1]物品定价!G334</f>
        <v>0</v>
      </c>
    </row>
    <row r="335" spans="1:7" x14ac:dyDescent="0.2">
      <c r="A335">
        <f>[1]物品定价!A335</f>
        <v>0</v>
      </c>
      <c r="B335">
        <f>[1]物品定价!B335</f>
        <v>0</v>
      </c>
      <c r="C335">
        <f>[1]物品定价!C335</f>
        <v>0</v>
      </c>
      <c r="D335">
        <f>[1]物品定价!D335</f>
        <v>0</v>
      </c>
      <c r="E335">
        <f>[1]物品定价!E335</f>
        <v>0</v>
      </c>
      <c r="F335">
        <f>[1]物品定价!F335</f>
        <v>0</v>
      </c>
      <c r="G335">
        <f>[1]物品定价!G335</f>
        <v>0</v>
      </c>
    </row>
    <row r="336" spans="1:7" x14ac:dyDescent="0.2">
      <c r="A336">
        <f>[1]物品定价!A336</f>
        <v>0</v>
      </c>
      <c r="B336">
        <f>[1]物品定价!B336</f>
        <v>0</v>
      </c>
      <c r="C336">
        <f>[1]物品定价!C336</f>
        <v>0</v>
      </c>
      <c r="D336">
        <f>[1]物品定价!D336</f>
        <v>0</v>
      </c>
      <c r="E336">
        <f>[1]物品定价!E336</f>
        <v>0</v>
      </c>
      <c r="F336">
        <f>[1]物品定价!F336</f>
        <v>0</v>
      </c>
      <c r="G336">
        <f>[1]物品定价!G336</f>
        <v>0</v>
      </c>
    </row>
    <row r="337" spans="1:7" x14ac:dyDescent="0.2">
      <c r="A337">
        <f>[1]物品定价!A337</f>
        <v>0</v>
      </c>
      <c r="B337">
        <f>[1]物品定价!B337</f>
        <v>0</v>
      </c>
      <c r="C337">
        <f>[1]物品定价!C337</f>
        <v>0</v>
      </c>
      <c r="D337">
        <f>[1]物品定价!D337</f>
        <v>0</v>
      </c>
      <c r="E337">
        <f>[1]物品定价!E337</f>
        <v>0</v>
      </c>
      <c r="F337">
        <f>[1]物品定价!F337</f>
        <v>0</v>
      </c>
      <c r="G337">
        <f>[1]物品定价!G337</f>
        <v>0</v>
      </c>
    </row>
    <row r="338" spans="1:7" x14ac:dyDescent="0.2">
      <c r="A338">
        <f>[1]物品定价!A338</f>
        <v>0</v>
      </c>
      <c r="B338">
        <f>[1]物品定价!B338</f>
        <v>0</v>
      </c>
      <c r="C338">
        <f>[1]物品定价!C338</f>
        <v>0</v>
      </c>
      <c r="D338">
        <f>[1]物品定价!D338</f>
        <v>0</v>
      </c>
      <c r="E338">
        <f>[1]物品定价!E338</f>
        <v>0</v>
      </c>
      <c r="F338">
        <f>[1]物品定价!F338</f>
        <v>0</v>
      </c>
      <c r="G338">
        <f>[1]物品定价!G338</f>
        <v>0</v>
      </c>
    </row>
    <row r="339" spans="1:7" x14ac:dyDescent="0.2">
      <c r="A339">
        <f>[1]物品定价!A339</f>
        <v>0</v>
      </c>
      <c r="B339">
        <f>[1]物品定价!B339</f>
        <v>0</v>
      </c>
      <c r="C339">
        <f>[1]物品定价!C339</f>
        <v>0</v>
      </c>
      <c r="D339">
        <f>[1]物品定价!D339</f>
        <v>0</v>
      </c>
      <c r="E339">
        <f>[1]物品定价!E339</f>
        <v>0</v>
      </c>
      <c r="F339">
        <f>[1]物品定价!F339</f>
        <v>0</v>
      </c>
      <c r="G339">
        <f>[1]物品定价!G339</f>
        <v>0</v>
      </c>
    </row>
    <row r="340" spans="1:7" x14ac:dyDescent="0.2">
      <c r="A340">
        <f>[1]物品定价!A340</f>
        <v>0</v>
      </c>
      <c r="B340">
        <f>[1]物品定价!B340</f>
        <v>0</v>
      </c>
      <c r="C340">
        <f>[1]物品定价!C340</f>
        <v>0</v>
      </c>
      <c r="D340">
        <f>[1]物品定价!D340</f>
        <v>0</v>
      </c>
      <c r="E340">
        <f>[1]物品定价!E340</f>
        <v>0</v>
      </c>
      <c r="F340">
        <f>[1]物品定价!F340</f>
        <v>0</v>
      </c>
      <c r="G340">
        <f>[1]物品定价!G340</f>
        <v>0</v>
      </c>
    </row>
    <row r="341" spans="1:7" x14ac:dyDescent="0.2">
      <c r="A341">
        <f>[1]物品定价!A341</f>
        <v>0</v>
      </c>
      <c r="B341">
        <f>[1]物品定价!B341</f>
        <v>0</v>
      </c>
      <c r="C341">
        <f>[1]物品定价!C341</f>
        <v>0</v>
      </c>
      <c r="D341">
        <f>[1]物品定价!D341</f>
        <v>0</v>
      </c>
      <c r="E341">
        <f>[1]物品定价!E341</f>
        <v>0</v>
      </c>
      <c r="F341">
        <f>[1]物品定价!F341</f>
        <v>0</v>
      </c>
      <c r="G341">
        <f>[1]物品定价!G341</f>
        <v>0</v>
      </c>
    </row>
    <row r="342" spans="1:7" x14ac:dyDescent="0.2">
      <c r="A342">
        <f>[1]物品定价!A342</f>
        <v>0</v>
      </c>
      <c r="B342">
        <f>[1]物品定价!B342</f>
        <v>0</v>
      </c>
      <c r="C342">
        <f>[1]物品定价!C342</f>
        <v>0</v>
      </c>
      <c r="D342">
        <f>[1]物品定价!D342</f>
        <v>0</v>
      </c>
      <c r="E342">
        <f>[1]物品定价!E342</f>
        <v>0</v>
      </c>
      <c r="F342">
        <f>[1]物品定价!F342</f>
        <v>0</v>
      </c>
      <c r="G342">
        <f>[1]物品定价!G342</f>
        <v>0</v>
      </c>
    </row>
    <row r="343" spans="1:7" x14ac:dyDescent="0.2">
      <c r="A343">
        <f>[1]物品定价!A343</f>
        <v>0</v>
      </c>
      <c r="B343">
        <f>[1]物品定价!B343</f>
        <v>0</v>
      </c>
      <c r="C343">
        <f>[1]物品定价!C343</f>
        <v>0</v>
      </c>
      <c r="D343">
        <f>[1]物品定价!D343</f>
        <v>0</v>
      </c>
      <c r="E343">
        <f>[1]物品定价!E343</f>
        <v>0</v>
      </c>
      <c r="F343">
        <f>[1]物品定价!F343</f>
        <v>0</v>
      </c>
      <c r="G343">
        <f>[1]物品定价!G343</f>
        <v>0</v>
      </c>
    </row>
    <row r="344" spans="1:7" x14ac:dyDescent="0.2">
      <c r="A344">
        <f>[1]物品定价!A344</f>
        <v>0</v>
      </c>
      <c r="B344">
        <f>[1]物品定价!B344</f>
        <v>0</v>
      </c>
      <c r="C344">
        <f>[1]物品定价!C344</f>
        <v>0</v>
      </c>
      <c r="D344">
        <f>[1]物品定价!D344</f>
        <v>0</v>
      </c>
      <c r="E344">
        <f>[1]物品定价!E344</f>
        <v>0</v>
      </c>
      <c r="F344">
        <f>[1]物品定价!F344</f>
        <v>0</v>
      </c>
      <c r="G344">
        <f>[1]物品定价!G344</f>
        <v>0</v>
      </c>
    </row>
    <row r="345" spans="1:7" x14ac:dyDescent="0.2">
      <c r="A345">
        <f>[1]物品定价!A345</f>
        <v>0</v>
      </c>
      <c r="B345">
        <f>[1]物品定价!B345</f>
        <v>0</v>
      </c>
      <c r="C345">
        <f>[1]物品定价!C345</f>
        <v>0</v>
      </c>
      <c r="D345">
        <f>[1]物品定价!D345</f>
        <v>0</v>
      </c>
      <c r="E345">
        <f>[1]物品定价!E345</f>
        <v>0</v>
      </c>
      <c r="F345">
        <f>[1]物品定价!F345</f>
        <v>0</v>
      </c>
      <c r="G345">
        <f>[1]物品定价!G345</f>
        <v>0</v>
      </c>
    </row>
    <row r="346" spans="1:7" x14ac:dyDescent="0.2">
      <c r="A346">
        <f>[1]物品定价!A346</f>
        <v>0</v>
      </c>
      <c r="B346">
        <f>[1]物品定价!B346</f>
        <v>0</v>
      </c>
      <c r="C346">
        <f>[1]物品定价!C346</f>
        <v>0</v>
      </c>
      <c r="D346">
        <f>[1]物品定价!D346</f>
        <v>0</v>
      </c>
      <c r="E346">
        <f>[1]物品定价!E346</f>
        <v>0</v>
      </c>
      <c r="F346">
        <f>[1]物品定价!F346</f>
        <v>0</v>
      </c>
      <c r="G346">
        <f>[1]物品定价!G346</f>
        <v>0</v>
      </c>
    </row>
    <row r="347" spans="1:7" x14ac:dyDescent="0.2">
      <c r="A347">
        <f>[1]物品定价!A347</f>
        <v>0</v>
      </c>
      <c r="B347">
        <f>[1]物品定价!B347</f>
        <v>0</v>
      </c>
      <c r="C347">
        <f>[1]物品定价!C347</f>
        <v>0</v>
      </c>
      <c r="D347">
        <f>[1]物品定价!D347</f>
        <v>0</v>
      </c>
      <c r="E347">
        <f>[1]物品定价!E347</f>
        <v>0</v>
      </c>
      <c r="F347">
        <f>[1]物品定价!F347</f>
        <v>0</v>
      </c>
      <c r="G347">
        <f>[1]物品定价!G347</f>
        <v>0</v>
      </c>
    </row>
    <row r="348" spans="1:7" x14ac:dyDescent="0.2">
      <c r="A348">
        <f>[1]物品定价!A348</f>
        <v>0</v>
      </c>
      <c r="B348">
        <f>[1]物品定价!B348</f>
        <v>0</v>
      </c>
      <c r="C348">
        <f>[1]物品定价!C348</f>
        <v>0</v>
      </c>
      <c r="D348">
        <f>[1]物品定价!D348</f>
        <v>0</v>
      </c>
      <c r="E348">
        <f>[1]物品定价!E348</f>
        <v>0</v>
      </c>
      <c r="F348">
        <f>[1]物品定价!F348</f>
        <v>0</v>
      </c>
      <c r="G348">
        <f>[1]物品定价!G348</f>
        <v>0</v>
      </c>
    </row>
    <row r="349" spans="1:7" x14ac:dyDescent="0.2">
      <c r="A349">
        <f>[1]物品定价!A349</f>
        <v>0</v>
      </c>
      <c r="B349">
        <f>[1]物品定价!B349</f>
        <v>0</v>
      </c>
      <c r="C349">
        <f>[1]物品定价!C349</f>
        <v>0</v>
      </c>
      <c r="D349">
        <f>[1]物品定价!D349</f>
        <v>0</v>
      </c>
      <c r="E349">
        <f>[1]物品定价!E349</f>
        <v>0</v>
      </c>
      <c r="F349">
        <f>[1]物品定价!F349</f>
        <v>0</v>
      </c>
      <c r="G349">
        <f>[1]物品定价!G349</f>
        <v>0</v>
      </c>
    </row>
    <row r="350" spans="1:7" x14ac:dyDescent="0.2">
      <c r="A350">
        <f>[1]物品定价!A350</f>
        <v>0</v>
      </c>
      <c r="B350">
        <f>[1]物品定价!B350</f>
        <v>0</v>
      </c>
      <c r="C350">
        <f>[1]物品定价!C350</f>
        <v>0</v>
      </c>
      <c r="D350">
        <f>[1]物品定价!D350</f>
        <v>0</v>
      </c>
      <c r="E350">
        <f>[1]物品定价!E350</f>
        <v>0</v>
      </c>
      <c r="F350">
        <f>[1]物品定价!F350</f>
        <v>0</v>
      </c>
      <c r="G350">
        <f>[1]物品定价!G350</f>
        <v>0</v>
      </c>
    </row>
    <row r="351" spans="1:7" x14ac:dyDescent="0.2">
      <c r="A351">
        <f>[1]物品定价!A351</f>
        <v>0</v>
      </c>
      <c r="B351">
        <f>[1]物品定价!B351</f>
        <v>0</v>
      </c>
      <c r="C351">
        <f>[1]物品定价!C351</f>
        <v>0</v>
      </c>
      <c r="D351">
        <f>[1]物品定价!D351</f>
        <v>0</v>
      </c>
      <c r="E351">
        <f>[1]物品定价!E351</f>
        <v>0</v>
      </c>
      <c r="F351">
        <f>[1]物品定价!F351</f>
        <v>0</v>
      </c>
      <c r="G351">
        <f>[1]物品定价!G351</f>
        <v>0</v>
      </c>
    </row>
    <row r="352" spans="1:7" x14ac:dyDescent="0.2">
      <c r="A352">
        <f>[1]物品定价!A352</f>
        <v>0</v>
      </c>
      <c r="B352">
        <f>[1]物品定价!B352</f>
        <v>0</v>
      </c>
      <c r="C352">
        <f>[1]物品定价!C352</f>
        <v>0</v>
      </c>
      <c r="D352">
        <f>[1]物品定价!D352</f>
        <v>0</v>
      </c>
      <c r="E352">
        <f>[1]物品定价!E352</f>
        <v>0</v>
      </c>
      <c r="F352">
        <f>[1]物品定价!F352</f>
        <v>0</v>
      </c>
      <c r="G352">
        <f>[1]物品定价!G352</f>
        <v>0</v>
      </c>
    </row>
    <row r="353" spans="1:7" x14ac:dyDescent="0.2">
      <c r="A353">
        <f>[1]物品定价!A353</f>
        <v>0</v>
      </c>
      <c r="B353">
        <f>[1]物品定价!B353</f>
        <v>0</v>
      </c>
      <c r="C353">
        <f>[1]物品定价!C353</f>
        <v>0</v>
      </c>
      <c r="D353">
        <f>[1]物品定价!D353</f>
        <v>0</v>
      </c>
      <c r="E353">
        <f>[1]物品定价!E353</f>
        <v>0</v>
      </c>
      <c r="F353">
        <f>[1]物品定价!F353</f>
        <v>0</v>
      </c>
      <c r="G353">
        <f>[1]物品定价!G353</f>
        <v>0</v>
      </c>
    </row>
    <row r="354" spans="1:7" x14ac:dyDescent="0.2">
      <c r="A354">
        <f>[1]物品定价!A354</f>
        <v>0</v>
      </c>
      <c r="B354">
        <f>[1]物品定价!B354</f>
        <v>0</v>
      </c>
      <c r="C354">
        <f>[1]物品定价!C354</f>
        <v>0</v>
      </c>
      <c r="D354">
        <f>[1]物品定价!D354</f>
        <v>0</v>
      </c>
      <c r="E354">
        <f>[1]物品定价!E354</f>
        <v>0</v>
      </c>
      <c r="F354">
        <f>[1]物品定价!F354</f>
        <v>0</v>
      </c>
      <c r="G354">
        <f>[1]物品定价!G354</f>
        <v>0</v>
      </c>
    </row>
    <row r="355" spans="1:7" x14ac:dyDescent="0.2">
      <c r="A355">
        <f>[1]物品定价!A355</f>
        <v>0</v>
      </c>
      <c r="B355">
        <f>[1]物品定价!B355</f>
        <v>0</v>
      </c>
      <c r="C355">
        <f>[1]物品定价!C355</f>
        <v>0</v>
      </c>
      <c r="D355">
        <f>[1]物品定价!D355</f>
        <v>0</v>
      </c>
      <c r="E355">
        <f>[1]物品定价!E355</f>
        <v>0</v>
      </c>
      <c r="F355">
        <f>[1]物品定价!F355</f>
        <v>0</v>
      </c>
      <c r="G355">
        <f>[1]物品定价!G355</f>
        <v>0</v>
      </c>
    </row>
    <row r="356" spans="1:7" x14ac:dyDescent="0.2">
      <c r="A356">
        <f>[1]物品定价!A356</f>
        <v>0</v>
      </c>
      <c r="B356">
        <f>[1]物品定价!B356</f>
        <v>0</v>
      </c>
      <c r="C356">
        <f>[1]物品定价!C356</f>
        <v>0</v>
      </c>
      <c r="D356">
        <f>[1]物品定价!D356</f>
        <v>0</v>
      </c>
      <c r="E356">
        <f>[1]物品定价!E356</f>
        <v>0</v>
      </c>
      <c r="F356">
        <f>[1]物品定价!F356</f>
        <v>0</v>
      </c>
      <c r="G356">
        <f>[1]物品定价!G356</f>
        <v>0</v>
      </c>
    </row>
    <row r="357" spans="1:7" x14ac:dyDescent="0.2">
      <c r="A357">
        <f>[1]物品定价!A357</f>
        <v>0</v>
      </c>
      <c r="B357">
        <f>[1]物品定价!B357</f>
        <v>0</v>
      </c>
      <c r="C357">
        <f>[1]物品定价!C357</f>
        <v>0</v>
      </c>
      <c r="D357">
        <f>[1]物品定价!D357</f>
        <v>0</v>
      </c>
      <c r="E357">
        <f>[1]物品定价!E357</f>
        <v>0</v>
      </c>
      <c r="F357">
        <f>[1]物品定价!F357</f>
        <v>0</v>
      </c>
      <c r="G357">
        <f>[1]物品定价!G357</f>
        <v>0</v>
      </c>
    </row>
    <row r="358" spans="1:7" x14ac:dyDescent="0.2">
      <c r="A358">
        <f>[1]物品定价!A358</f>
        <v>0</v>
      </c>
      <c r="B358">
        <f>[1]物品定价!B358</f>
        <v>0</v>
      </c>
      <c r="C358">
        <f>[1]物品定价!C358</f>
        <v>0</v>
      </c>
      <c r="D358">
        <f>[1]物品定价!D358</f>
        <v>0</v>
      </c>
      <c r="E358">
        <f>[1]物品定价!E358</f>
        <v>0</v>
      </c>
      <c r="F358">
        <f>[1]物品定价!F358</f>
        <v>0</v>
      </c>
      <c r="G358">
        <f>[1]物品定价!G358</f>
        <v>0</v>
      </c>
    </row>
    <row r="359" spans="1:7" x14ac:dyDescent="0.2">
      <c r="A359">
        <f>[1]物品定价!A359</f>
        <v>0</v>
      </c>
      <c r="B359">
        <f>[1]物品定价!B359</f>
        <v>0</v>
      </c>
      <c r="C359">
        <f>[1]物品定价!C359</f>
        <v>0</v>
      </c>
      <c r="D359">
        <f>[1]物品定价!D359</f>
        <v>0</v>
      </c>
      <c r="E359">
        <f>[1]物品定价!E359</f>
        <v>0</v>
      </c>
      <c r="F359">
        <f>[1]物品定价!F359</f>
        <v>0</v>
      </c>
      <c r="G359">
        <f>[1]物品定价!G359</f>
        <v>0</v>
      </c>
    </row>
    <row r="360" spans="1:7" x14ac:dyDescent="0.2">
      <c r="A360">
        <f>[1]物品定价!A360</f>
        <v>0</v>
      </c>
      <c r="B360">
        <f>[1]物品定价!B360</f>
        <v>0</v>
      </c>
      <c r="C360">
        <f>[1]物品定价!C360</f>
        <v>0</v>
      </c>
      <c r="D360">
        <f>[1]物品定价!D360</f>
        <v>0</v>
      </c>
      <c r="E360">
        <f>[1]物品定价!E360</f>
        <v>0</v>
      </c>
      <c r="F360">
        <f>[1]物品定价!F360</f>
        <v>0</v>
      </c>
      <c r="G360">
        <f>[1]物品定价!G360</f>
        <v>0</v>
      </c>
    </row>
    <row r="361" spans="1:7" x14ac:dyDescent="0.2">
      <c r="A361">
        <f>[1]物品定价!A361</f>
        <v>0</v>
      </c>
      <c r="B361">
        <f>[1]物品定价!B361</f>
        <v>0</v>
      </c>
      <c r="C361">
        <f>[1]物品定价!C361</f>
        <v>0</v>
      </c>
      <c r="D361">
        <f>[1]物品定价!D361</f>
        <v>0</v>
      </c>
      <c r="E361">
        <f>[1]物品定价!E361</f>
        <v>0</v>
      </c>
      <c r="F361">
        <f>[1]物品定价!F361</f>
        <v>0</v>
      </c>
      <c r="G361">
        <f>[1]物品定价!G361</f>
        <v>0</v>
      </c>
    </row>
    <row r="362" spans="1:7" x14ac:dyDescent="0.2">
      <c r="A362">
        <f>[1]物品定价!A362</f>
        <v>0</v>
      </c>
      <c r="B362">
        <f>[1]物品定价!B362</f>
        <v>0</v>
      </c>
      <c r="C362">
        <f>[1]物品定价!C362</f>
        <v>0</v>
      </c>
      <c r="D362">
        <f>[1]物品定价!D362</f>
        <v>0</v>
      </c>
      <c r="E362">
        <f>[1]物品定价!E362</f>
        <v>0</v>
      </c>
      <c r="F362">
        <f>[1]物品定价!F362</f>
        <v>0</v>
      </c>
      <c r="G362">
        <f>[1]物品定价!G362</f>
        <v>0</v>
      </c>
    </row>
    <row r="363" spans="1:7" x14ac:dyDescent="0.2">
      <c r="A363">
        <f>[1]物品定价!A363</f>
        <v>0</v>
      </c>
      <c r="B363">
        <f>[1]物品定价!B363</f>
        <v>0</v>
      </c>
      <c r="C363">
        <f>[1]物品定价!C363</f>
        <v>0</v>
      </c>
      <c r="D363">
        <f>[1]物品定价!D363</f>
        <v>0</v>
      </c>
      <c r="E363">
        <f>[1]物品定价!E363</f>
        <v>0</v>
      </c>
      <c r="F363">
        <f>[1]物品定价!F363</f>
        <v>0</v>
      </c>
      <c r="G363">
        <f>[1]物品定价!G363</f>
        <v>0</v>
      </c>
    </row>
    <row r="364" spans="1:7" x14ac:dyDescent="0.2">
      <c r="A364">
        <f>[1]物品定价!A364</f>
        <v>0</v>
      </c>
      <c r="B364">
        <f>[1]物品定价!B364</f>
        <v>0</v>
      </c>
      <c r="C364">
        <f>[1]物品定价!C364</f>
        <v>0</v>
      </c>
      <c r="D364">
        <f>[1]物品定价!D364</f>
        <v>0</v>
      </c>
      <c r="E364">
        <f>[1]物品定价!E364</f>
        <v>0</v>
      </c>
      <c r="F364">
        <f>[1]物品定价!F364</f>
        <v>0</v>
      </c>
      <c r="G364">
        <f>[1]物品定价!G364</f>
        <v>0</v>
      </c>
    </row>
    <row r="365" spans="1:7" x14ac:dyDescent="0.2">
      <c r="A365">
        <f>[1]物品定价!A365</f>
        <v>0</v>
      </c>
      <c r="B365">
        <f>[1]物品定价!B365</f>
        <v>0</v>
      </c>
      <c r="C365">
        <f>[1]物品定价!C365</f>
        <v>0</v>
      </c>
      <c r="D365">
        <f>[1]物品定价!D365</f>
        <v>0</v>
      </c>
      <c r="E365">
        <f>[1]物品定价!E365</f>
        <v>0</v>
      </c>
      <c r="F365">
        <f>[1]物品定价!F365</f>
        <v>0</v>
      </c>
      <c r="G365">
        <f>[1]物品定价!G365</f>
        <v>0</v>
      </c>
    </row>
    <row r="366" spans="1:7" x14ac:dyDescent="0.2">
      <c r="A366">
        <f>[1]物品定价!A366</f>
        <v>0</v>
      </c>
      <c r="B366">
        <f>[1]物品定价!B366</f>
        <v>0</v>
      </c>
      <c r="C366">
        <f>[1]物品定价!C366</f>
        <v>0</v>
      </c>
      <c r="D366">
        <f>[1]物品定价!D366</f>
        <v>0</v>
      </c>
      <c r="E366">
        <f>[1]物品定价!E366</f>
        <v>0</v>
      </c>
      <c r="F366">
        <f>[1]物品定价!F366</f>
        <v>0</v>
      </c>
      <c r="G366">
        <f>[1]物品定价!G366</f>
        <v>0</v>
      </c>
    </row>
    <row r="367" spans="1:7" x14ac:dyDescent="0.2">
      <c r="A367">
        <f>[1]物品定价!A367</f>
        <v>0</v>
      </c>
      <c r="B367">
        <f>[1]物品定价!B367</f>
        <v>0</v>
      </c>
      <c r="C367">
        <f>[1]物品定价!C367</f>
        <v>0</v>
      </c>
      <c r="D367">
        <f>[1]物品定价!D367</f>
        <v>0</v>
      </c>
      <c r="E367">
        <f>[1]物品定价!E367</f>
        <v>0</v>
      </c>
      <c r="F367">
        <f>[1]物品定价!F367</f>
        <v>0</v>
      </c>
      <c r="G367">
        <f>[1]物品定价!G367</f>
        <v>0</v>
      </c>
    </row>
    <row r="368" spans="1:7" x14ac:dyDescent="0.2">
      <c r="A368">
        <f>[1]物品定价!A368</f>
        <v>0</v>
      </c>
      <c r="B368">
        <f>[1]物品定价!B368</f>
        <v>0</v>
      </c>
      <c r="C368">
        <f>[1]物品定价!C368</f>
        <v>0</v>
      </c>
      <c r="D368">
        <f>[1]物品定价!D368</f>
        <v>0</v>
      </c>
      <c r="E368">
        <f>[1]物品定价!E368</f>
        <v>0</v>
      </c>
      <c r="F368">
        <f>[1]物品定价!F368</f>
        <v>0</v>
      </c>
      <c r="G368">
        <f>[1]物品定价!G368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积分计算</vt:lpstr>
      <vt:lpstr>奖励</vt:lpstr>
      <vt:lpstr>输出</vt:lpstr>
      <vt:lpstr>价值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徐海华</dc:creator>
  <cp:lastModifiedBy>Microsoft Office 用户</cp:lastModifiedBy>
  <dcterms:created xsi:type="dcterms:W3CDTF">2015-06-05T18:19:34Z</dcterms:created>
  <dcterms:modified xsi:type="dcterms:W3CDTF">2019-10-22T11:43:23Z</dcterms:modified>
</cp:coreProperties>
</file>