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2.0/"/>
    </mc:Choice>
  </mc:AlternateContent>
  <bookViews>
    <workbookView xWindow="5620" yWindow="4820" windowWidth="38400" windowHeight="20080" tabRatio="500" activeTab="1"/>
  </bookViews>
  <sheets>
    <sheet name="索引" sheetId="9" r:id="rId1"/>
    <sheet name="卡牌分类" sheetId="1" r:id="rId2"/>
    <sheet name="属性产出" sheetId="2" r:id="rId3"/>
    <sheet name="卡牌养成" sheetId="3" r:id="rId4"/>
    <sheet name="装备养成" sheetId="6" r:id="rId5"/>
    <sheet name="资源产出" sheetId="7" r:id="rId6"/>
    <sheet name="战斗力" sheetId="5" r:id="rId7"/>
    <sheet name="VIP设定" sheetId="4" r:id="rId8"/>
  </sheets>
  <externalReferences>
    <externalReference r:id="rId9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G13" i="1"/>
  <c r="G14" i="1"/>
  <c r="G12" i="1"/>
  <c r="F13" i="1"/>
  <c r="F14" i="1"/>
  <c r="F12" i="1"/>
  <c r="E13" i="1"/>
  <c r="E14" i="1"/>
  <c r="E12" i="1"/>
  <c r="Q11" i="7"/>
  <c r="Q10" i="7"/>
  <c r="Q9" i="7"/>
  <c r="Q8" i="7"/>
  <c r="Q7" i="7"/>
  <c r="Q6" i="7"/>
  <c r="Q5" i="7"/>
  <c r="Q4" i="7"/>
  <c r="Q3" i="7"/>
  <c r="Q2" i="7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13" i="5"/>
  <c r="R11" i="2"/>
  <c r="K11" i="2"/>
  <c r="J11" i="2"/>
  <c r="I11" i="2"/>
  <c r="R10" i="2"/>
  <c r="K10" i="2"/>
  <c r="J10" i="2"/>
  <c r="I10" i="2"/>
  <c r="H10" i="2"/>
  <c r="R9" i="2"/>
  <c r="K9" i="2"/>
  <c r="J9" i="2"/>
  <c r="I9" i="2"/>
  <c r="H9" i="2"/>
  <c r="R8" i="2"/>
  <c r="K8" i="2"/>
  <c r="J8" i="2"/>
  <c r="I8" i="2"/>
  <c r="H8" i="2"/>
  <c r="R7" i="2"/>
  <c r="K7" i="2"/>
  <c r="J7" i="2"/>
  <c r="I7" i="2"/>
  <c r="H7" i="2"/>
  <c r="R6" i="2"/>
  <c r="K6" i="2"/>
  <c r="J6" i="2"/>
  <c r="I6" i="2"/>
  <c r="H6" i="2"/>
  <c r="R5" i="2"/>
  <c r="K5" i="2"/>
  <c r="J5" i="2"/>
  <c r="I5" i="2"/>
  <c r="H5" i="2"/>
  <c r="R4" i="2"/>
  <c r="K4" i="2"/>
  <c r="J4" i="2"/>
  <c r="I4" i="2"/>
  <c r="H4" i="2"/>
  <c r="R3" i="2"/>
  <c r="K3" i="2"/>
  <c r="J3" i="2"/>
  <c r="I3" i="2"/>
  <c r="H3" i="2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38" i="6"/>
  <c r="L166" i="6"/>
  <c r="K166" i="6"/>
  <c r="J166" i="6"/>
  <c r="I166" i="6"/>
  <c r="H166" i="6"/>
  <c r="G166" i="6"/>
  <c r="F166" i="6"/>
  <c r="E166" i="6"/>
  <c r="D166" i="6"/>
  <c r="C166" i="6"/>
  <c r="L122" i="6"/>
  <c r="K122" i="6"/>
  <c r="J122" i="6"/>
  <c r="I122" i="6"/>
  <c r="H122" i="6"/>
  <c r="G122" i="6"/>
  <c r="F122" i="6"/>
  <c r="E122" i="6"/>
  <c r="D122" i="6"/>
  <c r="C122" i="6"/>
  <c r="L78" i="6"/>
  <c r="D78" i="6"/>
  <c r="E78" i="6"/>
  <c r="F78" i="6"/>
  <c r="G78" i="6"/>
  <c r="H78" i="6"/>
  <c r="I78" i="6"/>
  <c r="J78" i="6"/>
  <c r="K78" i="6"/>
  <c r="C78" i="6"/>
  <c r="B133" i="6"/>
  <c r="B137" i="6"/>
  <c r="B141" i="6"/>
  <c r="B145" i="6"/>
  <c r="B149" i="6"/>
  <c r="B153" i="6"/>
  <c r="B157" i="6"/>
  <c r="B161" i="6"/>
  <c r="B165" i="6"/>
  <c r="A133" i="6"/>
  <c r="A137" i="6"/>
  <c r="A141" i="6"/>
  <c r="A145" i="6"/>
  <c r="A149" i="6"/>
  <c r="A153" i="6"/>
  <c r="A157" i="6"/>
  <c r="A161" i="6"/>
  <c r="A165" i="6"/>
  <c r="B132" i="6"/>
  <c r="B136" i="6"/>
  <c r="B140" i="6"/>
  <c r="B144" i="6"/>
  <c r="B148" i="6"/>
  <c r="B152" i="6"/>
  <c r="B156" i="6"/>
  <c r="B160" i="6"/>
  <c r="B164" i="6"/>
  <c r="A132" i="6"/>
  <c r="A136" i="6"/>
  <c r="A140" i="6"/>
  <c r="A144" i="6"/>
  <c r="A148" i="6"/>
  <c r="A152" i="6"/>
  <c r="A156" i="6"/>
  <c r="A160" i="6"/>
  <c r="A164" i="6"/>
  <c r="B131" i="6"/>
  <c r="B135" i="6"/>
  <c r="B139" i="6"/>
  <c r="B143" i="6"/>
  <c r="B147" i="6"/>
  <c r="B151" i="6"/>
  <c r="B155" i="6"/>
  <c r="B159" i="6"/>
  <c r="B163" i="6"/>
  <c r="A131" i="6"/>
  <c r="A135" i="6"/>
  <c r="A139" i="6"/>
  <c r="A143" i="6"/>
  <c r="A147" i="6"/>
  <c r="A151" i="6"/>
  <c r="A155" i="6"/>
  <c r="A159" i="6"/>
  <c r="A163" i="6"/>
  <c r="B130" i="6"/>
  <c r="B134" i="6"/>
  <c r="B138" i="6"/>
  <c r="B142" i="6"/>
  <c r="B146" i="6"/>
  <c r="B150" i="6"/>
  <c r="B154" i="6"/>
  <c r="B158" i="6"/>
  <c r="B162" i="6"/>
  <c r="A130" i="6"/>
  <c r="A134" i="6"/>
  <c r="A138" i="6"/>
  <c r="A142" i="6"/>
  <c r="A146" i="6"/>
  <c r="A150" i="6"/>
  <c r="A154" i="6"/>
  <c r="A158" i="6"/>
  <c r="A162" i="6"/>
  <c r="B89" i="6"/>
  <c r="B93" i="6"/>
  <c r="B97" i="6"/>
  <c r="B101" i="6"/>
  <c r="B105" i="6"/>
  <c r="B109" i="6"/>
  <c r="B113" i="6"/>
  <c r="B117" i="6"/>
  <c r="B121" i="6"/>
  <c r="A89" i="6"/>
  <c r="A93" i="6"/>
  <c r="A97" i="6"/>
  <c r="A101" i="6"/>
  <c r="A105" i="6"/>
  <c r="A109" i="6"/>
  <c r="A113" i="6"/>
  <c r="A117" i="6"/>
  <c r="A121" i="6"/>
  <c r="B88" i="6"/>
  <c r="B92" i="6"/>
  <c r="B96" i="6"/>
  <c r="B100" i="6"/>
  <c r="B104" i="6"/>
  <c r="B108" i="6"/>
  <c r="B112" i="6"/>
  <c r="B116" i="6"/>
  <c r="B120" i="6"/>
  <c r="A88" i="6"/>
  <c r="A92" i="6"/>
  <c r="A96" i="6"/>
  <c r="A100" i="6"/>
  <c r="A104" i="6"/>
  <c r="A108" i="6"/>
  <c r="A112" i="6"/>
  <c r="A116" i="6"/>
  <c r="A120" i="6"/>
  <c r="B87" i="6"/>
  <c r="B91" i="6"/>
  <c r="B95" i="6"/>
  <c r="B99" i="6"/>
  <c r="B103" i="6"/>
  <c r="B107" i="6"/>
  <c r="B111" i="6"/>
  <c r="B115" i="6"/>
  <c r="B119" i="6"/>
  <c r="A87" i="6"/>
  <c r="A91" i="6"/>
  <c r="A95" i="6"/>
  <c r="A99" i="6"/>
  <c r="A103" i="6"/>
  <c r="A107" i="6"/>
  <c r="A111" i="6"/>
  <c r="A115" i="6"/>
  <c r="A119" i="6"/>
  <c r="B86" i="6"/>
  <c r="B90" i="6"/>
  <c r="B94" i="6"/>
  <c r="B98" i="6"/>
  <c r="B102" i="6"/>
  <c r="B106" i="6"/>
  <c r="B110" i="6"/>
  <c r="B114" i="6"/>
  <c r="B118" i="6"/>
  <c r="A86" i="6"/>
  <c r="A90" i="6"/>
  <c r="A94" i="6"/>
  <c r="A98" i="6"/>
  <c r="A102" i="6"/>
  <c r="A106" i="6"/>
  <c r="A110" i="6"/>
  <c r="A114" i="6"/>
  <c r="A118" i="6"/>
  <c r="B45" i="6"/>
  <c r="B49" i="6"/>
  <c r="B53" i="6"/>
  <c r="B57" i="6"/>
  <c r="B61" i="6"/>
  <c r="B65" i="6"/>
  <c r="B69" i="6"/>
  <c r="B73" i="6"/>
  <c r="B77" i="6"/>
  <c r="A45" i="6"/>
  <c r="A49" i="6"/>
  <c r="A53" i="6"/>
  <c r="A57" i="6"/>
  <c r="A61" i="6"/>
  <c r="A65" i="6"/>
  <c r="A69" i="6"/>
  <c r="A73" i="6"/>
  <c r="A77" i="6"/>
  <c r="B44" i="6"/>
  <c r="B48" i="6"/>
  <c r="B52" i="6"/>
  <c r="B56" i="6"/>
  <c r="B60" i="6"/>
  <c r="B64" i="6"/>
  <c r="B68" i="6"/>
  <c r="B72" i="6"/>
  <c r="B76" i="6"/>
  <c r="A44" i="6"/>
  <c r="A48" i="6"/>
  <c r="A52" i="6"/>
  <c r="A56" i="6"/>
  <c r="A60" i="6"/>
  <c r="A64" i="6"/>
  <c r="A68" i="6"/>
  <c r="A72" i="6"/>
  <c r="A76" i="6"/>
  <c r="B43" i="6"/>
  <c r="B47" i="6"/>
  <c r="B51" i="6"/>
  <c r="B55" i="6"/>
  <c r="B59" i="6"/>
  <c r="B63" i="6"/>
  <c r="B67" i="6"/>
  <c r="B71" i="6"/>
  <c r="B75" i="6"/>
  <c r="A43" i="6"/>
  <c r="A47" i="6"/>
  <c r="A51" i="6"/>
  <c r="A55" i="6"/>
  <c r="A59" i="6"/>
  <c r="A63" i="6"/>
  <c r="A67" i="6"/>
  <c r="A71" i="6"/>
  <c r="A75" i="6"/>
  <c r="B42" i="6"/>
  <c r="B46" i="6"/>
  <c r="B50" i="6"/>
  <c r="B54" i="6"/>
  <c r="B58" i="6"/>
  <c r="B62" i="6"/>
  <c r="B66" i="6"/>
  <c r="B70" i="6"/>
  <c r="B74" i="6"/>
  <c r="A42" i="6"/>
  <c r="A46" i="6"/>
  <c r="A50" i="6"/>
  <c r="A54" i="6"/>
  <c r="A58" i="6"/>
  <c r="A62" i="6"/>
  <c r="A66" i="6"/>
  <c r="A70" i="6"/>
  <c r="A74" i="6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13" i="5"/>
  <c r="X19" i="3"/>
  <c r="X20" i="3"/>
  <c r="X21" i="3"/>
  <c r="X22" i="3"/>
  <c r="X23" i="3"/>
  <c r="S4" i="6"/>
  <c r="S5" i="6"/>
  <c r="S6" i="6"/>
  <c r="S7" i="6"/>
  <c r="S8" i="6"/>
  <c r="S9" i="6"/>
  <c r="S10" i="6"/>
  <c r="S11" i="6"/>
  <c r="S12" i="6"/>
  <c r="S3" i="6"/>
  <c r="X10" i="3"/>
  <c r="X11" i="3"/>
  <c r="X12" i="3"/>
  <c r="X13" i="3"/>
  <c r="X14" i="3"/>
  <c r="X15" i="3"/>
  <c r="X16" i="3"/>
  <c r="X17" i="3"/>
  <c r="X18" i="3"/>
  <c r="X9" i="3"/>
</calcChain>
</file>

<file path=xl/sharedStrings.xml><?xml version="1.0" encoding="utf-8"?>
<sst xmlns="http://schemas.openxmlformats.org/spreadsheetml/2006/main" count="1277" uniqueCount="311">
  <si>
    <t>挂机</t>
    <rPh sb="0" eb="1">
      <t>gua'ji</t>
    </rPh>
    <phoneticPr fontId="2" type="noConversion"/>
  </si>
  <si>
    <t>每日任务</t>
    <rPh sb="0" eb="1">
      <t>mei'ri</t>
    </rPh>
    <rPh sb="2" eb="3">
      <t>ren'wu</t>
    </rPh>
    <phoneticPr fontId="2" type="noConversion"/>
  </si>
  <si>
    <t>悬赏</t>
    <rPh sb="0" eb="1">
      <t>xuan'shang</t>
    </rPh>
    <phoneticPr fontId="2" type="noConversion"/>
  </si>
  <si>
    <t>异界迷宫</t>
    <rPh sb="0" eb="1">
      <t>yi'jie</t>
    </rPh>
    <rPh sb="2" eb="3">
      <t>mi'gong</t>
    </rPh>
    <phoneticPr fontId="2" type="noConversion"/>
  </si>
  <si>
    <t>竞技场</t>
    <rPh sb="0" eb="1">
      <t>jing'ji'chang</t>
    </rPh>
    <phoneticPr fontId="2" type="noConversion"/>
  </si>
  <si>
    <t>王座之塔</t>
    <rPh sb="0" eb="1">
      <t>wang'zuo'zhi'ta</t>
    </rPh>
    <phoneticPr fontId="2" type="noConversion"/>
  </si>
  <si>
    <t>经验</t>
    <rPh sb="0" eb="1">
      <t>jing'yan</t>
    </rPh>
    <phoneticPr fontId="2" type="noConversion"/>
  </si>
  <si>
    <t>粉尘</t>
    <rPh sb="0" eb="1">
      <t>fen'chen</t>
    </rPh>
    <phoneticPr fontId="2" type="noConversion"/>
  </si>
  <si>
    <t>装备</t>
    <rPh sb="0" eb="1">
      <t>zhuang'bei</t>
    </rPh>
    <phoneticPr fontId="2" type="noConversion"/>
  </si>
  <si>
    <t>钻石</t>
    <rPh sb="0" eb="1">
      <t>zuan'shi</t>
    </rPh>
    <phoneticPr fontId="2" type="noConversion"/>
  </si>
  <si>
    <t>品质</t>
    <rPh sb="0" eb="1">
      <t>pin'zhi</t>
    </rPh>
    <phoneticPr fontId="2" type="noConversion"/>
  </si>
  <si>
    <t>格斗</t>
    <rPh sb="0" eb="1">
      <t>ge'dou</t>
    </rPh>
    <phoneticPr fontId="2" type="noConversion"/>
  </si>
  <si>
    <t>武装</t>
    <rPh sb="0" eb="1">
      <t>wu'zhuang</t>
    </rPh>
    <phoneticPr fontId="2" type="noConversion"/>
  </si>
  <si>
    <t>超能</t>
    <rPh sb="0" eb="1">
      <t>chao'neng</t>
    </rPh>
    <phoneticPr fontId="2" type="noConversion"/>
  </si>
  <si>
    <t>科技</t>
    <rPh sb="0" eb="1">
      <t>ke'ji</t>
    </rPh>
    <phoneticPr fontId="2" type="noConversion"/>
  </si>
  <si>
    <t>属性分类</t>
    <rPh sb="0" eb="1">
      <t>shu'xign</t>
    </rPh>
    <rPh sb="2" eb="3">
      <t>fen'lei</t>
    </rPh>
    <phoneticPr fontId="2" type="noConversion"/>
  </si>
  <si>
    <t>生命</t>
    <rPh sb="0" eb="1">
      <t>sheng'ming</t>
    </rPh>
    <phoneticPr fontId="2" type="noConversion"/>
  </si>
  <si>
    <t>攻击</t>
    <rPh sb="0" eb="1">
      <t>gong'ji</t>
    </rPh>
    <phoneticPr fontId="2" type="noConversion"/>
  </si>
  <si>
    <t>防御</t>
    <rPh sb="0" eb="1">
      <t>fang'yu</t>
    </rPh>
    <phoneticPr fontId="2" type="noConversion"/>
  </si>
  <si>
    <t>暴击</t>
    <rPh sb="0" eb="1">
      <t>bao'ji</t>
    </rPh>
    <phoneticPr fontId="2" type="noConversion"/>
  </si>
  <si>
    <t>羁绊</t>
    <rPh sb="0" eb="1">
      <t>ji'ban</t>
    </rPh>
    <phoneticPr fontId="2" type="noConversion"/>
  </si>
  <si>
    <t>专属装备</t>
    <rPh sb="0" eb="1">
      <t>zhuan'shu</t>
    </rPh>
    <rPh sb="2" eb="3">
      <t>zhuang'bei</t>
    </rPh>
    <phoneticPr fontId="2" type="noConversion"/>
  </si>
  <si>
    <t>VIP等级</t>
    <phoneticPr fontId="2" type="noConversion"/>
  </si>
  <si>
    <t>Exp</t>
    <phoneticPr fontId="2" type="noConversion"/>
  </si>
  <si>
    <t>英雄上限加</t>
    <phoneticPr fontId="2" type="noConversion"/>
  </si>
  <si>
    <t>奖励</t>
    <phoneticPr fontId="2" type="noConversion"/>
  </si>
  <si>
    <t>稀有碎片*60</t>
    <phoneticPr fontId="2" type="noConversion"/>
  </si>
  <si>
    <t>战斗加速</t>
    <phoneticPr fontId="2" type="noConversion"/>
  </si>
  <si>
    <t>精英碎片*5，稀有碎片*60</t>
    <phoneticPr fontId="2" type="noConversion"/>
  </si>
  <si>
    <t>精英碎片*10，稀有碎片*120</t>
    <phoneticPr fontId="2" type="noConversion"/>
  </si>
  <si>
    <t>精英碎片*15，稀有碎片*120</t>
    <phoneticPr fontId="2" type="noConversion"/>
  </si>
  <si>
    <t>精英碎片*30，稀有碎片*120</t>
    <phoneticPr fontId="2" type="noConversion"/>
  </si>
  <si>
    <t>竞技场跳过战斗，悬赏栏一键上阵，团队狩猎扫荡</t>
    <phoneticPr fontId="2" type="noConversion"/>
  </si>
  <si>
    <t>精英碎片*60</t>
    <phoneticPr fontId="2" type="noConversion"/>
  </si>
  <si>
    <t>占星师，占星师提醒</t>
    <phoneticPr fontId="2" type="noConversion"/>
  </si>
  <si>
    <t>种族英雄卡*10，120占星卡</t>
    <phoneticPr fontId="2" type="noConversion"/>
  </si>
  <si>
    <t>种族英雄卡*10，150占星卡</t>
    <phoneticPr fontId="2" type="noConversion"/>
  </si>
  <si>
    <t>免费解锁等级</t>
    <rPh sb="2" eb="3">
      <t>jie'suo</t>
    </rPh>
    <rPh sb="4" eb="5">
      <t>deng'ji</t>
    </rPh>
    <phoneticPr fontId="2" type="noConversion"/>
  </si>
  <si>
    <t>金币加成%</t>
    <phoneticPr fontId="2" type="noConversion"/>
  </si>
  <si>
    <t>经验加成%</t>
    <phoneticPr fontId="2" type="noConversion"/>
  </si>
  <si>
    <t>快速扫荡次数</t>
    <rPh sb="0" eb="1">
      <t>kuai'su</t>
    </rPh>
    <rPh sb="2" eb="3">
      <t>sao'dang</t>
    </rPh>
    <rPh sb="4" eb="5">
      <t>ci'shu</t>
    </rPh>
    <phoneticPr fontId="2" type="noConversion"/>
  </si>
  <si>
    <t>迷宫金币加成%</t>
    <rPh sb="5" eb="6">
      <t>cheng</t>
    </rPh>
    <phoneticPr fontId="2" type="noConversion"/>
  </si>
  <si>
    <t>迷宫命运加成%</t>
    <rPh sb="4" eb="5">
      <t>jia'chegn</t>
    </rPh>
    <phoneticPr fontId="2" type="noConversion"/>
  </si>
  <si>
    <t>竞技场额外次数</t>
    <rPh sb="0" eb="1">
      <t>jing'ji'chagn</t>
    </rPh>
    <rPh sb="3" eb="4">
      <t>e'wai</t>
    </rPh>
    <rPh sb="5" eb="6">
      <t>ci'shu</t>
    </rPh>
    <phoneticPr fontId="2" type="noConversion"/>
  </si>
  <si>
    <t>公会Boss额外次数</t>
    <rPh sb="6" eb="7">
      <t>e'wai</t>
    </rPh>
    <phoneticPr fontId="2" type="noConversion"/>
  </si>
  <si>
    <t>个人悬赏总个数</t>
    <rPh sb="4" eb="5">
      <t>zong</t>
    </rPh>
    <rPh sb="5" eb="6">
      <t>ge'shu</t>
    </rPh>
    <phoneticPr fontId="2" type="noConversion"/>
  </si>
  <si>
    <t>团队悬赏总个数</t>
    <rPh sb="4" eb="5">
      <t>zong'ge'shu</t>
    </rPh>
    <phoneticPr fontId="2" type="noConversion"/>
  </si>
  <si>
    <t>特殊功能解锁</t>
    <rPh sb="0" eb="1">
      <t>te'shu</t>
    </rPh>
    <rPh sb="2" eb="3">
      <t>gong'neng</t>
    </rPh>
    <phoneticPr fontId="2" type="noConversion"/>
  </si>
  <si>
    <t>精英碎片*60，精英+武器*1，精英+铠甲*1,</t>
    <phoneticPr fontId="2" type="noConversion"/>
  </si>
  <si>
    <t>精英碎片*120，精英+武器*1</t>
    <phoneticPr fontId="2" type="noConversion"/>
  </si>
  <si>
    <t>精英碎片*240，精英+衣服*1</t>
    <phoneticPr fontId="2" type="noConversion"/>
  </si>
  <si>
    <t>种族英雄卡*5，精英碎片*300，史诗+皮甲*1，黄色英雄</t>
    <phoneticPr fontId="2" type="noConversion"/>
  </si>
  <si>
    <t>种族英雄卡*8，精英碎片*480，传说武器*1，黄色+英雄</t>
    <phoneticPr fontId="2" type="noConversion"/>
  </si>
  <si>
    <t>白</t>
    <rPh sb="0" eb="1">
      <t>bai</t>
    </rPh>
    <phoneticPr fontId="2" type="noConversion"/>
  </si>
  <si>
    <t>绿</t>
    <rPh sb="0" eb="1">
      <t>lv</t>
    </rPh>
    <phoneticPr fontId="2" type="noConversion"/>
  </si>
  <si>
    <t>蓝</t>
    <rPh sb="0" eb="1">
      <t>lan</t>
    </rPh>
    <phoneticPr fontId="2" type="noConversion"/>
  </si>
  <si>
    <t>蓝+</t>
    <rPh sb="0" eb="1">
      <t>lan</t>
    </rPh>
    <phoneticPr fontId="2" type="noConversion"/>
  </si>
  <si>
    <t>紫</t>
    <rPh sb="0" eb="1">
      <t>zi</t>
    </rPh>
    <phoneticPr fontId="2" type="noConversion"/>
  </si>
  <si>
    <t>紫+</t>
    <rPh sb="0" eb="1">
      <t>zi</t>
    </rPh>
    <phoneticPr fontId="2" type="noConversion"/>
  </si>
  <si>
    <t>黄</t>
    <rPh sb="0" eb="1">
      <t>huang</t>
    </rPh>
    <phoneticPr fontId="2" type="noConversion"/>
  </si>
  <si>
    <t>黄+</t>
    <rPh sb="0" eb="1">
      <t>huagn</t>
    </rPh>
    <phoneticPr fontId="2" type="noConversion"/>
  </si>
  <si>
    <t>稀有</t>
    <rPh sb="0" eb="1">
      <t>xi'you</t>
    </rPh>
    <phoneticPr fontId="2" type="noConversion"/>
  </si>
  <si>
    <t>稀有+</t>
    <rPh sb="0" eb="1">
      <t>xi'you</t>
    </rPh>
    <phoneticPr fontId="2" type="noConversion"/>
  </si>
  <si>
    <t>精英</t>
    <rPh sb="0" eb="1">
      <t>jing'ying</t>
    </rPh>
    <phoneticPr fontId="2" type="noConversion"/>
  </si>
  <si>
    <t>精英+</t>
    <rPh sb="0" eb="1">
      <t>jing'ying</t>
    </rPh>
    <phoneticPr fontId="2" type="noConversion"/>
  </si>
  <si>
    <t>传说</t>
    <rPh sb="0" eb="1">
      <t>chuan'shuo</t>
    </rPh>
    <phoneticPr fontId="2" type="noConversion"/>
  </si>
  <si>
    <t>传说+</t>
    <rPh sb="0" eb="1">
      <t>chuan'shuo</t>
    </rPh>
    <phoneticPr fontId="2" type="noConversion"/>
  </si>
  <si>
    <t>红</t>
    <rPh sb="0" eb="1">
      <t>hong</t>
    </rPh>
    <phoneticPr fontId="2" type="noConversion"/>
  </si>
  <si>
    <t>红+</t>
    <rPh sb="0" eb="1">
      <t>hong</t>
    </rPh>
    <phoneticPr fontId="2" type="noConversion"/>
  </si>
  <si>
    <t>神话</t>
    <rPh sb="0" eb="1">
      <t>shen'hua</t>
    </rPh>
    <phoneticPr fontId="2" type="noConversion"/>
  </si>
  <si>
    <t>神话+</t>
    <rPh sb="0" eb="1">
      <t>shen'hua</t>
    </rPh>
    <phoneticPr fontId="2" type="noConversion"/>
  </si>
  <si>
    <t>进阶</t>
    <rPh sb="0" eb="1">
      <t>jin'jie</t>
    </rPh>
    <phoneticPr fontId="2" type="noConversion"/>
  </si>
  <si>
    <t>粗糙</t>
    <rPh sb="0" eb="1">
      <t>cu'cao</t>
    </rPh>
    <phoneticPr fontId="2" type="noConversion"/>
  </si>
  <si>
    <t>普通</t>
    <rPh sb="0" eb="1">
      <t>pu'tong</t>
    </rPh>
    <phoneticPr fontId="2" type="noConversion"/>
  </si>
  <si>
    <t>品质名称</t>
    <rPh sb="0" eb="1">
      <t>pin'zhi</t>
    </rPh>
    <rPh sb="2" eb="3">
      <t>ming'cheng</t>
    </rPh>
    <phoneticPr fontId="2" type="noConversion"/>
  </si>
  <si>
    <t>消耗类型</t>
    <rPh sb="0" eb="1">
      <t>xiao'hao</t>
    </rPh>
    <rPh sb="2" eb="3">
      <t>lei'xing</t>
    </rPh>
    <phoneticPr fontId="2" type="noConversion"/>
  </si>
  <si>
    <t>消耗品质</t>
    <rPh sb="0" eb="1">
      <t>xiao'hao</t>
    </rPh>
    <rPh sb="2" eb="3">
      <t>pin'zhi</t>
    </rPh>
    <phoneticPr fontId="2" type="noConversion"/>
  </si>
  <si>
    <t>消耗数量</t>
    <rPh sb="0" eb="1">
      <t>xiao'hao</t>
    </rPh>
    <rPh sb="2" eb="3">
      <t>shu'liang</t>
    </rPh>
    <phoneticPr fontId="2" type="noConversion"/>
  </si>
  <si>
    <t>-</t>
    <phoneticPr fontId="2" type="noConversion"/>
  </si>
  <si>
    <t>自己</t>
    <rPh sb="0" eb="1">
      <t>zi'ji</t>
    </rPh>
    <phoneticPr fontId="2" type="noConversion"/>
  </si>
  <si>
    <t>同族</t>
    <rPh sb="0" eb="1">
      <t>tong'zu</t>
    </rPh>
    <phoneticPr fontId="2" type="noConversion"/>
  </si>
  <si>
    <t>史诗</t>
    <rPh sb="0" eb="1">
      <t>shi'shi</t>
    </rPh>
    <phoneticPr fontId="2" type="noConversion"/>
  </si>
  <si>
    <t>初始卡牌分类</t>
    <rPh sb="0" eb="1">
      <t>chu'shi</t>
    </rPh>
    <rPh sb="2" eb="3">
      <t>ka'pai</t>
    </rPh>
    <rPh sb="4" eb="5">
      <t>fen'lei</t>
    </rPh>
    <phoneticPr fontId="2" type="noConversion"/>
  </si>
  <si>
    <t>获得卡牌时品质</t>
    <rPh sb="0" eb="1">
      <t>huo'de</t>
    </rPh>
    <rPh sb="2" eb="3">
      <t>ka'pai</t>
    </rPh>
    <rPh sb="4" eb="5">
      <t>shi</t>
    </rPh>
    <rPh sb="5" eb="6">
      <t>pin'zhi</t>
    </rPh>
    <phoneticPr fontId="2" type="noConversion"/>
  </si>
  <si>
    <t>培养上限</t>
    <rPh sb="0" eb="1">
      <t>pei'yang</t>
    </rPh>
    <rPh sb="2" eb="3">
      <t>shang'xian</t>
    </rPh>
    <phoneticPr fontId="2" type="noConversion"/>
  </si>
  <si>
    <t>黄+</t>
    <rPh sb="0" eb="1">
      <t>huang</t>
    </rPh>
    <phoneticPr fontId="2" type="noConversion"/>
  </si>
  <si>
    <t>等级上限</t>
    <rPh sb="0" eb="1">
      <t>deng'ji</t>
    </rPh>
    <rPh sb="2" eb="3">
      <t>shang'xian</t>
    </rPh>
    <phoneticPr fontId="2" type="noConversion"/>
  </si>
  <si>
    <t>普通等级</t>
    <rPh sb="0" eb="1">
      <t>pu'tong</t>
    </rPh>
    <rPh sb="2" eb="3">
      <t>deng'ji</t>
    </rPh>
    <phoneticPr fontId="2" type="noConversion"/>
  </si>
  <si>
    <t>升级技能1</t>
    <rPh sb="0" eb="1">
      <t>sheng'ji</t>
    </rPh>
    <rPh sb="2" eb="3">
      <t>ji'neng</t>
    </rPh>
    <phoneticPr fontId="2" type="noConversion"/>
  </si>
  <si>
    <t>开启技能2</t>
    <rPh sb="0" eb="1">
      <t>kai'qi</t>
    </rPh>
    <rPh sb="2" eb="3">
      <t>ji'neng</t>
    </rPh>
    <phoneticPr fontId="2" type="noConversion"/>
  </si>
  <si>
    <t>开启技能3</t>
    <rPh sb="0" eb="1">
      <t>kai'qi</t>
    </rPh>
    <rPh sb="2" eb="3">
      <t>ji'neng</t>
    </rPh>
    <phoneticPr fontId="2" type="noConversion"/>
  </si>
  <si>
    <t>开启技能4</t>
    <rPh sb="0" eb="1">
      <t>kai'qi</t>
    </rPh>
    <rPh sb="2" eb="3">
      <t>ji'neng</t>
    </rPh>
    <phoneticPr fontId="2" type="noConversion"/>
  </si>
  <si>
    <t>升级技能2</t>
    <rPh sb="0" eb="1">
      <t>sheng'ji</t>
    </rPh>
    <rPh sb="2" eb="3">
      <t>ji'neng</t>
    </rPh>
    <phoneticPr fontId="2" type="noConversion"/>
  </si>
  <si>
    <t>升级技能3</t>
    <rPh sb="0" eb="1">
      <t>sheg'ji</t>
    </rPh>
    <rPh sb="2" eb="3">
      <t>ji'neng</t>
    </rPh>
    <phoneticPr fontId="2" type="noConversion"/>
  </si>
  <si>
    <t>升级技能4</t>
    <rPh sb="0" eb="1">
      <t>sheng'ji</t>
    </rPh>
    <rPh sb="2" eb="3">
      <t>ji'neng</t>
    </rPh>
    <phoneticPr fontId="2" type="noConversion"/>
  </si>
  <si>
    <t>升级技能1</t>
    <rPh sb="0" eb="1">
      <t>sheng'ji</t>
    </rPh>
    <rPh sb="2" eb="3">
      <t>ji'negn</t>
    </rPh>
    <phoneticPr fontId="2" type="noConversion"/>
  </si>
  <si>
    <t>银</t>
    <rPh sb="0" eb="1">
      <t>yin</t>
    </rPh>
    <phoneticPr fontId="2" type="noConversion"/>
  </si>
  <si>
    <t>史诗卡牌技能</t>
    <rPh sb="0" eb="1">
      <t>shi'shi</t>
    </rPh>
    <rPh sb="4" eb="5">
      <t>ji'negn</t>
    </rPh>
    <phoneticPr fontId="2" type="noConversion"/>
  </si>
  <si>
    <t>神话卡牌技能</t>
    <rPh sb="0" eb="1">
      <t>shen'hua</t>
    </rPh>
    <rPh sb="4" eb="5">
      <t>ji'negn</t>
    </rPh>
    <phoneticPr fontId="2" type="noConversion"/>
  </si>
  <si>
    <t>装备养成</t>
    <rPh sb="0" eb="1">
      <t>zhuang'bei</t>
    </rPh>
    <rPh sb="2" eb="3">
      <t>yang'cheng</t>
    </rPh>
    <phoneticPr fontId="2" type="noConversion"/>
  </si>
  <si>
    <t>+1</t>
    <phoneticPr fontId="2" type="noConversion"/>
  </si>
  <si>
    <t>+2</t>
    <phoneticPr fontId="2" type="noConversion"/>
  </si>
  <si>
    <t>+3</t>
  </si>
  <si>
    <t>+4</t>
  </si>
  <si>
    <t>+5</t>
  </si>
  <si>
    <t>职业分类：</t>
    <rPh sb="0" eb="1">
      <t>zhi'ye</t>
    </rPh>
    <rPh sb="2" eb="3">
      <t>fen'lei</t>
    </rPh>
    <phoneticPr fontId="2" type="noConversion"/>
  </si>
  <si>
    <t>强化消耗(强化点数)</t>
    <rPh sb="0" eb="1">
      <t>qiang'hua</t>
    </rPh>
    <rPh sb="2" eb="3">
      <t>xiao'hao</t>
    </rPh>
    <rPh sb="5" eb="6">
      <t>qiang'hua</t>
    </rPh>
    <rPh sb="7" eb="8">
      <t>dian'shu</t>
    </rPh>
    <phoneticPr fontId="2" type="noConversion"/>
  </si>
  <si>
    <t>作为材料提供强化点数</t>
    <rPh sb="0" eb="1">
      <t>zuo'wei</t>
    </rPh>
    <rPh sb="2" eb="3">
      <t>cai'liao</t>
    </rPh>
    <rPh sb="4" eb="5">
      <t>ti'gong</t>
    </rPh>
    <rPh sb="6" eb="7">
      <t>qiang'hua</t>
    </rPh>
    <rPh sb="8" eb="9">
      <t>dian'shu</t>
    </rPh>
    <phoneticPr fontId="2" type="noConversion"/>
  </si>
  <si>
    <t>位置分类：</t>
    <rPh sb="0" eb="1">
      <t>wei'zhi</t>
    </rPh>
    <rPh sb="2" eb="3">
      <t>fen'lei</t>
    </rPh>
    <phoneticPr fontId="2" type="noConversion"/>
  </si>
  <si>
    <t>卡牌种族分类</t>
    <rPh sb="0" eb="1">
      <t>ka'pai</t>
    </rPh>
    <rPh sb="2" eb="3">
      <t>zhong'zu</t>
    </rPh>
    <rPh sb="4" eb="5">
      <t>fen'lei</t>
    </rPh>
    <phoneticPr fontId="2" type="noConversion"/>
  </si>
  <si>
    <t>按种族设定，每个种族一套装备，共4套。4套之间无属性偏向的差异。</t>
    <rPh sb="0" eb="1">
      <t>an</t>
    </rPh>
    <rPh sb="1" eb="2">
      <t>zhong'zu</t>
    </rPh>
    <rPh sb="3" eb="4">
      <t>she'ding</t>
    </rPh>
    <rPh sb="6" eb="7">
      <t>mei'ge</t>
    </rPh>
    <rPh sb="8" eb="9">
      <t>zhong'zu</t>
    </rPh>
    <rPh sb="10" eb="11">
      <t>yi'tao</t>
    </rPh>
    <rPh sb="12" eb="13">
      <t>zhuang'bei</t>
    </rPh>
    <rPh sb="15" eb="16">
      <t>gong</t>
    </rPh>
    <rPh sb="17" eb="18">
      <t>tao</t>
    </rPh>
    <rPh sb="20" eb="21">
      <t>tao</t>
    </rPh>
    <rPh sb="21" eb="22">
      <t>zhi'jian</t>
    </rPh>
    <rPh sb="23" eb="24">
      <t>wu</t>
    </rPh>
    <rPh sb="24" eb="25">
      <t>shu'xing</t>
    </rPh>
    <rPh sb="26" eb="27">
      <t>pian'xiagn</t>
    </rPh>
    <rPh sb="28" eb="29">
      <t>d</t>
    </rPh>
    <rPh sb="29" eb="30">
      <t>cha'yi</t>
    </rPh>
    <phoneticPr fontId="2" type="noConversion"/>
  </si>
  <si>
    <t>属性</t>
    <rPh sb="0" eb="1">
      <t>shu'xing</t>
    </rPh>
    <phoneticPr fontId="2" type="noConversion"/>
  </si>
  <si>
    <t>武器</t>
    <rPh sb="0" eb="1">
      <t>wu'qi</t>
    </rPh>
    <phoneticPr fontId="2" type="noConversion"/>
  </si>
  <si>
    <t>头盔</t>
    <rPh sb="0" eb="1">
      <t>tou'kui</t>
    </rPh>
    <phoneticPr fontId="2" type="noConversion"/>
  </si>
  <si>
    <t>鞋子</t>
    <rPh sb="0" eb="1">
      <t>xie'zi</t>
    </rPh>
    <phoneticPr fontId="2" type="noConversion"/>
  </si>
  <si>
    <t>分为武器、头盔、衣服、鞋子四个位置。四个位置提供的属性各不相同。</t>
    <rPh sb="0" eb="1">
      <t>fen'wei</t>
    </rPh>
    <rPh sb="2" eb="3">
      <t>wu'qi</t>
    </rPh>
    <rPh sb="5" eb="6">
      <t>tou'kui</t>
    </rPh>
    <rPh sb="11" eb="12">
      <t>xie'zi</t>
    </rPh>
    <rPh sb="13" eb="14">
      <t>si'ge</t>
    </rPh>
    <rPh sb="15" eb="16">
      <t>wei'zhi</t>
    </rPh>
    <rPh sb="18" eb="19">
      <t>si'ge</t>
    </rPh>
    <rPh sb="20" eb="21">
      <t>wei'zhi</t>
    </rPh>
    <rPh sb="22" eb="23">
      <t>ti'gong</t>
    </rPh>
    <rPh sb="24" eb="25">
      <t>d</t>
    </rPh>
    <rPh sb="25" eb="26">
      <t>shu'xing</t>
    </rPh>
    <rPh sb="27" eb="28">
      <t>ge'bu'xiang'tong</t>
    </rPh>
    <phoneticPr fontId="2" type="noConversion"/>
  </si>
  <si>
    <t>属性加成/每星</t>
    <rPh sb="0" eb="1">
      <t>shu'xign</t>
    </rPh>
    <rPh sb="2" eb="3">
      <t>jia'cheng</t>
    </rPh>
    <rPh sb="5" eb="6">
      <t>mei'ji</t>
    </rPh>
    <rPh sb="6" eb="7">
      <t>xing</t>
    </rPh>
    <phoneticPr fontId="2" type="noConversion"/>
  </si>
  <si>
    <t>战力比</t>
    <rPh sb="0" eb="1">
      <t>zhan'li</t>
    </rPh>
    <rPh sb="2" eb="3">
      <t>bi</t>
    </rPh>
    <phoneticPr fontId="2" type="noConversion"/>
  </si>
  <si>
    <t>伤害加成</t>
    <rPh sb="0" eb="1">
      <t>shang'hai</t>
    </rPh>
    <rPh sb="2" eb="3">
      <t>jia'cheng</t>
    </rPh>
    <phoneticPr fontId="2" type="noConversion"/>
  </si>
  <si>
    <t>战役</t>
    <rPh sb="0" eb="1">
      <t>zhan'yi</t>
    </rPh>
    <phoneticPr fontId="2" type="noConversion"/>
  </si>
  <si>
    <t>异界迷宫</t>
    <rPh sb="0" eb="1">
      <t>yi'jie'mi'gong</t>
    </rPh>
    <phoneticPr fontId="2" type="noConversion"/>
  </si>
  <si>
    <t>时光之巅</t>
    <rPh sb="0" eb="1">
      <t>shi'guang'zhi'dian</t>
    </rPh>
    <phoneticPr fontId="2" type="noConversion"/>
  </si>
  <si>
    <t>高阶竞技场</t>
    <rPh sb="0" eb="1">
      <t>gao'jie</t>
    </rPh>
    <rPh sb="2" eb="3">
      <t>jing'ji'chang</t>
    </rPh>
    <phoneticPr fontId="2" type="noConversion"/>
  </si>
  <si>
    <t>巅峰竞技场</t>
    <rPh sb="0" eb="1">
      <t>dian'feng</t>
    </rPh>
    <rPh sb="2" eb="3">
      <t>jing'ji'chang</t>
    </rPh>
    <phoneticPr fontId="2" type="noConversion"/>
  </si>
  <si>
    <t>公会</t>
    <rPh sb="0" eb="1">
      <t>gong'hui</t>
    </rPh>
    <phoneticPr fontId="2" type="noConversion"/>
  </si>
  <si>
    <t>公会Boss</t>
    <rPh sb="0" eb="1">
      <t>gong'hui</t>
    </rPh>
    <phoneticPr fontId="2" type="noConversion"/>
  </si>
  <si>
    <t>酒馆</t>
    <rPh sb="0" eb="1">
      <t>jiu'guan</t>
    </rPh>
    <phoneticPr fontId="2" type="noConversion"/>
  </si>
  <si>
    <t>占星屋</t>
    <rPh sb="0" eb="1">
      <t>zhan'xing'wu</t>
    </rPh>
    <phoneticPr fontId="2" type="noConversion"/>
  </si>
  <si>
    <t>每周任务</t>
    <rPh sb="0" eb="1">
      <t>mei'zhou</t>
    </rPh>
    <rPh sb="2" eb="3">
      <t>ren'wu</t>
    </rPh>
    <phoneticPr fontId="2" type="noConversion"/>
  </si>
  <si>
    <t>现金</t>
    <rPh sb="0" eb="1">
      <t>xian'jin</t>
    </rPh>
    <phoneticPr fontId="2" type="noConversion"/>
  </si>
  <si>
    <t>现金/经验</t>
    <rPh sb="3" eb="4">
      <t>jing'yan</t>
    </rPh>
    <phoneticPr fontId="2" type="noConversion"/>
  </si>
  <si>
    <t>现金/经验/粉尘</t>
    <rPh sb="3" eb="4">
      <t>jing'yan</t>
    </rPh>
    <rPh sb="6" eb="7">
      <t>fen'chen</t>
    </rPh>
    <phoneticPr fontId="2" type="noConversion"/>
  </si>
  <si>
    <t>迷宫币</t>
    <rPh sb="0" eb="1">
      <t>mi'gong'bi</t>
    </rPh>
    <rPh sb="2" eb="3">
      <t>bi</t>
    </rPh>
    <phoneticPr fontId="2" type="noConversion"/>
  </si>
  <si>
    <t>主要资源</t>
    <rPh sb="0" eb="1">
      <t>zhu'yao</t>
    </rPh>
    <rPh sb="2" eb="3">
      <t>zi'yuan</t>
    </rPh>
    <phoneticPr fontId="2" type="noConversion"/>
  </si>
  <si>
    <t>装备(强化材料)</t>
    <rPh sb="0" eb="1">
      <t>zhuang'bei</t>
    </rPh>
    <rPh sb="3" eb="4">
      <t>qiang'hua</t>
    </rPh>
    <rPh sb="5" eb="6">
      <t>cai'l</t>
    </rPh>
    <phoneticPr fontId="2" type="noConversion"/>
  </si>
  <si>
    <t>英雄碎片(蓝色)</t>
    <rPh sb="0" eb="1">
      <t>ying'xiong</t>
    </rPh>
    <rPh sb="2" eb="3">
      <t>sui'pian</t>
    </rPh>
    <rPh sb="5" eb="6">
      <t>lan'se</t>
    </rPh>
    <phoneticPr fontId="2" type="noConversion"/>
  </si>
  <si>
    <t>抽卡券</t>
    <rPh sb="0" eb="1">
      <t>chou'ka'quan</t>
    </rPh>
    <phoneticPr fontId="2" type="noConversion"/>
  </si>
  <si>
    <t>挑战主线关卡，一次性奖励现金/经验，配合任务产出钻石。</t>
    <rPh sb="0" eb="1">
      <t>tiao'zhan</t>
    </rPh>
    <rPh sb="2" eb="3">
      <t>zhu'xian</t>
    </rPh>
    <rPh sb="4" eb="5">
      <t>guan'ka</t>
    </rPh>
    <rPh sb="7" eb="8">
      <t>yi'ci'xing</t>
    </rPh>
    <rPh sb="10" eb="11">
      <t>jiang'li</t>
    </rPh>
    <rPh sb="12" eb="13">
      <t>xian'j</t>
    </rPh>
    <rPh sb="15" eb="16">
      <t>jing'yan</t>
    </rPh>
    <rPh sb="18" eb="19">
      <t>pei'he</t>
    </rPh>
    <rPh sb="20" eb="21">
      <t>ren'wu</t>
    </rPh>
    <rPh sb="22" eb="23">
      <t>chan'chu</t>
    </rPh>
    <rPh sb="24" eb="25">
      <t>zuan'shi</t>
    </rPh>
    <phoneticPr fontId="2" type="noConversion"/>
  </si>
  <si>
    <t>按时间产出现金/经验/粉尘和装备。</t>
    <rPh sb="0" eb="1">
      <t>an</t>
    </rPh>
    <rPh sb="1" eb="2">
      <t>shi'jian</t>
    </rPh>
    <rPh sb="3" eb="4">
      <t>chan'chu</t>
    </rPh>
    <rPh sb="5" eb="6">
      <t>xian'jin</t>
    </rPh>
    <rPh sb="8" eb="9">
      <t>jing'yan</t>
    </rPh>
    <rPh sb="11" eb="12">
      <t>fen'chen</t>
    </rPh>
    <rPh sb="13" eb="14">
      <t>he</t>
    </rPh>
    <rPh sb="14" eb="15">
      <t>zhuang'bei</t>
    </rPh>
    <phoneticPr fontId="2" type="noConversion"/>
  </si>
  <si>
    <t>每2天开启1次，产出迷宫币、现金和经验。迷宫币用于商店兑换卡牌、碎片和粉尘。配合前期任务奖励，给玩家初期一次兑换高级卡。</t>
    <rPh sb="0" eb="1">
      <t>mei</t>
    </rPh>
    <rPh sb="2" eb="3">
      <t>tian</t>
    </rPh>
    <rPh sb="3" eb="4">
      <t>kai'qi</t>
    </rPh>
    <rPh sb="6" eb="7">
      <t>ci</t>
    </rPh>
    <rPh sb="8" eb="9">
      <t>chan'chu</t>
    </rPh>
    <rPh sb="10" eb="11">
      <t>mi'gong'bi</t>
    </rPh>
    <rPh sb="14" eb="15">
      <t>xian'jin</t>
    </rPh>
    <rPh sb="16" eb="17">
      <t>he</t>
    </rPh>
    <rPh sb="17" eb="18">
      <t>jing'yan</t>
    </rPh>
    <rPh sb="20" eb="21">
      <t>mi'gong'bi</t>
    </rPh>
    <rPh sb="23" eb="24">
      <t>yong'yu</t>
    </rPh>
    <rPh sb="25" eb="26">
      <t>shang'dian</t>
    </rPh>
    <rPh sb="27" eb="28">
      <t>dui'huan</t>
    </rPh>
    <rPh sb="29" eb="30">
      <t>ka'pai</t>
    </rPh>
    <rPh sb="32" eb="33">
      <t>sui'pian</t>
    </rPh>
    <rPh sb="34" eb="35">
      <t>he</t>
    </rPh>
    <rPh sb="35" eb="36">
      <t>fen'chen</t>
    </rPh>
    <rPh sb="38" eb="39">
      <t>pei'he</t>
    </rPh>
    <rPh sb="40" eb="41">
      <t>qian'qi</t>
    </rPh>
    <rPh sb="42" eb="43">
      <t>ren'wu</t>
    </rPh>
    <rPh sb="44" eb="45">
      <t>jiang'li</t>
    </rPh>
    <rPh sb="47" eb="48">
      <t>gei</t>
    </rPh>
    <rPh sb="48" eb="49">
      <t>wan'jia</t>
    </rPh>
    <rPh sb="50" eb="51">
      <t>chu'qi</t>
    </rPh>
    <rPh sb="52" eb="53">
      <t>yi'bo</t>
    </rPh>
    <rPh sb="53" eb="54">
      <t>ci</t>
    </rPh>
    <rPh sb="54" eb="55">
      <t>dui'huan</t>
    </rPh>
    <rPh sb="56" eb="57">
      <t>gao'ji'ka</t>
    </rPh>
    <phoneticPr fontId="2" type="noConversion"/>
  </si>
  <si>
    <t>爬塔模式，一次性奖励钻石、现金、粉尘和英雄碎片。</t>
    <rPh sb="0" eb="1">
      <t>pa'ta</t>
    </rPh>
    <rPh sb="2" eb="3">
      <t>mo'shi</t>
    </rPh>
    <rPh sb="5" eb="6">
      <t>yi'ci'xing</t>
    </rPh>
    <rPh sb="8" eb="9">
      <t>jiang'li</t>
    </rPh>
    <rPh sb="10" eb="11">
      <t>zuan'shi</t>
    </rPh>
    <rPh sb="13" eb="14">
      <t>xian'jin</t>
    </rPh>
    <rPh sb="16" eb="17">
      <t>fen'chen</t>
    </rPh>
    <rPh sb="18" eb="19">
      <t>he</t>
    </rPh>
    <rPh sb="19" eb="20">
      <t>ying'xiogn</t>
    </rPh>
    <rPh sb="21" eb="22">
      <t>sui'pian</t>
    </rPh>
    <phoneticPr fontId="2" type="noConversion"/>
  </si>
  <si>
    <t>悬赏</t>
    <rPh sb="0" eb="1">
      <t>xuan'shagn</t>
    </rPh>
    <phoneticPr fontId="2" type="noConversion"/>
  </si>
  <si>
    <t>每日挂机产出现金/粉尘/钻石和碎片。</t>
    <rPh sb="0" eb="1">
      <t>mei'ri</t>
    </rPh>
    <rPh sb="2" eb="3">
      <t>gua'ji</t>
    </rPh>
    <rPh sb="4" eb="5">
      <t>chan'chu</t>
    </rPh>
    <rPh sb="6" eb="7">
      <t>xian'jin</t>
    </rPh>
    <rPh sb="9" eb="10">
      <t>fen'chen</t>
    </rPh>
    <rPh sb="12" eb="13">
      <t>zuan'shi</t>
    </rPh>
    <rPh sb="14" eb="15">
      <t>he</t>
    </rPh>
    <rPh sb="15" eb="16">
      <t>sui'p</t>
    </rPh>
    <phoneticPr fontId="2" type="noConversion"/>
  </si>
  <si>
    <t>每日挑战获得现金/粉尘，每日和赛季结算获得钻石。</t>
    <rPh sb="0" eb="1">
      <t>mei'ri</t>
    </rPh>
    <rPh sb="2" eb="3">
      <t>tiao'zhan</t>
    </rPh>
    <rPh sb="4" eb="5">
      <t>huo'de</t>
    </rPh>
    <rPh sb="6" eb="7">
      <t>xian'jin</t>
    </rPh>
    <rPh sb="9" eb="10">
      <t>fen'chen</t>
    </rPh>
    <rPh sb="12" eb="13">
      <t>mei'ri</t>
    </rPh>
    <rPh sb="14" eb="15">
      <t>he</t>
    </rPh>
    <rPh sb="15" eb="16">
      <t>sai'ji</t>
    </rPh>
    <rPh sb="17" eb="18">
      <t>jie'suan</t>
    </rPh>
    <rPh sb="19" eb="20">
      <t>huo'de</t>
    </rPh>
    <rPh sb="21" eb="22">
      <t>zuan'shi</t>
    </rPh>
    <phoneticPr fontId="2" type="noConversion"/>
  </si>
  <si>
    <t>完成日常任务获得每日奖励。</t>
    <rPh sb="0" eb="1">
      <t>wan'cheng</t>
    </rPh>
    <rPh sb="2" eb="3">
      <t>ri'chang</t>
    </rPh>
    <rPh sb="4" eb="5">
      <t>ren'wu</t>
    </rPh>
    <rPh sb="6" eb="7">
      <t>huo'de</t>
    </rPh>
    <rPh sb="8" eb="9">
      <t>mei'ri</t>
    </rPh>
    <rPh sb="10" eb="11">
      <t>jiang'li</t>
    </rPh>
    <phoneticPr fontId="2" type="noConversion"/>
  </si>
  <si>
    <t>每周任务</t>
    <rPh sb="0" eb="1">
      <t>mei'zhou'ren'wu</t>
    </rPh>
    <phoneticPr fontId="2" type="noConversion"/>
  </si>
  <si>
    <t>完成每周任务获得每周奖励。</t>
    <rPh sb="0" eb="1">
      <t>wan'cheng</t>
    </rPh>
    <rPh sb="2" eb="3">
      <t>mei'zhou'ren'wu</t>
    </rPh>
    <rPh sb="6" eb="7">
      <t>huo'de</t>
    </rPh>
    <rPh sb="8" eb="9">
      <t>mei'zhou</t>
    </rPh>
    <rPh sb="10" eb="11">
      <t>jiang'li</t>
    </rPh>
    <phoneticPr fontId="2" type="noConversion"/>
  </si>
  <si>
    <t>一次性挑战玩法，获得钻石/现金/粉尘/装备强化材料/特殊英雄等。</t>
    <rPh sb="0" eb="1">
      <t>yi'ci'xing</t>
    </rPh>
    <rPh sb="3" eb="4">
      <t>tiao'zhan</t>
    </rPh>
    <rPh sb="5" eb="6">
      <t>wan'fa</t>
    </rPh>
    <rPh sb="8" eb="9">
      <t>huo'de</t>
    </rPh>
    <rPh sb="10" eb="11">
      <t>zuan'shi</t>
    </rPh>
    <rPh sb="13" eb="14">
      <t>xian'jin</t>
    </rPh>
    <rPh sb="16" eb="17">
      <t>fen'chen</t>
    </rPh>
    <rPh sb="19" eb="20">
      <t>zhuang'bei</t>
    </rPh>
    <rPh sb="21" eb="22">
      <t>qiang'hua</t>
    </rPh>
    <rPh sb="23" eb="24">
      <t>cai'liao</t>
    </rPh>
    <rPh sb="26" eb="27">
      <t>te'shu</t>
    </rPh>
    <rPh sb="28" eb="29">
      <t>ying'xiong</t>
    </rPh>
    <rPh sb="30" eb="31">
      <t>deng</t>
    </rPh>
    <phoneticPr fontId="2" type="noConversion"/>
  </si>
  <si>
    <t>巅峰竞技场</t>
    <rPh sb="0" eb="1">
      <t>dian'feng</t>
    </rPh>
    <rPh sb="2" eb="3">
      <t>jing'ji'chan</t>
    </rPh>
    <phoneticPr fontId="2" type="noConversion"/>
  </si>
  <si>
    <t>角斗士币</t>
    <rPh sb="3" eb="4">
      <t>bi</t>
    </rPh>
    <phoneticPr fontId="2" type="noConversion"/>
  </si>
  <si>
    <t>公会币</t>
    <rPh sb="0" eb="1">
      <t>gong'hui</t>
    </rPh>
    <rPh sb="2" eb="3">
      <t>bi</t>
    </rPh>
    <phoneticPr fontId="2" type="noConversion"/>
  </si>
  <si>
    <t>为了保证游戏体验，根据战斗双方的战斗力对伤害计算进行干预，各单位的战力比单独计算。</t>
    <rPh sb="0" eb="1">
      <t>wei'le</t>
    </rPh>
    <rPh sb="2" eb="3">
      <t>bao'zheng</t>
    </rPh>
    <rPh sb="4" eb="5">
      <t>you'xi</t>
    </rPh>
    <rPh sb="6" eb="7">
      <t>ti'yan</t>
    </rPh>
    <rPh sb="9" eb="10">
      <t>gen'ju</t>
    </rPh>
    <rPh sb="11" eb="12">
      <t>zhan'dou</t>
    </rPh>
    <rPh sb="13" eb="14">
      <t>shuang'fang</t>
    </rPh>
    <rPh sb="15" eb="16">
      <t>d</t>
    </rPh>
    <rPh sb="16" eb="17">
      <t>zhan'dou'li</t>
    </rPh>
    <rPh sb="19" eb="20">
      <t>dui</t>
    </rPh>
    <rPh sb="20" eb="21">
      <t>shang'hai</t>
    </rPh>
    <rPh sb="22" eb="23">
      <t>ji'suan</t>
    </rPh>
    <rPh sb="24" eb="25">
      <t>jin'xing</t>
    </rPh>
    <rPh sb="26" eb="27">
      <t>gan'yu</t>
    </rPh>
    <rPh sb="29" eb="30">
      <t>ge'dan'wei</t>
    </rPh>
    <rPh sb="32" eb="33">
      <t>d</t>
    </rPh>
    <rPh sb="33" eb="34">
      <t>zhan'li'bi</t>
    </rPh>
    <rPh sb="36" eb="37">
      <t>dan'du</t>
    </rPh>
    <rPh sb="38" eb="39">
      <t>ji'suan</t>
    </rPh>
    <phoneticPr fontId="2" type="noConversion"/>
  </si>
  <si>
    <t>战斗力压制</t>
    <rPh sb="0" eb="1">
      <t>zhan'dou'li</t>
    </rPh>
    <rPh sb="3" eb="4">
      <t>ya'zhi</t>
    </rPh>
    <phoneticPr fontId="2" type="noConversion"/>
  </si>
  <si>
    <t>卡牌每提高1个品质，基础属性会增加。</t>
    <rPh sb="0" eb="1">
      <t>ka'pai</t>
    </rPh>
    <rPh sb="2" eb="3">
      <t>mei</t>
    </rPh>
    <rPh sb="3" eb="4">
      <t>ti'gao</t>
    </rPh>
    <rPh sb="6" eb="7">
      <t>ge</t>
    </rPh>
    <rPh sb="7" eb="8">
      <t>pin'zhi</t>
    </rPh>
    <rPh sb="10" eb="11">
      <t>ji'chu</t>
    </rPh>
    <rPh sb="12" eb="13">
      <t>shu'xing</t>
    </rPh>
    <rPh sb="14" eb="15">
      <t>hui</t>
    </rPh>
    <rPh sb="15" eb="16">
      <t>zeng'jia</t>
    </rPh>
    <phoneticPr fontId="2" type="noConversion"/>
  </si>
  <si>
    <t>3队VS3队的竞技场，按排名时间产出角斗士币，角斗士币用于在商店中兑换英雄。</t>
    <rPh sb="1" eb="2">
      <t>dui</t>
    </rPh>
    <rPh sb="5" eb="6">
      <t>dui</t>
    </rPh>
    <rPh sb="6" eb="7">
      <t>d</t>
    </rPh>
    <rPh sb="7" eb="8">
      <t>jing'ji'chagn</t>
    </rPh>
    <rPh sb="11" eb="12">
      <t>an</t>
    </rPh>
    <rPh sb="12" eb="13">
      <t>pai'ming</t>
    </rPh>
    <rPh sb="14" eb="15">
      <t>shi'jian</t>
    </rPh>
    <rPh sb="16" eb="17">
      <t>chan'c</t>
    </rPh>
    <rPh sb="23" eb="24">
      <t>jue'dou'shi</t>
    </rPh>
    <rPh sb="26" eb="27">
      <t>bi</t>
    </rPh>
    <rPh sb="27" eb="28">
      <t>yong'yu</t>
    </rPh>
    <rPh sb="29" eb="30">
      <t>z</t>
    </rPh>
    <rPh sb="30" eb="31">
      <t>shang'dian</t>
    </rPh>
    <rPh sb="32" eb="33">
      <t>zhong</t>
    </rPh>
    <rPh sb="33" eb="34">
      <t>dui'huan</t>
    </rPh>
    <rPh sb="35" eb="36">
      <t>ying'xiong</t>
    </rPh>
    <phoneticPr fontId="2" type="noConversion"/>
  </si>
  <si>
    <t>卡牌升级</t>
    <rPh sb="2" eb="3">
      <t>sheng'ji</t>
    </rPh>
    <phoneticPr fontId="2" type="noConversion"/>
  </si>
  <si>
    <t>等级类型</t>
    <rPh sb="0" eb="1">
      <t>deng'ji</t>
    </rPh>
    <rPh sb="2" eb="3">
      <t>lei'xing</t>
    </rPh>
    <phoneticPr fontId="2" type="noConversion"/>
  </si>
  <si>
    <t>消耗材料</t>
    <rPh sb="0" eb="1">
      <t>xiao'hao</t>
    </rPh>
    <rPh sb="2" eb="3">
      <t>cai'liao</t>
    </rPh>
    <phoneticPr fontId="2" type="noConversion"/>
  </si>
  <si>
    <t>关键等级</t>
    <rPh sb="0" eb="1">
      <t>guan'jian</t>
    </rPh>
    <rPh sb="2" eb="3">
      <t>deng'ji</t>
    </rPh>
    <phoneticPr fontId="2" type="noConversion"/>
  </si>
  <si>
    <t>关键等级表</t>
    <rPh sb="0" eb="1">
      <t>guan'jian</t>
    </rPh>
    <rPh sb="2" eb="3">
      <t>deng'ji</t>
    </rPh>
    <rPh sb="4" eb="5">
      <t>biao</t>
    </rPh>
    <phoneticPr fontId="2" type="noConversion"/>
  </si>
  <si>
    <t>基础属性比例</t>
    <rPh sb="0" eb="1">
      <t>ji'chu</t>
    </rPh>
    <rPh sb="2" eb="3">
      <t>shu'xing</t>
    </rPh>
    <rPh sb="4" eb="5">
      <t>bi'li</t>
    </rPh>
    <phoneticPr fontId="2" type="noConversion"/>
  </si>
  <si>
    <t>卡牌每突破关键等级1次，属性成长值会提高。</t>
    <rPh sb="0" eb="1">
      <t>ka'pai</t>
    </rPh>
    <rPh sb="2" eb="3">
      <t>mei</t>
    </rPh>
    <rPh sb="3" eb="4">
      <t>tu'po</t>
    </rPh>
    <rPh sb="5" eb="6">
      <t>guan'jian'deng'ji</t>
    </rPh>
    <rPh sb="12" eb="13">
      <t>shu'xing</t>
    </rPh>
    <rPh sb="14" eb="15">
      <t>chegn'zhang</t>
    </rPh>
    <rPh sb="16" eb="17">
      <t>zhi</t>
    </rPh>
    <rPh sb="17" eb="18">
      <t>hui</t>
    </rPh>
    <rPh sb="18" eb="19">
      <t>ti'gao</t>
    </rPh>
    <phoneticPr fontId="2" type="noConversion"/>
  </si>
  <si>
    <t>卡牌每提高1个品质，属性成长值会提高。</t>
    <rPh sb="0" eb="1">
      <t>ka'pai</t>
    </rPh>
    <rPh sb="2" eb="3">
      <t>mei</t>
    </rPh>
    <rPh sb="3" eb="4">
      <t>ti'gao</t>
    </rPh>
    <rPh sb="6" eb="7">
      <t>ge</t>
    </rPh>
    <rPh sb="7" eb="8">
      <t>pin'zhi</t>
    </rPh>
    <rPh sb="10" eb="11">
      <t>shu'xing</t>
    </rPh>
    <rPh sb="12" eb="13">
      <t>cheng'zhang'zhi</t>
    </rPh>
    <rPh sb="15" eb="16">
      <t>hui</t>
    </rPh>
    <rPh sb="16" eb="17">
      <t>ti'gao</t>
    </rPh>
    <phoneticPr fontId="2" type="noConversion"/>
  </si>
  <si>
    <t>卡牌属性有基础属性和成长值两个维度，获得卡牌1级的属性为基础属性，每升1级提高的属性为属性成长值。</t>
    <rPh sb="0" eb="1">
      <t>ka'pai</t>
    </rPh>
    <rPh sb="2" eb="3">
      <t>shu'xing</t>
    </rPh>
    <rPh sb="4" eb="5">
      <t>you</t>
    </rPh>
    <rPh sb="5" eb="6">
      <t>ji'chu</t>
    </rPh>
    <rPh sb="7" eb="8">
      <t>shu'xing</t>
    </rPh>
    <rPh sb="9" eb="10">
      <t>he</t>
    </rPh>
    <rPh sb="10" eb="11">
      <t>cheng'zhang'zhi</t>
    </rPh>
    <rPh sb="13" eb="14">
      <t>liang'ge</t>
    </rPh>
    <rPh sb="15" eb="16">
      <t>wei'du</t>
    </rPh>
    <rPh sb="18" eb="19">
      <t>huo'de</t>
    </rPh>
    <rPh sb="20" eb="21">
      <t>ka'pai</t>
    </rPh>
    <rPh sb="23" eb="24">
      <t>ji</t>
    </rPh>
    <rPh sb="24" eb="25">
      <t>d</t>
    </rPh>
    <rPh sb="25" eb="26">
      <t>shu'xing</t>
    </rPh>
    <rPh sb="27" eb="28">
      <t>wei</t>
    </rPh>
    <rPh sb="28" eb="29">
      <t>ji'chu</t>
    </rPh>
    <rPh sb="30" eb="31">
      <t>shu'xing</t>
    </rPh>
    <rPh sb="33" eb="34">
      <t>mei</t>
    </rPh>
    <rPh sb="34" eb="35">
      <t>sheng</t>
    </rPh>
    <rPh sb="36" eb="37">
      <t>ji</t>
    </rPh>
    <rPh sb="37" eb="38">
      <t>ti'gao</t>
    </rPh>
    <rPh sb="39" eb="40">
      <t>d</t>
    </rPh>
    <rPh sb="40" eb="41">
      <t>shu'xing</t>
    </rPh>
    <rPh sb="42" eb="43">
      <t>wei</t>
    </rPh>
    <rPh sb="43" eb="44">
      <t>shu'xing</t>
    </rPh>
    <rPh sb="45" eb="46">
      <t>cheng'zhang'zhi</t>
    </rPh>
    <phoneticPr fontId="2" type="noConversion"/>
  </si>
  <si>
    <t>成长值比例</t>
    <rPh sb="0" eb="1">
      <t>cheng'zhang'zhi</t>
    </rPh>
    <rPh sb="3" eb="4">
      <t>bi'li</t>
    </rPh>
    <phoneticPr fontId="2" type="noConversion"/>
  </si>
  <si>
    <t>1. 超能→科技→格斗→武装，四系别循环克制；系别克制将额外造成25%伤害。</t>
    <phoneticPr fontId="2" type="noConversion"/>
  </si>
  <si>
    <t>2. 上阵同系别3、3+2、4、5个角色，可以获得攻击和生命10%、15%、20%、25%的加成。</t>
    <phoneticPr fontId="2" type="noConversion"/>
  </si>
  <si>
    <t>卡牌进阶消耗</t>
    <rPh sb="2" eb="3">
      <t>jin'jie</t>
    </rPh>
    <rPh sb="4" eb="5">
      <t>xiao'hao</t>
    </rPh>
    <phoneticPr fontId="2" type="noConversion"/>
  </si>
  <si>
    <t>卡牌品质成长</t>
    <rPh sb="2" eb="3">
      <t>pin'zhi</t>
    </rPh>
    <rPh sb="4" eb="5">
      <t>cheng'zhang</t>
    </rPh>
    <phoneticPr fontId="2" type="noConversion"/>
  </si>
  <si>
    <t>品质颜色</t>
    <rPh sb="0" eb="1">
      <t>pin'zhi</t>
    </rPh>
    <rPh sb="2" eb="3">
      <t>yan'se</t>
    </rPh>
    <phoneticPr fontId="2" type="noConversion"/>
  </si>
  <si>
    <t>卡牌</t>
    <rPh sb="0" eb="1">
      <t>ka'pai</t>
    </rPh>
    <phoneticPr fontId="2" type="noConversion"/>
  </si>
  <si>
    <t>备注：</t>
    <rPh sb="0" eb="1">
      <t>bei'zhu</t>
    </rPh>
    <phoneticPr fontId="2" type="noConversion"/>
  </si>
  <si>
    <t>1. 强化过的装备作为材料时，强化点数没有折损。</t>
    <phoneticPr fontId="2" type="noConversion"/>
  </si>
  <si>
    <t>基础属性比例</t>
    <rPh sb="0" eb="1">
      <t>ji'chu</t>
    </rPh>
    <rPh sb="2" eb="3">
      <t>shu'xign</t>
    </rPh>
    <rPh sb="4" eb="5">
      <t>bi'li</t>
    </rPh>
    <phoneticPr fontId="2" type="noConversion"/>
  </si>
  <si>
    <t>满级属性</t>
    <rPh sb="0" eb="1">
      <t>man'ji'shu'xign</t>
    </rPh>
    <phoneticPr fontId="2" type="noConversion"/>
  </si>
  <si>
    <t>满强化属性</t>
    <rPh sb="0" eb="1">
      <t>man'qiang'hua</t>
    </rPh>
    <rPh sb="3" eb="4">
      <t>shu'xing</t>
    </rPh>
    <phoneticPr fontId="2" type="noConversion"/>
  </si>
  <si>
    <t>卡牌属性成长方式</t>
    <rPh sb="0" eb="1">
      <t>ka'pai</t>
    </rPh>
    <rPh sb="2" eb="3">
      <t>shu'xing</t>
    </rPh>
    <rPh sb="4" eb="5">
      <t>cheng'zhang</t>
    </rPh>
    <rPh sb="6" eb="7">
      <t>fang'shi</t>
    </rPh>
    <phoneticPr fontId="2" type="noConversion"/>
  </si>
  <si>
    <t>基础属性占比</t>
    <rPh sb="0" eb="1">
      <t>ji'chu</t>
    </rPh>
    <rPh sb="2" eb="3">
      <t>shu'xing</t>
    </rPh>
    <rPh sb="4" eb="5">
      <t>zhan'bi</t>
    </rPh>
    <phoneticPr fontId="2" type="noConversion"/>
  </si>
  <si>
    <t>战斗力计算</t>
    <rPh sb="0" eb="1">
      <t>zhan'dou'li</t>
    </rPh>
    <rPh sb="3" eb="4">
      <t>ji'suan</t>
    </rPh>
    <phoneticPr fontId="2" type="noConversion"/>
  </si>
  <si>
    <t>战斗力/属性</t>
    <rPh sb="0" eb="1">
      <t>zhan'dou'li</t>
    </rPh>
    <rPh sb="4" eb="5">
      <t>shu'xing</t>
    </rPh>
    <phoneticPr fontId="2" type="noConversion"/>
  </si>
  <si>
    <t>伤害计算顺序</t>
    <rPh sb="0" eb="1">
      <t>shang'hai</t>
    </rPh>
    <rPh sb="2" eb="3">
      <t>ji'suan</t>
    </rPh>
    <rPh sb="4" eb="5">
      <t>shun'xu</t>
    </rPh>
    <phoneticPr fontId="2" type="noConversion"/>
  </si>
  <si>
    <t>种族英雄卡*2，史诗+头盔*1，史诗+铠甲*1</t>
    <phoneticPr fontId="2" type="noConversion"/>
  </si>
  <si>
    <t>种族英雄卡*3，精英碎片*300，史诗+武器*1</t>
    <phoneticPr fontId="2" type="noConversion"/>
  </si>
  <si>
    <t>种族英雄卡*10，100占星卡</t>
    <phoneticPr fontId="2" type="noConversion"/>
  </si>
  <si>
    <t>参赛玩家获得稀有头像框奖励和角斗士币宝箱，其他玩家通过竞猜获得/消耗现金。</t>
    <rPh sb="0" eb="1">
      <t>can'sai</t>
    </rPh>
    <rPh sb="2" eb="3">
      <t>wan'jia</t>
    </rPh>
    <rPh sb="4" eb="5">
      <t>huo'de</t>
    </rPh>
    <rPh sb="6" eb="7">
      <t>xi'you</t>
    </rPh>
    <rPh sb="8" eb="9">
      <t>tou'xiang'kuagn</t>
    </rPh>
    <rPh sb="11" eb="12">
      <t>jiang'li</t>
    </rPh>
    <rPh sb="13" eb="14">
      <t>he</t>
    </rPh>
    <rPh sb="14" eb="15">
      <t>jue'dou'shi'bi</t>
    </rPh>
    <rPh sb="18" eb="19">
      <t>bao'xiang</t>
    </rPh>
    <rPh sb="21" eb="22">
      <t>qi'ta</t>
    </rPh>
    <rPh sb="23" eb="24">
      <t>wan'jia</t>
    </rPh>
    <rPh sb="25" eb="26">
      <t>tong'guo</t>
    </rPh>
    <rPh sb="27" eb="28">
      <t>jing'cai</t>
    </rPh>
    <rPh sb="29" eb="30">
      <t>huo'de</t>
    </rPh>
    <rPh sb="32" eb="33">
      <t>xiao'hao</t>
    </rPh>
    <rPh sb="34" eb="35">
      <t>xian'jin</t>
    </rPh>
    <phoneticPr fontId="2" type="noConversion"/>
  </si>
  <si>
    <t>2. 红+装备由红色装备升阶而来，不可直接获得。每升阶1件红+装备需要1个按职业区分的稀有材料。材料通过挂机、商店购买等方式获得。</t>
    <rPh sb="3" eb="4">
      <t>hong</t>
    </rPh>
    <rPh sb="5" eb="6">
      <t>zhuang'bei</t>
    </rPh>
    <rPh sb="7" eb="8">
      <t>you</t>
    </rPh>
    <rPh sb="8" eb="9">
      <t>hong</t>
    </rPh>
    <rPh sb="9" eb="10">
      <t>se</t>
    </rPh>
    <rPh sb="10" eb="11">
      <t>zhuang'bei</t>
    </rPh>
    <rPh sb="12" eb="13">
      <t>sheng'ji</t>
    </rPh>
    <rPh sb="13" eb="14">
      <t>jie</t>
    </rPh>
    <rPh sb="14" eb="15">
      <t>er'lai</t>
    </rPh>
    <rPh sb="17" eb="18">
      <t>bu'ke</t>
    </rPh>
    <rPh sb="19" eb="20">
      <t>zhi'jie</t>
    </rPh>
    <rPh sb="21" eb="22">
      <t>huo'de</t>
    </rPh>
    <rPh sb="24" eb="25">
      <t>mei</t>
    </rPh>
    <rPh sb="25" eb="26">
      <t>sheng'jie</t>
    </rPh>
    <rPh sb="28" eb="29">
      <t>jian</t>
    </rPh>
    <rPh sb="29" eb="30">
      <t>hong</t>
    </rPh>
    <rPh sb="31" eb="32">
      <t>zhuang'bei</t>
    </rPh>
    <rPh sb="33" eb="34">
      <t>xu'yao</t>
    </rPh>
    <rPh sb="36" eb="37">
      <t>ge</t>
    </rPh>
    <rPh sb="37" eb="38">
      <t>an'zhi'ye</t>
    </rPh>
    <rPh sb="40" eb="41">
      <t>qu'fen</t>
    </rPh>
    <rPh sb="42" eb="43">
      <t>d</t>
    </rPh>
    <rPh sb="43" eb="44">
      <t>xi'you</t>
    </rPh>
    <rPh sb="45" eb="46">
      <t>cai'liao</t>
    </rPh>
    <rPh sb="48" eb="49">
      <t>cai'liao</t>
    </rPh>
    <rPh sb="50" eb="51">
      <t>tong'guo</t>
    </rPh>
    <rPh sb="52" eb="53">
      <t>gua'ji</t>
    </rPh>
    <rPh sb="55" eb="56">
      <t>shang'dian</t>
    </rPh>
    <rPh sb="57" eb="58">
      <t>gou'mai</t>
    </rPh>
    <rPh sb="59" eb="60">
      <t>deng</t>
    </rPh>
    <rPh sb="60" eb="61">
      <t>fang'shi</t>
    </rPh>
    <rPh sb="62" eb="63">
      <t>huo'de</t>
    </rPh>
    <phoneticPr fontId="2" type="noConversion"/>
  </si>
  <si>
    <t>突破等级上限</t>
    <rPh sb="0" eb="1">
      <t>tu'po</t>
    </rPh>
    <rPh sb="2" eb="3">
      <t>deng'ji</t>
    </rPh>
    <rPh sb="4" eb="5">
      <t>shang'xian</t>
    </rPh>
    <phoneticPr fontId="2" type="noConversion"/>
  </si>
  <si>
    <t>共鸣水晶等级</t>
    <rPh sb="0" eb="1">
      <t>gong'ming</t>
    </rPh>
    <rPh sb="2" eb="3">
      <t>shui'jing</t>
    </rPh>
    <rPh sb="4" eb="5">
      <t>deng'ji</t>
    </rPh>
    <phoneticPr fontId="2" type="noConversion"/>
  </si>
  <si>
    <t>共鸣水晶</t>
    <rPh sb="0" eb="1">
      <t>gong'mign</t>
    </rPh>
    <rPh sb="2" eb="3">
      <t>shui'jing</t>
    </rPh>
    <phoneticPr fontId="2" type="noConversion"/>
  </si>
  <si>
    <t>240级之前：</t>
    <rPh sb="3" eb="4">
      <t>ji</t>
    </rPh>
    <rPh sb="4" eb="5">
      <t>zhi'qian</t>
    </rPh>
    <phoneticPr fontId="2" type="noConversion"/>
  </si>
  <si>
    <t>240级之后：</t>
    <rPh sb="5" eb="6">
      <t>hou</t>
    </rPh>
    <phoneticPr fontId="2" type="noConversion"/>
  </si>
  <si>
    <t>玩家可消耗材料提升共鸣水晶等级，共鸣水晶中的所有卡牌共享共鸣水晶等级。</t>
    <rPh sb="0" eb="1">
      <t>wan'jia</t>
    </rPh>
    <rPh sb="2" eb="3">
      <t>ke</t>
    </rPh>
    <rPh sb="3" eb="4">
      <t>xiao'hao</t>
    </rPh>
    <rPh sb="5" eb="6">
      <t>cai'liao</t>
    </rPh>
    <rPh sb="7" eb="8">
      <t>ti'sheng</t>
    </rPh>
    <rPh sb="9" eb="10">
      <t>gong'ming</t>
    </rPh>
    <rPh sb="11" eb="12">
      <t>shui'jing</t>
    </rPh>
    <rPh sb="13" eb="14">
      <t>deng'ji</t>
    </rPh>
    <rPh sb="16" eb="17">
      <t>gong'ming'shui'jign</t>
    </rPh>
    <rPh sb="20" eb="21">
      <t>zhong</t>
    </rPh>
    <rPh sb="21" eb="22">
      <t>d</t>
    </rPh>
    <rPh sb="22" eb="23">
      <t>suo'you</t>
    </rPh>
    <rPh sb="24" eb="25">
      <t>ka'pai</t>
    </rPh>
    <rPh sb="26" eb="27">
      <t>gong'xiang</t>
    </rPh>
    <rPh sb="28" eb="29">
      <t>gong'ming'shui'jing</t>
    </rPh>
    <rPh sb="32" eb="33">
      <t>deng'ji</t>
    </rPh>
    <phoneticPr fontId="2" type="noConversion"/>
  </si>
  <si>
    <t>进价1☆</t>
    <rPh sb="0" eb="1">
      <t>jin'jia</t>
    </rPh>
    <phoneticPr fontId="2" type="noConversion"/>
  </si>
  <si>
    <t>进价2☆</t>
    <rPh sb="0" eb="1">
      <t>jin'jia</t>
    </rPh>
    <phoneticPr fontId="2" type="noConversion"/>
  </si>
  <si>
    <t>进价3☆</t>
    <rPh sb="0" eb="1">
      <t>jin'jia</t>
    </rPh>
    <phoneticPr fontId="2" type="noConversion"/>
  </si>
  <si>
    <t>进价4☆</t>
    <rPh sb="0" eb="1">
      <t>jin'jia</t>
    </rPh>
    <phoneticPr fontId="2" type="noConversion"/>
  </si>
  <si>
    <t>进价5☆</t>
    <rPh sb="0" eb="1">
      <t>jin'jia</t>
    </rPh>
    <phoneticPr fontId="2" type="noConversion"/>
  </si>
  <si>
    <t>银1星</t>
    <rPh sb="0" eb="1">
      <t>yin</t>
    </rPh>
    <rPh sb="2" eb="3">
      <t>xing</t>
    </rPh>
    <phoneticPr fontId="2" type="noConversion"/>
  </si>
  <si>
    <t>银2星</t>
    <rPh sb="0" eb="1">
      <t>yin</t>
    </rPh>
    <rPh sb="2" eb="3">
      <t>xing</t>
    </rPh>
    <phoneticPr fontId="2" type="noConversion"/>
  </si>
  <si>
    <t>银3星</t>
    <rPh sb="0" eb="1">
      <t>yin</t>
    </rPh>
    <rPh sb="2" eb="3">
      <t>xing</t>
    </rPh>
    <phoneticPr fontId="2" type="noConversion"/>
  </si>
  <si>
    <t>银4星</t>
    <rPh sb="0" eb="1">
      <t>yin</t>
    </rPh>
    <rPh sb="2" eb="3">
      <t>xing</t>
    </rPh>
    <phoneticPr fontId="2" type="noConversion"/>
  </si>
  <si>
    <t>银5星</t>
    <rPh sb="0" eb="1">
      <t>yin</t>
    </rPh>
    <rPh sb="2" eb="3">
      <t>xing</t>
    </rPh>
    <phoneticPr fontId="2" type="noConversion"/>
  </si>
  <si>
    <t>-</t>
    <phoneticPr fontId="2" type="noConversion"/>
  </si>
  <si>
    <t>1. 不同品质的卡牌，在同一颜色下的战力相当。</t>
    <rPh sb="3" eb="4">
      <t>bu'tong</t>
    </rPh>
    <rPh sb="5" eb="6">
      <t>pin'zhi</t>
    </rPh>
    <rPh sb="7" eb="8">
      <t>d</t>
    </rPh>
    <rPh sb="8" eb="9">
      <t>ka'pai</t>
    </rPh>
    <rPh sb="11" eb="12">
      <t>z</t>
    </rPh>
    <rPh sb="12" eb="13">
      <t>tong'yi</t>
    </rPh>
    <rPh sb="14" eb="15">
      <t>yan'se</t>
    </rPh>
    <rPh sb="16" eb="17">
      <t>xia</t>
    </rPh>
    <rPh sb="17" eb="18">
      <t>d</t>
    </rPh>
    <rPh sb="18" eb="19">
      <t>zhan'li</t>
    </rPh>
    <rPh sb="20" eb="21">
      <t>xiang'dang</t>
    </rPh>
    <phoneticPr fontId="2" type="noConversion"/>
  </si>
  <si>
    <t>4. 羁绊：使用好友和公会成员的卡牌，提升特定卡牌的部分属性。属性分为3档，高档需要更高品质的卡牌解锁。低档增加基础属性，高档增加百分比加成。</t>
    <rPh sb="3" eb="4">
      <t>ji'ban</t>
    </rPh>
    <rPh sb="6" eb="7">
      <t>shi'yong</t>
    </rPh>
    <rPh sb="8" eb="9">
      <t>hao'you</t>
    </rPh>
    <rPh sb="10" eb="11">
      <t>he</t>
    </rPh>
    <rPh sb="11" eb="12">
      <t>gong'hui</t>
    </rPh>
    <rPh sb="13" eb="14">
      <t>cheng'yuan</t>
    </rPh>
    <rPh sb="15" eb="16">
      <t>d</t>
    </rPh>
    <rPh sb="16" eb="17">
      <t>ka'pai</t>
    </rPh>
    <rPh sb="19" eb="20">
      <t>ti'sheng</t>
    </rPh>
    <rPh sb="21" eb="22">
      <t>te'ding</t>
    </rPh>
    <rPh sb="23" eb="24">
      <t>ka'pai</t>
    </rPh>
    <rPh sb="25" eb="26">
      <t>d</t>
    </rPh>
    <rPh sb="26" eb="27">
      <t>bu'fen</t>
    </rPh>
    <rPh sb="28" eb="29">
      <t>shu'xign</t>
    </rPh>
    <rPh sb="31" eb="32">
      <t>shu'xign</t>
    </rPh>
    <rPh sb="33" eb="34">
      <t>fen'wei</t>
    </rPh>
    <rPh sb="36" eb="37">
      <t>dang</t>
    </rPh>
    <rPh sb="38" eb="39">
      <t>gao</t>
    </rPh>
    <rPh sb="39" eb="40">
      <t>dang</t>
    </rPh>
    <rPh sb="40" eb="41">
      <t>xu'yao</t>
    </rPh>
    <rPh sb="42" eb="43">
      <t>geng'gao'pin'zhi</t>
    </rPh>
    <rPh sb="46" eb="47">
      <t>d</t>
    </rPh>
    <rPh sb="47" eb="48">
      <t>ka'pai</t>
    </rPh>
    <rPh sb="49" eb="50">
      <t>jie'suo</t>
    </rPh>
    <rPh sb="52" eb="53">
      <t>di</t>
    </rPh>
    <rPh sb="53" eb="54">
      <t>dang</t>
    </rPh>
    <rPh sb="54" eb="55">
      <t>zeng'jai</t>
    </rPh>
    <rPh sb="56" eb="57">
      <t>ji'chu</t>
    </rPh>
    <rPh sb="58" eb="59">
      <t>shu'xign</t>
    </rPh>
    <rPh sb="61" eb="62">
      <t>gao</t>
    </rPh>
    <rPh sb="62" eb="63">
      <t>dang</t>
    </rPh>
    <rPh sb="63" eb="64">
      <t>zeng'jai</t>
    </rPh>
    <rPh sb="65" eb="66">
      <t>bai'fen'bi</t>
    </rPh>
    <rPh sb="68" eb="69">
      <t>jia'chegn</t>
    </rPh>
    <phoneticPr fontId="2" type="noConversion"/>
  </si>
  <si>
    <t>1. 玩家的队伍由5张卡牌组成。</t>
    <rPh sb="3" eb="4">
      <t>wan'jia</t>
    </rPh>
    <rPh sb="5" eb="6">
      <t>d</t>
    </rPh>
    <rPh sb="6" eb="7">
      <t>dui'wu</t>
    </rPh>
    <rPh sb="8" eb="9">
      <t>you</t>
    </rPh>
    <rPh sb="10" eb="11">
      <t>zhang</t>
    </rPh>
    <rPh sb="11" eb="12">
      <t>ka'pai</t>
    </rPh>
    <rPh sb="13" eb="14">
      <t>zu'cheng</t>
    </rPh>
    <phoneticPr fontId="2" type="noConversion"/>
  </si>
  <si>
    <t>2. 每张卡牌有4件普通装备和1件专属装备。</t>
    <rPh sb="3" eb="4">
      <t>mei</t>
    </rPh>
    <rPh sb="4" eb="5">
      <t>zhang</t>
    </rPh>
    <rPh sb="5" eb="6">
      <t>ka'pai</t>
    </rPh>
    <rPh sb="7" eb="8">
      <t>you</t>
    </rPh>
    <rPh sb="9" eb="10">
      <t>jian</t>
    </rPh>
    <rPh sb="10" eb="11">
      <t>pu'tong</t>
    </rPh>
    <rPh sb="12" eb="13">
      <t>zhuang'bei</t>
    </rPh>
    <rPh sb="14" eb="15">
      <t>he</t>
    </rPh>
    <rPh sb="16" eb="17">
      <t>jian</t>
    </rPh>
    <rPh sb="17" eb="18">
      <t>zhuan'shu</t>
    </rPh>
    <rPh sb="19" eb="20">
      <t>zhuang'bei</t>
    </rPh>
    <phoneticPr fontId="2" type="noConversion"/>
  </si>
  <si>
    <t>4. 装备养成分为两部分：装备基础和装备强化，详见装备养成表。</t>
    <rPh sb="3" eb="4">
      <t>zhuang'bei</t>
    </rPh>
    <rPh sb="5" eb="6">
      <t>yang'cheng</t>
    </rPh>
    <rPh sb="7" eb="8">
      <t>fen'wei</t>
    </rPh>
    <rPh sb="9" eb="10">
      <t>laing'bu'fen</t>
    </rPh>
    <rPh sb="13" eb="14">
      <t>zhuang'bei</t>
    </rPh>
    <rPh sb="15" eb="16">
      <t>ji'chu</t>
    </rPh>
    <rPh sb="17" eb="18">
      <t>he</t>
    </rPh>
    <rPh sb="18" eb="19">
      <t>zhuang'bei</t>
    </rPh>
    <rPh sb="20" eb="21">
      <t>qiang'hua</t>
    </rPh>
    <rPh sb="23" eb="24">
      <t>xiang'jian</t>
    </rPh>
    <rPh sb="25" eb="26">
      <t>zhuang'bei</t>
    </rPh>
    <rPh sb="27" eb="28">
      <t>yang'cheng</t>
    </rPh>
    <rPh sb="29" eb="30">
      <t>biao</t>
    </rPh>
    <phoneticPr fontId="2" type="noConversion"/>
  </si>
  <si>
    <t>普通装备分类</t>
    <rPh sb="0" eb="1">
      <t>pu'tong</t>
    </rPh>
    <rPh sb="2" eb="3">
      <t>zhuang'bei</t>
    </rPh>
    <rPh sb="4" eb="5">
      <t>fen'lei</t>
    </rPh>
    <phoneticPr fontId="2" type="noConversion"/>
  </si>
  <si>
    <t>材料类型</t>
    <rPh sb="0" eb="1">
      <t>cai'liao</t>
    </rPh>
    <rPh sb="2" eb="3">
      <t>lei'xing</t>
    </rPh>
    <phoneticPr fontId="2" type="noConversion"/>
  </si>
  <si>
    <t>通用紫材料</t>
    <rPh sb="0" eb="1">
      <t>tong'yong</t>
    </rPh>
    <rPh sb="2" eb="3">
      <t>zi'cai'liao</t>
    </rPh>
    <phoneticPr fontId="2" type="noConversion"/>
  </si>
  <si>
    <t>通用黄材料</t>
    <rPh sb="0" eb="1">
      <t>tong'yong</t>
    </rPh>
    <rPh sb="2" eb="3">
      <t>huang</t>
    </rPh>
    <phoneticPr fontId="2" type="noConversion"/>
  </si>
  <si>
    <t>强化等级</t>
    <rPh sb="0" eb="1">
      <t>qiang'hua</t>
    </rPh>
    <rPh sb="2" eb="3">
      <t>deng'ji</t>
    </rPh>
    <phoneticPr fontId="2" type="noConversion"/>
  </si>
  <si>
    <t>职业专属红材料</t>
    <rPh sb="0" eb="1">
      <t>zhi'ye</t>
    </rPh>
    <rPh sb="2" eb="3">
      <t>zhuan'shu</t>
    </rPh>
    <rPh sb="4" eb="5">
      <t>hong</t>
    </rPh>
    <rPh sb="5" eb="6">
      <t>cai'liao</t>
    </rPh>
    <phoneticPr fontId="2" type="noConversion"/>
  </si>
  <si>
    <t>属性比例</t>
    <rPh sb="0" eb="1">
      <t>shu'xing</t>
    </rPh>
    <rPh sb="2" eb="3">
      <t>bi'li</t>
    </rPh>
    <phoneticPr fontId="2" type="noConversion"/>
  </si>
  <si>
    <t>玩家等级最高的5个卡牌中，等级最低的卡牌决定共鸣水晶等级。</t>
    <rPh sb="0" eb="1">
      <t>wan'jia</t>
    </rPh>
    <rPh sb="2" eb="3">
      <t>degn'ji</t>
    </rPh>
    <rPh sb="4" eb="5">
      <t>zui'gao</t>
    </rPh>
    <rPh sb="6" eb="7">
      <t>d</t>
    </rPh>
    <rPh sb="8" eb="9">
      <t>ge</t>
    </rPh>
    <rPh sb="9" eb="10">
      <t>ka'pai</t>
    </rPh>
    <rPh sb="11" eb="12">
      <t>zhong</t>
    </rPh>
    <rPh sb="13" eb="14">
      <t>deng'ji</t>
    </rPh>
    <rPh sb="15" eb="16">
      <t>zui'di</t>
    </rPh>
    <rPh sb="17" eb="18">
      <t>d</t>
    </rPh>
    <rPh sb="18" eb="19">
      <t>ka'pai</t>
    </rPh>
    <rPh sb="20" eb="21">
      <t>jue'ding</t>
    </rPh>
    <rPh sb="22" eb="23">
      <t>gong'ming</t>
    </rPh>
    <rPh sb="24" eb="25">
      <t>shui'jing</t>
    </rPh>
    <rPh sb="26" eb="27">
      <t>deng'ji</t>
    </rPh>
    <phoneticPr fontId="2" type="noConversion"/>
  </si>
  <si>
    <t>玩家可以选择其他卡牌放到共鸣水晶中，共享共鸣水晶等级。</t>
    <rPh sb="0" eb="1">
      <t>wan'jia</t>
    </rPh>
    <rPh sb="2" eb="3">
      <t>ke'yi</t>
    </rPh>
    <rPh sb="4" eb="5">
      <t>xuan'ze</t>
    </rPh>
    <rPh sb="6" eb="7">
      <t>qi'ta</t>
    </rPh>
    <rPh sb="8" eb="9">
      <t>ka'pai</t>
    </rPh>
    <rPh sb="10" eb="11">
      <t>fang'dao</t>
    </rPh>
    <rPh sb="12" eb="13">
      <t>gong'ming'shui'jign</t>
    </rPh>
    <rPh sb="16" eb="17">
      <t>zhong</t>
    </rPh>
    <rPh sb="18" eb="19">
      <t>gong'xiang</t>
    </rPh>
    <rPh sb="20" eb="21">
      <t>gong'ming</t>
    </rPh>
    <rPh sb="22" eb="23">
      <t>shui'jing</t>
    </rPh>
    <rPh sb="24" eb="25">
      <t>deng'ji</t>
    </rPh>
    <phoneticPr fontId="2" type="noConversion"/>
  </si>
  <si>
    <t>玩家等级最高的5个卡牌达到240级后，解锁共鸣水晶的升级。</t>
    <rPh sb="0" eb="1">
      <t>wan'jia</t>
    </rPh>
    <rPh sb="2" eb="3">
      <t>deng'ji</t>
    </rPh>
    <rPh sb="4" eb="5">
      <t>zui'gao</t>
    </rPh>
    <rPh sb="6" eb="7">
      <t>d</t>
    </rPh>
    <rPh sb="8" eb="9">
      <t>ge</t>
    </rPh>
    <rPh sb="9" eb="10">
      <t>ka'pai</t>
    </rPh>
    <rPh sb="11" eb="12">
      <t>da'dao</t>
    </rPh>
    <rPh sb="16" eb="17">
      <t>ji</t>
    </rPh>
    <rPh sb="17" eb="18">
      <t>hou</t>
    </rPh>
    <rPh sb="19" eb="20">
      <t>jie'suo</t>
    </rPh>
    <rPh sb="21" eb="22">
      <t>gong'ming</t>
    </rPh>
    <rPh sb="23" eb="24">
      <t>shui'jign</t>
    </rPh>
    <rPh sb="25" eb="26">
      <t>d</t>
    </rPh>
    <rPh sb="26" eb="27">
      <t>sheng'ji</t>
    </rPh>
    <phoneticPr fontId="2" type="noConversion"/>
  </si>
  <si>
    <t>共鸣水晶中只有神话品质的英雄可以突破到240级以上，其他英雄等级不可超过自身最高等级限制。</t>
    <rPh sb="0" eb="1">
      <t>gong'ming'shui'jing'zhong</t>
    </rPh>
    <rPh sb="5" eb="6">
      <t>zhi'you</t>
    </rPh>
    <rPh sb="7" eb="8">
      <t>shen'hua</t>
    </rPh>
    <rPh sb="9" eb="10">
      <t>pin'zhi</t>
    </rPh>
    <rPh sb="11" eb="12">
      <t>d</t>
    </rPh>
    <rPh sb="12" eb="13">
      <t>ying'xiong</t>
    </rPh>
    <rPh sb="14" eb="15">
      <t>ke'yi</t>
    </rPh>
    <rPh sb="16" eb="17">
      <t>tu'po</t>
    </rPh>
    <rPh sb="18" eb="19">
      <t>dao</t>
    </rPh>
    <rPh sb="22" eb="23">
      <t>ji</t>
    </rPh>
    <rPh sb="23" eb="24">
      <t>yi'shang</t>
    </rPh>
    <rPh sb="26" eb="27">
      <t>qi'ta</t>
    </rPh>
    <rPh sb="28" eb="29">
      <t>ying'xiong</t>
    </rPh>
    <rPh sb="30" eb="31">
      <t>deng'ji</t>
    </rPh>
    <rPh sb="32" eb="33">
      <t>bu'ke</t>
    </rPh>
    <rPh sb="34" eb="35">
      <t>chao'guo</t>
    </rPh>
    <rPh sb="36" eb="37">
      <t>zi'shen</t>
    </rPh>
    <rPh sb="38" eb="39">
      <t>zui'gao</t>
    </rPh>
    <rPh sb="40" eb="41">
      <t>deng'ji</t>
    </rPh>
    <rPh sb="42" eb="43">
      <t>xian'zhi</t>
    </rPh>
    <phoneticPr fontId="2" type="noConversion"/>
  </si>
  <si>
    <t>将卡牌分别按照种族和初始品质进行了分类。</t>
    <phoneticPr fontId="2" type="noConversion"/>
  </si>
  <si>
    <t>将卡牌的属性产出按照各系统进行拆分。</t>
    <phoneticPr fontId="2" type="noConversion"/>
  </si>
  <si>
    <t>对卡牌的养成方式（升级、进阶、共鸣水晶）等做了进一步的拆分。</t>
    <phoneticPr fontId="2" type="noConversion"/>
  </si>
  <si>
    <t>对普通装备、专属装备的养成做了进一步的拆分。</t>
    <phoneticPr fontId="2" type="noConversion"/>
  </si>
  <si>
    <t>将游戏中的主要资源的产出途径按各系统玩法进行了拆分。</t>
    <phoneticPr fontId="2" type="noConversion"/>
  </si>
  <si>
    <t>基本的战斗力计算方法和战斗力压制概念。</t>
    <phoneticPr fontId="2" type="noConversion"/>
  </si>
  <si>
    <t>游戏vip的各项权限和奖励设定（AFK）。</t>
    <phoneticPr fontId="2" type="noConversion"/>
  </si>
  <si>
    <t>卡牌分类</t>
    <phoneticPr fontId="2" type="noConversion"/>
  </si>
  <si>
    <t>属性产出</t>
    <phoneticPr fontId="2" type="noConversion"/>
  </si>
  <si>
    <t>卡牌养成</t>
    <phoneticPr fontId="2" type="noConversion"/>
  </si>
  <si>
    <t>装备养成</t>
    <phoneticPr fontId="2" type="noConversion"/>
  </si>
  <si>
    <t>资源产出</t>
    <phoneticPr fontId="2" type="noConversion"/>
  </si>
  <si>
    <t>战斗力</t>
    <phoneticPr fontId="2" type="noConversion"/>
  </si>
  <si>
    <t>VIP设定</t>
    <phoneticPr fontId="2" type="noConversion"/>
  </si>
  <si>
    <t>3. 卡牌养成包括卡牌升级、进阶等部分，详见卡牌养成表。</t>
    <rPh sb="3" eb="4">
      <t>ka'pai</t>
    </rPh>
    <rPh sb="5" eb="6">
      <t>yang'cheng</t>
    </rPh>
    <rPh sb="7" eb="8">
      <t>bao'kuo</t>
    </rPh>
    <rPh sb="9" eb="10">
      <t>ka'pai</t>
    </rPh>
    <rPh sb="11" eb="12">
      <t>sheng'ji</t>
    </rPh>
    <rPh sb="14" eb="15">
      <t>jin'jie</t>
    </rPh>
    <rPh sb="16" eb="17">
      <t>deng</t>
    </rPh>
    <rPh sb="17" eb="18">
      <t>bu'fen</t>
    </rPh>
    <rPh sb="20" eb="21">
      <t>xiang'jian</t>
    </rPh>
    <rPh sb="22" eb="23">
      <t>ka'pai</t>
    </rPh>
    <rPh sb="24" eb="25">
      <t>yang'cheng</t>
    </rPh>
    <rPh sb="26" eb="27">
      <t>biao</t>
    </rPh>
    <phoneticPr fontId="2" type="noConversion"/>
  </si>
  <si>
    <t>3. 专属装备在卡牌养成后期（达到红色品质时）开放，提供角色基础属性百分比加成和特殊属性。</t>
    <rPh sb="3" eb="4">
      <t>zhuan'shu</t>
    </rPh>
    <rPh sb="5" eb="6">
      <t>zhuang'bei</t>
    </rPh>
    <rPh sb="7" eb="8">
      <t>z</t>
    </rPh>
    <rPh sb="8" eb="9">
      <t>ka'pai</t>
    </rPh>
    <rPh sb="10" eb="11">
      <t>yang'cheng</t>
    </rPh>
    <rPh sb="12" eb="13">
      <t>hou'qi</t>
    </rPh>
    <rPh sb="15" eb="16">
      <t>da'dao</t>
    </rPh>
    <rPh sb="17" eb="18">
      <t>hong'se</t>
    </rPh>
    <rPh sb="19" eb="20">
      <t>pin'zhi</t>
    </rPh>
    <rPh sb="21" eb="22">
      <t>shi</t>
    </rPh>
    <rPh sb="23" eb="24">
      <t>kai'fagn</t>
    </rPh>
    <rPh sb="26" eb="27">
      <t>ti'gong</t>
    </rPh>
    <rPh sb="28" eb="29">
      <t>jue'se</t>
    </rPh>
    <rPh sb="30" eb="31">
      <t>ji'chu'shu'xing</t>
    </rPh>
    <rPh sb="34" eb="35">
      <t>bai'fen'bi</t>
    </rPh>
    <rPh sb="37" eb="38">
      <t>jia'cheng</t>
    </rPh>
    <rPh sb="39" eb="40">
      <t>he</t>
    </rPh>
    <rPh sb="40" eb="41">
      <t>te'shu</t>
    </rPh>
    <rPh sb="42" eb="43">
      <t>shu'xing</t>
    </rPh>
    <phoneticPr fontId="2" type="noConversion"/>
  </si>
  <si>
    <t>紫色英雄</t>
    <phoneticPr fontId="2" type="noConversion"/>
  </si>
  <si>
    <t>每日限次挑战，获得现金/公会币和低阶装备。公会币用于在商店中购买装备。特殊Boss挑战结束后会有邮件奖励现金和公会币。</t>
    <rPh sb="0" eb="1">
      <t>mei'ri</t>
    </rPh>
    <rPh sb="1" eb="2">
      <t>ri</t>
    </rPh>
    <rPh sb="2" eb="3">
      <t>xian'zhi</t>
    </rPh>
    <rPh sb="3" eb="4">
      <t>ci</t>
    </rPh>
    <rPh sb="4" eb="5">
      <t>tiao'zhan</t>
    </rPh>
    <rPh sb="7" eb="8">
      <t>huo'de</t>
    </rPh>
    <rPh sb="9" eb="10">
      <t>xian'jin</t>
    </rPh>
    <rPh sb="12" eb="13">
      <t>gong'hui'bi</t>
    </rPh>
    <rPh sb="15" eb="16">
      <t>he</t>
    </rPh>
    <rPh sb="16" eb="17">
      <t>di'jie</t>
    </rPh>
    <rPh sb="18" eb="19">
      <t>zhuang'b</t>
    </rPh>
    <rPh sb="21" eb="22">
      <t>gong'hui</t>
    </rPh>
    <rPh sb="23" eb="24">
      <t>bi</t>
    </rPh>
    <rPh sb="24" eb="25">
      <t>yong'yu</t>
    </rPh>
    <rPh sb="26" eb="27">
      <t>z</t>
    </rPh>
    <rPh sb="27" eb="28">
      <t>shang'dian</t>
    </rPh>
    <rPh sb="29" eb="30">
      <t>zhong</t>
    </rPh>
    <rPh sb="30" eb="31">
      <t>gou'mai</t>
    </rPh>
    <rPh sb="32" eb="33">
      <t>zhuang'bei</t>
    </rPh>
    <rPh sb="35" eb="36">
      <t>te'shu</t>
    </rPh>
    <rPh sb="41" eb="42">
      <t>tiao'zhan</t>
    </rPh>
    <rPh sb="43" eb="44">
      <t>jie'shu</t>
    </rPh>
    <rPh sb="45" eb="46">
      <t>hou</t>
    </rPh>
    <rPh sb="46" eb="47">
      <t>hui</t>
    </rPh>
    <rPh sb="47" eb="48">
      <t>you</t>
    </rPh>
    <rPh sb="48" eb="49">
      <t>you'jian</t>
    </rPh>
    <rPh sb="50" eb="51">
      <t>jiang'li</t>
    </rPh>
    <rPh sb="52" eb="53">
      <t>xian'jin</t>
    </rPh>
    <rPh sb="54" eb="55">
      <t>he</t>
    </rPh>
    <rPh sb="55" eb="56">
      <t>gong'hui</t>
    </rPh>
    <rPh sb="57" eb="58">
      <t>bi</t>
    </rPh>
    <phoneticPr fontId="2" type="noConversion"/>
  </si>
  <si>
    <t>39130810--&gt;49k金币，325公会币</t>
    <rPh sb="14" eb="15">
      <t>jin'bi</t>
    </rPh>
    <rPh sb="20" eb="21">
      <t>gong'hui'bi</t>
    </rPh>
    <phoneticPr fontId="2" type="noConversion"/>
  </si>
  <si>
    <t>2. 史诗卡牌有3个技能（普通、主动、连击），神话卡牌有4个技能（普通、主动、连击、被动）。</t>
    <rPh sb="3" eb="4">
      <t>shi'shi</t>
    </rPh>
    <rPh sb="5" eb="6">
      <t>ka'pai</t>
    </rPh>
    <rPh sb="7" eb="8">
      <t>you</t>
    </rPh>
    <rPh sb="9" eb="10">
      <t>ge</t>
    </rPh>
    <rPh sb="10" eb="11">
      <t>ji'neng</t>
    </rPh>
    <rPh sb="13" eb="14">
      <t>pu'tong</t>
    </rPh>
    <rPh sb="16" eb="17">
      <t>zhu'dong</t>
    </rPh>
    <rPh sb="19" eb="20">
      <t>lian'ji</t>
    </rPh>
    <rPh sb="23" eb="24">
      <t>shen'hua</t>
    </rPh>
    <rPh sb="25" eb="26">
      <t>ka'pai</t>
    </rPh>
    <rPh sb="27" eb="28">
      <t>you</t>
    </rPh>
    <rPh sb="29" eb="30">
      <t>ge</t>
    </rPh>
    <rPh sb="30" eb="31">
      <t>ji'neng</t>
    </rPh>
    <rPh sb="42" eb="43">
      <t>bei'dong</t>
    </rPh>
    <phoneticPr fontId="2" type="noConversion"/>
  </si>
  <si>
    <t>伤害减免</t>
    <rPh sb="0" eb="1">
      <t>shang'hai</t>
    </rPh>
    <rPh sb="2" eb="3">
      <t>jian'mian</t>
    </rPh>
    <phoneticPr fontId="2" type="noConversion"/>
  </si>
  <si>
    <t>初始怒气</t>
    <rPh sb="0" eb="1">
      <t>chu'shi</t>
    </rPh>
    <rPh sb="2" eb="3">
      <t>nu'qi</t>
    </rPh>
    <phoneticPr fontId="2" type="noConversion"/>
  </si>
  <si>
    <t>241-</t>
    <phoneticPr fontId="2" type="noConversion"/>
  </si>
  <si>
    <t>属性分类：</t>
    <rPh sb="0" eb="1">
      <t>shu'xing</t>
    </rPh>
    <rPh sb="2" eb="3">
      <t>fen'lei</t>
    </rPh>
    <phoneticPr fontId="2" type="noConversion"/>
  </si>
  <si>
    <t>按照卡牌的力敏智属性（强攻、技巧、策略）类型将装备分为3套，3套之间属性不同。</t>
    <rPh sb="0" eb="1">
      <t>an'zhao</t>
    </rPh>
    <rPh sb="2" eb="3">
      <t>ka'pai</t>
    </rPh>
    <rPh sb="4" eb="5">
      <t>d</t>
    </rPh>
    <rPh sb="8" eb="9">
      <t>shu'x</t>
    </rPh>
    <rPh sb="11" eb="12">
      <t>qiang'gong</t>
    </rPh>
    <rPh sb="14" eb="15">
      <t>ji'qiao</t>
    </rPh>
    <rPh sb="17" eb="18">
      <t>ce'lue</t>
    </rPh>
    <rPh sb="20" eb="21">
      <t>lei'xing</t>
    </rPh>
    <rPh sb="22" eb="23">
      <t>jiang</t>
    </rPh>
    <rPh sb="23" eb="24">
      <t>zhuang'bei</t>
    </rPh>
    <rPh sb="25" eb="26">
      <t>fen</t>
    </rPh>
    <rPh sb="26" eb="27">
      <t>wei</t>
    </rPh>
    <rPh sb="28" eb="29">
      <t>tao</t>
    </rPh>
    <rPh sb="31" eb="32">
      <t>tao'zhi'jian</t>
    </rPh>
    <rPh sb="32" eb="33">
      <t>zhi'jian</t>
    </rPh>
    <rPh sb="34" eb="35">
      <t>shu'xing</t>
    </rPh>
    <rPh sb="36" eb="37">
      <t>bu'tong</t>
    </rPh>
    <phoneticPr fontId="2" type="noConversion"/>
  </si>
  <si>
    <t>特色装备：</t>
    <rPh sb="0" eb="1">
      <t>te'se</t>
    </rPh>
    <rPh sb="2" eb="3">
      <t>zhuang'bei</t>
    </rPh>
    <phoneticPr fontId="2" type="noConversion"/>
  </si>
  <si>
    <t>力量型</t>
    <phoneticPr fontId="2" type="noConversion"/>
  </si>
  <si>
    <t>品质</t>
    <phoneticPr fontId="2" type="noConversion"/>
  </si>
  <si>
    <t>位置</t>
    <phoneticPr fontId="2" type="noConversion"/>
  </si>
  <si>
    <t>ATK</t>
  </si>
  <si>
    <t>DEF</t>
  </si>
  <si>
    <t>ACC</t>
  </si>
  <si>
    <t>HP</t>
  </si>
  <si>
    <t>DODGE</t>
  </si>
  <si>
    <t>HPR</t>
  </si>
  <si>
    <t>MSPD</t>
  </si>
  <si>
    <t>CRIT</t>
  </si>
  <si>
    <t>PR</t>
  </si>
  <si>
    <t>MR</t>
  </si>
  <si>
    <t/>
  </si>
  <si>
    <t>智力型</t>
    <phoneticPr fontId="2" type="noConversion"/>
  </si>
  <si>
    <t>敏捷型</t>
    <phoneticPr fontId="2" type="noConversion"/>
  </si>
  <si>
    <t>战斗力系数</t>
    <rPh sb="0" eb="1">
      <t>zhan'dou'li</t>
    </rPh>
    <rPh sb="3" eb="4">
      <t>xi'shu</t>
    </rPh>
    <phoneticPr fontId="2" type="noConversion"/>
  </si>
  <si>
    <t>部分装备有职业偏向加成，特定职业装备后会增加额外30%该装备属性。该部分属性不受装备强化效果影响。</t>
    <rPh sb="0" eb="1">
      <t>bu'fen</t>
    </rPh>
    <rPh sb="2" eb="3">
      <t>zhuang'bei</t>
    </rPh>
    <rPh sb="4" eb="5">
      <t>you</t>
    </rPh>
    <rPh sb="5" eb="6">
      <t>zhi'ye</t>
    </rPh>
    <rPh sb="7" eb="8">
      <t>pian'xiang</t>
    </rPh>
    <rPh sb="9" eb="10">
      <t>jia'cheng</t>
    </rPh>
    <rPh sb="12" eb="13">
      <t>te'dign</t>
    </rPh>
    <rPh sb="14" eb="15">
      <t>zhi'ye</t>
    </rPh>
    <rPh sb="16" eb="17">
      <t>zhuang'bei</t>
    </rPh>
    <rPh sb="18" eb="19">
      <t>hou</t>
    </rPh>
    <rPh sb="19" eb="20">
      <t>hui</t>
    </rPh>
    <rPh sb="20" eb="21">
      <t>zeng'jia</t>
    </rPh>
    <rPh sb="22" eb="23">
      <t>e'wai</t>
    </rPh>
    <rPh sb="27" eb="28">
      <t>gai'zhuagn'bei</t>
    </rPh>
    <rPh sb="30" eb="31">
      <t>shu'xing</t>
    </rPh>
    <rPh sb="33" eb="34">
      <t>gai</t>
    </rPh>
    <rPh sb="34" eb="35">
      <t>bu'fen</t>
    </rPh>
    <rPh sb="36" eb="37">
      <t>shu'xing</t>
    </rPh>
    <rPh sb="38" eb="39">
      <t>bu'shou</t>
    </rPh>
    <rPh sb="40" eb="41">
      <t>zhuang'bei</t>
    </rPh>
    <rPh sb="42" eb="43">
      <t>qiang'hua</t>
    </rPh>
    <rPh sb="44" eb="45">
      <t>xiao'guo</t>
    </rPh>
    <rPh sb="46" eb="47">
      <t>ying'xiang</t>
    </rPh>
    <phoneticPr fontId="2" type="noConversion"/>
  </si>
  <si>
    <t>总值</t>
    <rPh sb="0" eb="1">
      <t>zong'zhi</t>
    </rPh>
    <phoneticPr fontId="2" type="noConversion"/>
  </si>
  <si>
    <t>强攻装备属性比例</t>
    <rPh sb="0" eb="1">
      <t>qiang'gong</t>
    </rPh>
    <rPh sb="2" eb="3">
      <t>zhuang'bei</t>
    </rPh>
    <rPh sb="4" eb="5">
      <t>shu'xing</t>
    </rPh>
    <rPh sb="6" eb="7">
      <t>bi'li</t>
    </rPh>
    <phoneticPr fontId="2" type="noConversion"/>
  </si>
  <si>
    <t>灵巧装备属性比例</t>
    <rPh sb="0" eb="1">
      <t>ling'qiao</t>
    </rPh>
    <rPh sb="2" eb="3">
      <t>zhuang'bei</t>
    </rPh>
    <rPh sb="4" eb="5">
      <t>shu'xing</t>
    </rPh>
    <rPh sb="6" eb="7">
      <t>bi'li</t>
    </rPh>
    <phoneticPr fontId="2" type="noConversion"/>
  </si>
  <si>
    <t>策略装备属性比例</t>
    <rPh sb="0" eb="1">
      <t>ce'lue</t>
    </rPh>
    <rPh sb="2" eb="3">
      <t>zhuang'bei</t>
    </rPh>
    <rPh sb="4" eb="5">
      <t>shu'xing</t>
    </rPh>
    <rPh sb="6" eb="7">
      <t>bi'li</t>
    </rPh>
    <phoneticPr fontId="2" type="noConversion"/>
  </si>
  <si>
    <t>强攻</t>
    <rPh sb="0" eb="1">
      <t>qiang'gong</t>
    </rPh>
    <phoneticPr fontId="2" type="noConversion"/>
  </si>
  <si>
    <t>灵巧</t>
    <rPh sb="0" eb="1">
      <t>ling'qiao</t>
    </rPh>
    <phoneticPr fontId="2" type="noConversion"/>
  </si>
  <si>
    <t>策略</t>
    <rPh sb="0" eb="1">
      <t>ce'lue</t>
    </rPh>
    <phoneticPr fontId="2" type="noConversion"/>
  </si>
  <si>
    <t>护甲</t>
    <rPh sb="0" eb="1">
      <t>hu'jia</t>
    </rPh>
    <phoneticPr fontId="2" type="noConversion"/>
  </si>
  <si>
    <t>生命</t>
  </si>
  <si>
    <t>攻击</t>
  </si>
  <si>
    <t>防御</t>
  </si>
  <si>
    <t>暴击</t>
  </si>
  <si>
    <t>暴击伤害</t>
  </si>
  <si>
    <t>精准率</t>
  </si>
  <si>
    <t>格挡率</t>
  </si>
  <si>
    <t>伤害减免</t>
  </si>
  <si>
    <t>初始怒气</t>
  </si>
  <si>
    <t>百分比加成(基于卡牌)</t>
    <rPh sb="0" eb="1">
      <t>bai'fen'bi</t>
    </rPh>
    <rPh sb="3" eb="4">
      <t>jia'cheng</t>
    </rPh>
    <rPh sb="6" eb="7">
      <t>ji'yu</t>
    </rPh>
    <rPh sb="8" eb="9">
      <t>ka'pai</t>
    </rPh>
    <phoneticPr fontId="2" type="noConversion"/>
  </si>
  <si>
    <t>实际占比</t>
    <rPh sb="0" eb="1">
      <t>shi'ji</t>
    </rPh>
    <rPh sb="2" eb="3">
      <t>zhan'bi</t>
    </rPh>
    <phoneticPr fontId="2" type="noConversion"/>
  </si>
  <si>
    <t>职业属性分配</t>
    <rPh sb="0" eb="1">
      <t>zhi'ye</t>
    </rPh>
    <rPh sb="2" eb="3">
      <t>shu'xing</t>
    </rPh>
    <rPh sb="4" eb="5">
      <t>fen'pei</t>
    </rPh>
    <phoneticPr fontId="2" type="noConversion"/>
  </si>
  <si>
    <t>属性设定</t>
    <rPh sb="0" eb="1">
      <t>shu'xing</t>
    </rPh>
    <rPh sb="2" eb="3">
      <t>she'ding</t>
    </rPh>
    <phoneticPr fontId="2" type="noConversion"/>
  </si>
  <si>
    <t>标准</t>
    <rPh sb="0" eb="1">
      <t>biao'zhun</t>
    </rPh>
    <phoneticPr fontId="2" type="noConversion"/>
  </si>
  <si>
    <t>灵巧</t>
    <rPh sb="0" eb="1">
      <t>lign'qiao</t>
    </rPh>
    <phoneticPr fontId="2" type="noConversion"/>
  </si>
  <si>
    <t>标准属性值</t>
    <rPh sb="0" eb="1">
      <t>biao'zhun</t>
    </rPh>
    <rPh sb="2" eb="3">
      <t>shu'xign</t>
    </rPh>
    <rPh sb="4" eb="5">
      <t>zhi</t>
    </rPh>
    <phoneticPr fontId="2" type="noConversion"/>
  </si>
  <si>
    <t>基础固有值</t>
    <rPh sb="0" eb="1">
      <t>ji'chu</t>
    </rPh>
    <rPh sb="2" eb="3">
      <t>gu'you'zhi</t>
    </rPh>
    <rPh sb="4" eb="5">
      <t>zhi</t>
    </rPh>
    <phoneticPr fontId="2" type="noConversion"/>
  </si>
  <si>
    <t>分配值</t>
    <rPh sb="0" eb="1">
      <t>fen'pei'zhi</t>
    </rPh>
    <rPh sb="2" eb="3">
      <t>zhi</t>
    </rPh>
    <phoneticPr fontId="2" type="noConversion"/>
  </si>
  <si>
    <t>暴击伤害</t>
    <rPh sb="0" eb="1">
      <t>bao'ji</t>
    </rPh>
    <rPh sb="2" eb="3">
      <t>shang'hai</t>
    </rPh>
    <phoneticPr fontId="2" type="noConversion"/>
  </si>
  <si>
    <t>精准率</t>
    <rPh sb="0" eb="1">
      <t>jing'zhun'lv</t>
    </rPh>
    <phoneticPr fontId="2" type="noConversion"/>
  </si>
  <si>
    <t>格挡率</t>
    <rPh sb="0" eb="1">
      <t>ge'dang</t>
    </rPh>
    <phoneticPr fontId="2" type="noConversion"/>
  </si>
  <si>
    <t>暴击率压制：</t>
    <rPh sb="0" eb="1">
      <t>bao'ji'lv</t>
    </rPh>
    <rPh sb="3" eb="4">
      <t>ya'zhi</t>
    </rPh>
    <phoneticPr fontId="2" type="noConversion"/>
  </si>
  <si>
    <t>伤害压制：</t>
    <rPh sb="0" eb="1">
      <t>shang'hai</t>
    </rPh>
    <rPh sb="2" eb="3">
      <t>ya'zhi</t>
    </rPh>
    <phoneticPr fontId="2" type="noConversion"/>
  </si>
  <si>
    <t>当战力比&gt;1.25时，战斗力压制开始产生效果；</t>
  </si>
  <si>
    <t>战斗力相差越大，压制越强，战力比&gt;2时，局势为碾压局（10倍以上伤害）。</t>
  </si>
  <si>
    <t>战斗力高的队伍对战斗力低的队伍有压制</t>
  </si>
  <si>
    <t>战斗力高的单位对战斗力低的单位有压制</t>
  </si>
  <si>
    <t>避免出现高战力单角色灭一队的情况</t>
  </si>
  <si>
    <t>避免出现低战力单位对高战力单位压制的情况。</t>
  </si>
  <si>
    <t>战斗力压制仅影响类型为1(普通伤害AbsoluteDamage)的技能效果。</t>
  </si>
  <si>
    <t>1. 根据暴击率判断是否暴击（&lt;新增步骤&gt;根据战斗力规则进行暴击率调整）。</t>
    <phoneticPr fontId="2" type="noConversion"/>
  </si>
  <si>
    <t>2. 根据属性和伤害公式计算基础伤害。</t>
    <phoneticPr fontId="2" type="noConversion"/>
  </si>
  <si>
    <t>3. 根据技能效果参数计算技能伤害。</t>
    <phoneticPr fontId="2" type="noConversion"/>
  </si>
  <si>
    <t>4. &lt;新增步骤&gt;根据战斗力压制系数进行伤害调整。</t>
    <phoneticPr fontId="2" type="noConversion"/>
  </si>
  <si>
    <t>5. 按范围对伤害随机，随机范围95%~105%，输出最终伤害。</t>
    <phoneticPr fontId="2" type="noConversion"/>
  </si>
  <si>
    <t>格挡率</t>
    <rPh sb="0" eb="1">
      <t>ge'dang'lv</t>
    </rPh>
    <phoneticPr fontId="2" type="noConversion"/>
  </si>
  <si>
    <t>稀有度id</t>
    <rPh sb="0" eb="1">
      <t>xi'you'du</t>
    </rPh>
    <phoneticPr fontId="2" type="noConversion"/>
  </si>
  <si>
    <t>获得时卡牌品质id</t>
    <rPh sb="0" eb="1">
      <t>huo'de</t>
    </rPh>
    <rPh sb="2" eb="3">
      <t>shi</t>
    </rPh>
    <rPh sb="3" eb="4">
      <t>ka'pai</t>
    </rPh>
    <rPh sb="5" eb="6">
      <t>pin'zhi</t>
    </rPh>
    <phoneticPr fontId="2" type="noConversion"/>
  </si>
  <si>
    <t>属性id</t>
    <rPh sb="0" eb="1">
      <t>shu'xing</t>
    </rPh>
    <phoneticPr fontId="2" type="noConversion"/>
  </si>
  <si>
    <t>培养上限id</t>
    <rPh sb="0" eb="1">
      <t>pei'yang</t>
    </rPh>
    <rPh sb="2" eb="3">
      <t>shang'xian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</si>
</sst>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"/>
    <numFmt numFmtId="177" formatCode="0.0000"/>
    <numFmt numFmtId="178" formatCode="0.0%"/>
  </numFmts>
  <fonts count="11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b/>
      <sz val="12"/>
      <color rgb="FF191F25"/>
      <name val="PingFang SC"/>
      <family val="3"/>
      <charset val="134"/>
    </font>
    <font>
      <b/>
      <sz val="12"/>
      <color theme="1"/>
      <name val="Abadi MT Condensed Extra Bold"/>
    </font>
    <font>
      <b/>
      <sz val="11"/>
      <color theme="1"/>
      <name val="DengXian"/>
      <family val="3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9" fontId="0" fillId="0" borderId="0" xfId="0" applyNumberFormat="1"/>
    <xf numFmtId="9" fontId="0" fillId="0" borderId="0" xfId="0" applyNumberFormat="1" applyAlignment="1">
      <alignment horizontal="center"/>
    </xf>
    <xf numFmtId="177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17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0" xfId="0" applyFill="1"/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0" xfId="0" applyFont="1" applyFill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/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Fill="1" applyBorder="1"/>
    <xf numFmtId="0" fontId="0" fillId="0" borderId="22" xfId="0" applyFill="1" applyBorder="1"/>
    <xf numFmtId="9" fontId="0" fillId="0" borderId="20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0" fillId="0" borderId="4" xfId="0" applyFill="1" applyBorder="1"/>
    <xf numFmtId="9" fontId="0" fillId="0" borderId="23" xfId="0" applyNumberForma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76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暴击率压制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战斗力!$F$12</c:f>
              <c:strCache>
                <c:ptCount val="1"/>
                <c:pt idx="0">
                  <c:v>伤害加成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战斗力!$E$13:$E$33</c:f>
              <c:numCache>
                <c:formatCode>General</c:formatCode>
                <c:ptCount val="21"/>
                <c:pt idx="0">
                  <c:v>1.0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2.0</c:v>
                </c:pt>
              </c:numCache>
            </c:numRef>
          </c:xVal>
          <c:yVal>
            <c:numRef>
              <c:f>战斗力!$F$13:$F$33</c:f>
              <c:numCache>
                <c:formatCode>0.0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1.148698354997035</c:v>
                </c:pt>
                <c:pt idx="7">
                  <c:v>1.319507910772895</c:v>
                </c:pt>
                <c:pt idx="8">
                  <c:v>1.515716566510398</c:v>
                </c:pt>
                <c:pt idx="9">
                  <c:v>1.741101126592248</c:v>
                </c:pt>
                <c:pt idx="10">
                  <c:v>2.0</c:v>
                </c:pt>
                <c:pt idx="11">
                  <c:v>2.29739670999407</c:v>
                </c:pt>
                <c:pt idx="12">
                  <c:v>2.639015821545789</c:v>
                </c:pt>
                <c:pt idx="13">
                  <c:v>3.031433133020795</c:v>
                </c:pt>
                <c:pt idx="14">
                  <c:v>3.482202253184496</c:v>
                </c:pt>
                <c:pt idx="15">
                  <c:v>4.0</c:v>
                </c:pt>
                <c:pt idx="16">
                  <c:v>4.59479341998814</c:v>
                </c:pt>
                <c:pt idx="17">
                  <c:v>5.278031643091578</c:v>
                </c:pt>
                <c:pt idx="18">
                  <c:v>6.062866266041591</c:v>
                </c:pt>
                <c:pt idx="19">
                  <c:v>6.964404506368992</c:v>
                </c:pt>
                <c:pt idx="20">
                  <c:v>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82096"/>
        <c:axId val="792511712"/>
      </c:scatterChart>
      <c:valAx>
        <c:axId val="747382096"/>
        <c:scaling>
          <c:orientation val="minMax"/>
          <c:max val="2.2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511712"/>
        <c:crosses val="autoZero"/>
        <c:crossBetween val="midCat"/>
      </c:valAx>
      <c:valAx>
        <c:axId val="7925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38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伤害压制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战斗力!$O$13:$O$33</c:f>
              <c:numCache>
                <c:formatCode>General</c:formatCode>
                <c:ptCount val="21"/>
                <c:pt idx="0">
                  <c:v>1.0</c:v>
                </c:pt>
                <c:pt idx="1">
                  <c:v>1.05</c:v>
                </c:pt>
                <c:pt idx="2">
                  <c:v>1.1</c:v>
                </c:pt>
                <c:pt idx="3">
                  <c:v>1.15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2.0</c:v>
                </c:pt>
              </c:numCache>
            </c:numRef>
          </c:xVal>
          <c:yVal>
            <c:numRef>
              <c:f>战斗力!$P$13:$P$33</c:f>
              <c:numCache>
                <c:formatCode>0.0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1.168777248561246</c:v>
                </c:pt>
                <c:pt idx="7">
                  <c:v>1.366040256754396</c:v>
                </c:pt>
                <c:pt idx="8">
                  <c:v>1.596596772713299</c:v>
                </c:pt>
                <c:pt idx="9">
                  <c:v>1.866065983073615</c:v>
                </c:pt>
                <c:pt idx="10">
                  <c:v>2.181015465330515</c:v>
                </c:pt>
                <c:pt idx="11">
                  <c:v>2.549121254638524</c:v>
                </c:pt>
                <c:pt idx="12">
                  <c:v>2.979354926245405</c:v>
                </c:pt>
                <c:pt idx="13">
                  <c:v>3.482202253184496</c:v>
                </c:pt>
                <c:pt idx="14">
                  <c:v>4.069918768410745</c:v>
                </c:pt>
                <c:pt idx="15">
                  <c:v>4.756828460010884</c:v>
                </c:pt>
                <c:pt idx="16">
                  <c:v>5.559672879369348</c:v>
                </c:pt>
                <c:pt idx="17">
                  <c:v>6.498019170849884</c:v>
                </c:pt>
                <c:pt idx="18">
                  <c:v>7.594736967604151</c:v>
                </c:pt>
                <c:pt idx="19">
                  <c:v>8.876555776542758</c:v>
                </c:pt>
                <c:pt idx="20">
                  <c:v>10.37471643720808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82272"/>
        <c:axId val="792684320"/>
      </c:scatterChart>
      <c:valAx>
        <c:axId val="792682272"/>
        <c:scaling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684320"/>
        <c:crosses val="autoZero"/>
        <c:crossBetween val="midCat"/>
      </c:valAx>
      <c:valAx>
        <c:axId val="7926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26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14</xdr:row>
      <xdr:rowOff>31750</xdr:rowOff>
    </xdr:from>
    <xdr:to>
      <xdr:col>12</xdr:col>
      <xdr:colOff>241300</xdr:colOff>
      <xdr:row>27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14</xdr:row>
      <xdr:rowOff>31750</xdr:rowOff>
    </xdr:from>
    <xdr:to>
      <xdr:col>22</xdr:col>
      <xdr:colOff>38100</xdr:colOff>
      <xdr:row>27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M2.0&#23646;&#24615;&#20135;&#2098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类"/>
      <sheetName val="卡牌"/>
      <sheetName val="装备"/>
      <sheetName val="专属装备"/>
      <sheetName val="总属性"/>
      <sheetName val="最终状态"/>
    </sheetNames>
    <sheetDataSet>
      <sheetData sheetId="0">
        <row r="42">
          <cell r="H42" t="str">
            <v>暴击伤害</v>
          </cell>
          <cell r="I42" t="str">
            <v>贯穿</v>
          </cell>
          <cell r="J42" t="str">
            <v>效果命中</v>
          </cell>
        </row>
        <row r="43">
          <cell r="H43">
            <v>15000</v>
          </cell>
          <cell r="I43">
            <v>0</v>
          </cell>
          <cell r="J43">
            <v>0</v>
          </cell>
        </row>
        <row r="44">
          <cell r="H44">
            <v>15000</v>
          </cell>
          <cell r="I44">
            <v>0</v>
          </cell>
          <cell r="J44">
            <v>0</v>
          </cell>
        </row>
        <row r="45">
          <cell r="H45">
            <v>15000</v>
          </cell>
          <cell r="I45">
            <v>0</v>
          </cell>
          <cell r="J45">
            <v>0</v>
          </cell>
        </row>
        <row r="46">
          <cell r="H46">
            <v>15000</v>
          </cell>
          <cell r="I46">
            <v>0</v>
          </cell>
          <cell r="J46">
            <v>0</v>
          </cell>
        </row>
        <row r="47">
          <cell r="H47">
            <v>15000</v>
          </cell>
          <cell r="I47">
            <v>0</v>
          </cell>
          <cell r="J47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15" sqref="F15"/>
    </sheetView>
  </sheetViews>
  <sheetFormatPr baseColWidth="10" defaultRowHeight="16" x14ac:dyDescent="0.2"/>
  <cols>
    <col min="1" max="1" width="13.1640625" bestFit="1" customWidth="1"/>
  </cols>
  <sheetData>
    <row r="1" spans="1:3" ht="19" x14ac:dyDescent="0.3">
      <c r="A1" s="40" t="s">
        <v>226</v>
      </c>
      <c r="B1" s="14" t="s">
        <v>219</v>
      </c>
      <c r="C1" s="14"/>
    </row>
    <row r="2" spans="1:3" ht="19" x14ac:dyDescent="0.3">
      <c r="A2" s="40" t="s">
        <v>227</v>
      </c>
      <c r="B2" s="14" t="s">
        <v>220</v>
      </c>
      <c r="C2" s="14"/>
    </row>
    <row r="3" spans="1:3" ht="19" x14ac:dyDescent="0.3">
      <c r="A3" s="40" t="s">
        <v>228</v>
      </c>
      <c r="B3" s="14" t="s">
        <v>221</v>
      </c>
      <c r="C3" s="14"/>
    </row>
    <row r="4" spans="1:3" ht="19" x14ac:dyDescent="0.3">
      <c r="A4" s="40" t="s">
        <v>229</v>
      </c>
      <c r="B4" s="14" t="s">
        <v>222</v>
      </c>
      <c r="C4" s="14"/>
    </row>
    <row r="5" spans="1:3" ht="19" x14ac:dyDescent="0.3">
      <c r="A5" s="40" t="s">
        <v>230</v>
      </c>
      <c r="B5" s="14" t="s">
        <v>223</v>
      </c>
      <c r="C5" s="14"/>
    </row>
    <row r="6" spans="1:3" ht="19" x14ac:dyDescent="0.3">
      <c r="A6" s="40" t="s">
        <v>231</v>
      </c>
      <c r="B6" s="14" t="s">
        <v>224</v>
      </c>
      <c r="C6" s="14"/>
    </row>
    <row r="7" spans="1:3" ht="19" x14ac:dyDescent="0.3">
      <c r="A7" s="40" t="s">
        <v>232</v>
      </c>
      <c r="B7" s="14" t="s">
        <v>225</v>
      </c>
      <c r="C7" s="14"/>
    </row>
    <row r="8" spans="1:3" x14ac:dyDescent="0.2">
      <c r="A8" s="14"/>
      <c r="B8" s="14"/>
      <c r="C8" s="1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21" sqref="J21"/>
    </sheetView>
  </sheetViews>
  <sheetFormatPr baseColWidth="10" defaultRowHeight="16" x14ac:dyDescent="0.2"/>
  <cols>
    <col min="1" max="1" width="14.6640625" customWidth="1"/>
    <col min="2" max="2" width="15.5" bestFit="1" customWidth="1"/>
    <col min="3" max="3" width="13.5" bestFit="1" customWidth="1"/>
  </cols>
  <sheetData>
    <row r="1" spans="1:8" x14ac:dyDescent="0.2">
      <c r="A1" s="17" t="s">
        <v>109</v>
      </c>
    </row>
    <row r="2" spans="1:8" x14ac:dyDescent="0.2">
      <c r="A2" s="23" t="s">
        <v>11</v>
      </c>
    </row>
    <row r="3" spans="1:8" x14ac:dyDescent="0.2">
      <c r="A3" s="23" t="s">
        <v>12</v>
      </c>
    </row>
    <row r="4" spans="1:8" x14ac:dyDescent="0.2">
      <c r="A4" s="23" t="s">
        <v>13</v>
      </c>
    </row>
    <row r="5" spans="1:8" x14ac:dyDescent="0.2">
      <c r="A5" s="23" t="s">
        <v>14</v>
      </c>
      <c r="B5" s="1"/>
    </row>
    <row r="6" spans="1:8" x14ac:dyDescent="0.2">
      <c r="A6" t="s">
        <v>165</v>
      </c>
      <c r="B6" s="1"/>
    </row>
    <row r="7" spans="1:8" x14ac:dyDescent="0.2">
      <c r="A7" t="s">
        <v>166</v>
      </c>
      <c r="B7" s="1"/>
    </row>
    <row r="11" spans="1:8" x14ac:dyDescent="0.2">
      <c r="A11" s="17" t="s">
        <v>82</v>
      </c>
      <c r="B11" s="17" t="s">
        <v>83</v>
      </c>
      <c r="C11" s="22" t="s">
        <v>84</v>
      </c>
      <c r="D11" s="19" t="s">
        <v>307</v>
      </c>
      <c r="E11" s="23" t="s">
        <v>308</v>
      </c>
      <c r="F11" s="23" t="s">
        <v>310</v>
      </c>
    </row>
    <row r="12" spans="1:8" x14ac:dyDescent="0.2">
      <c r="A12" s="19" t="s">
        <v>73</v>
      </c>
      <c r="B12" s="19" t="s">
        <v>54</v>
      </c>
      <c r="C12" s="19" t="s">
        <v>54</v>
      </c>
      <c r="D12" s="19">
        <v>1</v>
      </c>
      <c r="E12" s="23">
        <f>INDEX(卡牌养成!$Y$9:$Y$23,MATCH(B12,卡牌养成!$E$9:$E$23,0))</f>
        <v>2</v>
      </c>
      <c r="F12" s="23">
        <f>INDEX(卡牌养成!$Y$9:$Y$23,MATCH(C12,卡牌养成!$E$9:$E$23,0))</f>
        <v>2</v>
      </c>
      <c r="G12" t="str">
        <f>D12&amp;","&amp;E12&amp;","&amp;F12</f>
        <v>1,2,2</v>
      </c>
    </row>
    <row r="13" spans="1:8" x14ac:dyDescent="0.2">
      <c r="A13" s="19" t="s">
        <v>81</v>
      </c>
      <c r="B13" s="19" t="s">
        <v>55</v>
      </c>
      <c r="C13" s="19" t="s">
        <v>85</v>
      </c>
      <c r="D13" s="19">
        <v>2</v>
      </c>
      <c r="E13" s="23">
        <f>INDEX(卡牌养成!$Y$9:$Y$23,MATCH(B13,卡牌养成!$E$9:$E$23,0))</f>
        <v>3</v>
      </c>
      <c r="F13" s="23">
        <f>INDEX(卡牌养成!$Y$9:$Y$23,MATCH(C13,卡牌养成!$E$9:$E$23,0))</f>
        <v>8</v>
      </c>
      <c r="G13" t="str">
        <f t="shared" ref="G13:G14" si="0">D13&amp;","&amp;E13&amp;","&amp;F13</f>
        <v>2,3,8</v>
      </c>
    </row>
    <row r="14" spans="1:8" x14ac:dyDescent="0.2">
      <c r="A14" s="19" t="s">
        <v>69</v>
      </c>
      <c r="B14" s="19" t="s">
        <v>57</v>
      </c>
      <c r="C14" s="19" t="s">
        <v>201</v>
      </c>
      <c r="D14" s="19">
        <v>3</v>
      </c>
      <c r="E14" s="23">
        <f>INDEX(卡牌养成!$Y$9:$Y$23,MATCH(B14,卡牌养成!$E$9:$E$23,0))</f>
        <v>5</v>
      </c>
      <c r="F14" s="23">
        <f>INDEX(卡牌养成!$Y$9:$Y$23,MATCH(C14,卡牌养成!$E$9:$E$23,0))</f>
        <v>16</v>
      </c>
      <c r="G14" t="str">
        <f t="shared" si="0"/>
        <v>3,5,16</v>
      </c>
      <c r="H14" t="str">
        <f>G12&amp;";"&amp;G13&amp;";"&amp;G14</f>
        <v>1,2,2;2,3,8;3,5,16</v>
      </c>
    </row>
    <row r="15" spans="1:8" x14ac:dyDescent="0.2">
      <c r="A15" s="4" t="s">
        <v>203</v>
      </c>
    </row>
    <row r="16" spans="1:8" x14ac:dyDescent="0.2">
      <c r="A16" s="41" t="s">
        <v>238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L23" sqref="L23"/>
    </sheetView>
  </sheetViews>
  <sheetFormatPr baseColWidth="10" defaultRowHeight="16" x14ac:dyDescent="0.2"/>
  <cols>
    <col min="2" max="2" width="10.83203125" style="3"/>
    <col min="3" max="4" width="11.33203125" style="3" bestFit="1" customWidth="1"/>
    <col min="5" max="5" width="10.83203125" style="3"/>
    <col min="7" max="8" width="10.83203125" style="3"/>
  </cols>
  <sheetData>
    <row r="1" spans="1:18" x14ac:dyDescent="0.2">
      <c r="A1" s="101" t="s">
        <v>15</v>
      </c>
      <c r="B1" s="99" t="s">
        <v>177</v>
      </c>
      <c r="C1" s="100"/>
      <c r="D1" s="100"/>
      <c r="E1" s="100"/>
      <c r="F1" s="100" t="s">
        <v>280</v>
      </c>
      <c r="G1" s="102"/>
      <c r="H1" s="99" t="s">
        <v>281</v>
      </c>
      <c r="I1" s="100"/>
      <c r="J1" s="100"/>
      <c r="K1" s="102"/>
      <c r="L1" s="103" t="s">
        <v>282</v>
      </c>
      <c r="M1" s="104"/>
      <c r="N1" s="104"/>
      <c r="O1" s="104"/>
      <c r="P1" s="96" t="s">
        <v>283</v>
      </c>
      <c r="Q1" s="97"/>
      <c r="R1" s="98"/>
    </row>
    <row r="2" spans="1:18" x14ac:dyDescent="0.2">
      <c r="A2" s="101"/>
      <c r="B2" s="71" t="s">
        <v>170</v>
      </c>
      <c r="C2" s="50" t="s">
        <v>8</v>
      </c>
      <c r="D2" s="50" t="s">
        <v>20</v>
      </c>
      <c r="E2" s="50" t="s">
        <v>21</v>
      </c>
      <c r="F2" s="50" t="s">
        <v>21</v>
      </c>
      <c r="G2" s="72" t="s">
        <v>20</v>
      </c>
      <c r="H2" s="71" t="s">
        <v>170</v>
      </c>
      <c r="I2" s="50" t="s">
        <v>8</v>
      </c>
      <c r="J2" s="50" t="s">
        <v>20</v>
      </c>
      <c r="K2" s="72" t="s">
        <v>21</v>
      </c>
      <c r="L2" s="71" t="s">
        <v>284</v>
      </c>
      <c r="M2" s="50" t="s">
        <v>267</v>
      </c>
      <c r="N2" s="50" t="s">
        <v>285</v>
      </c>
      <c r="O2" s="73" t="s">
        <v>269</v>
      </c>
      <c r="P2" s="74" t="s">
        <v>286</v>
      </c>
      <c r="Q2" s="19" t="s">
        <v>287</v>
      </c>
      <c r="R2" s="75" t="s">
        <v>288</v>
      </c>
    </row>
    <row r="3" spans="1:18" x14ac:dyDescent="0.2">
      <c r="A3" s="76" t="s">
        <v>16</v>
      </c>
      <c r="B3" s="77">
        <v>0.6</v>
      </c>
      <c r="C3" s="29">
        <v>0.35</v>
      </c>
      <c r="D3" s="29">
        <v>0.05</v>
      </c>
      <c r="E3" s="29">
        <v>0</v>
      </c>
      <c r="F3" s="29">
        <v>0.2</v>
      </c>
      <c r="G3" s="78">
        <v>0.05</v>
      </c>
      <c r="H3" s="77">
        <f>B3/($B3*(1+$F3+$G3)+$C3+$D3+$E3)</f>
        <v>0.52173913043478248</v>
      </c>
      <c r="I3" s="29">
        <f t="shared" ref="I3:K11" si="0">C3/($B3*(1+$F3+$G3)+$C3+$D3+$E3)</f>
        <v>0.30434782608695649</v>
      </c>
      <c r="J3" s="29">
        <f t="shared" si="0"/>
        <v>4.3478260869565216E-2</v>
      </c>
      <c r="K3" s="78">
        <f t="shared" si="0"/>
        <v>0</v>
      </c>
      <c r="L3" s="74">
        <v>1</v>
      </c>
      <c r="M3" s="19">
        <v>1.2</v>
      </c>
      <c r="N3" s="19">
        <v>0.9</v>
      </c>
      <c r="O3" s="79">
        <v>0.95</v>
      </c>
      <c r="P3" s="74">
        <v>600000</v>
      </c>
      <c r="Q3" s="19">
        <v>0</v>
      </c>
      <c r="R3" s="75">
        <f>P3-Q3</f>
        <v>600000</v>
      </c>
    </row>
    <row r="4" spans="1:18" x14ac:dyDescent="0.2">
      <c r="A4" s="76" t="s">
        <v>17</v>
      </c>
      <c r="B4" s="77">
        <v>0.6</v>
      </c>
      <c r="C4" s="29">
        <v>0.35</v>
      </c>
      <c r="D4" s="29">
        <v>0.05</v>
      </c>
      <c r="E4" s="29">
        <v>0</v>
      </c>
      <c r="F4" s="29">
        <v>0.2</v>
      </c>
      <c r="G4" s="78">
        <v>0.05</v>
      </c>
      <c r="H4" s="77">
        <f t="shared" ref="H4:H10" si="1">B4/($B4*(1+$F4+$G4)+$C4+$D4+$E4)</f>
        <v>0.52173913043478248</v>
      </c>
      <c r="I4" s="29">
        <f t="shared" si="0"/>
        <v>0.30434782608695649</v>
      </c>
      <c r="J4" s="29">
        <f t="shared" si="0"/>
        <v>4.3478260869565216E-2</v>
      </c>
      <c r="K4" s="78">
        <f t="shared" si="0"/>
        <v>0</v>
      </c>
      <c r="L4" s="74">
        <v>1</v>
      </c>
      <c r="M4" s="19">
        <v>0.9</v>
      </c>
      <c r="N4" s="19">
        <v>1.1499999999999999</v>
      </c>
      <c r="O4" s="79">
        <v>1.08</v>
      </c>
      <c r="P4" s="74">
        <v>45000</v>
      </c>
      <c r="Q4" s="19">
        <v>0</v>
      </c>
      <c r="R4" s="75">
        <f t="shared" ref="R4:R11" si="2">P4-Q4</f>
        <v>45000</v>
      </c>
    </row>
    <row r="5" spans="1:18" x14ac:dyDescent="0.2">
      <c r="A5" s="76" t="s">
        <v>18</v>
      </c>
      <c r="B5" s="77">
        <v>0.6</v>
      </c>
      <c r="C5" s="29">
        <v>0.35</v>
      </c>
      <c r="D5" s="29">
        <v>0.05</v>
      </c>
      <c r="E5" s="29">
        <v>0</v>
      </c>
      <c r="F5" s="29">
        <v>0.2</v>
      </c>
      <c r="G5" s="78">
        <v>0.05</v>
      </c>
      <c r="H5" s="77">
        <f t="shared" si="1"/>
        <v>0.52173913043478248</v>
      </c>
      <c r="I5" s="29">
        <f t="shared" si="0"/>
        <v>0.30434782608695649</v>
      </c>
      <c r="J5" s="29">
        <f t="shared" si="0"/>
        <v>4.3478260869565216E-2</v>
      </c>
      <c r="K5" s="78">
        <f t="shared" si="0"/>
        <v>0</v>
      </c>
      <c r="L5" s="74">
        <v>1</v>
      </c>
      <c r="M5" s="19">
        <v>1.1000000000000001</v>
      </c>
      <c r="N5" s="19">
        <v>0.8</v>
      </c>
      <c r="O5" s="79">
        <v>0.9</v>
      </c>
      <c r="P5" s="74">
        <v>8000</v>
      </c>
      <c r="Q5" s="19">
        <v>0</v>
      </c>
      <c r="R5" s="75">
        <f t="shared" si="2"/>
        <v>8000</v>
      </c>
    </row>
    <row r="6" spans="1:18" x14ac:dyDescent="0.2">
      <c r="A6" s="76" t="s">
        <v>19</v>
      </c>
      <c r="B6" s="77">
        <v>0</v>
      </c>
      <c r="C6" s="29">
        <v>0.4</v>
      </c>
      <c r="D6" s="29">
        <v>0.05</v>
      </c>
      <c r="E6" s="29">
        <v>0.55000000000000004</v>
      </c>
      <c r="F6" s="29">
        <v>0</v>
      </c>
      <c r="G6" s="78">
        <v>0</v>
      </c>
      <c r="H6" s="77">
        <f t="shared" si="1"/>
        <v>0</v>
      </c>
      <c r="I6" s="29">
        <f t="shared" si="0"/>
        <v>0.4</v>
      </c>
      <c r="J6" s="29">
        <f t="shared" si="0"/>
        <v>0.05</v>
      </c>
      <c r="K6" s="78">
        <f t="shared" si="0"/>
        <v>0.55000000000000004</v>
      </c>
      <c r="L6" s="74">
        <v>1</v>
      </c>
      <c r="M6" s="19">
        <v>0.7</v>
      </c>
      <c r="N6" s="19">
        <v>1.5</v>
      </c>
      <c r="O6" s="79">
        <v>2.5</v>
      </c>
      <c r="P6" s="80">
        <v>1500</v>
      </c>
      <c r="Q6" s="19">
        <v>500</v>
      </c>
      <c r="R6" s="75">
        <f t="shared" si="2"/>
        <v>1000</v>
      </c>
    </row>
    <row r="7" spans="1:18" x14ac:dyDescent="0.2">
      <c r="A7" s="76" t="s">
        <v>289</v>
      </c>
      <c r="B7" s="77">
        <v>0</v>
      </c>
      <c r="C7" s="29">
        <v>0.4</v>
      </c>
      <c r="D7" s="29">
        <v>0.05</v>
      </c>
      <c r="E7" s="29">
        <v>0.55000000000000004</v>
      </c>
      <c r="F7" s="29">
        <v>0</v>
      </c>
      <c r="G7" s="78">
        <v>0</v>
      </c>
      <c r="H7" s="77">
        <f t="shared" si="1"/>
        <v>0</v>
      </c>
      <c r="I7" s="29">
        <f t="shared" si="0"/>
        <v>0.4</v>
      </c>
      <c r="J7" s="29">
        <f t="shared" si="0"/>
        <v>0.05</v>
      </c>
      <c r="K7" s="78">
        <f t="shared" si="0"/>
        <v>0.55000000000000004</v>
      </c>
      <c r="L7" s="74">
        <v>1</v>
      </c>
      <c r="M7" s="19">
        <v>1</v>
      </c>
      <c r="N7" s="19">
        <v>1.2</v>
      </c>
      <c r="O7" s="79">
        <v>1.5</v>
      </c>
      <c r="P7" s="80">
        <v>15000</v>
      </c>
      <c r="Q7" s="19">
        <v>15000</v>
      </c>
      <c r="R7" s="75">
        <f t="shared" si="2"/>
        <v>0</v>
      </c>
    </row>
    <row r="8" spans="1:18" x14ac:dyDescent="0.2">
      <c r="A8" s="81" t="s">
        <v>290</v>
      </c>
      <c r="B8" s="77">
        <v>0</v>
      </c>
      <c r="C8" s="29">
        <v>0.4</v>
      </c>
      <c r="D8" s="29">
        <v>0.05</v>
      </c>
      <c r="E8" s="29">
        <v>0.55000000000000004</v>
      </c>
      <c r="F8" s="29">
        <v>0</v>
      </c>
      <c r="G8" s="78">
        <v>0</v>
      </c>
      <c r="H8" s="77">
        <f t="shared" si="1"/>
        <v>0</v>
      </c>
      <c r="I8" s="29">
        <f t="shared" si="0"/>
        <v>0.4</v>
      </c>
      <c r="J8" s="29">
        <f t="shared" si="0"/>
        <v>0.05</v>
      </c>
      <c r="K8" s="78">
        <f t="shared" si="0"/>
        <v>0.55000000000000004</v>
      </c>
      <c r="L8" s="74">
        <v>1</v>
      </c>
      <c r="M8" s="19">
        <v>0.5</v>
      </c>
      <c r="N8" s="19">
        <v>1.5</v>
      </c>
      <c r="O8" s="79">
        <v>0</v>
      </c>
      <c r="P8" s="80">
        <v>2000</v>
      </c>
      <c r="Q8" s="19">
        <v>0</v>
      </c>
      <c r="R8" s="75">
        <f t="shared" si="2"/>
        <v>2000</v>
      </c>
    </row>
    <row r="9" spans="1:18" x14ac:dyDescent="0.2">
      <c r="A9" s="82" t="s">
        <v>291</v>
      </c>
      <c r="B9" s="83">
        <v>0</v>
      </c>
      <c r="C9" s="84">
        <v>0.4</v>
      </c>
      <c r="D9" s="84">
        <v>0.05</v>
      </c>
      <c r="E9" s="84">
        <v>0.55000000000000004</v>
      </c>
      <c r="F9" s="29">
        <v>0</v>
      </c>
      <c r="G9" s="78">
        <v>0</v>
      </c>
      <c r="H9" s="77">
        <f t="shared" si="1"/>
        <v>0</v>
      </c>
      <c r="I9" s="29">
        <f t="shared" si="0"/>
        <v>0.4</v>
      </c>
      <c r="J9" s="29">
        <f t="shared" si="0"/>
        <v>0.05</v>
      </c>
      <c r="K9" s="78">
        <f t="shared" si="0"/>
        <v>0.55000000000000004</v>
      </c>
      <c r="L9" s="74">
        <v>1</v>
      </c>
      <c r="M9" s="19">
        <v>1.5</v>
      </c>
      <c r="N9" s="19">
        <v>0.5</v>
      </c>
      <c r="O9" s="79">
        <v>0</v>
      </c>
      <c r="P9" s="80">
        <v>2000</v>
      </c>
      <c r="Q9" s="19">
        <v>0</v>
      </c>
      <c r="R9" s="75">
        <f t="shared" si="2"/>
        <v>2000</v>
      </c>
    </row>
    <row r="10" spans="1:18" x14ac:dyDescent="0.2">
      <c r="A10" s="76" t="s">
        <v>239</v>
      </c>
      <c r="B10" s="83">
        <v>0</v>
      </c>
      <c r="C10" s="29">
        <v>0.4</v>
      </c>
      <c r="D10" s="29">
        <v>0.05</v>
      </c>
      <c r="E10" s="29">
        <v>0.55000000000000004</v>
      </c>
      <c r="F10" s="29">
        <v>0</v>
      </c>
      <c r="G10" s="78">
        <v>0</v>
      </c>
      <c r="H10" s="77">
        <f t="shared" si="1"/>
        <v>0</v>
      </c>
      <c r="I10" s="29">
        <f t="shared" si="0"/>
        <v>0.4</v>
      </c>
      <c r="J10" s="29">
        <f t="shared" si="0"/>
        <v>0.05</v>
      </c>
      <c r="K10" s="78">
        <f t="shared" si="0"/>
        <v>0.55000000000000004</v>
      </c>
      <c r="L10" s="74">
        <v>1</v>
      </c>
      <c r="M10" s="19">
        <v>5</v>
      </c>
      <c r="N10" s="19">
        <v>1</v>
      </c>
      <c r="O10" s="79">
        <v>0.5</v>
      </c>
      <c r="P10" s="80">
        <v>500</v>
      </c>
      <c r="Q10" s="19">
        <v>0</v>
      </c>
      <c r="R10" s="75">
        <f t="shared" si="2"/>
        <v>500</v>
      </c>
    </row>
    <row r="11" spans="1:18" ht="17" thickBot="1" x14ac:dyDescent="0.25">
      <c r="A11" s="85" t="s">
        <v>240</v>
      </c>
      <c r="B11" s="86">
        <v>1</v>
      </c>
      <c r="C11" s="87">
        <v>0</v>
      </c>
      <c r="D11" s="87">
        <v>0</v>
      </c>
      <c r="E11" s="87">
        <v>0</v>
      </c>
      <c r="F11" s="87">
        <v>0</v>
      </c>
      <c r="G11" s="88">
        <v>0</v>
      </c>
      <c r="H11" s="77">
        <v>0</v>
      </c>
      <c r="I11" s="29">
        <f t="shared" si="0"/>
        <v>0</v>
      </c>
      <c r="J11" s="29">
        <f t="shared" si="0"/>
        <v>0</v>
      </c>
      <c r="K11" s="78">
        <f t="shared" si="0"/>
        <v>0</v>
      </c>
      <c r="L11" s="89">
        <v>1</v>
      </c>
      <c r="M11" s="90">
        <v>1</v>
      </c>
      <c r="N11" s="90">
        <v>1</v>
      </c>
      <c r="O11" s="91">
        <v>1</v>
      </c>
      <c r="P11" s="92">
        <v>0</v>
      </c>
      <c r="Q11" s="90">
        <v>0</v>
      </c>
      <c r="R11" s="93">
        <f t="shared" si="2"/>
        <v>0</v>
      </c>
    </row>
    <row r="13" spans="1:18" x14ac:dyDescent="0.2">
      <c r="A13" t="s">
        <v>205</v>
      </c>
      <c r="C13" s="15"/>
      <c r="D13" s="15"/>
    </row>
    <row r="14" spans="1:18" x14ac:dyDescent="0.2">
      <c r="A14" t="s">
        <v>206</v>
      </c>
      <c r="B14" s="16"/>
      <c r="C14" s="15"/>
      <c r="D14" s="15"/>
      <c r="E14" s="16"/>
      <c r="G14" s="16"/>
      <c r="H14" s="16"/>
    </row>
    <row r="15" spans="1:18" x14ac:dyDescent="0.2">
      <c r="A15" t="s">
        <v>233</v>
      </c>
      <c r="C15" s="15"/>
      <c r="D15" s="15"/>
    </row>
    <row r="16" spans="1:18" x14ac:dyDescent="0.2">
      <c r="A16" t="s">
        <v>207</v>
      </c>
      <c r="C16" s="15"/>
      <c r="D16" s="15"/>
    </row>
    <row r="17" spans="1:11" x14ac:dyDescent="0.2">
      <c r="A17" t="s">
        <v>234</v>
      </c>
      <c r="C17" s="15"/>
      <c r="D17" s="15"/>
    </row>
    <row r="18" spans="1:11" x14ac:dyDescent="0.2">
      <c r="A18" t="s">
        <v>204</v>
      </c>
      <c r="C18" s="15"/>
      <c r="D18" s="15"/>
    </row>
    <row r="19" spans="1:11" x14ac:dyDescent="0.2">
      <c r="C19" s="15"/>
      <c r="D19" s="15"/>
    </row>
    <row r="20" spans="1:11" x14ac:dyDescent="0.2">
      <c r="C20" s="15"/>
      <c r="D20" s="15"/>
    </row>
    <row r="21" spans="1:11" x14ac:dyDescent="0.2">
      <c r="B21"/>
      <c r="C21"/>
    </row>
    <row r="22" spans="1:11" x14ac:dyDescent="0.2">
      <c r="C22" s="15"/>
      <c r="D22" s="15"/>
      <c r="K22" s="11"/>
    </row>
    <row r="23" spans="1:11" x14ac:dyDescent="0.2">
      <c r="C23" s="15"/>
      <c r="D23" s="15"/>
    </row>
    <row r="24" spans="1:11" x14ac:dyDescent="0.2">
      <c r="C24" s="15"/>
      <c r="D24" s="15"/>
    </row>
    <row r="25" spans="1:11" x14ac:dyDescent="0.2">
      <c r="B25"/>
      <c r="C25"/>
      <c r="D25" s="15"/>
    </row>
    <row r="26" spans="1:11" x14ac:dyDescent="0.2">
      <c r="C26" s="15"/>
      <c r="D26" s="15"/>
    </row>
    <row r="27" spans="1:11" x14ac:dyDescent="0.2">
      <c r="C27" s="15"/>
      <c r="D27" s="15"/>
    </row>
    <row r="28" spans="1:11" x14ac:dyDescent="0.2">
      <c r="C28" s="15"/>
      <c r="D28" s="15"/>
    </row>
    <row r="30" spans="1:11" x14ac:dyDescent="0.2">
      <c r="C30" s="15"/>
      <c r="D30" s="15"/>
    </row>
    <row r="31" spans="1:11" x14ac:dyDescent="0.2">
      <c r="C31" s="15"/>
      <c r="D31" s="15"/>
    </row>
    <row r="32" spans="1:11" x14ac:dyDescent="0.2">
      <c r="C32" s="15"/>
      <c r="D32" s="15"/>
    </row>
    <row r="33" spans="3:8" x14ac:dyDescent="0.2">
      <c r="C33" s="15"/>
      <c r="D33" s="15"/>
    </row>
    <row r="34" spans="3:8" x14ac:dyDescent="0.2">
      <c r="C34" s="15"/>
      <c r="D34" s="15"/>
    </row>
    <row r="35" spans="3:8" x14ac:dyDescent="0.2">
      <c r="C35" s="15"/>
      <c r="D35" s="15"/>
    </row>
    <row r="36" spans="3:8" x14ac:dyDescent="0.2">
      <c r="C36" s="15"/>
      <c r="D36" s="15"/>
    </row>
    <row r="42" spans="3:8" x14ac:dyDescent="0.2">
      <c r="G42"/>
      <c r="H42"/>
    </row>
  </sheetData>
  <mergeCells count="6">
    <mergeCell ref="P1:R1"/>
    <mergeCell ref="B1:E1"/>
    <mergeCell ref="A1:A2"/>
    <mergeCell ref="F1:G1"/>
    <mergeCell ref="H1:K1"/>
    <mergeCell ref="L1:O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workbookViewId="0">
      <selection activeCell="Y8" sqref="Y8"/>
    </sheetView>
  </sheetViews>
  <sheetFormatPr baseColWidth="10" defaultRowHeight="16" x14ac:dyDescent="0.2"/>
  <cols>
    <col min="1" max="1" width="13.5" bestFit="1" customWidth="1"/>
    <col min="2" max="2" width="15.5" bestFit="1" customWidth="1"/>
    <col min="3" max="3" width="13.5" bestFit="1" customWidth="1"/>
    <col min="5" max="5" width="13.5" bestFit="1" customWidth="1"/>
    <col min="6" max="6" width="15.5" bestFit="1" customWidth="1"/>
    <col min="10" max="10" width="11.33203125" bestFit="1" customWidth="1"/>
    <col min="11" max="11" width="9.1640625" customWidth="1"/>
    <col min="12" max="16" width="9.5" bestFit="1" customWidth="1"/>
    <col min="17" max="17" width="8.6640625" customWidth="1"/>
    <col min="18" max="29" width="9.5" customWidth="1"/>
  </cols>
  <sheetData>
    <row r="1" spans="1:25" x14ac:dyDescent="0.2">
      <c r="A1" s="24" t="s">
        <v>176</v>
      </c>
    </row>
    <row r="2" spans="1:25" x14ac:dyDescent="0.2">
      <c r="A2" t="s">
        <v>163</v>
      </c>
    </row>
    <row r="3" spans="1:25" x14ac:dyDescent="0.2">
      <c r="A3" t="s">
        <v>153</v>
      </c>
    </row>
    <row r="4" spans="1:25" x14ac:dyDescent="0.2">
      <c r="A4" t="s">
        <v>162</v>
      </c>
    </row>
    <row r="5" spans="1:25" x14ac:dyDescent="0.2">
      <c r="A5" t="s">
        <v>161</v>
      </c>
    </row>
    <row r="7" spans="1:25" x14ac:dyDescent="0.2">
      <c r="A7" s="5" t="s">
        <v>155</v>
      </c>
      <c r="E7" s="105" t="s">
        <v>168</v>
      </c>
      <c r="F7" s="105"/>
      <c r="G7" s="105" t="s">
        <v>167</v>
      </c>
      <c r="H7" s="105"/>
      <c r="I7" s="105"/>
      <c r="J7" s="105"/>
      <c r="K7" s="109" t="s">
        <v>160</v>
      </c>
      <c r="L7" s="105" t="s">
        <v>164</v>
      </c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6" t="s">
        <v>174</v>
      </c>
    </row>
    <row r="8" spans="1:25" x14ac:dyDescent="0.2">
      <c r="A8" s="17" t="s">
        <v>156</v>
      </c>
      <c r="B8" s="17" t="s">
        <v>157</v>
      </c>
      <c r="E8" s="17" t="s">
        <v>169</v>
      </c>
      <c r="F8" s="17" t="s">
        <v>74</v>
      </c>
      <c r="G8" s="17" t="s">
        <v>75</v>
      </c>
      <c r="H8" s="17" t="s">
        <v>76</v>
      </c>
      <c r="I8" s="17" t="s">
        <v>77</v>
      </c>
      <c r="J8" s="17" t="s">
        <v>86</v>
      </c>
      <c r="K8" s="109"/>
      <c r="L8" s="18">
        <v>1</v>
      </c>
      <c r="M8" s="18">
        <v>11</v>
      </c>
      <c r="N8" s="18">
        <v>21</v>
      </c>
      <c r="O8" s="19">
        <v>41</v>
      </c>
      <c r="P8" s="19">
        <v>61</v>
      </c>
      <c r="Q8" s="19">
        <v>81</v>
      </c>
      <c r="R8" s="19">
        <v>101</v>
      </c>
      <c r="S8" s="19">
        <v>121</v>
      </c>
      <c r="T8" s="19">
        <v>141</v>
      </c>
      <c r="U8" s="19">
        <v>161</v>
      </c>
      <c r="V8" s="19">
        <v>181</v>
      </c>
      <c r="W8" s="19">
        <v>201</v>
      </c>
      <c r="X8" s="106"/>
      <c r="Y8" t="s">
        <v>309</v>
      </c>
    </row>
    <row r="9" spans="1:25" x14ac:dyDescent="0.2">
      <c r="A9" s="23" t="s">
        <v>87</v>
      </c>
      <c r="B9" s="23" t="s">
        <v>130</v>
      </c>
      <c r="E9" s="19" t="s">
        <v>54</v>
      </c>
      <c r="F9" s="19" t="s">
        <v>73</v>
      </c>
      <c r="G9" s="19" t="s">
        <v>78</v>
      </c>
      <c r="H9" s="19" t="s">
        <v>78</v>
      </c>
      <c r="I9" s="19" t="s">
        <v>78</v>
      </c>
      <c r="J9" s="19">
        <v>100</v>
      </c>
      <c r="K9" s="20">
        <v>1</v>
      </c>
      <c r="L9" s="21">
        <v>5.5E-2</v>
      </c>
      <c r="M9" s="21">
        <v>7.4999999999999997E-2</v>
      </c>
      <c r="N9" s="21">
        <v>9.5000000000000001E-2</v>
      </c>
      <c r="O9" s="21">
        <v>0.115</v>
      </c>
      <c r="P9" s="21">
        <v>0.14000000000000001</v>
      </c>
      <c r="Q9" s="21">
        <v>0.17499999999999999</v>
      </c>
      <c r="R9" s="21"/>
      <c r="S9" s="21"/>
      <c r="T9" s="21"/>
      <c r="U9" s="21"/>
      <c r="V9" s="21"/>
      <c r="W9" s="21"/>
      <c r="X9" s="19">
        <f>K9+(J9-1)*MAX(L9:W9)</f>
        <v>18.324999999999999</v>
      </c>
      <c r="Y9">
        <v>2</v>
      </c>
    </row>
    <row r="10" spans="1:25" x14ac:dyDescent="0.2">
      <c r="A10" s="23" t="s">
        <v>158</v>
      </c>
      <c r="B10" s="23" t="s">
        <v>131</v>
      </c>
      <c r="E10" s="19" t="s">
        <v>55</v>
      </c>
      <c r="F10" s="19" t="s">
        <v>61</v>
      </c>
      <c r="G10" s="19" t="s">
        <v>79</v>
      </c>
      <c r="H10" s="19" t="s">
        <v>61</v>
      </c>
      <c r="I10" s="19">
        <v>2</v>
      </c>
      <c r="J10" s="19">
        <v>100</v>
      </c>
      <c r="K10" s="20">
        <v>1.125</v>
      </c>
      <c r="L10" s="21">
        <v>6.5000000000000002E-2</v>
      </c>
      <c r="M10" s="21">
        <v>8.5000000000000006E-2</v>
      </c>
      <c r="N10" s="21">
        <v>0.1125</v>
      </c>
      <c r="O10" s="21">
        <v>0.13750000000000001</v>
      </c>
      <c r="P10" s="21">
        <v>0.16250000000000001</v>
      </c>
      <c r="Q10" s="21">
        <v>0.2</v>
      </c>
      <c r="R10" s="21"/>
      <c r="S10" s="21"/>
      <c r="T10" s="21"/>
      <c r="U10" s="21"/>
      <c r="V10" s="21"/>
      <c r="W10" s="21"/>
      <c r="X10" s="19">
        <f t="shared" ref="X10:X23" si="0">K10+(J10-1)*MAX(L10:W10)</f>
        <v>20.925000000000001</v>
      </c>
      <c r="Y10">
        <v>3</v>
      </c>
    </row>
    <row r="11" spans="1:25" x14ac:dyDescent="0.2">
      <c r="A11" s="31" t="s">
        <v>187</v>
      </c>
      <c r="B11" s="23" t="s">
        <v>131</v>
      </c>
      <c r="E11" s="19" t="s">
        <v>56</v>
      </c>
      <c r="F11" s="19" t="s">
        <v>62</v>
      </c>
      <c r="G11" s="19" t="s">
        <v>80</v>
      </c>
      <c r="H11" s="19" t="s">
        <v>62</v>
      </c>
      <c r="I11" s="19">
        <v>2</v>
      </c>
      <c r="J11" s="19">
        <v>100</v>
      </c>
      <c r="K11" s="20">
        <v>1.875</v>
      </c>
      <c r="L11" s="21">
        <v>7.4999999999999997E-2</v>
      </c>
      <c r="M11" s="21">
        <v>0.1</v>
      </c>
      <c r="N11" s="21">
        <v>0.125</v>
      </c>
      <c r="O11" s="21">
        <v>0.15</v>
      </c>
      <c r="P11" s="21">
        <v>0.1875</v>
      </c>
      <c r="Q11" s="21">
        <v>0.22500000000000001</v>
      </c>
      <c r="R11" s="21"/>
      <c r="S11" s="21"/>
      <c r="T11" s="21"/>
      <c r="U11" s="21"/>
      <c r="V11" s="21"/>
      <c r="W11" s="21"/>
      <c r="X11" s="19">
        <f t="shared" si="0"/>
        <v>24.150000000000002</v>
      </c>
      <c r="Y11">
        <v>4</v>
      </c>
    </row>
    <row r="12" spans="1:25" x14ac:dyDescent="0.2">
      <c r="E12" s="19" t="s">
        <v>57</v>
      </c>
      <c r="F12" s="19" t="s">
        <v>63</v>
      </c>
      <c r="G12" s="19" t="s">
        <v>79</v>
      </c>
      <c r="H12" s="19" t="s">
        <v>63</v>
      </c>
      <c r="I12" s="19">
        <v>1</v>
      </c>
      <c r="J12" s="19">
        <v>100</v>
      </c>
      <c r="K12" s="20">
        <v>3.125</v>
      </c>
      <c r="L12" s="21">
        <v>8.7499999999999994E-2</v>
      </c>
      <c r="M12" s="21">
        <v>0.1125</v>
      </c>
      <c r="N12" s="21">
        <v>0.15</v>
      </c>
      <c r="O12" s="21">
        <v>0.17499999999999999</v>
      </c>
      <c r="P12" s="21">
        <v>0.21249999999999999</v>
      </c>
      <c r="Q12" s="21">
        <v>0.26250000000000001</v>
      </c>
      <c r="R12" s="21"/>
      <c r="S12" s="21"/>
      <c r="T12" s="21"/>
      <c r="U12" s="21"/>
      <c r="V12" s="21"/>
      <c r="W12" s="21"/>
      <c r="X12" s="19">
        <f t="shared" si="0"/>
        <v>29.112500000000001</v>
      </c>
      <c r="Y12">
        <v>5</v>
      </c>
    </row>
    <row r="13" spans="1:25" x14ac:dyDescent="0.2">
      <c r="A13" s="22" t="s">
        <v>159</v>
      </c>
      <c r="B13" s="22" t="s">
        <v>97</v>
      </c>
      <c r="C13" s="22" t="s">
        <v>98</v>
      </c>
      <c r="E13" s="19" t="s">
        <v>58</v>
      </c>
      <c r="F13" s="19" t="s">
        <v>64</v>
      </c>
      <c r="G13" s="19" t="s">
        <v>80</v>
      </c>
      <c r="H13" s="19" t="s">
        <v>64</v>
      </c>
      <c r="I13" s="19">
        <v>2</v>
      </c>
      <c r="J13" s="19">
        <v>120</v>
      </c>
      <c r="K13" s="20">
        <v>4.375</v>
      </c>
      <c r="L13" s="21">
        <v>0.1</v>
      </c>
      <c r="M13" s="21">
        <v>0.125</v>
      </c>
      <c r="N13" s="21">
        <v>0.16250000000000001</v>
      </c>
      <c r="O13" s="21">
        <v>0.2</v>
      </c>
      <c r="P13" s="21">
        <v>0.23749999999999999</v>
      </c>
      <c r="Q13" s="21">
        <v>0.3</v>
      </c>
      <c r="R13" s="21">
        <v>0.375</v>
      </c>
      <c r="S13" s="21"/>
      <c r="T13" s="21"/>
      <c r="U13" s="21"/>
      <c r="V13" s="21"/>
      <c r="W13" s="21"/>
      <c r="X13" s="19">
        <f t="shared" si="0"/>
        <v>49</v>
      </c>
      <c r="Y13">
        <v>6</v>
      </c>
    </row>
    <row r="14" spans="1:25" x14ac:dyDescent="0.2">
      <c r="A14" s="19">
        <v>11</v>
      </c>
      <c r="B14" s="19" t="s">
        <v>89</v>
      </c>
      <c r="C14" s="19" t="s">
        <v>89</v>
      </c>
      <c r="E14" s="19" t="s">
        <v>59</v>
      </c>
      <c r="F14" s="19" t="s">
        <v>65</v>
      </c>
      <c r="G14" s="19" t="s">
        <v>79</v>
      </c>
      <c r="H14" s="19" t="s">
        <v>64</v>
      </c>
      <c r="I14" s="19">
        <v>1</v>
      </c>
      <c r="J14" s="19">
        <v>140</v>
      </c>
      <c r="K14" s="20">
        <v>5.625</v>
      </c>
      <c r="L14" s="21">
        <v>0.1125</v>
      </c>
      <c r="M14" s="21">
        <v>0.15</v>
      </c>
      <c r="N14" s="21">
        <v>0.1875</v>
      </c>
      <c r="O14" s="21">
        <v>0.23749999999999999</v>
      </c>
      <c r="P14" s="21">
        <v>0.28749999999999998</v>
      </c>
      <c r="Q14" s="21">
        <v>0.35</v>
      </c>
      <c r="R14" s="21">
        <v>0.45</v>
      </c>
      <c r="S14" s="21">
        <v>0.55000000000000004</v>
      </c>
      <c r="T14" s="21"/>
      <c r="U14" s="21"/>
      <c r="V14" s="21"/>
      <c r="W14" s="21"/>
      <c r="X14" s="19">
        <f t="shared" si="0"/>
        <v>82.075000000000003</v>
      </c>
      <c r="Y14">
        <v>7</v>
      </c>
    </row>
    <row r="15" spans="1:25" x14ac:dyDescent="0.2">
      <c r="A15" s="19">
        <v>21</v>
      </c>
      <c r="B15" s="19" t="s">
        <v>92</v>
      </c>
      <c r="C15" s="19" t="s">
        <v>92</v>
      </c>
      <c r="E15" s="19" t="s">
        <v>60</v>
      </c>
      <c r="F15" s="19" t="s">
        <v>66</v>
      </c>
      <c r="G15" s="19" t="s">
        <v>80</v>
      </c>
      <c r="H15" s="19" t="s">
        <v>66</v>
      </c>
      <c r="I15" s="19">
        <v>1</v>
      </c>
      <c r="J15" s="19">
        <v>160</v>
      </c>
      <c r="K15" s="20">
        <v>6.875</v>
      </c>
      <c r="L15" s="21">
        <v>0.125</v>
      </c>
      <c r="M15" s="21">
        <v>0.17499999999999999</v>
      </c>
      <c r="N15" s="21">
        <v>0.21249999999999999</v>
      </c>
      <c r="O15" s="21">
        <v>0.27500000000000002</v>
      </c>
      <c r="P15" s="21">
        <v>0.33750000000000002</v>
      </c>
      <c r="Q15" s="21">
        <v>0.4</v>
      </c>
      <c r="R15" s="21">
        <v>0.5</v>
      </c>
      <c r="S15" s="21">
        <v>0.6</v>
      </c>
      <c r="T15" s="21">
        <v>0.7</v>
      </c>
      <c r="U15" s="21"/>
      <c r="V15" s="21"/>
      <c r="W15" s="21"/>
      <c r="X15" s="19">
        <f t="shared" si="0"/>
        <v>118.175</v>
      </c>
      <c r="Y15">
        <v>8</v>
      </c>
    </row>
    <row r="16" spans="1:25" x14ac:dyDescent="0.2">
      <c r="A16" s="19">
        <v>41</v>
      </c>
      <c r="B16" s="19" t="s">
        <v>90</v>
      </c>
      <c r="C16" s="19" t="s">
        <v>90</v>
      </c>
      <c r="E16" s="19" t="s">
        <v>67</v>
      </c>
      <c r="F16" s="19" t="s">
        <v>69</v>
      </c>
      <c r="G16" s="19" t="s">
        <v>80</v>
      </c>
      <c r="H16" s="19" t="s">
        <v>66</v>
      </c>
      <c r="I16" s="19">
        <v>1</v>
      </c>
      <c r="J16" s="19">
        <v>180</v>
      </c>
      <c r="K16" s="20">
        <v>8.125</v>
      </c>
      <c r="L16" s="21">
        <v>0.13750000000000001</v>
      </c>
      <c r="M16" s="21">
        <v>0.2</v>
      </c>
      <c r="N16" s="21">
        <v>0.23749999999999999</v>
      </c>
      <c r="O16" s="21">
        <v>0.3125</v>
      </c>
      <c r="P16" s="21">
        <v>0.38750000000000001</v>
      </c>
      <c r="Q16" s="21">
        <v>0.45</v>
      </c>
      <c r="R16" s="21">
        <v>0.55000000000000004</v>
      </c>
      <c r="S16" s="21">
        <v>0.65</v>
      </c>
      <c r="T16" s="21">
        <v>0.75</v>
      </c>
      <c r="U16" s="21">
        <v>0.85</v>
      </c>
      <c r="V16" s="21"/>
      <c r="W16" s="21"/>
      <c r="X16" s="19">
        <f t="shared" si="0"/>
        <v>160.27500000000001</v>
      </c>
      <c r="Y16">
        <v>9</v>
      </c>
    </row>
    <row r="17" spans="1:25" x14ac:dyDescent="0.2">
      <c r="A17" s="19">
        <v>61</v>
      </c>
      <c r="B17" s="19" t="s">
        <v>95</v>
      </c>
      <c r="C17" s="19" t="s">
        <v>91</v>
      </c>
      <c r="E17" s="19" t="s">
        <v>68</v>
      </c>
      <c r="F17" s="19" t="s">
        <v>70</v>
      </c>
      <c r="G17" s="19" t="s">
        <v>79</v>
      </c>
      <c r="H17" s="19" t="s">
        <v>64</v>
      </c>
      <c r="I17" s="19">
        <v>2</v>
      </c>
      <c r="J17" s="19">
        <v>200</v>
      </c>
      <c r="K17" s="20">
        <v>9.375</v>
      </c>
      <c r="L17" s="21">
        <v>0.15</v>
      </c>
      <c r="M17" s="21">
        <v>0.22500000000000001</v>
      </c>
      <c r="N17" s="21">
        <v>0.26250000000000001</v>
      </c>
      <c r="O17" s="21">
        <v>0.35</v>
      </c>
      <c r="P17" s="21">
        <v>0.4375</v>
      </c>
      <c r="Q17" s="21">
        <v>0.5</v>
      </c>
      <c r="R17" s="21">
        <v>0.6</v>
      </c>
      <c r="S17" s="21">
        <v>0.7</v>
      </c>
      <c r="T17" s="21">
        <v>0.8</v>
      </c>
      <c r="U17" s="21">
        <v>0.9</v>
      </c>
      <c r="V17" s="21">
        <v>1</v>
      </c>
      <c r="W17" s="21"/>
      <c r="X17" s="19">
        <f t="shared" si="0"/>
        <v>208.375</v>
      </c>
      <c r="Y17">
        <v>10</v>
      </c>
    </row>
    <row r="18" spans="1:25" x14ac:dyDescent="0.2">
      <c r="A18" s="19">
        <v>81</v>
      </c>
      <c r="B18" s="19" t="s">
        <v>92</v>
      </c>
      <c r="C18" s="19" t="s">
        <v>88</v>
      </c>
      <c r="E18" s="19" t="s">
        <v>96</v>
      </c>
      <c r="F18" s="19" t="s">
        <v>71</v>
      </c>
      <c r="G18" s="19" t="s">
        <v>79</v>
      </c>
      <c r="H18" s="19" t="s">
        <v>64</v>
      </c>
      <c r="I18" s="19">
        <v>1</v>
      </c>
      <c r="J18" s="19">
        <v>240</v>
      </c>
      <c r="K18" s="20">
        <v>10.625</v>
      </c>
      <c r="L18" s="21">
        <v>0.16250000000000001</v>
      </c>
      <c r="M18" s="21">
        <v>0.25</v>
      </c>
      <c r="N18" s="21">
        <v>0.28749999999999998</v>
      </c>
      <c r="O18" s="21">
        <v>0.38750000000000001</v>
      </c>
      <c r="P18" s="21">
        <v>0.48749999999999999</v>
      </c>
      <c r="Q18" s="21">
        <v>0.55000000000000004</v>
      </c>
      <c r="R18" s="21">
        <v>0.65</v>
      </c>
      <c r="S18" s="21">
        <v>0.75</v>
      </c>
      <c r="T18" s="21">
        <v>0.85</v>
      </c>
      <c r="U18" s="21">
        <v>0.95</v>
      </c>
      <c r="V18" s="21">
        <v>1.05</v>
      </c>
      <c r="W18" s="21">
        <v>1.1000000000000001</v>
      </c>
      <c r="X18" s="19">
        <f t="shared" si="0"/>
        <v>273.52500000000003</v>
      </c>
      <c r="Y18">
        <v>11</v>
      </c>
    </row>
    <row r="19" spans="1:25" x14ac:dyDescent="0.2">
      <c r="A19" s="19">
        <v>101</v>
      </c>
      <c r="B19" s="19" t="s">
        <v>93</v>
      </c>
      <c r="C19" s="19" t="s">
        <v>92</v>
      </c>
      <c r="E19" s="32" t="s">
        <v>197</v>
      </c>
      <c r="F19" s="32" t="s">
        <v>192</v>
      </c>
      <c r="G19" s="19" t="s">
        <v>79</v>
      </c>
      <c r="H19" s="19" t="s">
        <v>64</v>
      </c>
      <c r="I19" s="32">
        <v>1</v>
      </c>
      <c r="J19" s="19">
        <v>240</v>
      </c>
      <c r="K19" s="20">
        <v>11.9</v>
      </c>
      <c r="L19" s="21">
        <v>0.17499999999999999</v>
      </c>
      <c r="M19" s="21">
        <v>0.27500000000000002</v>
      </c>
      <c r="N19" s="21">
        <v>0.3125</v>
      </c>
      <c r="O19" s="21">
        <v>0.42499999999999999</v>
      </c>
      <c r="P19" s="21">
        <v>0.53749999999999998</v>
      </c>
      <c r="Q19" s="21">
        <v>0.6</v>
      </c>
      <c r="R19" s="21">
        <v>0.7</v>
      </c>
      <c r="S19" s="21">
        <v>0.8</v>
      </c>
      <c r="T19" s="21">
        <v>0.9</v>
      </c>
      <c r="U19" s="21">
        <v>1</v>
      </c>
      <c r="V19" s="21">
        <v>1.1000000000000001</v>
      </c>
      <c r="W19" s="21">
        <v>1.2</v>
      </c>
      <c r="X19" s="19">
        <f t="shared" si="0"/>
        <v>298.7</v>
      </c>
      <c r="Y19">
        <v>12</v>
      </c>
    </row>
    <row r="20" spans="1:25" x14ac:dyDescent="0.2">
      <c r="A20" s="19">
        <v>121</v>
      </c>
      <c r="B20" s="19" t="s">
        <v>95</v>
      </c>
      <c r="C20" s="19" t="s">
        <v>93</v>
      </c>
      <c r="E20" s="32" t="s">
        <v>198</v>
      </c>
      <c r="F20" s="32" t="s">
        <v>193</v>
      </c>
      <c r="G20" s="19" t="s">
        <v>79</v>
      </c>
      <c r="H20" s="19" t="s">
        <v>64</v>
      </c>
      <c r="I20" s="19">
        <v>1</v>
      </c>
      <c r="J20" s="19">
        <v>240</v>
      </c>
      <c r="K20" s="20">
        <v>13.2</v>
      </c>
      <c r="L20" s="21">
        <v>0.1875</v>
      </c>
      <c r="M20" s="21">
        <v>0.3</v>
      </c>
      <c r="N20" s="21">
        <v>0.33750000000000002</v>
      </c>
      <c r="O20" s="21">
        <v>0.46250000000000002</v>
      </c>
      <c r="P20" s="21">
        <v>0.58750000000000002</v>
      </c>
      <c r="Q20" s="21">
        <v>0.65</v>
      </c>
      <c r="R20" s="21">
        <v>0.75</v>
      </c>
      <c r="S20" s="21">
        <v>0.85</v>
      </c>
      <c r="T20" s="21">
        <v>0.95</v>
      </c>
      <c r="U20" s="21">
        <v>1.05</v>
      </c>
      <c r="V20" s="21">
        <v>1.1499999999999999</v>
      </c>
      <c r="W20" s="21">
        <v>1.3</v>
      </c>
      <c r="X20" s="19">
        <f t="shared" si="0"/>
        <v>323.89999999999998</v>
      </c>
      <c r="Y20">
        <v>13</v>
      </c>
    </row>
    <row r="21" spans="1:25" x14ac:dyDescent="0.2">
      <c r="A21" s="19">
        <v>141</v>
      </c>
      <c r="B21" s="19" t="s">
        <v>92</v>
      </c>
      <c r="C21" s="19" t="s">
        <v>94</v>
      </c>
      <c r="E21" s="32" t="s">
        <v>199</v>
      </c>
      <c r="F21" s="32" t="s">
        <v>194</v>
      </c>
      <c r="G21" s="19" t="s">
        <v>79</v>
      </c>
      <c r="H21" s="19" t="s">
        <v>64</v>
      </c>
      <c r="I21" s="32">
        <v>1</v>
      </c>
      <c r="J21" s="19">
        <v>240</v>
      </c>
      <c r="K21" s="20">
        <v>14.4</v>
      </c>
      <c r="L21" s="21">
        <v>0.2</v>
      </c>
      <c r="M21" s="21">
        <v>0.32500000000000001</v>
      </c>
      <c r="N21" s="21">
        <v>0.36249999999999999</v>
      </c>
      <c r="O21" s="21">
        <v>0.5</v>
      </c>
      <c r="P21" s="21">
        <v>0.63749999999999996</v>
      </c>
      <c r="Q21" s="21">
        <v>0.7</v>
      </c>
      <c r="R21" s="21">
        <v>0.8</v>
      </c>
      <c r="S21" s="21">
        <v>0.9</v>
      </c>
      <c r="T21" s="21">
        <v>1</v>
      </c>
      <c r="U21" s="21">
        <v>1.1000000000000001</v>
      </c>
      <c r="V21" s="21">
        <v>1.2</v>
      </c>
      <c r="W21" s="21">
        <v>1.4</v>
      </c>
      <c r="X21" s="19">
        <f t="shared" si="0"/>
        <v>348.99999999999994</v>
      </c>
      <c r="Y21">
        <v>14</v>
      </c>
    </row>
    <row r="22" spans="1:25" x14ac:dyDescent="0.2">
      <c r="A22" s="19">
        <v>161</v>
      </c>
      <c r="B22" s="19"/>
      <c r="C22" s="19" t="s">
        <v>88</v>
      </c>
      <c r="E22" s="32" t="s">
        <v>200</v>
      </c>
      <c r="F22" s="32" t="s">
        <v>195</v>
      </c>
      <c r="G22" s="19" t="s">
        <v>79</v>
      </c>
      <c r="H22" s="19" t="s">
        <v>64</v>
      </c>
      <c r="I22" s="32">
        <v>1</v>
      </c>
      <c r="J22" s="19">
        <v>240</v>
      </c>
      <c r="K22" s="20">
        <v>15.7</v>
      </c>
      <c r="L22" s="21">
        <v>0.21249999999999999</v>
      </c>
      <c r="M22" s="21">
        <v>0.35</v>
      </c>
      <c r="N22" s="21">
        <v>0.38750000000000001</v>
      </c>
      <c r="O22" s="21">
        <v>0.53749999999999998</v>
      </c>
      <c r="P22" s="21">
        <v>0.6875</v>
      </c>
      <c r="Q22" s="21">
        <v>0.75</v>
      </c>
      <c r="R22" s="21">
        <v>0.85</v>
      </c>
      <c r="S22" s="21">
        <v>0.95</v>
      </c>
      <c r="T22" s="21">
        <v>1.05</v>
      </c>
      <c r="U22" s="21">
        <v>1.1499999999999999</v>
      </c>
      <c r="V22" s="21">
        <v>1.25</v>
      </c>
      <c r="W22" s="21">
        <v>1.5</v>
      </c>
      <c r="X22" s="19">
        <f t="shared" si="0"/>
        <v>374.2</v>
      </c>
      <c r="Y22">
        <v>15</v>
      </c>
    </row>
    <row r="23" spans="1:25" x14ac:dyDescent="0.2">
      <c r="A23" s="19">
        <v>181</v>
      </c>
      <c r="B23" s="19"/>
      <c r="C23" s="19" t="s">
        <v>92</v>
      </c>
      <c r="E23" s="32" t="s">
        <v>201</v>
      </c>
      <c r="F23" s="32" t="s">
        <v>196</v>
      </c>
      <c r="G23" s="19" t="s">
        <v>202</v>
      </c>
      <c r="H23" s="19" t="s">
        <v>202</v>
      </c>
      <c r="I23" s="19" t="s">
        <v>202</v>
      </c>
      <c r="J23" s="19">
        <v>240</v>
      </c>
      <c r="K23" s="20">
        <v>17.600000000000001</v>
      </c>
      <c r="L23" s="21">
        <v>0.22500000000000001</v>
      </c>
      <c r="M23" s="21">
        <v>0.375</v>
      </c>
      <c r="N23" s="21">
        <v>0.41249999999999998</v>
      </c>
      <c r="O23" s="21">
        <v>0.57499999999999996</v>
      </c>
      <c r="P23" s="21">
        <v>0.73750000000000004</v>
      </c>
      <c r="Q23" s="21">
        <v>0.8</v>
      </c>
      <c r="R23" s="21">
        <v>0.9</v>
      </c>
      <c r="S23" s="21">
        <v>1</v>
      </c>
      <c r="T23" s="21">
        <v>1.1000000000000001</v>
      </c>
      <c r="U23" s="21">
        <v>1.2</v>
      </c>
      <c r="V23" s="21">
        <v>1.3</v>
      </c>
      <c r="W23" s="21">
        <v>1.6</v>
      </c>
      <c r="X23" s="19">
        <f t="shared" si="0"/>
        <v>400.00000000000006</v>
      </c>
      <c r="Y23">
        <v>16</v>
      </c>
    </row>
    <row r="24" spans="1:25" x14ac:dyDescent="0.2">
      <c r="A24" s="19">
        <v>201</v>
      </c>
      <c r="B24" s="19"/>
      <c r="C24" s="19" t="s">
        <v>93</v>
      </c>
    </row>
    <row r="25" spans="1:25" x14ac:dyDescent="0.2">
      <c r="A25" s="19">
        <v>221</v>
      </c>
      <c r="B25" s="19"/>
      <c r="C25" s="19" t="s">
        <v>94</v>
      </c>
      <c r="E25" s="33"/>
      <c r="F25" s="30"/>
    </row>
    <row r="26" spans="1:25" x14ac:dyDescent="0.2">
      <c r="A26" s="32" t="s">
        <v>241</v>
      </c>
      <c r="B26" s="31"/>
      <c r="C26" s="32" t="s">
        <v>186</v>
      </c>
      <c r="E26" s="1"/>
      <c r="F26" s="1"/>
    </row>
    <row r="27" spans="1:25" x14ac:dyDescent="0.2">
      <c r="O27" s="7"/>
    </row>
    <row r="28" spans="1:25" x14ac:dyDescent="0.2">
      <c r="A28" s="5" t="s">
        <v>188</v>
      </c>
      <c r="O28" s="7"/>
    </row>
    <row r="29" spans="1:25" x14ac:dyDescent="0.2">
      <c r="A29" s="107" t="s">
        <v>189</v>
      </c>
      <c r="B29" s="23" t="s">
        <v>215</v>
      </c>
    </row>
    <row r="30" spans="1:25" x14ac:dyDescent="0.2">
      <c r="A30" s="108"/>
      <c r="B30" s="23" t="s">
        <v>216</v>
      </c>
    </row>
    <row r="31" spans="1:25" x14ac:dyDescent="0.2">
      <c r="A31" s="107" t="s">
        <v>190</v>
      </c>
      <c r="B31" s="23" t="s">
        <v>217</v>
      </c>
    </row>
    <row r="32" spans="1:25" x14ac:dyDescent="0.2">
      <c r="A32" s="108"/>
      <c r="B32" s="23" t="s">
        <v>191</v>
      </c>
      <c r="O32" s="7"/>
    </row>
    <row r="33" spans="1:15" x14ac:dyDescent="0.2">
      <c r="A33" t="s">
        <v>218</v>
      </c>
      <c r="O33" s="7"/>
    </row>
    <row r="34" spans="1:15" x14ac:dyDescent="0.2">
      <c r="J34" s="10"/>
      <c r="K34" s="10"/>
      <c r="L34" s="10"/>
      <c r="O34" s="7"/>
    </row>
    <row r="35" spans="1:15" x14ac:dyDescent="0.2">
      <c r="J35" s="10"/>
      <c r="K35" s="10"/>
      <c r="L35" s="10"/>
    </row>
    <row r="36" spans="1:15" x14ac:dyDescent="0.2">
      <c r="J36" s="10"/>
      <c r="K36" s="10"/>
      <c r="L36" s="10"/>
    </row>
    <row r="37" spans="1:15" x14ac:dyDescent="0.2">
      <c r="J37" s="10"/>
      <c r="K37" s="10"/>
      <c r="L37" s="10"/>
    </row>
    <row r="38" spans="1:15" x14ac:dyDescent="0.2">
      <c r="J38" s="10"/>
      <c r="K38" s="10"/>
      <c r="L38" s="10"/>
    </row>
    <row r="39" spans="1:15" x14ac:dyDescent="0.2">
      <c r="J39" s="10"/>
      <c r="K39" s="10"/>
      <c r="L39" s="10"/>
    </row>
    <row r="40" spans="1:15" x14ac:dyDescent="0.2">
      <c r="J40" s="10"/>
      <c r="K40" s="10"/>
      <c r="L40" s="10"/>
    </row>
    <row r="41" spans="1:15" x14ac:dyDescent="0.2">
      <c r="J41" s="10"/>
      <c r="K41" s="10"/>
      <c r="L41" s="10"/>
    </row>
    <row r="42" spans="1:15" x14ac:dyDescent="0.2">
      <c r="J42" s="10"/>
      <c r="K42" s="10"/>
      <c r="L42" s="10"/>
    </row>
    <row r="43" spans="1:15" x14ac:dyDescent="0.2">
      <c r="J43" s="10"/>
      <c r="K43" s="10"/>
      <c r="L43" s="10"/>
    </row>
    <row r="44" spans="1:15" x14ac:dyDescent="0.2">
      <c r="J44" s="10"/>
      <c r="K44" s="9"/>
    </row>
    <row r="45" spans="1:15" x14ac:dyDescent="0.2">
      <c r="J45" s="9"/>
      <c r="K45" s="9"/>
    </row>
    <row r="46" spans="1:15" x14ac:dyDescent="0.2">
      <c r="J46" s="9"/>
    </row>
    <row r="48" spans="1:15" x14ac:dyDescent="0.2">
      <c r="B48" s="3"/>
      <c r="C48" s="3"/>
      <c r="D48" s="3"/>
      <c r="E48" s="3"/>
      <c r="F48" s="3"/>
      <c r="G48" s="3"/>
    </row>
    <row r="49" spans="2:7" x14ac:dyDescent="0.2">
      <c r="B49" s="3"/>
      <c r="C49" s="3"/>
      <c r="D49" s="12"/>
      <c r="E49" s="12"/>
      <c r="F49" s="12"/>
      <c r="G49" s="12"/>
    </row>
    <row r="50" spans="2:7" x14ac:dyDescent="0.2">
      <c r="B50" s="3"/>
      <c r="C50" s="3"/>
      <c r="D50" s="12"/>
      <c r="E50" s="12"/>
      <c r="F50" s="12"/>
      <c r="G50" s="12"/>
    </row>
    <row r="51" spans="2:7" x14ac:dyDescent="0.2">
      <c r="B51" s="3"/>
      <c r="C51" s="3"/>
      <c r="D51" s="12"/>
      <c r="E51" s="12"/>
      <c r="F51" s="12"/>
      <c r="G51" s="12"/>
    </row>
    <row r="52" spans="2:7" x14ac:dyDescent="0.2">
      <c r="B52" s="3"/>
      <c r="C52" s="3"/>
      <c r="D52" s="12"/>
      <c r="E52" s="12"/>
      <c r="F52" s="12"/>
      <c r="G52" s="12"/>
    </row>
    <row r="53" spans="2:7" x14ac:dyDescent="0.2">
      <c r="B53" s="3"/>
      <c r="C53" s="3"/>
      <c r="D53" s="12"/>
      <c r="E53" s="12"/>
      <c r="F53" s="12"/>
      <c r="G53" s="12"/>
    </row>
    <row r="54" spans="2:7" x14ac:dyDescent="0.2">
      <c r="B54" s="3"/>
      <c r="C54" s="3"/>
      <c r="D54" s="12"/>
      <c r="E54" s="12"/>
      <c r="F54" s="12"/>
      <c r="G54" s="12"/>
    </row>
    <row r="55" spans="2:7" x14ac:dyDescent="0.2">
      <c r="B55" s="3"/>
      <c r="C55" s="3"/>
      <c r="D55" s="12"/>
      <c r="E55" s="12"/>
      <c r="F55" s="12"/>
      <c r="G55" s="12"/>
    </row>
    <row r="56" spans="2:7" x14ac:dyDescent="0.2">
      <c r="B56" s="3"/>
      <c r="C56" s="3"/>
      <c r="D56" s="3"/>
      <c r="E56" s="3"/>
      <c r="F56" s="3"/>
      <c r="G56" s="3"/>
    </row>
    <row r="57" spans="2:7" x14ac:dyDescent="0.2">
      <c r="B57" s="3"/>
      <c r="C57" s="3"/>
      <c r="D57" s="3"/>
      <c r="E57" s="3"/>
      <c r="F57" s="3"/>
      <c r="G57" s="3"/>
    </row>
    <row r="58" spans="2:7" x14ac:dyDescent="0.2">
      <c r="B58" s="3"/>
      <c r="C58" s="3"/>
      <c r="D58" s="3"/>
      <c r="E58" s="3"/>
      <c r="F58" s="3"/>
      <c r="G58" s="3"/>
    </row>
    <row r="59" spans="2:7" x14ac:dyDescent="0.2">
      <c r="B59" s="3"/>
      <c r="C59" s="3"/>
    </row>
    <row r="60" spans="2:7" x14ac:dyDescent="0.2">
      <c r="B60" s="3"/>
      <c r="C60" s="3"/>
    </row>
    <row r="79" spans="1:2" x14ac:dyDescent="0.2">
      <c r="A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</sheetData>
  <mergeCells count="7">
    <mergeCell ref="L7:W7"/>
    <mergeCell ref="X7:X8"/>
    <mergeCell ref="A29:A30"/>
    <mergeCell ref="A31:A32"/>
    <mergeCell ref="G7:J7"/>
    <mergeCell ref="E7:F7"/>
    <mergeCell ref="K7:K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6"/>
  <sheetViews>
    <sheetView workbookViewId="0">
      <selection activeCell="I1" sqref="I1:Q12"/>
    </sheetView>
  </sheetViews>
  <sheetFormatPr baseColWidth="10" defaultRowHeight="16" x14ac:dyDescent="0.2"/>
  <cols>
    <col min="11" max="11" width="9" customWidth="1"/>
    <col min="18" max="19" width="8" customWidth="1"/>
    <col min="24" max="24" width="15.5" bestFit="1" customWidth="1"/>
    <col min="25" max="26" width="9.5" bestFit="1" customWidth="1"/>
  </cols>
  <sheetData>
    <row r="1" spans="1:27" x14ac:dyDescent="0.2">
      <c r="A1" s="5" t="s">
        <v>208</v>
      </c>
      <c r="I1" s="17" t="s">
        <v>99</v>
      </c>
      <c r="J1" s="17"/>
      <c r="K1" s="109" t="s">
        <v>173</v>
      </c>
      <c r="L1" s="109" t="s">
        <v>107</v>
      </c>
      <c r="M1" s="105" t="s">
        <v>106</v>
      </c>
      <c r="N1" s="105"/>
      <c r="O1" s="105"/>
      <c r="P1" s="105"/>
      <c r="Q1" s="105"/>
      <c r="R1" s="109" t="s">
        <v>116</v>
      </c>
      <c r="S1" s="109" t="s">
        <v>175</v>
      </c>
      <c r="V1" s="5" t="s">
        <v>21</v>
      </c>
      <c r="W1" s="5"/>
    </row>
    <row r="2" spans="1:27" x14ac:dyDescent="0.2">
      <c r="A2" s="5" t="s">
        <v>105</v>
      </c>
      <c r="B2" t="s">
        <v>110</v>
      </c>
      <c r="I2" s="22" t="s">
        <v>10</v>
      </c>
      <c r="J2" s="22" t="s">
        <v>74</v>
      </c>
      <c r="K2" s="109"/>
      <c r="L2" s="109"/>
      <c r="M2" s="18" t="s">
        <v>100</v>
      </c>
      <c r="N2" s="18" t="s">
        <v>101</v>
      </c>
      <c r="O2" s="18" t="s">
        <v>102</v>
      </c>
      <c r="P2" s="18" t="s">
        <v>103</v>
      </c>
      <c r="Q2" s="18" t="s">
        <v>104</v>
      </c>
      <c r="R2" s="109"/>
      <c r="S2" s="109"/>
      <c r="V2" s="22" t="s">
        <v>10</v>
      </c>
      <c r="W2" s="22" t="s">
        <v>212</v>
      </c>
      <c r="X2" s="22" t="s">
        <v>209</v>
      </c>
      <c r="Y2" s="22" t="s">
        <v>77</v>
      </c>
      <c r="Z2" s="22" t="s">
        <v>214</v>
      </c>
    </row>
    <row r="3" spans="1:27" x14ac:dyDescent="0.2">
      <c r="A3" s="5" t="s">
        <v>108</v>
      </c>
      <c r="B3" t="s">
        <v>115</v>
      </c>
      <c r="I3" s="27" t="s">
        <v>53</v>
      </c>
      <c r="J3" s="27" t="s">
        <v>72</v>
      </c>
      <c r="K3" s="35">
        <v>1</v>
      </c>
      <c r="L3" s="19">
        <v>10</v>
      </c>
      <c r="M3" s="19"/>
      <c r="N3" s="19"/>
      <c r="O3" s="19"/>
      <c r="P3" s="19"/>
      <c r="Q3" s="19"/>
      <c r="R3" s="19"/>
      <c r="S3" s="19">
        <f>K3*(1+R3*COUNT(M3:Q3))</f>
        <v>1</v>
      </c>
      <c r="V3" s="19" t="s">
        <v>202</v>
      </c>
      <c r="W3" s="19">
        <v>0</v>
      </c>
      <c r="X3" s="27" t="s">
        <v>210</v>
      </c>
      <c r="Y3" s="19">
        <v>20</v>
      </c>
      <c r="Z3" s="29">
        <v>1</v>
      </c>
      <c r="AA3" s="7"/>
    </row>
    <row r="4" spans="1:27" x14ac:dyDescent="0.2">
      <c r="A4" s="43" t="s">
        <v>242</v>
      </c>
      <c r="B4" t="s">
        <v>243</v>
      </c>
      <c r="I4" s="27" t="s">
        <v>54</v>
      </c>
      <c r="J4" s="27" t="s">
        <v>73</v>
      </c>
      <c r="K4" s="35">
        <v>2.5396308360477735</v>
      </c>
      <c r="L4" s="19">
        <v>40</v>
      </c>
      <c r="M4" s="19"/>
      <c r="N4" s="19"/>
      <c r="O4" s="19"/>
      <c r="P4" s="19"/>
      <c r="Q4" s="19"/>
      <c r="R4" s="19"/>
      <c r="S4" s="19">
        <f t="shared" ref="S4:S12" si="0">K4*(1+R4*COUNT(M4:Q4))</f>
        <v>2.5396308360477735</v>
      </c>
      <c r="V4" s="19" t="s">
        <v>57</v>
      </c>
      <c r="W4" s="19">
        <v>1</v>
      </c>
      <c r="X4" s="23" t="s">
        <v>210</v>
      </c>
      <c r="Y4" s="19">
        <v>10</v>
      </c>
      <c r="Z4" s="29">
        <v>2</v>
      </c>
      <c r="AA4" s="7"/>
    </row>
    <row r="5" spans="1:27" x14ac:dyDescent="0.2">
      <c r="A5" s="44" t="s">
        <v>244</v>
      </c>
      <c r="B5" s="41" t="s">
        <v>262</v>
      </c>
      <c r="I5" s="27" t="s">
        <v>55</v>
      </c>
      <c r="J5" s="27" t="s">
        <v>61</v>
      </c>
      <c r="K5" s="35">
        <v>4.4163952225841472</v>
      </c>
      <c r="L5" s="19">
        <v>100</v>
      </c>
      <c r="M5" s="36">
        <v>60</v>
      </c>
      <c r="N5" s="36">
        <v>120</v>
      </c>
      <c r="O5" s="36">
        <v>180</v>
      </c>
      <c r="P5" s="36"/>
      <c r="Q5" s="36"/>
      <c r="R5" s="29">
        <v>0.1</v>
      </c>
      <c r="S5" s="19">
        <f t="shared" si="0"/>
        <v>5.741313789359392</v>
      </c>
      <c r="V5" s="19" t="s">
        <v>57</v>
      </c>
      <c r="W5" s="19">
        <v>2</v>
      </c>
      <c r="X5" s="23" t="s">
        <v>210</v>
      </c>
      <c r="Y5" s="19">
        <v>10</v>
      </c>
      <c r="Z5" s="29">
        <v>3</v>
      </c>
      <c r="AA5" s="7"/>
    </row>
    <row r="6" spans="1:27" x14ac:dyDescent="0.2">
      <c r="I6" s="27" t="s">
        <v>56</v>
      </c>
      <c r="J6" s="27" t="s">
        <v>62</v>
      </c>
      <c r="K6" s="35">
        <v>10.981541802388707</v>
      </c>
      <c r="L6" s="19">
        <v>200</v>
      </c>
      <c r="M6" s="36">
        <v>200</v>
      </c>
      <c r="N6" s="36">
        <v>400</v>
      </c>
      <c r="O6" s="36">
        <v>600</v>
      </c>
      <c r="P6" s="36"/>
      <c r="Q6" s="36"/>
      <c r="R6" s="29">
        <v>0.1</v>
      </c>
      <c r="S6" s="19">
        <f t="shared" si="0"/>
        <v>14.276004343105319</v>
      </c>
      <c r="V6" s="19" t="s">
        <v>57</v>
      </c>
      <c r="W6" s="19">
        <v>3</v>
      </c>
      <c r="X6" s="23" t="s">
        <v>210</v>
      </c>
      <c r="Y6" s="19">
        <v>10</v>
      </c>
      <c r="Z6" s="29">
        <v>4</v>
      </c>
      <c r="AA6" s="7"/>
    </row>
    <row r="7" spans="1:27" x14ac:dyDescent="0.2">
      <c r="I7" s="27" t="s">
        <v>57</v>
      </c>
      <c r="J7" s="27" t="s">
        <v>63</v>
      </c>
      <c r="K7" s="35">
        <v>19.610749185667753</v>
      </c>
      <c r="L7" s="19">
        <v>500</v>
      </c>
      <c r="M7" s="36">
        <v>500</v>
      </c>
      <c r="N7" s="36">
        <v>1000</v>
      </c>
      <c r="O7" s="36">
        <v>1500</v>
      </c>
      <c r="P7" s="36">
        <v>1800</v>
      </c>
      <c r="Q7" s="36"/>
      <c r="R7" s="29">
        <v>0.1</v>
      </c>
      <c r="S7" s="19">
        <f t="shared" si="0"/>
        <v>27.455048859934852</v>
      </c>
      <c r="V7" s="19" t="s">
        <v>57</v>
      </c>
      <c r="W7" s="19">
        <v>4</v>
      </c>
      <c r="X7" s="23" t="s">
        <v>210</v>
      </c>
      <c r="Y7" s="19">
        <v>10</v>
      </c>
      <c r="Z7" s="29">
        <v>5</v>
      </c>
      <c r="AA7" s="7"/>
    </row>
    <row r="8" spans="1:27" x14ac:dyDescent="0.2">
      <c r="A8" s="54"/>
      <c r="B8" s="58"/>
      <c r="C8" s="58"/>
      <c r="D8" s="58"/>
      <c r="E8" s="58"/>
      <c r="F8" s="1"/>
      <c r="I8" s="27" t="s">
        <v>58</v>
      </c>
      <c r="J8" s="27" t="s">
        <v>64</v>
      </c>
      <c r="K8" s="35">
        <v>32.909880564603689</v>
      </c>
      <c r="L8" s="19">
        <v>1000</v>
      </c>
      <c r="M8" s="36">
        <v>1000</v>
      </c>
      <c r="N8" s="36">
        <v>2000</v>
      </c>
      <c r="O8" s="36">
        <v>3000</v>
      </c>
      <c r="P8" s="36">
        <v>5000</v>
      </c>
      <c r="Q8" s="36"/>
      <c r="R8" s="29">
        <v>0.1</v>
      </c>
      <c r="S8" s="19">
        <f t="shared" si="0"/>
        <v>46.073832790445159</v>
      </c>
      <c r="V8" s="19" t="s">
        <v>57</v>
      </c>
      <c r="W8" s="19">
        <v>5</v>
      </c>
      <c r="X8" s="23" t="s">
        <v>210</v>
      </c>
      <c r="Y8" s="19">
        <v>15</v>
      </c>
      <c r="Z8" s="29">
        <v>6</v>
      </c>
      <c r="AA8" s="7"/>
    </row>
    <row r="9" spans="1:27" x14ac:dyDescent="0.2">
      <c r="A9" s="58"/>
      <c r="B9" s="58"/>
      <c r="C9" s="60"/>
      <c r="D9" s="60"/>
      <c r="E9" s="60"/>
      <c r="F9" s="1"/>
      <c r="I9" s="27" t="s">
        <v>59</v>
      </c>
      <c r="J9" s="27" t="s">
        <v>65</v>
      </c>
      <c r="K9" s="35">
        <v>58.724212812160687</v>
      </c>
      <c r="L9" s="19">
        <v>2000</v>
      </c>
      <c r="M9" s="36">
        <v>2000</v>
      </c>
      <c r="N9" s="36">
        <v>4000</v>
      </c>
      <c r="O9" s="36">
        <v>6000</v>
      </c>
      <c r="P9" s="36">
        <v>10000</v>
      </c>
      <c r="Q9" s="36">
        <v>13500</v>
      </c>
      <c r="R9" s="29">
        <v>0.1</v>
      </c>
      <c r="S9" s="19">
        <f t="shared" si="0"/>
        <v>88.08631921824103</v>
      </c>
      <c r="V9" s="19" t="s">
        <v>57</v>
      </c>
      <c r="W9" s="19">
        <v>6</v>
      </c>
      <c r="X9" s="23" t="s">
        <v>210</v>
      </c>
      <c r="Y9" s="19">
        <v>20</v>
      </c>
      <c r="Z9" s="29">
        <v>7</v>
      </c>
      <c r="AA9" s="7"/>
    </row>
    <row r="10" spans="1:27" x14ac:dyDescent="0.2">
      <c r="A10" s="58"/>
      <c r="B10" s="60"/>
      <c r="C10" s="60"/>
      <c r="D10" s="58"/>
      <c r="E10" s="60"/>
      <c r="F10" s="1"/>
      <c r="I10" s="27" t="s">
        <v>60</v>
      </c>
      <c r="J10" s="27" t="s">
        <v>66</v>
      </c>
      <c r="K10" s="35">
        <v>102.171552660152</v>
      </c>
      <c r="L10" s="19">
        <v>5000</v>
      </c>
      <c r="M10" s="36">
        <v>4000</v>
      </c>
      <c r="N10" s="36">
        <v>8000</v>
      </c>
      <c r="O10" s="36">
        <v>12000</v>
      </c>
      <c r="P10" s="36">
        <v>20000</v>
      </c>
      <c r="Q10" s="36">
        <v>36000</v>
      </c>
      <c r="R10" s="29">
        <v>0.1</v>
      </c>
      <c r="S10" s="19">
        <f t="shared" si="0"/>
        <v>153.25732899022802</v>
      </c>
      <c r="V10" s="19" t="s">
        <v>57</v>
      </c>
      <c r="W10" s="19">
        <v>7</v>
      </c>
      <c r="X10" s="23" t="s">
        <v>210</v>
      </c>
      <c r="Y10" s="19">
        <v>20</v>
      </c>
      <c r="Z10" s="29">
        <v>8</v>
      </c>
      <c r="AA10" s="7"/>
    </row>
    <row r="11" spans="1:27" x14ac:dyDescent="0.2">
      <c r="A11" s="58"/>
      <c r="B11" s="60"/>
      <c r="C11" s="60"/>
      <c r="D11" s="60"/>
      <c r="E11" s="60"/>
      <c r="F11" s="1"/>
      <c r="I11" s="27" t="s">
        <v>67</v>
      </c>
      <c r="J11" s="27" t="s">
        <v>69</v>
      </c>
      <c r="K11" s="35">
        <v>167.1932681867535</v>
      </c>
      <c r="L11" s="19">
        <v>10000</v>
      </c>
      <c r="M11" s="36">
        <v>8000</v>
      </c>
      <c r="N11" s="36">
        <v>16000</v>
      </c>
      <c r="O11" s="36">
        <v>24000</v>
      </c>
      <c r="P11" s="36">
        <v>40000</v>
      </c>
      <c r="Q11" s="36">
        <v>72000</v>
      </c>
      <c r="R11" s="29">
        <v>0.1</v>
      </c>
      <c r="S11" s="19">
        <f t="shared" si="0"/>
        <v>250.78990228013026</v>
      </c>
      <c r="V11" s="19" t="s">
        <v>57</v>
      </c>
      <c r="W11" s="19">
        <v>8</v>
      </c>
      <c r="X11" s="23" t="s">
        <v>210</v>
      </c>
      <c r="Y11" s="19">
        <v>25</v>
      </c>
      <c r="Z11" s="29">
        <v>9</v>
      </c>
      <c r="AA11" s="7"/>
    </row>
    <row r="12" spans="1:27" x14ac:dyDescent="0.2">
      <c r="A12" s="58"/>
      <c r="B12" s="60"/>
      <c r="C12" s="60"/>
      <c r="D12" s="58"/>
      <c r="E12" s="60"/>
      <c r="F12" s="1"/>
      <c r="I12" s="49" t="s">
        <v>68</v>
      </c>
      <c r="J12" s="49" t="s">
        <v>70</v>
      </c>
      <c r="K12" s="35">
        <v>339.70141150922905</v>
      </c>
      <c r="L12" s="19">
        <v>20000</v>
      </c>
      <c r="M12" s="36">
        <v>8000</v>
      </c>
      <c r="N12" s="36">
        <v>16000</v>
      </c>
      <c r="O12" s="36">
        <v>24000</v>
      </c>
      <c r="P12" s="36">
        <v>40000</v>
      </c>
      <c r="Q12" s="36">
        <v>72000</v>
      </c>
      <c r="R12" s="29">
        <v>0.1</v>
      </c>
      <c r="S12" s="19">
        <f t="shared" si="0"/>
        <v>509.55211726384357</v>
      </c>
      <c r="V12" s="19" t="s">
        <v>57</v>
      </c>
      <c r="W12" s="19">
        <v>9</v>
      </c>
      <c r="X12" s="23" t="s">
        <v>210</v>
      </c>
      <c r="Y12" s="19">
        <v>30</v>
      </c>
      <c r="Z12" s="29">
        <v>10</v>
      </c>
      <c r="AA12" s="7"/>
    </row>
    <row r="13" spans="1:27" x14ac:dyDescent="0.2">
      <c r="A13" s="58"/>
      <c r="B13" s="58"/>
      <c r="C13" s="1"/>
      <c r="D13" s="60"/>
      <c r="E13" s="58"/>
      <c r="F13" s="1"/>
      <c r="I13" s="28"/>
      <c r="V13" s="19" t="s">
        <v>57</v>
      </c>
      <c r="W13" s="19">
        <v>10</v>
      </c>
      <c r="X13" s="23" t="s">
        <v>210</v>
      </c>
      <c r="Y13" s="19">
        <v>50</v>
      </c>
      <c r="Z13" s="29">
        <v>11</v>
      </c>
      <c r="AA13" s="7"/>
    </row>
    <row r="14" spans="1:27" x14ac:dyDescent="0.2">
      <c r="A14" s="58"/>
      <c r="B14" s="60"/>
      <c r="C14" s="60"/>
      <c r="D14" s="60"/>
      <c r="E14" s="60"/>
      <c r="F14" s="1"/>
      <c r="I14" t="s">
        <v>171</v>
      </c>
      <c r="V14" s="19" t="s">
        <v>59</v>
      </c>
      <c r="W14" s="19">
        <v>11</v>
      </c>
      <c r="X14" s="23" t="s">
        <v>211</v>
      </c>
      <c r="Y14" s="19">
        <v>10</v>
      </c>
      <c r="Z14" s="29">
        <v>12</v>
      </c>
      <c r="AA14" s="7"/>
    </row>
    <row r="15" spans="1:27" x14ac:dyDescent="0.2">
      <c r="A15" s="58"/>
      <c r="B15" s="60"/>
      <c r="C15" s="60"/>
      <c r="D15" s="60"/>
      <c r="E15" s="60"/>
      <c r="F15" s="1"/>
      <c r="I15" t="s">
        <v>172</v>
      </c>
      <c r="V15" s="19" t="s">
        <v>59</v>
      </c>
      <c r="W15" s="19">
        <v>12</v>
      </c>
      <c r="X15" s="23" t="s">
        <v>211</v>
      </c>
      <c r="Y15" s="19">
        <v>10</v>
      </c>
      <c r="Z15" s="29">
        <v>13</v>
      </c>
      <c r="AA15" s="7"/>
    </row>
    <row r="16" spans="1:27" x14ac:dyDescent="0.2">
      <c r="A16" s="58"/>
      <c r="B16" s="60"/>
      <c r="C16" s="58"/>
      <c r="D16" s="58"/>
      <c r="E16" s="60"/>
      <c r="F16" s="1"/>
      <c r="I16" t="s">
        <v>185</v>
      </c>
      <c r="V16" s="19" t="s">
        <v>59</v>
      </c>
      <c r="W16" s="19">
        <v>13</v>
      </c>
      <c r="X16" s="23" t="s">
        <v>211</v>
      </c>
      <c r="Y16" s="19">
        <v>15</v>
      </c>
      <c r="Z16" s="29">
        <v>14</v>
      </c>
      <c r="AA16" s="7"/>
    </row>
    <row r="17" spans="1:27" x14ac:dyDescent="0.2">
      <c r="V17" s="19" t="s">
        <v>59</v>
      </c>
      <c r="W17" s="19">
        <v>14</v>
      </c>
      <c r="X17" s="23" t="s">
        <v>211</v>
      </c>
      <c r="Y17" s="19">
        <v>15</v>
      </c>
      <c r="Z17" s="29">
        <v>15</v>
      </c>
      <c r="AA17" s="7"/>
    </row>
    <row r="18" spans="1:27" x14ac:dyDescent="0.2">
      <c r="V18" s="19" t="s">
        <v>59</v>
      </c>
      <c r="W18" s="19">
        <v>15</v>
      </c>
      <c r="X18" s="23" t="s">
        <v>211</v>
      </c>
      <c r="Y18" s="19">
        <v>20</v>
      </c>
      <c r="Z18" s="29">
        <v>16</v>
      </c>
      <c r="AA18" s="7"/>
    </row>
    <row r="19" spans="1:27" ht="17" thickBot="1" x14ac:dyDescent="0.25">
      <c r="V19" s="19" t="s">
        <v>59</v>
      </c>
      <c r="W19" s="19">
        <v>16</v>
      </c>
      <c r="X19" s="23" t="s">
        <v>211</v>
      </c>
      <c r="Y19" s="19">
        <v>25</v>
      </c>
      <c r="Z19" s="29">
        <v>17</v>
      </c>
      <c r="AA19" s="7"/>
    </row>
    <row r="20" spans="1:27" x14ac:dyDescent="0.2">
      <c r="A20" s="51"/>
      <c r="B20" s="114" t="s">
        <v>263</v>
      </c>
      <c r="C20" s="115"/>
      <c r="D20" s="116"/>
      <c r="E20" s="115" t="s">
        <v>264</v>
      </c>
      <c r="F20" s="115"/>
      <c r="G20" s="115"/>
      <c r="H20" s="116"/>
      <c r="I20" s="114" t="s">
        <v>265</v>
      </c>
      <c r="J20" s="115"/>
      <c r="K20" s="115"/>
      <c r="L20" s="116"/>
      <c r="M20" s="114" t="s">
        <v>266</v>
      </c>
      <c r="N20" s="115"/>
      <c r="O20" s="115"/>
      <c r="P20" s="116"/>
      <c r="V20" s="19" t="s">
        <v>59</v>
      </c>
      <c r="W20" s="19">
        <v>17</v>
      </c>
      <c r="X20" s="23" t="s">
        <v>211</v>
      </c>
      <c r="Y20" s="19">
        <v>25</v>
      </c>
      <c r="Z20" s="29">
        <v>18</v>
      </c>
      <c r="AA20" s="7"/>
    </row>
    <row r="21" spans="1:27" x14ac:dyDescent="0.2">
      <c r="A21" s="52" t="s">
        <v>111</v>
      </c>
      <c r="B21" s="53" t="s">
        <v>267</v>
      </c>
      <c r="C21" s="54" t="s">
        <v>268</v>
      </c>
      <c r="D21" s="55" t="s">
        <v>269</v>
      </c>
      <c r="E21" s="54" t="s">
        <v>112</v>
      </c>
      <c r="F21" s="54" t="s">
        <v>270</v>
      </c>
      <c r="G21" s="54" t="s">
        <v>113</v>
      </c>
      <c r="H21" s="55" t="s">
        <v>114</v>
      </c>
      <c r="I21" s="53" t="s">
        <v>112</v>
      </c>
      <c r="J21" s="54" t="s">
        <v>270</v>
      </c>
      <c r="K21" s="54" t="s">
        <v>113</v>
      </c>
      <c r="L21" s="55" t="s">
        <v>114</v>
      </c>
      <c r="M21" s="53" t="s">
        <v>112</v>
      </c>
      <c r="N21" s="54" t="s">
        <v>270</v>
      </c>
      <c r="O21" s="54" t="s">
        <v>113</v>
      </c>
      <c r="P21" s="55" t="s">
        <v>114</v>
      </c>
      <c r="V21" s="19" t="s">
        <v>59</v>
      </c>
      <c r="W21" s="19">
        <v>18</v>
      </c>
      <c r="X21" s="23" t="s">
        <v>211</v>
      </c>
      <c r="Y21" s="19">
        <v>30</v>
      </c>
      <c r="Z21" s="29">
        <v>19</v>
      </c>
      <c r="AA21" s="7"/>
    </row>
    <row r="22" spans="1:27" x14ac:dyDescent="0.2">
      <c r="A22" s="56" t="s">
        <v>271</v>
      </c>
      <c r="B22" s="57" t="str">
        <f>[1]分类!H42</f>
        <v>暴击伤害</v>
      </c>
      <c r="C22" s="58" t="str">
        <f>[1]分类!I42</f>
        <v>贯穿</v>
      </c>
      <c r="D22" s="59" t="str">
        <f>[1]分类!J42</f>
        <v>效果命中</v>
      </c>
      <c r="E22" s="60" t="s">
        <v>258</v>
      </c>
      <c r="F22" s="60" t="s">
        <v>258</v>
      </c>
      <c r="G22" s="60">
        <v>0.4</v>
      </c>
      <c r="H22" s="61">
        <v>0.6</v>
      </c>
      <c r="I22" s="62" t="s">
        <v>258</v>
      </c>
      <c r="J22" s="60" t="s">
        <v>258</v>
      </c>
      <c r="K22" s="60">
        <v>0.4</v>
      </c>
      <c r="L22" s="61">
        <v>0.6</v>
      </c>
      <c r="M22" s="62" t="s">
        <v>258</v>
      </c>
      <c r="N22" s="60" t="s">
        <v>258</v>
      </c>
      <c r="O22" s="60">
        <v>0.4</v>
      </c>
      <c r="P22" s="61">
        <v>0.6</v>
      </c>
      <c r="V22" s="19" t="s">
        <v>59</v>
      </c>
      <c r="W22" s="19">
        <v>19</v>
      </c>
      <c r="X22" s="23" t="s">
        <v>211</v>
      </c>
      <c r="Y22" s="19">
        <v>40</v>
      </c>
      <c r="Z22" s="29">
        <v>20</v>
      </c>
      <c r="AA22" s="7"/>
    </row>
    <row r="23" spans="1:27" x14ac:dyDescent="0.2">
      <c r="A23" s="56" t="s">
        <v>272</v>
      </c>
      <c r="B23" s="57">
        <f>[1]分类!H43</f>
        <v>15000</v>
      </c>
      <c r="C23" s="58">
        <f>[1]分类!I43</f>
        <v>0</v>
      </c>
      <c r="D23" s="59">
        <f>[1]分类!J43</f>
        <v>0</v>
      </c>
      <c r="E23" s="60">
        <v>0.8</v>
      </c>
      <c r="F23" s="60" t="s">
        <v>258</v>
      </c>
      <c r="G23" s="60" t="s">
        <v>258</v>
      </c>
      <c r="H23" s="61">
        <v>0.2</v>
      </c>
      <c r="I23" s="62">
        <v>0.8</v>
      </c>
      <c r="J23" s="60" t="s">
        <v>258</v>
      </c>
      <c r="K23" s="60" t="s">
        <v>258</v>
      </c>
      <c r="L23" s="61">
        <v>0.2</v>
      </c>
      <c r="M23" s="62">
        <v>0.8</v>
      </c>
      <c r="N23" s="60" t="s">
        <v>258</v>
      </c>
      <c r="O23" s="60" t="s">
        <v>258</v>
      </c>
      <c r="P23" s="61">
        <v>0.2</v>
      </c>
      <c r="V23" s="19" t="s">
        <v>59</v>
      </c>
      <c r="W23" s="19">
        <v>20</v>
      </c>
      <c r="X23" s="23" t="s">
        <v>211</v>
      </c>
      <c r="Y23" s="19">
        <v>50</v>
      </c>
      <c r="Z23" s="29">
        <v>21</v>
      </c>
      <c r="AA23" s="7"/>
    </row>
    <row r="24" spans="1:27" x14ac:dyDescent="0.2">
      <c r="A24" s="56" t="s">
        <v>273</v>
      </c>
      <c r="B24" s="57">
        <f>[1]分类!H44</f>
        <v>15000</v>
      </c>
      <c r="C24" s="58">
        <f>[1]分类!I44</f>
        <v>0</v>
      </c>
      <c r="D24" s="59">
        <f>[1]分类!J44</f>
        <v>0</v>
      </c>
      <c r="E24" s="60" t="s">
        <v>258</v>
      </c>
      <c r="F24" s="60">
        <v>0.6</v>
      </c>
      <c r="G24" s="60">
        <v>0.3</v>
      </c>
      <c r="H24" s="61" t="s">
        <v>258</v>
      </c>
      <c r="I24" s="62" t="s">
        <v>258</v>
      </c>
      <c r="J24" s="60">
        <v>0.6</v>
      </c>
      <c r="K24" s="63">
        <v>0.4</v>
      </c>
      <c r="L24" s="61" t="s">
        <v>258</v>
      </c>
      <c r="M24" s="62" t="s">
        <v>258</v>
      </c>
      <c r="N24" s="60">
        <v>0.6</v>
      </c>
      <c r="O24" s="63">
        <v>0.4</v>
      </c>
      <c r="P24" s="61" t="s">
        <v>258</v>
      </c>
      <c r="V24" s="19" t="s">
        <v>67</v>
      </c>
      <c r="W24" s="19">
        <v>21</v>
      </c>
      <c r="X24" s="23" t="s">
        <v>213</v>
      </c>
      <c r="Y24" s="19">
        <v>10</v>
      </c>
      <c r="Z24" s="29">
        <v>22</v>
      </c>
      <c r="AA24" s="7"/>
    </row>
    <row r="25" spans="1:27" x14ac:dyDescent="0.2">
      <c r="A25" s="56" t="s">
        <v>274</v>
      </c>
      <c r="B25" s="57">
        <f>[1]分类!H45</f>
        <v>15000</v>
      </c>
      <c r="C25" s="58">
        <f>[1]分类!I45</f>
        <v>0</v>
      </c>
      <c r="D25" s="59">
        <f>[1]分类!J45</f>
        <v>0</v>
      </c>
      <c r="E25" s="60">
        <v>0.7</v>
      </c>
      <c r="F25" s="60" t="s">
        <v>258</v>
      </c>
      <c r="G25" s="60" t="s">
        <v>258</v>
      </c>
      <c r="H25" s="61">
        <v>0.3</v>
      </c>
      <c r="I25" s="62">
        <v>0.4</v>
      </c>
      <c r="J25" s="60" t="s">
        <v>258</v>
      </c>
      <c r="K25" s="60" t="s">
        <v>258</v>
      </c>
      <c r="L25" s="61">
        <v>0.6</v>
      </c>
      <c r="M25" s="62">
        <v>0.7</v>
      </c>
      <c r="N25" s="60" t="s">
        <v>258</v>
      </c>
      <c r="O25" s="60" t="s">
        <v>258</v>
      </c>
      <c r="P25" s="61">
        <v>0.3</v>
      </c>
      <c r="V25" s="19" t="s">
        <v>67</v>
      </c>
      <c r="W25" s="19">
        <v>22</v>
      </c>
      <c r="X25" s="23" t="s">
        <v>213</v>
      </c>
      <c r="Y25" s="19">
        <v>20</v>
      </c>
      <c r="Z25" s="29">
        <v>23</v>
      </c>
      <c r="AA25" s="7"/>
    </row>
    <row r="26" spans="1:27" x14ac:dyDescent="0.2">
      <c r="A26" s="56" t="s">
        <v>275</v>
      </c>
      <c r="B26" s="57">
        <f>[1]分类!H46</f>
        <v>15000</v>
      </c>
      <c r="C26" s="58">
        <f>[1]分类!I46</f>
        <v>0</v>
      </c>
      <c r="D26" s="59">
        <f>[1]分类!J46</f>
        <v>0</v>
      </c>
      <c r="E26" s="60" t="s">
        <v>258</v>
      </c>
      <c r="F26" s="60" t="s">
        <v>258</v>
      </c>
      <c r="G26" s="60" t="s">
        <v>258</v>
      </c>
      <c r="H26" s="61" t="s">
        <v>258</v>
      </c>
      <c r="I26" s="62" t="s">
        <v>258</v>
      </c>
      <c r="J26" s="60" t="s">
        <v>258</v>
      </c>
      <c r="K26" s="60" t="s">
        <v>258</v>
      </c>
      <c r="L26" s="61" t="s">
        <v>258</v>
      </c>
      <c r="M26" s="62" t="s">
        <v>258</v>
      </c>
      <c r="N26" s="60" t="s">
        <v>258</v>
      </c>
      <c r="O26" s="60" t="s">
        <v>258</v>
      </c>
      <c r="P26" s="61" t="s">
        <v>258</v>
      </c>
      <c r="V26" s="19" t="s">
        <v>67</v>
      </c>
      <c r="W26" s="19">
        <v>23</v>
      </c>
      <c r="X26" s="23" t="s">
        <v>213</v>
      </c>
      <c r="Y26" s="19">
        <v>20</v>
      </c>
      <c r="Z26" s="29">
        <v>24</v>
      </c>
      <c r="AA26" s="7"/>
    </row>
    <row r="27" spans="1:27" x14ac:dyDescent="0.2">
      <c r="A27" s="56" t="s">
        <v>276</v>
      </c>
      <c r="B27" s="57">
        <f>[1]分类!H47</f>
        <v>15000</v>
      </c>
      <c r="C27" s="58">
        <f>[1]分类!I47</f>
        <v>0</v>
      </c>
      <c r="D27" s="59">
        <f>[1]分类!J47</f>
        <v>0</v>
      </c>
      <c r="E27" s="60">
        <v>1</v>
      </c>
      <c r="F27" s="60" t="s">
        <v>258</v>
      </c>
      <c r="G27" s="60" t="s">
        <v>258</v>
      </c>
      <c r="H27" s="61" t="s">
        <v>258</v>
      </c>
      <c r="I27" s="62">
        <v>0.5</v>
      </c>
      <c r="J27" s="60" t="s">
        <v>258</v>
      </c>
      <c r="K27" s="60" t="s">
        <v>258</v>
      </c>
      <c r="L27" s="61">
        <v>0.5</v>
      </c>
      <c r="M27" s="62" t="s">
        <v>258</v>
      </c>
      <c r="N27" s="60" t="s">
        <v>258</v>
      </c>
      <c r="O27" s="60" t="s">
        <v>258</v>
      </c>
      <c r="P27" s="61" t="s">
        <v>258</v>
      </c>
      <c r="V27" s="19" t="s">
        <v>67</v>
      </c>
      <c r="W27" s="19">
        <v>24</v>
      </c>
      <c r="X27" s="23" t="s">
        <v>213</v>
      </c>
      <c r="Y27" s="19">
        <v>20</v>
      </c>
      <c r="Z27" s="29">
        <v>25</v>
      </c>
      <c r="AA27" s="7"/>
    </row>
    <row r="28" spans="1:27" x14ac:dyDescent="0.2">
      <c r="A28" s="56" t="s">
        <v>277</v>
      </c>
      <c r="B28" s="57">
        <f>[1]分类!H48</f>
        <v>0</v>
      </c>
      <c r="C28" s="58">
        <f>[1]分类!I48</f>
        <v>0</v>
      </c>
      <c r="D28" s="59">
        <f>[1]分类!J48</f>
        <v>0</v>
      </c>
      <c r="E28" s="60" t="s">
        <v>258</v>
      </c>
      <c r="F28" s="60">
        <v>1</v>
      </c>
      <c r="G28" s="60" t="s">
        <v>258</v>
      </c>
      <c r="H28" s="61" t="s">
        <v>258</v>
      </c>
      <c r="I28" s="62" t="s">
        <v>258</v>
      </c>
      <c r="J28" s="60">
        <v>1</v>
      </c>
      <c r="K28" s="60" t="s">
        <v>258</v>
      </c>
      <c r="L28" s="61" t="s">
        <v>258</v>
      </c>
      <c r="M28" s="62" t="s">
        <v>258</v>
      </c>
      <c r="N28" s="60" t="s">
        <v>258</v>
      </c>
      <c r="O28" s="60" t="s">
        <v>258</v>
      </c>
      <c r="P28" s="61" t="s">
        <v>258</v>
      </c>
      <c r="V28" s="19" t="s">
        <v>67</v>
      </c>
      <c r="W28" s="19">
        <v>25</v>
      </c>
      <c r="X28" s="23" t="s">
        <v>213</v>
      </c>
      <c r="Y28" s="19">
        <v>30</v>
      </c>
      <c r="Z28" s="29">
        <v>26</v>
      </c>
      <c r="AA28" s="7"/>
    </row>
    <row r="29" spans="1:27" x14ac:dyDescent="0.2">
      <c r="A29" s="56" t="s">
        <v>278</v>
      </c>
      <c r="B29" s="57">
        <f>[1]分类!H49</f>
        <v>0</v>
      </c>
      <c r="C29" s="58">
        <f>[1]分类!I49</f>
        <v>0</v>
      </c>
      <c r="D29" s="59">
        <f>[1]分类!J49</f>
        <v>0</v>
      </c>
      <c r="E29" s="60" t="s">
        <v>258</v>
      </c>
      <c r="F29" s="60">
        <v>0.7</v>
      </c>
      <c r="G29" s="60">
        <v>0.3</v>
      </c>
      <c r="H29" s="61" t="s">
        <v>258</v>
      </c>
      <c r="I29" s="62" t="s">
        <v>258</v>
      </c>
      <c r="J29" s="60">
        <v>0.7</v>
      </c>
      <c r="K29" s="63">
        <v>0.3</v>
      </c>
      <c r="L29" s="61" t="s">
        <v>258</v>
      </c>
      <c r="M29" s="62" t="s">
        <v>258</v>
      </c>
      <c r="N29" s="60">
        <v>1</v>
      </c>
      <c r="O29" s="60" t="s">
        <v>258</v>
      </c>
      <c r="P29" s="61" t="s">
        <v>258</v>
      </c>
      <c r="V29" s="19" t="s">
        <v>67</v>
      </c>
      <c r="W29" s="19">
        <v>26</v>
      </c>
      <c r="X29" s="23" t="s">
        <v>213</v>
      </c>
      <c r="Y29" s="19">
        <v>30</v>
      </c>
      <c r="Z29" s="29">
        <v>27</v>
      </c>
      <c r="AA29" s="7"/>
    </row>
    <row r="30" spans="1:27" ht="17" thickBot="1" x14ac:dyDescent="0.25">
      <c r="A30" s="64" t="s">
        <v>279</v>
      </c>
      <c r="B30" s="65">
        <f>[1]分类!H50</f>
        <v>0</v>
      </c>
      <c r="C30" s="66">
        <f>[1]分类!I50</f>
        <v>0</v>
      </c>
      <c r="D30" s="67">
        <f>[1]分类!J50</f>
        <v>0</v>
      </c>
      <c r="E30" s="68" t="s">
        <v>258</v>
      </c>
      <c r="F30" s="68" t="s">
        <v>258</v>
      </c>
      <c r="G30" s="68" t="s">
        <v>258</v>
      </c>
      <c r="H30" s="69" t="s">
        <v>258</v>
      </c>
      <c r="I30" s="70" t="s">
        <v>258</v>
      </c>
      <c r="J30" s="68" t="s">
        <v>258</v>
      </c>
      <c r="K30" s="68" t="s">
        <v>258</v>
      </c>
      <c r="L30" s="69" t="s">
        <v>258</v>
      </c>
      <c r="M30" s="70" t="s">
        <v>258</v>
      </c>
      <c r="N30" s="68" t="s">
        <v>258</v>
      </c>
      <c r="O30" s="68" t="s">
        <v>258</v>
      </c>
      <c r="P30" s="69" t="s">
        <v>258</v>
      </c>
      <c r="V30" s="19" t="s">
        <v>67</v>
      </c>
      <c r="W30" s="19">
        <v>27</v>
      </c>
      <c r="X30" s="23" t="s">
        <v>213</v>
      </c>
      <c r="Y30" s="19">
        <v>40</v>
      </c>
      <c r="Z30" s="29">
        <v>28</v>
      </c>
      <c r="AA30" s="7"/>
    </row>
    <row r="31" spans="1:27" x14ac:dyDescent="0.2">
      <c r="V31" s="19" t="s">
        <v>67</v>
      </c>
      <c r="W31" s="19">
        <v>28</v>
      </c>
      <c r="X31" s="23" t="s">
        <v>213</v>
      </c>
      <c r="Y31" s="19">
        <v>40</v>
      </c>
      <c r="Z31" s="29">
        <v>29</v>
      </c>
      <c r="AA31" s="7"/>
    </row>
    <row r="32" spans="1:27" x14ac:dyDescent="0.2">
      <c r="V32" s="19" t="s">
        <v>67</v>
      </c>
      <c r="W32" s="19">
        <v>29</v>
      </c>
      <c r="X32" s="23" t="s">
        <v>213</v>
      </c>
      <c r="Y32" s="19">
        <v>40</v>
      </c>
      <c r="Z32" s="29">
        <v>30</v>
      </c>
      <c r="AA32" s="7"/>
    </row>
    <row r="33" spans="1:27" x14ac:dyDescent="0.2">
      <c r="V33" s="19" t="s">
        <v>67</v>
      </c>
      <c r="W33" s="19">
        <v>30</v>
      </c>
      <c r="X33" s="23" t="s">
        <v>213</v>
      </c>
      <c r="Y33" s="19">
        <v>50</v>
      </c>
      <c r="Z33" s="29">
        <v>31</v>
      </c>
      <c r="AA33" s="7"/>
    </row>
    <row r="35" spans="1:27" x14ac:dyDescent="0.2">
      <c r="A35" s="111" t="s">
        <v>261</v>
      </c>
      <c r="B35" s="113"/>
      <c r="C35" s="45">
        <v>3.7</v>
      </c>
      <c r="D35" s="45">
        <v>4.5999999999999996</v>
      </c>
      <c r="E35" s="45">
        <v>3.8</v>
      </c>
      <c r="F35" s="45">
        <v>0.2</v>
      </c>
      <c r="G35" s="45">
        <v>3.8</v>
      </c>
      <c r="H35" s="45">
        <v>4.8</v>
      </c>
      <c r="I35" s="45">
        <v>3</v>
      </c>
      <c r="J35" s="45">
        <v>37</v>
      </c>
      <c r="K35" s="45">
        <v>45</v>
      </c>
      <c r="L35" s="45">
        <v>45</v>
      </c>
    </row>
    <row r="36" spans="1:27" x14ac:dyDescent="0.2">
      <c r="A36" s="42" t="s">
        <v>246</v>
      </c>
      <c r="B36" s="42" t="s">
        <v>247</v>
      </c>
      <c r="C36" s="42" t="s">
        <v>248</v>
      </c>
      <c r="D36" s="42" t="s">
        <v>249</v>
      </c>
      <c r="E36" s="42" t="s">
        <v>250</v>
      </c>
      <c r="F36" s="42" t="s">
        <v>251</v>
      </c>
      <c r="G36" s="42" t="s">
        <v>252</v>
      </c>
      <c r="H36" s="42" t="s">
        <v>253</v>
      </c>
      <c r="I36" s="42" t="s">
        <v>254</v>
      </c>
      <c r="J36" s="42" t="s">
        <v>255</v>
      </c>
      <c r="K36" s="42" t="s">
        <v>256</v>
      </c>
      <c r="L36" s="42" t="s">
        <v>257</v>
      </c>
    </row>
    <row r="37" spans="1:27" x14ac:dyDescent="0.2">
      <c r="A37" s="111" t="s">
        <v>245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3"/>
    </row>
    <row r="38" spans="1:27" x14ac:dyDescent="0.2">
      <c r="A38" s="42">
        <v>1</v>
      </c>
      <c r="B38" s="42">
        <v>1</v>
      </c>
      <c r="C38" s="42">
        <v>12</v>
      </c>
      <c r="D38" s="42" t="s">
        <v>258</v>
      </c>
      <c r="E38" s="42" t="s">
        <v>258</v>
      </c>
      <c r="F38" s="42" t="s">
        <v>258</v>
      </c>
      <c r="G38" s="42" t="s">
        <v>258</v>
      </c>
      <c r="H38" s="42" t="s">
        <v>258</v>
      </c>
      <c r="I38" s="42" t="s">
        <v>258</v>
      </c>
      <c r="J38" s="42" t="s">
        <v>258</v>
      </c>
      <c r="K38" s="42" t="s">
        <v>258</v>
      </c>
      <c r="L38" s="42" t="s">
        <v>258</v>
      </c>
      <c r="M38">
        <f>SUMPRODUCT($C$35:$L$35,C38:L38)</f>
        <v>44.400000000000006</v>
      </c>
    </row>
    <row r="39" spans="1:27" x14ac:dyDescent="0.2">
      <c r="A39" s="42">
        <v>1</v>
      </c>
      <c r="B39" s="42">
        <v>2</v>
      </c>
      <c r="C39" s="42">
        <v>6</v>
      </c>
      <c r="D39" s="42" t="s">
        <v>258</v>
      </c>
      <c r="E39" s="42" t="s">
        <v>258</v>
      </c>
      <c r="F39" s="42">
        <v>120</v>
      </c>
      <c r="G39" s="42" t="s">
        <v>258</v>
      </c>
      <c r="H39" s="42" t="s">
        <v>258</v>
      </c>
      <c r="I39" s="42" t="s">
        <v>258</v>
      </c>
      <c r="J39" s="42" t="s">
        <v>258</v>
      </c>
      <c r="K39" s="42" t="s">
        <v>258</v>
      </c>
      <c r="L39" s="42" t="s">
        <v>258</v>
      </c>
      <c r="M39">
        <f t="shared" ref="M39:M77" si="1">SUMPRODUCT($C$35:$L$35,C39:L39)</f>
        <v>46.2</v>
      </c>
    </row>
    <row r="40" spans="1:27" x14ac:dyDescent="0.2">
      <c r="A40" s="42">
        <v>1</v>
      </c>
      <c r="B40" s="42">
        <v>3</v>
      </c>
      <c r="C40" s="42" t="s">
        <v>258</v>
      </c>
      <c r="D40" s="42">
        <v>10</v>
      </c>
      <c r="E40" s="42" t="s">
        <v>258</v>
      </c>
      <c r="F40" s="42" t="s">
        <v>258</v>
      </c>
      <c r="G40" s="42" t="s">
        <v>258</v>
      </c>
      <c r="H40" s="42" t="s">
        <v>258</v>
      </c>
      <c r="I40" s="42" t="s">
        <v>258</v>
      </c>
      <c r="J40" s="42" t="s">
        <v>258</v>
      </c>
      <c r="K40" s="42" t="s">
        <v>258</v>
      </c>
      <c r="L40" s="42" t="s">
        <v>258</v>
      </c>
      <c r="M40">
        <f t="shared" si="1"/>
        <v>46</v>
      </c>
    </row>
    <row r="41" spans="1:27" x14ac:dyDescent="0.2">
      <c r="A41" s="42">
        <v>1</v>
      </c>
      <c r="B41" s="42">
        <v>4</v>
      </c>
      <c r="C41" s="42" t="s">
        <v>258</v>
      </c>
      <c r="D41" s="42" t="s">
        <v>258</v>
      </c>
      <c r="E41" s="42">
        <v>2</v>
      </c>
      <c r="F41" s="42">
        <v>200</v>
      </c>
      <c r="G41" s="42" t="s">
        <v>258</v>
      </c>
      <c r="H41" s="42" t="s">
        <v>258</v>
      </c>
      <c r="I41" s="42" t="s">
        <v>258</v>
      </c>
      <c r="J41" s="42" t="s">
        <v>258</v>
      </c>
      <c r="K41" s="42" t="s">
        <v>258</v>
      </c>
      <c r="L41" s="42" t="s">
        <v>258</v>
      </c>
      <c r="M41">
        <f t="shared" si="1"/>
        <v>47.6</v>
      </c>
    </row>
    <row r="42" spans="1:27" x14ac:dyDescent="0.2">
      <c r="A42" s="42">
        <f>A38+1</f>
        <v>2</v>
      </c>
      <c r="B42" s="42">
        <f>B38</f>
        <v>1</v>
      </c>
      <c r="C42" s="42">
        <v>27</v>
      </c>
      <c r="D42" s="42" t="s">
        <v>258</v>
      </c>
      <c r="E42" s="42">
        <v>5</v>
      </c>
      <c r="F42" s="42" t="s">
        <v>258</v>
      </c>
      <c r="G42" s="42" t="s">
        <v>258</v>
      </c>
      <c r="H42" s="42" t="s">
        <v>258</v>
      </c>
      <c r="I42" s="42" t="s">
        <v>258</v>
      </c>
      <c r="J42" s="42" t="s">
        <v>258</v>
      </c>
      <c r="K42" s="42" t="s">
        <v>258</v>
      </c>
      <c r="L42" s="42" t="s">
        <v>258</v>
      </c>
      <c r="M42">
        <f t="shared" si="1"/>
        <v>118.9</v>
      </c>
    </row>
    <row r="43" spans="1:27" x14ac:dyDescent="0.2">
      <c r="A43" s="42">
        <f t="shared" ref="A43:A77" si="2">A39+1</f>
        <v>2</v>
      </c>
      <c r="B43" s="42">
        <f t="shared" ref="B43:B77" si="3">B39</f>
        <v>2</v>
      </c>
      <c r="C43" s="42">
        <v>15</v>
      </c>
      <c r="D43" s="42" t="s">
        <v>258</v>
      </c>
      <c r="E43" s="42" t="s">
        <v>258</v>
      </c>
      <c r="F43" s="42">
        <v>265</v>
      </c>
      <c r="G43" s="42">
        <v>2</v>
      </c>
      <c r="H43" s="42" t="s">
        <v>258</v>
      </c>
      <c r="I43" s="42" t="s">
        <v>258</v>
      </c>
      <c r="J43" s="42" t="s">
        <v>258</v>
      </c>
      <c r="K43" s="42" t="s">
        <v>258</v>
      </c>
      <c r="L43" s="42" t="s">
        <v>258</v>
      </c>
      <c r="M43">
        <f t="shared" si="1"/>
        <v>116.1</v>
      </c>
    </row>
    <row r="44" spans="1:27" x14ac:dyDescent="0.2">
      <c r="A44" s="42">
        <f t="shared" si="2"/>
        <v>2</v>
      </c>
      <c r="B44" s="42">
        <f t="shared" si="3"/>
        <v>3</v>
      </c>
      <c r="C44" s="42" t="s">
        <v>258</v>
      </c>
      <c r="D44" s="42">
        <v>23</v>
      </c>
      <c r="E44" s="42" t="s">
        <v>258</v>
      </c>
      <c r="F44" s="42" t="s">
        <v>258</v>
      </c>
      <c r="G44" s="42" t="s">
        <v>258</v>
      </c>
      <c r="H44" s="42">
        <v>2</v>
      </c>
      <c r="I44" s="42" t="s">
        <v>258</v>
      </c>
      <c r="J44" s="42" t="s">
        <v>258</v>
      </c>
      <c r="K44" s="42" t="s">
        <v>258</v>
      </c>
      <c r="L44" s="42" t="s">
        <v>258</v>
      </c>
      <c r="M44">
        <f t="shared" si="1"/>
        <v>115.39999999999999</v>
      </c>
    </row>
    <row r="45" spans="1:27" x14ac:dyDescent="0.2">
      <c r="A45" s="42">
        <f t="shared" si="2"/>
        <v>2</v>
      </c>
      <c r="B45" s="42">
        <f t="shared" si="3"/>
        <v>4</v>
      </c>
      <c r="C45" s="42" t="s">
        <v>258</v>
      </c>
      <c r="D45" s="42" t="s">
        <v>258</v>
      </c>
      <c r="E45" s="42">
        <v>3</v>
      </c>
      <c r="F45" s="42">
        <v>530</v>
      </c>
      <c r="G45" s="42" t="s">
        <v>258</v>
      </c>
      <c r="H45" s="42" t="s">
        <v>258</v>
      </c>
      <c r="I45" s="42" t="s">
        <v>258</v>
      </c>
      <c r="J45" s="42" t="s">
        <v>258</v>
      </c>
      <c r="K45" s="42" t="s">
        <v>258</v>
      </c>
      <c r="L45" s="42" t="s">
        <v>258</v>
      </c>
      <c r="M45">
        <f t="shared" si="1"/>
        <v>117.4</v>
      </c>
    </row>
    <row r="46" spans="1:27" x14ac:dyDescent="0.2">
      <c r="A46" s="42">
        <f t="shared" si="2"/>
        <v>3</v>
      </c>
      <c r="B46" s="42">
        <f t="shared" si="3"/>
        <v>1</v>
      </c>
      <c r="C46" s="42">
        <v>40</v>
      </c>
      <c r="D46" s="42">
        <v>6</v>
      </c>
      <c r="E46" s="42">
        <v>8</v>
      </c>
      <c r="F46" s="42" t="s">
        <v>258</v>
      </c>
      <c r="G46" s="42" t="s">
        <v>258</v>
      </c>
      <c r="H46" s="42" t="s">
        <v>258</v>
      </c>
      <c r="I46" s="42" t="s">
        <v>258</v>
      </c>
      <c r="J46" s="42" t="s">
        <v>258</v>
      </c>
      <c r="K46" s="42" t="s">
        <v>258</v>
      </c>
      <c r="L46" s="42" t="s">
        <v>258</v>
      </c>
      <c r="M46">
        <f t="shared" si="1"/>
        <v>206</v>
      </c>
    </row>
    <row r="47" spans="1:27" x14ac:dyDescent="0.2">
      <c r="A47" s="42">
        <f t="shared" si="2"/>
        <v>3</v>
      </c>
      <c r="B47" s="42">
        <f t="shared" si="3"/>
        <v>2</v>
      </c>
      <c r="C47" s="42">
        <v>25</v>
      </c>
      <c r="D47" s="42" t="s">
        <v>258</v>
      </c>
      <c r="E47" s="42" t="s">
        <v>258</v>
      </c>
      <c r="F47" s="42">
        <v>450</v>
      </c>
      <c r="G47" s="42">
        <v>5</v>
      </c>
      <c r="H47" s="42" t="s">
        <v>258</v>
      </c>
      <c r="I47" s="42" t="s">
        <v>258</v>
      </c>
      <c r="J47" s="42" t="s">
        <v>258</v>
      </c>
      <c r="K47" s="42" t="s">
        <v>258</v>
      </c>
      <c r="L47" s="42" t="s">
        <v>258</v>
      </c>
      <c r="M47">
        <f t="shared" si="1"/>
        <v>201.5</v>
      </c>
    </row>
    <row r="48" spans="1:27" x14ac:dyDescent="0.2">
      <c r="A48" s="42">
        <f t="shared" si="2"/>
        <v>3</v>
      </c>
      <c r="B48" s="42">
        <f t="shared" si="3"/>
        <v>3</v>
      </c>
      <c r="C48" s="42" t="s">
        <v>258</v>
      </c>
      <c r="D48" s="42">
        <v>40</v>
      </c>
      <c r="E48" s="42" t="s">
        <v>258</v>
      </c>
      <c r="F48" s="42" t="s">
        <v>258</v>
      </c>
      <c r="G48" s="42" t="s">
        <v>258</v>
      </c>
      <c r="H48" s="42">
        <v>4</v>
      </c>
      <c r="I48" s="42" t="s">
        <v>258</v>
      </c>
      <c r="J48" s="42" t="s">
        <v>258</v>
      </c>
      <c r="K48" s="42" t="s">
        <v>258</v>
      </c>
      <c r="L48" s="42" t="s">
        <v>258</v>
      </c>
      <c r="M48">
        <f t="shared" si="1"/>
        <v>203.2</v>
      </c>
    </row>
    <row r="49" spans="1:13" x14ac:dyDescent="0.2">
      <c r="A49" s="42">
        <f t="shared" si="2"/>
        <v>3</v>
      </c>
      <c r="B49" s="42">
        <f t="shared" si="3"/>
        <v>4</v>
      </c>
      <c r="C49" s="42" t="s">
        <v>258</v>
      </c>
      <c r="D49" s="42" t="s">
        <v>258</v>
      </c>
      <c r="E49" s="42">
        <v>6</v>
      </c>
      <c r="F49" s="42">
        <v>900</v>
      </c>
      <c r="G49" s="42" t="s">
        <v>258</v>
      </c>
      <c r="H49" s="42" t="s">
        <v>258</v>
      </c>
      <c r="I49" s="42" t="s">
        <v>258</v>
      </c>
      <c r="J49" s="42" t="s">
        <v>258</v>
      </c>
      <c r="K49" s="42" t="s">
        <v>258</v>
      </c>
      <c r="L49" s="42" t="s">
        <v>258</v>
      </c>
      <c r="M49">
        <f t="shared" si="1"/>
        <v>202.8</v>
      </c>
    </row>
    <row r="50" spans="1:13" x14ac:dyDescent="0.2">
      <c r="A50" s="42">
        <f t="shared" si="2"/>
        <v>4</v>
      </c>
      <c r="B50" s="42">
        <f t="shared" si="3"/>
        <v>1</v>
      </c>
      <c r="C50" s="42">
        <v>100</v>
      </c>
      <c r="D50" s="42">
        <v>18</v>
      </c>
      <c r="E50" s="42">
        <v>14</v>
      </c>
      <c r="F50" s="42" t="s">
        <v>258</v>
      </c>
      <c r="G50" s="42" t="s">
        <v>258</v>
      </c>
      <c r="H50" s="42" t="s">
        <v>258</v>
      </c>
      <c r="I50" s="42" t="s">
        <v>258</v>
      </c>
      <c r="J50" s="42" t="s">
        <v>258</v>
      </c>
      <c r="K50" s="42" t="s">
        <v>258</v>
      </c>
      <c r="L50" s="42" t="s">
        <v>258</v>
      </c>
      <c r="M50">
        <f t="shared" si="1"/>
        <v>506</v>
      </c>
    </row>
    <row r="51" spans="1:13" x14ac:dyDescent="0.2">
      <c r="A51" s="42">
        <f t="shared" si="2"/>
        <v>4</v>
      </c>
      <c r="B51" s="42">
        <f t="shared" si="3"/>
        <v>2</v>
      </c>
      <c r="C51" s="42">
        <v>50</v>
      </c>
      <c r="D51" s="42" t="s">
        <v>258</v>
      </c>
      <c r="E51" s="42" t="s">
        <v>258</v>
      </c>
      <c r="F51" s="42">
        <v>1300</v>
      </c>
      <c r="G51" s="42">
        <v>15</v>
      </c>
      <c r="H51" s="42" t="s">
        <v>258</v>
      </c>
      <c r="I51" s="42" t="s">
        <v>258</v>
      </c>
      <c r="J51" s="42" t="s">
        <v>258</v>
      </c>
      <c r="K51" s="42" t="s">
        <v>258</v>
      </c>
      <c r="L51" s="42" t="s">
        <v>258</v>
      </c>
      <c r="M51">
        <f t="shared" si="1"/>
        <v>502</v>
      </c>
    </row>
    <row r="52" spans="1:13" x14ac:dyDescent="0.2">
      <c r="A52" s="42">
        <f t="shared" si="2"/>
        <v>4</v>
      </c>
      <c r="B52" s="42">
        <f t="shared" si="3"/>
        <v>3</v>
      </c>
      <c r="C52" s="42" t="s">
        <v>258</v>
      </c>
      <c r="D52" s="42">
        <v>100</v>
      </c>
      <c r="E52" s="42" t="s">
        <v>258</v>
      </c>
      <c r="F52" s="42" t="s">
        <v>258</v>
      </c>
      <c r="G52" s="42" t="s">
        <v>258</v>
      </c>
      <c r="H52" s="42">
        <v>10</v>
      </c>
      <c r="I52" s="42" t="s">
        <v>258</v>
      </c>
      <c r="J52" s="42" t="s">
        <v>258</v>
      </c>
      <c r="K52" s="42" t="s">
        <v>258</v>
      </c>
      <c r="L52" s="42" t="s">
        <v>258</v>
      </c>
      <c r="M52">
        <f t="shared" si="1"/>
        <v>507.99999999999994</v>
      </c>
    </row>
    <row r="53" spans="1:13" x14ac:dyDescent="0.2">
      <c r="A53" s="42">
        <f t="shared" si="2"/>
        <v>4</v>
      </c>
      <c r="B53" s="42">
        <f t="shared" si="3"/>
        <v>4</v>
      </c>
      <c r="C53" s="42" t="s">
        <v>258</v>
      </c>
      <c r="D53" s="42" t="s">
        <v>258</v>
      </c>
      <c r="E53" s="42">
        <v>16</v>
      </c>
      <c r="F53" s="42">
        <v>2200</v>
      </c>
      <c r="G53" s="42" t="s">
        <v>258</v>
      </c>
      <c r="H53" s="42" t="s">
        <v>258</v>
      </c>
      <c r="I53" s="42">
        <v>2</v>
      </c>
      <c r="J53" s="42" t="s">
        <v>258</v>
      </c>
      <c r="K53" s="42" t="s">
        <v>258</v>
      </c>
      <c r="L53" s="42" t="s">
        <v>258</v>
      </c>
      <c r="M53">
        <f t="shared" si="1"/>
        <v>506.8</v>
      </c>
    </row>
    <row r="54" spans="1:13" x14ac:dyDescent="0.2">
      <c r="A54" s="42">
        <f t="shared" si="2"/>
        <v>5</v>
      </c>
      <c r="B54" s="42">
        <f t="shared" si="3"/>
        <v>1</v>
      </c>
      <c r="C54" s="42">
        <v>175</v>
      </c>
      <c r="D54" s="42">
        <v>35</v>
      </c>
      <c r="E54" s="42">
        <v>25</v>
      </c>
      <c r="F54" s="42" t="s">
        <v>258</v>
      </c>
      <c r="G54" s="42" t="s">
        <v>258</v>
      </c>
      <c r="H54" s="42" t="s">
        <v>258</v>
      </c>
      <c r="I54" s="42" t="s">
        <v>258</v>
      </c>
      <c r="J54" s="42" t="s">
        <v>258</v>
      </c>
      <c r="K54" s="42" t="s">
        <v>258</v>
      </c>
      <c r="L54" s="42" t="s">
        <v>258</v>
      </c>
      <c r="M54">
        <f t="shared" si="1"/>
        <v>903.5</v>
      </c>
    </row>
    <row r="55" spans="1:13" x14ac:dyDescent="0.2">
      <c r="A55" s="42">
        <f t="shared" si="2"/>
        <v>5</v>
      </c>
      <c r="B55" s="42">
        <f t="shared" si="3"/>
        <v>2</v>
      </c>
      <c r="C55" s="42">
        <v>110</v>
      </c>
      <c r="D55" s="42" t="s">
        <v>258</v>
      </c>
      <c r="E55" s="42" t="s">
        <v>258</v>
      </c>
      <c r="F55" s="42">
        <v>2200</v>
      </c>
      <c r="G55" s="42">
        <v>15</v>
      </c>
      <c r="H55" s="42" t="s">
        <v>258</v>
      </c>
      <c r="I55" s="42" t="s">
        <v>258</v>
      </c>
      <c r="J55" s="42" t="s">
        <v>258</v>
      </c>
      <c r="K55" s="42" t="s">
        <v>258</v>
      </c>
      <c r="L55" s="42" t="s">
        <v>258</v>
      </c>
      <c r="M55">
        <f t="shared" si="1"/>
        <v>904</v>
      </c>
    </row>
    <row r="56" spans="1:13" x14ac:dyDescent="0.2">
      <c r="A56" s="42">
        <f t="shared" si="2"/>
        <v>5</v>
      </c>
      <c r="B56" s="42">
        <f t="shared" si="3"/>
        <v>3</v>
      </c>
      <c r="C56" s="42" t="s">
        <v>258</v>
      </c>
      <c r="D56" s="42">
        <v>160</v>
      </c>
      <c r="E56" s="42">
        <v>6</v>
      </c>
      <c r="F56" s="42" t="s">
        <v>258</v>
      </c>
      <c r="G56" s="42" t="s">
        <v>258</v>
      </c>
      <c r="H56" s="42">
        <v>30</v>
      </c>
      <c r="I56" s="42" t="s">
        <v>258</v>
      </c>
      <c r="J56" s="42" t="s">
        <v>258</v>
      </c>
      <c r="K56" s="42" t="s">
        <v>258</v>
      </c>
      <c r="L56" s="42" t="s">
        <v>258</v>
      </c>
      <c r="M56">
        <f t="shared" si="1"/>
        <v>902.8</v>
      </c>
    </row>
    <row r="57" spans="1:13" x14ac:dyDescent="0.2">
      <c r="A57" s="42">
        <f t="shared" si="2"/>
        <v>5</v>
      </c>
      <c r="B57" s="42">
        <f t="shared" si="3"/>
        <v>4</v>
      </c>
      <c r="C57" s="42" t="s">
        <v>258</v>
      </c>
      <c r="D57" s="42" t="s">
        <v>258</v>
      </c>
      <c r="E57" s="42">
        <v>20</v>
      </c>
      <c r="F57" s="42">
        <v>4100</v>
      </c>
      <c r="G57" s="42" t="s">
        <v>258</v>
      </c>
      <c r="H57" s="42" t="s">
        <v>258</v>
      </c>
      <c r="I57" s="42">
        <v>2</v>
      </c>
      <c r="J57" s="42" t="s">
        <v>258</v>
      </c>
      <c r="K57" s="42" t="s">
        <v>258</v>
      </c>
      <c r="L57" s="42" t="s">
        <v>258</v>
      </c>
      <c r="M57">
        <f t="shared" si="1"/>
        <v>902</v>
      </c>
    </row>
    <row r="58" spans="1:13" x14ac:dyDescent="0.2">
      <c r="A58" s="42">
        <f t="shared" si="2"/>
        <v>6</v>
      </c>
      <c r="B58" s="42">
        <f t="shared" si="3"/>
        <v>1</v>
      </c>
      <c r="C58" s="42">
        <v>320</v>
      </c>
      <c r="D58" s="42">
        <v>55</v>
      </c>
      <c r="E58" s="42">
        <v>30</v>
      </c>
      <c r="F58" s="42" t="s">
        <v>258</v>
      </c>
      <c r="G58" s="42" t="s">
        <v>258</v>
      </c>
      <c r="H58" s="42" t="s">
        <v>258</v>
      </c>
      <c r="I58" s="42" t="s">
        <v>258</v>
      </c>
      <c r="J58" s="42" t="s">
        <v>258</v>
      </c>
      <c r="K58" s="42" t="s">
        <v>258</v>
      </c>
      <c r="L58" s="42" t="s">
        <v>258</v>
      </c>
      <c r="M58">
        <f t="shared" si="1"/>
        <v>1551</v>
      </c>
    </row>
    <row r="59" spans="1:13" x14ac:dyDescent="0.2">
      <c r="A59" s="42">
        <f t="shared" si="2"/>
        <v>6</v>
      </c>
      <c r="B59" s="42">
        <f t="shared" si="3"/>
        <v>2</v>
      </c>
      <c r="C59" s="42">
        <v>150</v>
      </c>
      <c r="D59" s="42" t="s">
        <v>258</v>
      </c>
      <c r="E59" s="42" t="s">
        <v>258</v>
      </c>
      <c r="F59" s="42">
        <v>3700</v>
      </c>
      <c r="G59" s="42">
        <v>20</v>
      </c>
      <c r="H59" s="42" t="s">
        <v>258</v>
      </c>
      <c r="I59" s="42" t="s">
        <v>258</v>
      </c>
      <c r="J59" s="42">
        <v>2</v>
      </c>
      <c r="K59" s="42" t="s">
        <v>258</v>
      </c>
      <c r="L59" s="42" t="s">
        <v>258</v>
      </c>
      <c r="M59">
        <f t="shared" si="1"/>
        <v>1445</v>
      </c>
    </row>
    <row r="60" spans="1:13" x14ac:dyDescent="0.2">
      <c r="A60" s="42">
        <f t="shared" si="2"/>
        <v>6</v>
      </c>
      <c r="B60" s="42">
        <f t="shared" si="3"/>
        <v>3</v>
      </c>
      <c r="C60" s="42" t="s">
        <v>258</v>
      </c>
      <c r="D60" s="42">
        <v>240</v>
      </c>
      <c r="E60" s="42" t="s">
        <v>258</v>
      </c>
      <c r="F60" s="42" t="s">
        <v>258</v>
      </c>
      <c r="G60" s="42" t="s">
        <v>258</v>
      </c>
      <c r="H60" s="42">
        <v>50</v>
      </c>
      <c r="I60" s="42" t="s">
        <v>258</v>
      </c>
      <c r="J60" s="42" t="s">
        <v>258</v>
      </c>
      <c r="K60" s="42">
        <v>4</v>
      </c>
      <c r="L60" s="42"/>
      <c r="M60">
        <f t="shared" si="1"/>
        <v>1524</v>
      </c>
    </row>
    <row r="61" spans="1:13" x14ac:dyDescent="0.2">
      <c r="A61" s="42">
        <f t="shared" si="2"/>
        <v>6</v>
      </c>
      <c r="B61" s="42">
        <f t="shared" si="3"/>
        <v>4</v>
      </c>
      <c r="C61" s="42" t="s">
        <v>258</v>
      </c>
      <c r="D61" s="42" t="s">
        <v>258</v>
      </c>
      <c r="E61" s="42">
        <v>20</v>
      </c>
      <c r="F61" s="42">
        <v>6400</v>
      </c>
      <c r="G61" s="42" t="s">
        <v>258</v>
      </c>
      <c r="H61" s="42" t="s">
        <v>258</v>
      </c>
      <c r="I61" s="42">
        <v>2</v>
      </c>
      <c r="J61" s="42" t="s">
        <v>258</v>
      </c>
      <c r="K61" s="42">
        <v>4</v>
      </c>
      <c r="L61" s="42" t="s">
        <v>258</v>
      </c>
      <c r="M61">
        <f t="shared" si="1"/>
        <v>1542</v>
      </c>
    </row>
    <row r="62" spans="1:13" x14ac:dyDescent="0.2">
      <c r="A62" s="42">
        <f t="shared" si="2"/>
        <v>7</v>
      </c>
      <c r="B62" s="42">
        <f t="shared" si="3"/>
        <v>1</v>
      </c>
      <c r="C62" s="42">
        <v>570</v>
      </c>
      <c r="D62" s="42">
        <v>90</v>
      </c>
      <c r="E62" s="42">
        <v>60</v>
      </c>
      <c r="F62" s="42" t="s">
        <v>258</v>
      </c>
      <c r="G62" s="42" t="s">
        <v>258</v>
      </c>
      <c r="H62" s="42" t="s">
        <v>258</v>
      </c>
      <c r="I62" s="42" t="s">
        <v>258</v>
      </c>
      <c r="J62" s="42" t="s">
        <v>258</v>
      </c>
      <c r="K62" s="42" t="s">
        <v>258</v>
      </c>
      <c r="L62" s="42" t="s">
        <v>258</v>
      </c>
      <c r="M62">
        <f t="shared" si="1"/>
        <v>2751</v>
      </c>
    </row>
    <row r="63" spans="1:13" x14ac:dyDescent="0.2">
      <c r="A63" s="42">
        <f t="shared" si="2"/>
        <v>7</v>
      </c>
      <c r="B63" s="42">
        <f t="shared" si="3"/>
        <v>2</v>
      </c>
      <c r="C63" s="42">
        <v>370</v>
      </c>
      <c r="D63" s="42" t="s">
        <v>258</v>
      </c>
      <c r="E63" s="42" t="s">
        <v>258</v>
      </c>
      <c r="F63" s="42">
        <v>5200</v>
      </c>
      <c r="G63" s="42">
        <v>25</v>
      </c>
      <c r="H63" s="42" t="s">
        <v>258</v>
      </c>
      <c r="I63" s="42" t="s">
        <v>258</v>
      </c>
      <c r="J63" s="42">
        <v>3</v>
      </c>
      <c r="K63" s="42" t="s">
        <v>258</v>
      </c>
      <c r="L63" s="42" t="s">
        <v>258</v>
      </c>
      <c r="M63">
        <f t="shared" si="1"/>
        <v>2615</v>
      </c>
    </row>
    <row r="64" spans="1:13" x14ac:dyDescent="0.2">
      <c r="A64" s="42">
        <f t="shared" si="2"/>
        <v>7</v>
      </c>
      <c r="B64" s="42">
        <f t="shared" si="3"/>
        <v>3</v>
      </c>
      <c r="C64" s="42" t="s">
        <v>258</v>
      </c>
      <c r="D64" s="42">
        <v>460</v>
      </c>
      <c r="E64" s="42" t="s">
        <v>258</v>
      </c>
      <c r="F64" s="42" t="s">
        <v>258</v>
      </c>
      <c r="G64" s="42" t="s">
        <v>258</v>
      </c>
      <c r="H64" s="42">
        <v>70</v>
      </c>
      <c r="I64" s="42" t="s">
        <v>258</v>
      </c>
      <c r="J64" s="42" t="s">
        <v>258</v>
      </c>
      <c r="K64" s="42">
        <v>6</v>
      </c>
      <c r="L64" s="42" t="s">
        <v>258</v>
      </c>
      <c r="M64">
        <f t="shared" si="1"/>
        <v>2722</v>
      </c>
    </row>
    <row r="65" spans="1:13" x14ac:dyDescent="0.2">
      <c r="A65" s="42">
        <f t="shared" si="2"/>
        <v>7</v>
      </c>
      <c r="B65" s="42">
        <f t="shared" si="3"/>
        <v>4</v>
      </c>
      <c r="C65" s="42" t="s">
        <v>258</v>
      </c>
      <c r="D65" s="42" t="s">
        <v>258</v>
      </c>
      <c r="E65" s="42">
        <v>25</v>
      </c>
      <c r="F65" s="42">
        <v>12000</v>
      </c>
      <c r="G65" s="42" t="s">
        <v>258</v>
      </c>
      <c r="H65" s="42" t="s">
        <v>258</v>
      </c>
      <c r="I65" s="42">
        <v>3</v>
      </c>
      <c r="J65" s="42" t="s">
        <v>258</v>
      </c>
      <c r="K65" s="42">
        <v>5</v>
      </c>
      <c r="L65" s="42" t="s">
        <v>258</v>
      </c>
      <c r="M65">
        <f t="shared" si="1"/>
        <v>2729</v>
      </c>
    </row>
    <row r="66" spans="1:13" x14ac:dyDescent="0.2">
      <c r="A66" s="42">
        <f t="shared" si="2"/>
        <v>8</v>
      </c>
      <c r="B66" s="42">
        <f t="shared" si="3"/>
        <v>1</v>
      </c>
      <c r="C66" s="42">
        <v>980</v>
      </c>
      <c r="D66" s="42">
        <v>130</v>
      </c>
      <c r="E66" s="42">
        <v>80</v>
      </c>
      <c r="F66" s="42" t="s">
        <v>258</v>
      </c>
      <c r="G66" s="42" t="s">
        <v>258</v>
      </c>
      <c r="H66" s="42" t="s">
        <v>258</v>
      </c>
      <c r="I66" s="42" t="s">
        <v>258</v>
      </c>
      <c r="J66" s="42" t="s">
        <v>258</v>
      </c>
      <c r="K66" s="42">
        <v>5</v>
      </c>
      <c r="L66" s="42" t="s">
        <v>258</v>
      </c>
      <c r="M66">
        <f t="shared" si="1"/>
        <v>4753</v>
      </c>
    </row>
    <row r="67" spans="1:13" x14ac:dyDescent="0.2">
      <c r="A67" s="42">
        <f t="shared" si="2"/>
        <v>8</v>
      </c>
      <c r="B67" s="42">
        <f t="shared" si="3"/>
        <v>2</v>
      </c>
      <c r="C67" s="42">
        <v>570</v>
      </c>
      <c r="D67" s="42" t="s">
        <v>258</v>
      </c>
      <c r="E67" s="42" t="s">
        <v>258</v>
      </c>
      <c r="F67" s="42">
        <v>11000</v>
      </c>
      <c r="G67" s="42">
        <v>30</v>
      </c>
      <c r="H67" s="42" t="s">
        <v>258</v>
      </c>
      <c r="I67" s="42" t="s">
        <v>258</v>
      </c>
      <c r="J67" s="42">
        <v>4</v>
      </c>
      <c r="K67" s="42" t="s">
        <v>258</v>
      </c>
      <c r="L67" s="42" t="s">
        <v>258</v>
      </c>
      <c r="M67">
        <f t="shared" si="1"/>
        <v>4571</v>
      </c>
    </row>
    <row r="68" spans="1:13" x14ac:dyDescent="0.2">
      <c r="A68" s="42">
        <f t="shared" si="2"/>
        <v>8</v>
      </c>
      <c r="B68" s="42">
        <f t="shared" si="3"/>
        <v>3</v>
      </c>
      <c r="C68" s="42" t="s">
        <v>258</v>
      </c>
      <c r="D68" s="42">
        <v>550</v>
      </c>
      <c r="E68" s="42" t="s">
        <v>258</v>
      </c>
      <c r="F68" s="42">
        <v>7500</v>
      </c>
      <c r="G68" s="42" t="s">
        <v>258</v>
      </c>
      <c r="H68" s="42">
        <v>70</v>
      </c>
      <c r="I68" s="42" t="s">
        <v>258</v>
      </c>
      <c r="J68" s="42" t="s">
        <v>258</v>
      </c>
      <c r="K68" s="42">
        <v>8</v>
      </c>
      <c r="L68" s="42" t="s">
        <v>258</v>
      </c>
      <c r="M68">
        <f t="shared" si="1"/>
        <v>4726</v>
      </c>
    </row>
    <row r="69" spans="1:13" x14ac:dyDescent="0.2">
      <c r="A69" s="42">
        <f t="shared" si="2"/>
        <v>8</v>
      </c>
      <c r="B69" s="42">
        <f t="shared" si="3"/>
        <v>4</v>
      </c>
      <c r="C69" s="42" t="s">
        <v>258</v>
      </c>
      <c r="D69" s="42" t="s">
        <v>258</v>
      </c>
      <c r="E69" s="42">
        <v>35</v>
      </c>
      <c r="F69" s="42">
        <v>22000</v>
      </c>
      <c r="G69" s="42" t="s">
        <v>258</v>
      </c>
      <c r="H69" s="42" t="s">
        <v>258</v>
      </c>
      <c r="I69" s="42">
        <v>4</v>
      </c>
      <c r="J69" s="42" t="s">
        <v>258</v>
      </c>
      <c r="K69" s="42">
        <v>5</v>
      </c>
      <c r="L69" s="42" t="s">
        <v>258</v>
      </c>
      <c r="M69">
        <f t="shared" si="1"/>
        <v>4770</v>
      </c>
    </row>
    <row r="70" spans="1:13" x14ac:dyDescent="0.2">
      <c r="A70" s="42">
        <f>A66+1</f>
        <v>9</v>
      </c>
      <c r="B70" s="42">
        <f>B66</f>
        <v>1</v>
      </c>
      <c r="C70" s="42">
        <v>1650</v>
      </c>
      <c r="D70" s="42">
        <v>150</v>
      </c>
      <c r="E70" s="42">
        <v>100</v>
      </c>
      <c r="F70" s="42" t="s">
        <v>258</v>
      </c>
      <c r="G70" s="42" t="s">
        <v>258</v>
      </c>
      <c r="H70" s="42" t="s">
        <v>258</v>
      </c>
      <c r="I70" s="42" t="s">
        <v>258</v>
      </c>
      <c r="J70" s="42" t="s">
        <v>258</v>
      </c>
      <c r="K70" s="42">
        <v>12</v>
      </c>
      <c r="L70" s="42" t="s">
        <v>258</v>
      </c>
      <c r="M70">
        <f t="shared" si="1"/>
        <v>7715</v>
      </c>
    </row>
    <row r="71" spans="1:13" x14ac:dyDescent="0.2">
      <c r="A71" s="42">
        <f t="shared" si="2"/>
        <v>9</v>
      </c>
      <c r="B71" s="42">
        <f t="shared" si="3"/>
        <v>2</v>
      </c>
      <c r="C71" s="42">
        <v>950</v>
      </c>
      <c r="D71" s="42" t="s">
        <v>258</v>
      </c>
      <c r="E71" s="42" t="s">
        <v>258</v>
      </c>
      <c r="F71" s="42">
        <v>18500</v>
      </c>
      <c r="G71" s="42">
        <v>40</v>
      </c>
      <c r="H71" s="42" t="s">
        <v>258</v>
      </c>
      <c r="I71" s="42" t="s">
        <v>258</v>
      </c>
      <c r="J71" s="42">
        <v>5</v>
      </c>
      <c r="K71" s="42" t="s">
        <v>258</v>
      </c>
      <c r="L71" s="42" t="s">
        <v>258</v>
      </c>
      <c r="M71">
        <f t="shared" si="1"/>
        <v>7552</v>
      </c>
    </row>
    <row r="72" spans="1:13" x14ac:dyDescent="0.2">
      <c r="A72" s="42">
        <f t="shared" si="2"/>
        <v>9</v>
      </c>
      <c r="B72" s="42">
        <f t="shared" si="3"/>
        <v>3</v>
      </c>
      <c r="C72" s="42" t="s">
        <v>258</v>
      </c>
      <c r="D72" s="42">
        <v>720</v>
      </c>
      <c r="E72" s="42" t="s">
        <v>258</v>
      </c>
      <c r="F72" s="42">
        <v>20000</v>
      </c>
      <c r="G72" s="42" t="s">
        <v>258</v>
      </c>
      <c r="H72" s="42" t="s">
        <v>258</v>
      </c>
      <c r="I72" s="42" t="s">
        <v>258</v>
      </c>
      <c r="J72" s="42" t="s">
        <v>258</v>
      </c>
      <c r="K72" s="42">
        <v>10</v>
      </c>
      <c r="L72" s="42" t="s">
        <v>258</v>
      </c>
      <c r="M72">
        <f t="shared" si="1"/>
        <v>7762</v>
      </c>
    </row>
    <row r="73" spans="1:13" x14ac:dyDescent="0.2">
      <c r="A73" s="42">
        <f t="shared" si="2"/>
        <v>9</v>
      </c>
      <c r="B73" s="42">
        <f t="shared" si="3"/>
        <v>4</v>
      </c>
      <c r="C73" s="42" t="s">
        <v>258</v>
      </c>
      <c r="D73" s="42" t="s">
        <v>258</v>
      </c>
      <c r="E73" s="42">
        <v>60</v>
      </c>
      <c r="F73" s="42">
        <v>36500</v>
      </c>
      <c r="G73" s="42" t="s">
        <v>258</v>
      </c>
      <c r="H73" s="42" t="s">
        <v>258</v>
      </c>
      <c r="I73" s="42">
        <v>5</v>
      </c>
      <c r="J73" s="42" t="s">
        <v>258</v>
      </c>
      <c r="K73" s="42">
        <v>5</v>
      </c>
      <c r="L73" s="42" t="s">
        <v>258</v>
      </c>
      <c r="M73">
        <f t="shared" si="1"/>
        <v>7768</v>
      </c>
    </row>
    <row r="74" spans="1:13" x14ac:dyDescent="0.2">
      <c r="A74" s="42">
        <f t="shared" si="2"/>
        <v>10</v>
      </c>
      <c r="B74" s="46">
        <f t="shared" si="3"/>
        <v>1</v>
      </c>
      <c r="C74" s="46">
        <v>2100</v>
      </c>
      <c r="D74" s="46">
        <v>1500</v>
      </c>
      <c r="E74" s="46">
        <v>150</v>
      </c>
      <c r="F74" s="46" t="s">
        <v>258</v>
      </c>
      <c r="G74" s="46" t="s">
        <v>258</v>
      </c>
      <c r="H74" s="46" t="s">
        <v>258</v>
      </c>
      <c r="I74" s="46" t="s">
        <v>258</v>
      </c>
      <c r="J74" s="46" t="s">
        <v>258</v>
      </c>
      <c r="K74" s="46">
        <v>13</v>
      </c>
      <c r="L74" s="42" t="s">
        <v>258</v>
      </c>
      <c r="M74">
        <f t="shared" si="1"/>
        <v>15825</v>
      </c>
    </row>
    <row r="75" spans="1:13" x14ac:dyDescent="0.2">
      <c r="A75" s="42">
        <f t="shared" si="2"/>
        <v>10</v>
      </c>
      <c r="B75" s="46">
        <f t="shared" si="3"/>
        <v>2</v>
      </c>
      <c r="C75" s="46">
        <v>1500</v>
      </c>
      <c r="D75" s="46">
        <v>600</v>
      </c>
      <c r="E75" s="46" t="s">
        <v>258</v>
      </c>
      <c r="F75" s="46">
        <v>36500</v>
      </c>
      <c r="G75" s="46">
        <v>50</v>
      </c>
      <c r="H75" s="46" t="s">
        <v>258</v>
      </c>
      <c r="I75" s="46" t="s">
        <v>258</v>
      </c>
      <c r="J75" s="46">
        <v>5</v>
      </c>
      <c r="K75" s="46" t="s">
        <v>258</v>
      </c>
      <c r="L75" s="42" t="s">
        <v>258</v>
      </c>
      <c r="M75">
        <f t="shared" si="1"/>
        <v>15985</v>
      </c>
    </row>
    <row r="76" spans="1:13" x14ac:dyDescent="0.2">
      <c r="A76" s="42">
        <f t="shared" si="2"/>
        <v>10</v>
      </c>
      <c r="B76" s="46">
        <f t="shared" si="3"/>
        <v>3</v>
      </c>
      <c r="C76" s="46" t="s">
        <v>258</v>
      </c>
      <c r="D76" s="46">
        <v>1600</v>
      </c>
      <c r="E76" s="46" t="s">
        <v>258</v>
      </c>
      <c r="F76" s="46">
        <v>38000</v>
      </c>
      <c r="G76" s="46" t="s">
        <v>258</v>
      </c>
      <c r="H76" s="46" t="s">
        <v>258</v>
      </c>
      <c r="I76" s="46" t="s">
        <v>258</v>
      </c>
      <c r="J76" s="46" t="s">
        <v>258</v>
      </c>
      <c r="K76" s="46">
        <v>10</v>
      </c>
      <c r="L76" s="42" t="s">
        <v>258</v>
      </c>
      <c r="M76">
        <f t="shared" si="1"/>
        <v>15410</v>
      </c>
    </row>
    <row r="77" spans="1:13" x14ac:dyDescent="0.2">
      <c r="A77" s="42">
        <f t="shared" si="2"/>
        <v>10</v>
      </c>
      <c r="B77" s="46">
        <f t="shared" si="3"/>
        <v>4</v>
      </c>
      <c r="C77" s="46" t="s">
        <v>258</v>
      </c>
      <c r="D77" s="46" t="s">
        <v>258</v>
      </c>
      <c r="E77" s="46">
        <v>80</v>
      </c>
      <c r="F77" s="46">
        <v>74000</v>
      </c>
      <c r="G77" s="46" t="s">
        <v>258</v>
      </c>
      <c r="H77" s="46" t="s">
        <v>258</v>
      </c>
      <c r="I77" s="46">
        <v>8</v>
      </c>
      <c r="J77" s="46" t="s">
        <v>258</v>
      </c>
      <c r="K77" s="46">
        <v>5</v>
      </c>
      <c r="L77" s="42" t="s">
        <v>258</v>
      </c>
      <c r="M77">
        <f t="shared" si="1"/>
        <v>15353</v>
      </c>
    </row>
    <row r="78" spans="1:13" x14ac:dyDescent="0.2">
      <c r="A78" s="47"/>
      <c r="B78" s="48"/>
      <c r="C78" s="48">
        <f>SUM(C74:C77)*1.5</f>
        <v>5400</v>
      </c>
      <c r="D78" s="48">
        <f t="shared" ref="D78:K78" si="4">SUM(D74:D77)*1.5</f>
        <v>5550</v>
      </c>
      <c r="E78" s="48">
        <f t="shared" si="4"/>
        <v>345</v>
      </c>
      <c r="F78" s="48">
        <f t="shared" si="4"/>
        <v>222750</v>
      </c>
      <c r="G78" s="48">
        <f t="shared" si="4"/>
        <v>75</v>
      </c>
      <c r="H78" s="48">
        <f t="shared" si="4"/>
        <v>0</v>
      </c>
      <c r="I78" s="48">
        <f t="shared" si="4"/>
        <v>12</v>
      </c>
      <c r="J78" s="48">
        <f t="shared" si="4"/>
        <v>7.5</v>
      </c>
      <c r="K78" s="48">
        <f t="shared" si="4"/>
        <v>42</v>
      </c>
      <c r="L78" s="48">
        <f>SUM(L74:L77)*1.5</f>
        <v>0</v>
      </c>
    </row>
    <row r="79" spans="1:13" x14ac:dyDescent="0.2">
      <c r="A79" s="47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7"/>
    </row>
    <row r="80" spans="1:13" x14ac:dyDescent="0.2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7"/>
    </row>
    <row r="81" spans="1:13" x14ac:dyDescent="0.2">
      <c r="A81" s="110" t="s">
        <v>259</v>
      </c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</row>
    <row r="82" spans="1:13" x14ac:dyDescent="0.2">
      <c r="A82" s="42">
        <v>1</v>
      </c>
      <c r="B82" s="42">
        <v>1</v>
      </c>
      <c r="C82" s="42">
        <v>12</v>
      </c>
      <c r="D82" s="42" t="s">
        <v>258</v>
      </c>
      <c r="E82" s="42" t="s">
        <v>258</v>
      </c>
      <c r="F82" s="42" t="s">
        <v>258</v>
      </c>
      <c r="G82" s="42" t="s">
        <v>258</v>
      </c>
      <c r="H82" s="42" t="s">
        <v>258</v>
      </c>
      <c r="I82" s="42" t="s">
        <v>258</v>
      </c>
      <c r="J82" s="42" t="s">
        <v>258</v>
      </c>
      <c r="K82" s="42" t="s">
        <v>258</v>
      </c>
      <c r="L82" s="42"/>
      <c r="M82">
        <f>SUMPRODUCT($C$35:$L$35,C82:L82)</f>
        <v>44.400000000000006</v>
      </c>
    </row>
    <row r="83" spans="1:13" x14ac:dyDescent="0.2">
      <c r="A83" s="42">
        <v>1</v>
      </c>
      <c r="B83" s="42">
        <v>2</v>
      </c>
      <c r="C83" s="42">
        <v>10</v>
      </c>
      <c r="D83" s="42" t="s">
        <v>258</v>
      </c>
      <c r="E83" s="42" t="s">
        <v>258</v>
      </c>
      <c r="F83" s="42">
        <v>40</v>
      </c>
      <c r="G83" s="42" t="s">
        <v>258</v>
      </c>
      <c r="H83" s="42" t="s">
        <v>258</v>
      </c>
      <c r="I83" s="42" t="s">
        <v>258</v>
      </c>
      <c r="J83" s="42" t="s">
        <v>258</v>
      </c>
      <c r="K83" s="42" t="s">
        <v>258</v>
      </c>
      <c r="L83" s="42"/>
      <c r="M83">
        <f t="shared" ref="M83:M121" si="5">SUMPRODUCT($C$35:$L$35,C83:L83)</f>
        <v>45</v>
      </c>
    </row>
    <row r="84" spans="1:13" x14ac:dyDescent="0.2">
      <c r="A84" s="42">
        <v>1</v>
      </c>
      <c r="B84" s="42">
        <v>3</v>
      </c>
      <c r="C84" s="42" t="s">
        <v>258</v>
      </c>
      <c r="D84" s="42">
        <v>8</v>
      </c>
      <c r="E84" s="42" t="s">
        <v>258</v>
      </c>
      <c r="F84" s="42">
        <v>40</v>
      </c>
      <c r="G84" s="42" t="s">
        <v>258</v>
      </c>
      <c r="H84" s="42" t="s">
        <v>258</v>
      </c>
      <c r="I84" s="42" t="s">
        <v>258</v>
      </c>
      <c r="J84" s="42" t="s">
        <v>258</v>
      </c>
      <c r="K84" s="42" t="s">
        <v>258</v>
      </c>
      <c r="L84" s="42"/>
      <c r="M84">
        <f t="shared" si="5"/>
        <v>44.8</v>
      </c>
    </row>
    <row r="85" spans="1:13" x14ac:dyDescent="0.2">
      <c r="A85" s="42">
        <v>1</v>
      </c>
      <c r="B85" s="42">
        <v>4</v>
      </c>
      <c r="C85" s="42">
        <v>10</v>
      </c>
      <c r="D85" s="42" t="s">
        <v>258</v>
      </c>
      <c r="E85" s="42" t="s">
        <v>258</v>
      </c>
      <c r="F85" s="42">
        <v>40</v>
      </c>
      <c r="G85" s="42" t="s">
        <v>258</v>
      </c>
      <c r="H85" s="42" t="s">
        <v>258</v>
      </c>
      <c r="I85" s="42" t="s">
        <v>258</v>
      </c>
      <c r="J85" s="42" t="s">
        <v>258</v>
      </c>
      <c r="K85" s="42" t="s">
        <v>258</v>
      </c>
      <c r="L85" s="42"/>
      <c r="M85">
        <f t="shared" si="5"/>
        <v>45</v>
      </c>
    </row>
    <row r="86" spans="1:13" x14ac:dyDescent="0.2">
      <c r="A86" s="42">
        <f>A82+1</f>
        <v>2</v>
      </c>
      <c r="B86" s="42">
        <f>B82</f>
        <v>1</v>
      </c>
      <c r="C86" s="42">
        <v>32</v>
      </c>
      <c r="D86" s="42" t="s">
        <v>258</v>
      </c>
      <c r="E86" s="42" t="s">
        <v>258</v>
      </c>
      <c r="F86" s="42" t="s">
        <v>258</v>
      </c>
      <c r="G86" s="42" t="s">
        <v>258</v>
      </c>
      <c r="H86" s="42" t="s">
        <v>258</v>
      </c>
      <c r="I86" s="42" t="s">
        <v>258</v>
      </c>
      <c r="J86" s="42" t="s">
        <v>258</v>
      </c>
      <c r="K86" s="42" t="s">
        <v>258</v>
      </c>
      <c r="L86" s="42"/>
      <c r="M86">
        <f t="shared" si="5"/>
        <v>118.4</v>
      </c>
    </row>
    <row r="87" spans="1:13" x14ac:dyDescent="0.2">
      <c r="A87" s="42">
        <f t="shared" ref="A87:A121" si="6">A83+1</f>
        <v>2</v>
      </c>
      <c r="B87" s="42">
        <f t="shared" ref="B87:B121" si="7">B83</f>
        <v>2</v>
      </c>
      <c r="C87" s="42">
        <v>22</v>
      </c>
      <c r="D87" s="42" t="s">
        <v>258</v>
      </c>
      <c r="E87" s="42" t="s">
        <v>258</v>
      </c>
      <c r="F87" s="42">
        <v>180</v>
      </c>
      <c r="G87" s="42" t="s">
        <v>258</v>
      </c>
      <c r="H87" s="42" t="s">
        <v>258</v>
      </c>
      <c r="I87" s="42" t="s">
        <v>258</v>
      </c>
      <c r="J87" s="42" t="s">
        <v>258</v>
      </c>
      <c r="K87" s="42" t="s">
        <v>258</v>
      </c>
      <c r="L87" s="42"/>
      <c r="M87">
        <f t="shared" si="5"/>
        <v>117.4</v>
      </c>
    </row>
    <row r="88" spans="1:13" x14ac:dyDescent="0.2">
      <c r="A88" s="42">
        <f t="shared" si="6"/>
        <v>2</v>
      </c>
      <c r="B88" s="42">
        <f t="shared" si="7"/>
        <v>3</v>
      </c>
      <c r="C88" s="42" t="s">
        <v>258</v>
      </c>
      <c r="D88" s="42">
        <v>23</v>
      </c>
      <c r="E88" s="42" t="s">
        <v>258</v>
      </c>
      <c r="F88" s="42">
        <v>60</v>
      </c>
      <c r="G88" s="42" t="s">
        <v>258</v>
      </c>
      <c r="H88" s="42" t="s">
        <v>258</v>
      </c>
      <c r="I88" s="42" t="s">
        <v>258</v>
      </c>
      <c r="J88" s="42" t="s">
        <v>258</v>
      </c>
      <c r="K88" s="42" t="s">
        <v>258</v>
      </c>
      <c r="L88" s="42"/>
      <c r="M88">
        <f t="shared" si="5"/>
        <v>117.8</v>
      </c>
    </row>
    <row r="89" spans="1:13" x14ac:dyDescent="0.2">
      <c r="A89" s="42">
        <f t="shared" si="6"/>
        <v>2</v>
      </c>
      <c r="B89" s="42">
        <f t="shared" si="7"/>
        <v>4</v>
      </c>
      <c r="C89" s="42">
        <v>15</v>
      </c>
      <c r="D89" s="42" t="s">
        <v>258</v>
      </c>
      <c r="E89" s="42" t="s">
        <v>258</v>
      </c>
      <c r="F89" s="42">
        <v>250</v>
      </c>
      <c r="G89" s="42">
        <v>4</v>
      </c>
      <c r="H89" s="42" t="s">
        <v>258</v>
      </c>
      <c r="I89" s="42" t="s">
        <v>258</v>
      </c>
      <c r="J89" s="42" t="s">
        <v>258</v>
      </c>
      <c r="K89" s="42" t="s">
        <v>258</v>
      </c>
      <c r="L89" s="42"/>
      <c r="M89">
        <f t="shared" si="5"/>
        <v>120.7</v>
      </c>
    </row>
    <row r="90" spans="1:13" x14ac:dyDescent="0.2">
      <c r="A90" s="42">
        <f t="shared" si="6"/>
        <v>3</v>
      </c>
      <c r="B90" s="42">
        <f t="shared" si="7"/>
        <v>1</v>
      </c>
      <c r="C90" s="42">
        <v>55</v>
      </c>
      <c r="D90" s="42" t="s">
        <v>258</v>
      </c>
      <c r="E90" s="42" t="s">
        <v>258</v>
      </c>
      <c r="F90" s="42" t="s">
        <v>258</v>
      </c>
      <c r="G90" s="42" t="s">
        <v>258</v>
      </c>
      <c r="H90" s="42" t="s">
        <v>258</v>
      </c>
      <c r="I90" s="42" t="s">
        <v>258</v>
      </c>
      <c r="J90" s="42" t="s">
        <v>258</v>
      </c>
      <c r="K90" s="42" t="s">
        <v>258</v>
      </c>
      <c r="L90" s="42"/>
      <c r="M90">
        <f t="shared" si="5"/>
        <v>203.5</v>
      </c>
    </row>
    <row r="91" spans="1:13" x14ac:dyDescent="0.2">
      <c r="A91" s="42">
        <f t="shared" si="6"/>
        <v>3</v>
      </c>
      <c r="B91" s="42">
        <f t="shared" si="7"/>
        <v>2</v>
      </c>
      <c r="C91" s="42">
        <v>40</v>
      </c>
      <c r="D91" s="42" t="s">
        <v>258</v>
      </c>
      <c r="E91" s="42" t="s">
        <v>258</v>
      </c>
      <c r="F91" s="42">
        <v>300</v>
      </c>
      <c r="G91" s="42" t="s">
        <v>258</v>
      </c>
      <c r="H91" s="42" t="s">
        <v>258</v>
      </c>
      <c r="I91" s="42" t="s">
        <v>258</v>
      </c>
      <c r="J91" s="42" t="s">
        <v>258</v>
      </c>
      <c r="K91" s="42" t="s">
        <v>258</v>
      </c>
      <c r="L91" s="42"/>
      <c r="M91">
        <f t="shared" si="5"/>
        <v>208</v>
      </c>
    </row>
    <row r="92" spans="1:13" x14ac:dyDescent="0.2">
      <c r="A92" s="42">
        <f t="shared" si="6"/>
        <v>3</v>
      </c>
      <c r="B92" s="42">
        <f t="shared" si="7"/>
        <v>3</v>
      </c>
      <c r="C92" s="42" t="s">
        <v>258</v>
      </c>
      <c r="D92" s="42">
        <v>40</v>
      </c>
      <c r="E92" s="42" t="s">
        <v>258</v>
      </c>
      <c r="F92" s="42">
        <v>100</v>
      </c>
      <c r="G92" s="42" t="s">
        <v>258</v>
      </c>
      <c r="H92" s="42" t="s">
        <v>258</v>
      </c>
      <c r="I92" s="42" t="s">
        <v>258</v>
      </c>
      <c r="J92" s="42" t="s">
        <v>258</v>
      </c>
      <c r="K92" s="42" t="s">
        <v>258</v>
      </c>
      <c r="L92" s="42"/>
      <c r="M92">
        <f t="shared" si="5"/>
        <v>204</v>
      </c>
    </row>
    <row r="93" spans="1:13" x14ac:dyDescent="0.2">
      <c r="A93" s="42">
        <f t="shared" si="6"/>
        <v>3</v>
      </c>
      <c r="B93" s="42">
        <f t="shared" si="7"/>
        <v>4</v>
      </c>
      <c r="C93" s="42">
        <v>20</v>
      </c>
      <c r="D93" s="42" t="s">
        <v>258</v>
      </c>
      <c r="E93" s="42" t="s">
        <v>258</v>
      </c>
      <c r="F93" s="42">
        <v>500</v>
      </c>
      <c r="G93" s="42">
        <v>8</v>
      </c>
      <c r="H93" s="42" t="s">
        <v>258</v>
      </c>
      <c r="I93" s="42" t="s">
        <v>258</v>
      </c>
      <c r="J93" s="42" t="s">
        <v>258</v>
      </c>
      <c r="K93" s="42" t="s">
        <v>258</v>
      </c>
      <c r="L93" s="42"/>
      <c r="M93">
        <f t="shared" si="5"/>
        <v>204.4</v>
      </c>
    </row>
    <row r="94" spans="1:13" x14ac:dyDescent="0.2">
      <c r="A94" s="42">
        <f t="shared" si="6"/>
        <v>4</v>
      </c>
      <c r="B94" s="42">
        <f t="shared" si="7"/>
        <v>1</v>
      </c>
      <c r="C94" s="42">
        <v>120</v>
      </c>
      <c r="D94" s="42">
        <v>13</v>
      </c>
      <c r="E94" s="42" t="s">
        <v>258</v>
      </c>
      <c r="F94" s="42" t="s">
        <v>258</v>
      </c>
      <c r="G94" s="42" t="s">
        <v>258</v>
      </c>
      <c r="H94" s="42" t="s">
        <v>258</v>
      </c>
      <c r="I94" s="42" t="s">
        <v>258</v>
      </c>
      <c r="J94" s="42" t="s">
        <v>258</v>
      </c>
      <c r="K94" s="42" t="s">
        <v>258</v>
      </c>
      <c r="L94" s="42"/>
      <c r="M94">
        <f t="shared" si="5"/>
        <v>503.8</v>
      </c>
    </row>
    <row r="95" spans="1:13" x14ac:dyDescent="0.2">
      <c r="A95" s="42">
        <f t="shared" si="6"/>
        <v>4</v>
      </c>
      <c r="B95" s="42">
        <f t="shared" si="7"/>
        <v>2</v>
      </c>
      <c r="C95" s="42">
        <v>85</v>
      </c>
      <c r="D95" s="42">
        <v>10</v>
      </c>
      <c r="E95" s="42" t="s">
        <v>258</v>
      </c>
      <c r="F95" s="42">
        <v>700</v>
      </c>
      <c r="G95" s="42" t="s">
        <v>258</v>
      </c>
      <c r="H95" s="42" t="s">
        <v>258</v>
      </c>
      <c r="I95" s="42" t="s">
        <v>258</v>
      </c>
      <c r="J95" s="42" t="s">
        <v>258</v>
      </c>
      <c r="K95" s="42" t="s">
        <v>258</v>
      </c>
      <c r="L95" s="42"/>
      <c r="M95">
        <f t="shared" si="5"/>
        <v>500.5</v>
      </c>
    </row>
    <row r="96" spans="1:13" x14ac:dyDescent="0.2">
      <c r="A96" s="42">
        <f t="shared" si="6"/>
        <v>4</v>
      </c>
      <c r="B96" s="42">
        <f t="shared" si="7"/>
        <v>3</v>
      </c>
      <c r="C96" s="42">
        <v>30</v>
      </c>
      <c r="D96" s="42">
        <v>80</v>
      </c>
      <c r="E96" s="42" t="s">
        <v>258</v>
      </c>
      <c r="F96" s="42">
        <v>120</v>
      </c>
      <c r="G96" s="42" t="s">
        <v>258</v>
      </c>
      <c r="H96" s="42" t="s">
        <v>258</v>
      </c>
      <c r="I96" s="42" t="s">
        <v>258</v>
      </c>
      <c r="J96" s="42" t="s">
        <v>258</v>
      </c>
      <c r="K96" s="42" t="s">
        <v>258</v>
      </c>
      <c r="L96" s="42"/>
      <c r="M96">
        <f t="shared" si="5"/>
        <v>503</v>
      </c>
    </row>
    <row r="97" spans="1:13" x14ac:dyDescent="0.2">
      <c r="A97" s="42">
        <f t="shared" si="6"/>
        <v>4</v>
      </c>
      <c r="B97" s="42">
        <f t="shared" si="7"/>
        <v>4</v>
      </c>
      <c r="C97" s="42">
        <v>40</v>
      </c>
      <c r="D97" s="42" t="s">
        <v>258</v>
      </c>
      <c r="E97" s="42" t="s">
        <v>258</v>
      </c>
      <c r="F97" s="42">
        <v>1400</v>
      </c>
      <c r="G97" s="42">
        <v>18</v>
      </c>
      <c r="H97" s="42" t="s">
        <v>258</v>
      </c>
      <c r="I97" s="42">
        <v>2</v>
      </c>
      <c r="J97" s="42" t="s">
        <v>258</v>
      </c>
      <c r="K97" s="42" t="s">
        <v>258</v>
      </c>
      <c r="L97" s="42"/>
      <c r="M97">
        <f t="shared" si="5"/>
        <v>502.4</v>
      </c>
    </row>
    <row r="98" spans="1:13" x14ac:dyDescent="0.2">
      <c r="A98" s="42">
        <f t="shared" si="6"/>
        <v>5</v>
      </c>
      <c r="B98" s="42">
        <f t="shared" si="7"/>
        <v>1</v>
      </c>
      <c r="C98" s="42">
        <v>165</v>
      </c>
      <c r="D98" s="42" t="s">
        <v>258</v>
      </c>
      <c r="E98" s="42" t="s">
        <v>258</v>
      </c>
      <c r="F98" s="42" t="s">
        <v>258</v>
      </c>
      <c r="G98" s="42" t="s">
        <v>258</v>
      </c>
      <c r="H98" s="42" t="s">
        <v>258</v>
      </c>
      <c r="I98" s="42" t="s">
        <v>258</v>
      </c>
      <c r="J98" s="42">
        <v>4</v>
      </c>
      <c r="K98" s="42" t="s">
        <v>258</v>
      </c>
      <c r="L98" s="42"/>
      <c r="M98">
        <f t="shared" si="5"/>
        <v>758.5</v>
      </c>
    </row>
    <row r="99" spans="1:13" x14ac:dyDescent="0.2">
      <c r="A99" s="42">
        <f t="shared" si="6"/>
        <v>5</v>
      </c>
      <c r="B99" s="42">
        <f t="shared" si="7"/>
        <v>2</v>
      </c>
      <c r="C99" s="42">
        <v>120</v>
      </c>
      <c r="D99" s="42">
        <v>40</v>
      </c>
      <c r="E99" s="42" t="s">
        <v>258</v>
      </c>
      <c r="F99" s="42">
        <v>1400</v>
      </c>
      <c r="G99" s="42" t="s">
        <v>258</v>
      </c>
      <c r="H99" s="42" t="s">
        <v>258</v>
      </c>
      <c r="I99" s="42" t="s">
        <v>258</v>
      </c>
      <c r="J99" s="42" t="s">
        <v>258</v>
      </c>
      <c r="K99" s="42" t="s">
        <v>258</v>
      </c>
      <c r="L99" s="42"/>
      <c r="M99">
        <f t="shared" si="5"/>
        <v>908</v>
      </c>
    </row>
    <row r="100" spans="1:13" x14ac:dyDescent="0.2">
      <c r="A100" s="42">
        <f t="shared" si="6"/>
        <v>5</v>
      </c>
      <c r="B100" s="42">
        <f t="shared" si="7"/>
        <v>3</v>
      </c>
      <c r="C100" s="42">
        <v>70</v>
      </c>
      <c r="D100" s="42">
        <v>125</v>
      </c>
      <c r="E100" s="42" t="s">
        <v>258</v>
      </c>
      <c r="F100" s="42">
        <v>350</v>
      </c>
      <c r="G100" s="42" t="s">
        <v>258</v>
      </c>
      <c r="H100" s="42" t="s">
        <v>258</v>
      </c>
      <c r="I100" s="42" t="s">
        <v>258</v>
      </c>
      <c r="J100" s="42" t="s">
        <v>258</v>
      </c>
      <c r="K100" s="42" t="s">
        <v>258</v>
      </c>
      <c r="L100" s="42"/>
      <c r="M100">
        <f t="shared" si="5"/>
        <v>904</v>
      </c>
    </row>
    <row r="101" spans="1:13" x14ac:dyDescent="0.2">
      <c r="A101" s="42">
        <f t="shared" si="6"/>
        <v>5</v>
      </c>
      <c r="B101" s="42">
        <f t="shared" si="7"/>
        <v>4</v>
      </c>
      <c r="C101" s="42">
        <v>60</v>
      </c>
      <c r="D101" s="42" t="s">
        <v>258</v>
      </c>
      <c r="E101" s="42" t="s">
        <v>258</v>
      </c>
      <c r="F101" s="42">
        <v>2750</v>
      </c>
      <c r="G101" s="42">
        <v>30</v>
      </c>
      <c r="H101" s="42" t="s">
        <v>258</v>
      </c>
      <c r="I101" s="42">
        <v>5</v>
      </c>
      <c r="J101" s="42" t="s">
        <v>258</v>
      </c>
      <c r="K101" s="42" t="s">
        <v>258</v>
      </c>
      <c r="L101" s="42"/>
      <c r="M101">
        <f t="shared" si="5"/>
        <v>901</v>
      </c>
    </row>
    <row r="102" spans="1:13" x14ac:dyDescent="0.2">
      <c r="A102" s="42">
        <f t="shared" si="6"/>
        <v>6</v>
      </c>
      <c r="B102" s="42">
        <f t="shared" si="7"/>
        <v>1</v>
      </c>
      <c r="C102" s="42">
        <v>260</v>
      </c>
      <c r="D102" s="42" t="s">
        <v>258</v>
      </c>
      <c r="E102" s="42" t="s">
        <v>258</v>
      </c>
      <c r="F102" s="42" t="s">
        <v>258</v>
      </c>
      <c r="G102" s="42" t="s">
        <v>258</v>
      </c>
      <c r="H102" s="42" t="s">
        <v>258</v>
      </c>
      <c r="I102" s="42" t="s">
        <v>258</v>
      </c>
      <c r="J102" s="42">
        <v>8</v>
      </c>
      <c r="K102" s="42" t="s">
        <v>258</v>
      </c>
      <c r="L102" s="42"/>
      <c r="M102">
        <f t="shared" si="5"/>
        <v>1258</v>
      </c>
    </row>
    <row r="103" spans="1:13" x14ac:dyDescent="0.2">
      <c r="A103" s="42">
        <f t="shared" si="6"/>
        <v>6</v>
      </c>
      <c r="B103" s="42">
        <f t="shared" si="7"/>
        <v>2</v>
      </c>
      <c r="C103" s="42">
        <v>200</v>
      </c>
      <c r="D103" s="42">
        <v>40</v>
      </c>
      <c r="E103" s="42" t="s">
        <v>258</v>
      </c>
      <c r="F103" s="42">
        <v>2200</v>
      </c>
      <c r="G103" s="42" t="s">
        <v>258</v>
      </c>
      <c r="H103" s="42" t="s">
        <v>258</v>
      </c>
      <c r="I103" s="42" t="s">
        <v>258</v>
      </c>
      <c r="J103" s="42">
        <v>2</v>
      </c>
      <c r="K103" s="42" t="s">
        <v>258</v>
      </c>
      <c r="L103" s="42"/>
      <c r="M103">
        <f t="shared" si="5"/>
        <v>1438</v>
      </c>
    </row>
    <row r="104" spans="1:13" x14ac:dyDescent="0.2">
      <c r="A104" s="42">
        <f t="shared" si="6"/>
        <v>6</v>
      </c>
      <c r="B104" s="42">
        <f t="shared" si="7"/>
        <v>3</v>
      </c>
      <c r="C104" s="42">
        <v>150</v>
      </c>
      <c r="D104" s="42">
        <v>170</v>
      </c>
      <c r="E104" s="42" t="s">
        <v>258</v>
      </c>
      <c r="F104" s="42" t="s">
        <v>258</v>
      </c>
      <c r="G104" s="42" t="s">
        <v>258</v>
      </c>
      <c r="H104" s="42" t="s">
        <v>258</v>
      </c>
      <c r="I104" s="42" t="s">
        <v>258</v>
      </c>
      <c r="J104" s="42" t="s">
        <v>258</v>
      </c>
      <c r="K104" s="42" t="s">
        <v>258</v>
      </c>
      <c r="L104" s="42">
        <v>4</v>
      </c>
      <c r="M104">
        <f t="shared" si="5"/>
        <v>1517</v>
      </c>
    </row>
    <row r="105" spans="1:13" x14ac:dyDescent="0.2">
      <c r="A105" s="42">
        <f t="shared" si="6"/>
        <v>6</v>
      </c>
      <c r="B105" s="42">
        <f t="shared" si="7"/>
        <v>4</v>
      </c>
      <c r="C105" s="42">
        <v>60</v>
      </c>
      <c r="D105" s="42" t="s">
        <v>258</v>
      </c>
      <c r="E105" s="42" t="s">
        <v>258</v>
      </c>
      <c r="F105" s="42">
        <v>5100</v>
      </c>
      <c r="G105" s="42">
        <v>35</v>
      </c>
      <c r="H105" s="42" t="s">
        <v>258</v>
      </c>
      <c r="I105" s="42">
        <v>5</v>
      </c>
      <c r="J105" s="42" t="s">
        <v>258</v>
      </c>
      <c r="K105" s="42" t="s">
        <v>258</v>
      </c>
      <c r="L105" s="42">
        <v>3.0000000000000004</v>
      </c>
      <c r="M105">
        <f t="shared" si="5"/>
        <v>1525</v>
      </c>
    </row>
    <row r="106" spans="1:13" x14ac:dyDescent="0.2">
      <c r="A106" s="42">
        <f t="shared" si="6"/>
        <v>7</v>
      </c>
      <c r="B106" s="42">
        <f t="shared" si="7"/>
        <v>1</v>
      </c>
      <c r="C106" s="42">
        <v>500</v>
      </c>
      <c r="D106" s="42" t="s">
        <v>258</v>
      </c>
      <c r="E106" s="42" t="s">
        <v>258</v>
      </c>
      <c r="F106" s="42" t="s">
        <v>258</v>
      </c>
      <c r="G106" s="42" t="s">
        <v>258</v>
      </c>
      <c r="H106" s="42" t="s">
        <v>258</v>
      </c>
      <c r="I106" s="42" t="s">
        <v>258</v>
      </c>
      <c r="J106" s="42">
        <v>12</v>
      </c>
      <c r="K106" s="42" t="s">
        <v>258</v>
      </c>
      <c r="L106" s="42" t="s">
        <v>258</v>
      </c>
      <c r="M106">
        <f t="shared" si="5"/>
        <v>2294</v>
      </c>
    </row>
    <row r="107" spans="1:13" x14ac:dyDescent="0.2">
      <c r="A107" s="42">
        <f t="shared" si="6"/>
        <v>7</v>
      </c>
      <c r="B107" s="42">
        <f t="shared" si="7"/>
        <v>2</v>
      </c>
      <c r="C107" s="42">
        <v>400</v>
      </c>
      <c r="D107" s="42">
        <v>70</v>
      </c>
      <c r="E107" s="42" t="s">
        <v>258</v>
      </c>
      <c r="F107" s="42">
        <v>3500</v>
      </c>
      <c r="G107" s="42" t="s">
        <v>258</v>
      </c>
      <c r="H107" s="42" t="s">
        <v>258</v>
      </c>
      <c r="I107" s="42" t="s">
        <v>258</v>
      </c>
      <c r="J107" s="42">
        <v>3</v>
      </c>
      <c r="K107" s="42" t="s">
        <v>258</v>
      </c>
      <c r="L107" s="42" t="s">
        <v>258</v>
      </c>
      <c r="M107">
        <f t="shared" si="5"/>
        <v>2613</v>
      </c>
    </row>
    <row r="108" spans="1:13" x14ac:dyDescent="0.2">
      <c r="A108" s="42">
        <f t="shared" si="6"/>
        <v>7</v>
      </c>
      <c r="B108" s="42">
        <f t="shared" si="7"/>
        <v>3</v>
      </c>
      <c r="C108" s="42">
        <v>230</v>
      </c>
      <c r="D108" s="42">
        <v>350</v>
      </c>
      <c r="E108" s="42" t="s">
        <v>258</v>
      </c>
      <c r="F108" s="42" t="s">
        <v>258</v>
      </c>
      <c r="G108" s="42" t="s">
        <v>258</v>
      </c>
      <c r="H108" s="42" t="s">
        <v>258</v>
      </c>
      <c r="I108" s="42" t="s">
        <v>258</v>
      </c>
      <c r="J108" s="42" t="s">
        <v>258</v>
      </c>
      <c r="K108" s="42" t="s">
        <v>258</v>
      </c>
      <c r="L108" s="42">
        <v>6</v>
      </c>
      <c r="M108">
        <f t="shared" si="5"/>
        <v>2731</v>
      </c>
    </row>
    <row r="109" spans="1:13" x14ac:dyDescent="0.2">
      <c r="A109" s="42">
        <f t="shared" si="6"/>
        <v>7</v>
      </c>
      <c r="B109" s="42">
        <f t="shared" si="7"/>
        <v>4</v>
      </c>
      <c r="C109" s="42">
        <v>95</v>
      </c>
      <c r="D109" s="42" t="s">
        <v>258</v>
      </c>
      <c r="E109" s="42" t="s">
        <v>258</v>
      </c>
      <c r="F109" s="42">
        <v>10000</v>
      </c>
      <c r="G109" s="42">
        <v>45</v>
      </c>
      <c r="H109" s="42" t="s">
        <v>258</v>
      </c>
      <c r="I109" s="42">
        <v>6</v>
      </c>
      <c r="J109" s="42" t="s">
        <v>258</v>
      </c>
      <c r="K109" s="42" t="s">
        <v>258</v>
      </c>
      <c r="L109" s="42" t="s">
        <v>258</v>
      </c>
      <c r="M109">
        <f t="shared" si="5"/>
        <v>2540.5</v>
      </c>
    </row>
    <row r="110" spans="1:13" x14ac:dyDescent="0.2">
      <c r="A110" s="42">
        <f t="shared" si="6"/>
        <v>8</v>
      </c>
      <c r="B110" s="42">
        <f t="shared" si="7"/>
        <v>1</v>
      </c>
      <c r="C110" s="42">
        <v>900</v>
      </c>
      <c r="D110" s="42" t="s">
        <v>258</v>
      </c>
      <c r="E110" s="42" t="s">
        <v>258</v>
      </c>
      <c r="F110" s="42" t="s">
        <v>258</v>
      </c>
      <c r="G110" s="42" t="s">
        <v>258</v>
      </c>
      <c r="H110" s="42" t="s">
        <v>258</v>
      </c>
      <c r="I110" s="42" t="s">
        <v>258</v>
      </c>
      <c r="J110" s="42">
        <v>16</v>
      </c>
      <c r="K110" s="42" t="s">
        <v>258</v>
      </c>
      <c r="L110" s="42">
        <v>5</v>
      </c>
      <c r="M110">
        <f t="shared" si="5"/>
        <v>4147</v>
      </c>
    </row>
    <row r="111" spans="1:13" x14ac:dyDescent="0.2">
      <c r="A111" s="42">
        <f t="shared" si="6"/>
        <v>8</v>
      </c>
      <c r="B111" s="42">
        <f t="shared" si="7"/>
        <v>2</v>
      </c>
      <c r="C111" s="42">
        <v>750</v>
      </c>
      <c r="D111" s="42">
        <v>75</v>
      </c>
      <c r="E111" s="42" t="s">
        <v>258</v>
      </c>
      <c r="F111" s="42">
        <v>6600</v>
      </c>
      <c r="G111" s="42" t="s">
        <v>258</v>
      </c>
      <c r="H111" s="42" t="s">
        <v>258</v>
      </c>
      <c r="I111" s="42" t="s">
        <v>258</v>
      </c>
      <c r="J111" s="42">
        <v>4</v>
      </c>
      <c r="K111" s="42" t="s">
        <v>258</v>
      </c>
      <c r="L111" s="42" t="s">
        <v>258</v>
      </c>
      <c r="M111">
        <f t="shared" si="5"/>
        <v>4588</v>
      </c>
    </row>
    <row r="112" spans="1:13" x14ac:dyDescent="0.2">
      <c r="A112" s="42">
        <f t="shared" si="6"/>
        <v>8</v>
      </c>
      <c r="B112" s="42">
        <f t="shared" si="7"/>
        <v>3</v>
      </c>
      <c r="C112" s="42">
        <v>350</v>
      </c>
      <c r="D112" s="42">
        <v>550</v>
      </c>
      <c r="E112" s="42" t="s">
        <v>258</v>
      </c>
      <c r="F112" s="42">
        <v>2800</v>
      </c>
      <c r="G112" s="42" t="s">
        <v>258</v>
      </c>
      <c r="H112" s="42" t="s">
        <v>258</v>
      </c>
      <c r="I112" s="42" t="s">
        <v>258</v>
      </c>
      <c r="J112" s="42" t="s">
        <v>258</v>
      </c>
      <c r="K112" s="42" t="s">
        <v>258</v>
      </c>
      <c r="L112" s="42">
        <v>8</v>
      </c>
      <c r="M112">
        <f t="shared" si="5"/>
        <v>4745</v>
      </c>
    </row>
    <row r="113" spans="1:13" x14ac:dyDescent="0.2">
      <c r="A113" s="42">
        <f t="shared" si="6"/>
        <v>8</v>
      </c>
      <c r="B113" s="42">
        <f t="shared" si="7"/>
        <v>4</v>
      </c>
      <c r="C113" s="42">
        <v>170</v>
      </c>
      <c r="D113" s="42" t="s">
        <v>258</v>
      </c>
      <c r="E113" s="42" t="s">
        <v>258</v>
      </c>
      <c r="F113" s="42">
        <v>18000</v>
      </c>
      <c r="G113" s="42">
        <v>60</v>
      </c>
      <c r="H113" s="42" t="s">
        <v>258</v>
      </c>
      <c r="I113" s="42">
        <v>8</v>
      </c>
      <c r="J113" s="42" t="s">
        <v>258</v>
      </c>
      <c r="K113" s="42" t="s">
        <v>258</v>
      </c>
      <c r="L113" s="42" t="s">
        <v>258</v>
      </c>
      <c r="M113">
        <f t="shared" si="5"/>
        <v>4481</v>
      </c>
    </row>
    <row r="114" spans="1:13" x14ac:dyDescent="0.2">
      <c r="A114" s="42">
        <f>A110+1</f>
        <v>9</v>
      </c>
      <c r="B114" s="42">
        <f>B110</f>
        <v>1</v>
      </c>
      <c r="C114" s="42">
        <v>1500</v>
      </c>
      <c r="D114" s="42" t="s">
        <v>258</v>
      </c>
      <c r="E114" s="42" t="s">
        <v>258</v>
      </c>
      <c r="F114" s="42" t="s">
        <v>258</v>
      </c>
      <c r="G114" s="42" t="s">
        <v>258</v>
      </c>
      <c r="H114" s="42" t="s">
        <v>258</v>
      </c>
      <c r="I114" s="42" t="s">
        <v>258</v>
      </c>
      <c r="J114" s="42">
        <v>24</v>
      </c>
      <c r="K114" s="42" t="s">
        <v>258</v>
      </c>
      <c r="L114" s="42">
        <v>12</v>
      </c>
      <c r="M114">
        <f t="shared" si="5"/>
        <v>6978</v>
      </c>
    </row>
    <row r="115" spans="1:13" x14ac:dyDescent="0.2">
      <c r="A115" s="42">
        <f t="shared" si="6"/>
        <v>9</v>
      </c>
      <c r="B115" s="42">
        <f t="shared" si="7"/>
        <v>2</v>
      </c>
      <c r="C115" s="42">
        <v>1100</v>
      </c>
      <c r="D115" s="42">
        <v>120</v>
      </c>
      <c r="E115" s="42" t="s">
        <v>258</v>
      </c>
      <c r="F115" s="42">
        <v>14000</v>
      </c>
      <c r="G115" s="42" t="s">
        <v>258</v>
      </c>
      <c r="H115" s="42" t="s">
        <v>258</v>
      </c>
      <c r="I115" s="42" t="s">
        <v>258</v>
      </c>
      <c r="J115" s="42">
        <v>5</v>
      </c>
      <c r="K115" s="42" t="s">
        <v>258</v>
      </c>
      <c r="L115" s="42" t="s">
        <v>258</v>
      </c>
      <c r="M115">
        <f t="shared" si="5"/>
        <v>7607</v>
      </c>
    </row>
    <row r="116" spans="1:13" x14ac:dyDescent="0.2">
      <c r="A116" s="42">
        <f t="shared" si="6"/>
        <v>9</v>
      </c>
      <c r="B116" s="42">
        <f t="shared" si="7"/>
        <v>3</v>
      </c>
      <c r="C116" s="42">
        <v>460</v>
      </c>
      <c r="D116" s="42">
        <v>650</v>
      </c>
      <c r="E116" s="42" t="s">
        <v>258</v>
      </c>
      <c r="F116" s="42">
        <v>13000</v>
      </c>
      <c r="G116" s="42" t="s">
        <v>258</v>
      </c>
      <c r="H116" s="42" t="s">
        <v>258</v>
      </c>
      <c r="I116" s="42" t="s">
        <v>258</v>
      </c>
      <c r="J116" s="42" t="s">
        <v>258</v>
      </c>
      <c r="K116" s="42" t="s">
        <v>258</v>
      </c>
      <c r="L116" s="42">
        <v>10</v>
      </c>
      <c r="M116">
        <f t="shared" si="5"/>
        <v>7742</v>
      </c>
    </row>
    <row r="117" spans="1:13" x14ac:dyDescent="0.2">
      <c r="A117" s="42">
        <f t="shared" si="6"/>
        <v>9</v>
      </c>
      <c r="B117" s="42">
        <f t="shared" si="7"/>
        <v>4</v>
      </c>
      <c r="C117" s="42">
        <v>200</v>
      </c>
      <c r="D117" s="42" t="s">
        <v>258</v>
      </c>
      <c r="E117" s="42" t="s">
        <v>258</v>
      </c>
      <c r="F117" s="42">
        <v>32000</v>
      </c>
      <c r="G117" s="42">
        <v>100</v>
      </c>
      <c r="H117" s="42" t="s">
        <v>258</v>
      </c>
      <c r="I117" s="42">
        <v>10</v>
      </c>
      <c r="J117" s="42" t="s">
        <v>258</v>
      </c>
      <c r="K117" s="42" t="s">
        <v>258</v>
      </c>
      <c r="L117" s="42" t="s">
        <v>258</v>
      </c>
      <c r="M117">
        <f t="shared" si="5"/>
        <v>7550</v>
      </c>
    </row>
    <row r="118" spans="1:13" x14ac:dyDescent="0.2">
      <c r="A118" s="42">
        <f t="shared" si="6"/>
        <v>10</v>
      </c>
      <c r="B118" s="42">
        <f t="shared" si="7"/>
        <v>1</v>
      </c>
      <c r="C118" s="42">
        <v>3500</v>
      </c>
      <c r="D118" s="42" t="s">
        <v>258</v>
      </c>
      <c r="E118" s="42" t="s">
        <v>258</v>
      </c>
      <c r="F118" s="42" t="s">
        <v>258</v>
      </c>
      <c r="G118" s="42">
        <v>50</v>
      </c>
      <c r="H118" s="42" t="s">
        <v>258</v>
      </c>
      <c r="I118" s="42" t="s">
        <v>258</v>
      </c>
      <c r="J118" s="42">
        <v>24</v>
      </c>
      <c r="K118" s="42" t="s">
        <v>258</v>
      </c>
      <c r="L118" s="42">
        <v>13</v>
      </c>
      <c r="M118">
        <f t="shared" si="5"/>
        <v>14613</v>
      </c>
    </row>
    <row r="119" spans="1:13" x14ac:dyDescent="0.2">
      <c r="A119" s="42">
        <f t="shared" si="6"/>
        <v>10</v>
      </c>
      <c r="B119" s="42">
        <f t="shared" si="7"/>
        <v>2</v>
      </c>
      <c r="C119" s="42">
        <v>2000</v>
      </c>
      <c r="D119" s="42">
        <v>400</v>
      </c>
      <c r="E119" s="42" t="s">
        <v>258</v>
      </c>
      <c r="F119" s="42">
        <v>28000</v>
      </c>
      <c r="G119" s="42" t="s">
        <v>258</v>
      </c>
      <c r="H119" s="42" t="s">
        <v>258</v>
      </c>
      <c r="I119" s="42" t="s">
        <v>258</v>
      </c>
      <c r="J119" s="42">
        <v>5</v>
      </c>
      <c r="K119" s="42" t="s">
        <v>258</v>
      </c>
      <c r="L119" s="42" t="s">
        <v>258</v>
      </c>
      <c r="M119">
        <f t="shared" si="5"/>
        <v>15025</v>
      </c>
    </row>
    <row r="120" spans="1:13" x14ac:dyDescent="0.2">
      <c r="A120" s="42">
        <f t="shared" si="6"/>
        <v>10</v>
      </c>
      <c r="B120" s="42">
        <f t="shared" si="7"/>
        <v>3</v>
      </c>
      <c r="C120" s="42">
        <v>500</v>
      </c>
      <c r="D120" s="42">
        <v>1500</v>
      </c>
      <c r="E120" s="42" t="s">
        <v>258</v>
      </c>
      <c r="F120" s="42">
        <v>30000</v>
      </c>
      <c r="G120" s="42" t="s">
        <v>258</v>
      </c>
      <c r="H120" s="42" t="s">
        <v>258</v>
      </c>
      <c r="I120" s="42" t="s">
        <v>258</v>
      </c>
      <c r="J120" s="42" t="s">
        <v>258</v>
      </c>
      <c r="K120" s="42" t="s">
        <v>258</v>
      </c>
      <c r="L120" s="42">
        <v>10</v>
      </c>
      <c r="M120">
        <f t="shared" si="5"/>
        <v>15200</v>
      </c>
    </row>
    <row r="121" spans="1:13" x14ac:dyDescent="0.2">
      <c r="A121" s="42">
        <f t="shared" si="6"/>
        <v>10</v>
      </c>
      <c r="B121" s="42">
        <f t="shared" si="7"/>
        <v>4</v>
      </c>
      <c r="C121" s="42">
        <v>500</v>
      </c>
      <c r="D121" s="42" t="s">
        <v>258</v>
      </c>
      <c r="E121" s="42" t="s">
        <v>258</v>
      </c>
      <c r="F121" s="42">
        <v>64000</v>
      </c>
      <c r="G121" s="42">
        <v>160</v>
      </c>
      <c r="H121" s="42" t="s">
        <v>258</v>
      </c>
      <c r="I121" s="42">
        <v>11</v>
      </c>
      <c r="J121" s="42" t="s">
        <v>258</v>
      </c>
      <c r="K121" s="42" t="s">
        <v>258</v>
      </c>
      <c r="L121" s="42"/>
      <c r="M121">
        <f t="shared" si="5"/>
        <v>15291</v>
      </c>
    </row>
    <row r="122" spans="1:13" x14ac:dyDescent="0.2">
      <c r="A122" s="48"/>
      <c r="B122" s="48"/>
      <c r="C122" s="48">
        <f t="shared" ref="C122:L122" si="8">SUM(C118:C121)*1.5</f>
        <v>9750</v>
      </c>
      <c r="D122" s="48">
        <f t="shared" si="8"/>
        <v>2850</v>
      </c>
      <c r="E122" s="48">
        <f t="shared" si="8"/>
        <v>0</v>
      </c>
      <c r="F122" s="48">
        <f t="shared" si="8"/>
        <v>183000</v>
      </c>
      <c r="G122" s="48">
        <f t="shared" si="8"/>
        <v>315</v>
      </c>
      <c r="H122" s="48">
        <f t="shared" si="8"/>
        <v>0</v>
      </c>
      <c r="I122" s="48">
        <f t="shared" si="8"/>
        <v>16.5</v>
      </c>
      <c r="J122" s="48">
        <f t="shared" si="8"/>
        <v>43.5</v>
      </c>
      <c r="K122" s="48">
        <f t="shared" si="8"/>
        <v>0</v>
      </c>
      <c r="L122" s="48">
        <f t="shared" si="8"/>
        <v>34.5</v>
      </c>
    </row>
    <row r="123" spans="1:13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</row>
    <row r="124" spans="1:13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</row>
    <row r="125" spans="1:13" x14ac:dyDescent="0.2">
      <c r="A125" s="110" t="s">
        <v>260</v>
      </c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</row>
    <row r="126" spans="1:13" x14ac:dyDescent="0.2">
      <c r="A126" s="42">
        <v>1</v>
      </c>
      <c r="B126" s="42">
        <v>1</v>
      </c>
      <c r="C126" s="42">
        <v>12</v>
      </c>
      <c r="D126" s="42" t="s">
        <v>258</v>
      </c>
      <c r="E126" s="42" t="s">
        <v>258</v>
      </c>
      <c r="F126" s="42" t="s">
        <v>258</v>
      </c>
      <c r="G126" s="42" t="s">
        <v>258</v>
      </c>
      <c r="H126" s="42" t="s">
        <v>258</v>
      </c>
      <c r="I126" s="42" t="s">
        <v>258</v>
      </c>
      <c r="J126" s="42" t="s">
        <v>258</v>
      </c>
      <c r="K126" s="42"/>
      <c r="L126" s="42"/>
      <c r="M126">
        <f>SUMPRODUCT($C$35:$L$35,C126:L126)</f>
        <v>44.400000000000006</v>
      </c>
    </row>
    <row r="127" spans="1:13" x14ac:dyDescent="0.2">
      <c r="A127" s="42">
        <v>1</v>
      </c>
      <c r="B127" s="42">
        <v>2</v>
      </c>
      <c r="C127" s="42">
        <v>8</v>
      </c>
      <c r="D127" s="42" t="s">
        <v>258</v>
      </c>
      <c r="E127" s="42" t="s">
        <v>258</v>
      </c>
      <c r="F127" s="42">
        <v>80</v>
      </c>
      <c r="G127" s="42" t="s">
        <v>258</v>
      </c>
      <c r="H127" s="42" t="s">
        <v>258</v>
      </c>
      <c r="I127" s="42" t="s">
        <v>258</v>
      </c>
      <c r="J127" s="42" t="s">
        <v>258</v>
      </c>
      <c r="K127" s="42"/>
      <c r="L127" s="42"/>
      <c r="M127">
        <f t="shared" ref="M127:M165" si="9">SUMPRODUCT($C$35:$L$35,C127:L127)</f>
        <v>45.6</v>
      </c>
    </row>
    <row r="128" spans="1:13" x14ac:dyDescent="0.2">
      <c r="A128" s="42">
        <v>1</v>
      </c>
      <c r="B128" s="42">
        <v>3</v>
      </c>
      <c r="C128" s="42" t="s">
        <v>258</v>
      </c>
      <c r="D128" s="42">
        <v>8</v>
      </c>
      <c r="E128" s="42" t="s">
        <v>258</v>
      </c>
      <c r="F128" s="42" t="s">
        <v>258</v>
      </c>
      <c r="G128" s="42">
        <v>2</v>
      </c>
      <c r="H128" s="42" t="s">
        <v>258</v>
      </c>
      <c r="I128" s="42" t="s">
        <v>258</v>
      </c>
      <c r="J128" s="42" t="s">
        <v>258</v>
      </c>
      <c r="K128" s="42"/>
      <c r="L128" s="42"/>
      <c r="M128">
        <f t="shared" si="9"/>
        <v>44.4</v>
      </c>
    </row>
    <row r="129" spans="1:13" x14ac:dyDescent="0.2">
      <c r="A129" s="42">
        <v>1</v>
      </c>
      <c r="B129" s="42">
        <v>4</v>
      </c>
      <c r="C129" s="42">
        <v>6</v>
      </c>
      <c r="D129" s="42" t="s">
        <v>258</v>
      </c>
      <c r="E129" s="42" t="s">
        <v>258</v>
      </c>
      <c r="F129" s="42">
        <v>80</v>
      </c>
      <c r="G129" s="42">
        <v>2</v>
      </c>
      <c r="H129" s="42" t="s">
        <v>258</v>
      </c>
      <c r="I129" s="42" t="s">
        <v>258</v>
      </c>
      <c r="J129" s="42" t="s">
        <v>258</v>
      </c>
      <c r="K129" s="42"/>
      <c r="L129" s="42"/>
      <c r="M129">
        <f t="shared" si="9"/>
        <v>45.800000000000004</v>
      </c>
    </row>
    <row r="130" spans="1:13" x14ac:dyDescent="0.2">
      <c r="A130" s="42">
        <f>A126+1</f>
        <v>2</v>
      </c>
      <c r="B130" s="42">
        <f>B126</f>
        <v>1</v>
      </c>
      <c r="C130" s="42">
        <v>22</v>
      </c>
      <c r="D130" s="42" t="s">
        <v>258</v>
      </c>
      <c r="E130" s="42">
        <v>8</v>
      </c>
      <c r="F130" s="42" t="s">
        <v>258</v>
      </c>
      <c r="G130" s="42">
        <v>2</v>
      </c>
      <c r="H130" s="42" t="s">
        <v>258</v>
      </c>
      <c r="I130" s="42" t="s">
        <v>258</v>
      </c>
      <c r="J130" s="42" t="s">
        <v>258</v>
      </c>
      <c r="K130" s="42"/>
      <c r="L130" s="42"/>
      <c r="M130">
        <f t="shared" si="9"/>
        <v>119.4</v>
      </c>
    </row>
    <row r="131" spans="1:13" x14ac:dyDescent="0.2">
      <c r="A131" s="42">
        <f t="shared" ref="A131:A165" si="10">A127+1</f>
        <v>2</v>
      </c>
      <c r="B131" s="42">
        <f t="shared" ref="B131:B165" si="11">B127</f>
        <v>2</v>
      </c>
      <c r="C131" s="42">
        <v>10</v>
      </c>
      <c r="D131" s="42" t="s">
        <v>258</v>
      </c>
      <c r="E131" s="42">
        <v>12</v>
      </c>
      <c r="F131" s="42">
        <v>180</v>
      </c>
      <c r="G131" s="42" t="s">
        <v>258</v>
      </c>
      <c r="H131" s="42" t="s">
        <v>258</v>
      </c>
      <c r="I131" s="42" t="s">
        <v>258</v>
      </c>
      <c r="J131" s="42" t="s">
        <v>258</v>
      </c>
      <c r="K131" s="42"/>
      <c r="L131" s="42"/>
      <c r="M131">
        <f t="shared" si="9"/>
        <v>118.6</v>
      </c>
    </row>
    <row r="132" spans="1:13" x14ac:dyDescent="0.2">
      <c r="A132" s="42">
        <f t="shared" si="10"/>
        <v>2</v>
      </c>
      <c r="B132" s="42">
        <f t="shared" si="11"/>
        <v>3</v>
      </c>
      <c r="C132" s="42" t="s">
        <v>258</v>
      </c>
      <c r="D132" s="42">
        <v>23</v>
      </c>
      <c r="E132" s="42" t="s">
        <v>258</v>
      </c>
      <c r="F132" s="42" t="s">
        <v>258</v>
      </c>
      <c r="G132" s="42">
        <v>3</v>
      </c>
      <c r="H132" s="42" t="s">
        <v>258</v>
      </c>
      <c r="I132" s="42" t="s">
        <v>258</v>
      </c>
      <c r="J132" s="42" t="s">
        <v>258</v>
      </c>
      <c r="K132" s="42"/>
      <c r="L132" s="42"/>
      <c r="M132">
        <f t="shared" si="9"/>
        <v>117.19999999999999</v>
      </c>
    </row>
    <row r="133" spans="1:13" x14ac:dyDescent="0.2">
      <c r="A133" s="42">
        <f t="shared" si="10"/>
        <v>2</v>
      </c>
      <c r="B133" s="42">
        <f t="shared" si="11"/>
        <v>4</v>
      </c>
      <c r="C133" s="42">
        <v>15</v>
      </c>
      <c r="D133" s="42" t="s">
        <v>258</v>
      </c>
      <c r="E133" s="42" t="s">
        <v>258</v>
      </c>
      <c r="F133" s="42">
        <v>240</v>
      </c>
      <c r="G133" s="42">
        <v>4</v>
      </c>
      <c r="H133" s="42" t="s">
        <v>258</v>
      </c>
      <c r="I133" s="42" t="s">
        <v>258</v>
      </c>
      <c r="J133" s="42" t="s">
        <v>258</v>
      </c>
      <c r="K133" s="42"/>
      <c r="L133" s="42"/>
      <c r="M133">
        <f t="shared" si="9"/>
        <v>118.7</v>
      </c>
    </row>
    <row r="134" spans="1:13" x14ac:dyDescent="0.2">
      <c r="A134" s="42">
        <f t="shared" si="10"/>
        <v>3</v>
      </c>
      <c r="B134" s="42">
        <f t="shared" si="11"/>
        <v>1</v>
      </c>
      <c r="C134" s="42">
        <v>35</v>
      </c>
      <c r="D134" s="42" t="s">
        <v>258</v>
      </c>
      <c r="E134" s="42">
        <v>15</v>
      </c>
      <c r="F134" s="42" t="s">
        <v>258</v>
      </c>
      <c r="G134" s="42">
        <v>5</v>
      </c>
      <c r="H134" s="42" t="s">
        <v>258</v>
      </c>
      <c r="I134" s="42" t="s">
        <v>258</v>
      </c>
      <c r="J134" s="42" t="s">
        <v>258</v>
      </c>
      <c r="K134" s="42"/>
      <c r="L134" s="42"/>
      <c r="M134">
        <f t="shared" si="9"/>
        <v>205.5</v>
      </c>
    </row>
    <row r="135" spans="1:13" x14ac:dyDescent="0.2">
      <c r="A135" s="42">
        <f t="shared" si="10"/>
        <v>3</v>
      </c>
      <c r="B135" s="42">
        <f t="shared" si="11"/>
        <v>2</v>
      </c>
      <c r="C135" s="42">
        <v>20</v>
      </c>
      <c r="D135" s="42" t="s">
        <v>258</v>
      </c>
      <c r="E135" s="42">
        <v>20</v>
      </c>
      <c r="F135" s="42">
        <v>280</v>
      </c>
      <c r="G135" s="42" t="s">
        <v>258</v>
      </c>
      <c r="H135" s="42" t="s">
        <v>258</v>
      </c>
      <c r="I135" s="42" t="s">
        <v>258</v>
      </c>
      <c r="J135" s="42" t="s">
        <v>258</v>
      </c>
      <c r="K135" s="42"/>
      <c r="L135" s="42"/>
      <c r="M135">
        <f t="shared" si="9"/>
        <v>206</v>
      </c>
    </row>
    <row r="136" spans="1:13" x14ac:dyDescent="0.2">
      <c r="A136" s="42">
        <f t="shared" si="10"/>
        <v>3</v>
      </c>
      <c r="B136" s="42">
        <f t="shared" si="11"/>
        <v>3</v>
      </c>
      <c r="C136" s="42" t="s">
        <v>258</v>
      </c>
      <c r="D136" s="42">
        <v>40</v>
      </c>
      <c r="E136" s="42" t="s">
        <v>258</v>
      </c>
      <c r="F136" s="42" t="s">
        <v>258</v>
      </c>
      <c r="G136" s="42">
        <v>5</v>
      </c>
      <c r="H136" s="42" t="s">
        <v>258</v>
      </c>
      <c r="I136" s="42" t="s">
        <v>258</v>
      </c>
      <c r="J136" s="42" t="s">
        <v>258</v>
      </c>
      <c r="K136" s="42"/>
      <c r="L136" s="42"/>
      <c r="M136">
        <f t="shared" si="9"/>
        <v>203</v>
      </c>
    </row>
    <row r="137" spans="1:13" x14ac:dyDescent="0.2">
      <c r="A137" s="42">
        <f t="shared" si="10"/>
        <v>3</v>
      </c>
      <c r="B137" s="42">
        <f t="shared" si="11"/>
        <v>4</v>
      </c>
      <c r="C137" s="42">
        <v>20</v>
      </c>
      <c r="D137" s="42" t="s">
        <v>258</v>
      </c>
      <c r="E137" s="42" t="s">
        <v>258</v>
      </c>
      <c r="F137" s="42">
        <v>500</v>
      </c>
      <c r="G137" s="42">
        <v>8</v>
      </c>
      <c r="H137" s="42" t="s">
        <v>258</v>
      </c>
      <c r="I137" s="42" t="s">
        <v>258</v>
      </c>
      <c r="J137" s="42" t="s">
        <v>258</v>
      </c>
      <c r="K137" s="42"/>
      <c r="L137" s="42"/>
      <c r="M137">
        <f t="shared" si="9"/>
        <v>204.4</v>
      </c>
    </row>
    <row r="138" spans="1:13" x14ac:dyDescent="0.2">
      <c r="A138" s="42">
        <f t="shared" si="10"/>
        <v>4</v>
      </c>
      <c r="B138" s="42">
        <f t="shared" si="11"/>
        <v>1</v>
      </c>
      <c r="C138" s="42">
        <v>105</v>
      </c>
      <c r="D138" s="42" t="s">
        <v>258</v>
      </c>
      <c r="E138" s="42">
        <v>22</v>
      </c>
      <c r="F138" s="42" t="s">
        <v>258</v>
      </c>
      <c r="G138" s="42">
        <v>8</v>
      </c>
      <c r="H138" s="42" t="s">
        <v>258</v>
      </c>
      <c r="I138" s="42" t="s">
        <v>258</v>
      </c>
      <c r="J138" s="42" t="s">
        <v>258</v>
      </c>
      <c r="K138" s="42"/>
      <c r="L138" s="42"/>
      <c r="M138">
        <f t="shared" si="9"/>
        <v>502.5</v>
      </c>
    </row>
    <row r="139" spans="1:13" x14ac:dyDescent="0.2">
      <c r="A139" s="42">
        <f t="shared" si="10"/>
        <v>4</v>
      </c>
      <c r="B139" s="42">
        <f t="shared" si="11"/>
        <v>2</v>
      </c>
      <c r="C139" s="42">
        <v>70</v>
      </c>
      <c r="D139" s="42" t="s">
        <v>258</v>
      </c>
      <c r="E139" s="42">
        <v>30</v>
      </c>
      <c r="F139" s="42">
        <v>650</v>
      </c>
      <c r="G139" s="42" t="s">
        <v>258</v>
      </c>
      <c r="H139" s="42" t="s">
        <v>258</v>
      </c>
      <c r="I139" s="42" t="s">
        <v>258</v>
      </c>
      <c r="J139" s="42" t="s">
        <v>258</v>
      </c>
      <c r="K139" s="42"/>
      <c r="L139" s="42"/>
      <c r="M139">
        <f t="shared" si="9"/>
        <v>503</v>
      </c>
    </row>
    <row r="140" spans="1:13" x14ac:dyDescent="0.2">
      <c r="A140" s="42">
        <f t="shared" si="10"/>
        <v>4</v>
      </c>
      <c r="B140" s="42">
        <f t="shared" si="11"/>
        <v>3</v>
      </c>
      <c r="C140" s="42" t="s">
        <v>258</v>
      </c>
      <c r="D140" s="42">
        <v>70</v>
      </c>
      <c r="E140" s="42" t="s">
        <v>258</v>
      </c>
      <c r="F140" s="42" t="s">
        <v>258</v>
      </c>
      <c r="G140" s="42">
        <v>8</v>
      </c>
      <c r="H140" s="42" t="s">
        <v>258</v>
      </c>
      <c r="I140" s="42" t="s">
        <v>258</v>
      </c>
      <c r="J140" s="42">
        <v>2</v>
      </c>
      <c r="K140" s="42"/>
      <c r="L140" s="42"/>
      <c r="M140">
        <f t="shared" si="9"/>
        <v>426.4</v>
      </c>
    </row>
    <row r="141" spans="1:13" x14ac:dyDescent="0.2">
      <c r="A141" s="42">
        <f t="shared" si="10"/>
        <v>4</v>
      </c>
      <c r="B141" s="42">
        <f t="shared" si="11"/>
        <v>4</v>
      </c>
      <c r="C141" s="42">
        <v>50</v>
      </c>
      <c r="D141" s="42" t="s">
        <v>258</v>
      </c>
      <c r="E141" s="42" t="s">
        <v>258</v>
      </c>
      <c r="F141" s="42">
        <v>1300</v>
      </c>
      <c r="G141" s="42">
        <v>14</v>
      </c>
      <c r="H141" s="42" t="s">
        <v>258</v>
      </c>
      <c r="I141" s="42" t="s">
        <v>258</v>
      </c>
      <c r="J141" s="42" t="s">
        <v>258</v>
      </c>
      <c r="K141" s="42"/>
      <c r="L141" s="42"/>
      <c r="M141">
        <f t="shared" si="9"/>
        <v>498.2</v>
      </c>
    </row>
    <row r="142" spans="1:13" x14ac:dyDescent="0.2">
      <c r="A142" s="42">
        <f t="shared" si="10"/>
        <v>5</v>
      </c>
      <c r="B142" s="42">
        <f t="shared" si="11"/>
        <v>1</v>
      </c>
      <c r="C142" s="42">
        <v>180</v>
      </c>
      <c r="D142" s="42" t="s">
        <v>258</v>
      </c>
      <c r="E142" s="42">
        <v>45</v>
      </c>
      <c r="F142" s="42" t="s">
        <v>258</v>
      </c>
      <c r="G142" s="42">
        <v>18</v>
      </c>
      <c r="H142" s="42" t="s">
        <v>258</v>
      </c>
      <c r="I142" s="42" t="s">
        <v>258</v>
      </c>
      <c r="J142" s="42" t="s">
        <v>258</v>
      </c>
      <c r="K142" s="42"/>
      <c r="L142" s="42"/>
      <c r="M142">
        <f t="shared" si="9"/>
        <v>905.4</v>
      </c>
    </row>
    <row r="143" spans="1:13" x14ac:dyDescent="0.2">
      <c r="A143" s="42">
        <f t="shared" si="10"/>
        <v>5</v>
      </c>
      <c r="B143" s="42">
        <f t="shared" si="11"/>
        <v>2</v>
      </c>
      <c r="C143" s="42">
        <v>130</v>
      </c>
      <c r="D143" s="42" t="s">
        <v>258</v>
      </c>
      <c r="E143" s="42">
        <v>40</v>
      </c>
      <c r="F143" s="42">
        <v>1350</v>
      </c>
      <c r="G143" s="42" t="s">
        <v>258</v>
      </c>
      <c r="H143" s="42" t="s">
        <v>258</v>
      </c>
      <c r="I143" s="42" t="s">
        <v>258</v>
      </c>
      <c r="J143" s="42" t="s">
        <v>258</v>
      </c>
      <c r="K143" s="42"/>
      <c r="L143" s="42"/>
      <c r="M143">
        <f t="shared" si="9"/>
        <v>903</v>
      </c>
    </row>
    <row r="144" spans="1:13" x14ac:dyDescent="0.2">
      <c r="A144" s="42">
        <f t="shared" si="10"/>
        <v>5</v>
      </c>
      <c r="B144" s="42">
        <f t="shared" si="11"/>
        <v>3</v>
      </c>
      <c r="C144" s="42" t="s">
        <v>258</v>
      </c>
      <c r="D144" s="42">
        <v>125</v>
      </c>
      <c r="E144" s="42" t="s">
        <v>258</v>
      </c>
      <c r="F144" s="42" t="s">
        <v>258</v>
      </c>
      <c r="G144" s="42">
        <v>8</v>
      </c>
      <c r="H144" s="42" t="s">
        <v>258</v>
      </c>
      <c r="I144" s="42" t="s">
        <v>258</v>
      </c>
      <c r="J144" s="42">
        <v>4</v>
      </c>
      <c r="K144" s="42"/>
      <c r="L144" s="42"/>
      <c r="M144">
        <f t="shared" si="9"/>
        <v>753.4</v>
      </c>
    </row>
    <row r="145" spans="1:13" x14ac:dyDescent="0.2">
      <c r="A145" s="42">
        <f t="shared" si="10"/>
        <v>5</v>
      </c>
      <c r="B145" s="42">
        <f t="shared" si="11"/>
        <v>4</v>
      </c>
      <c r="C145" s="42">
        <v>80</v>
      </c>
      <c r="D145" s="42" t="s">
        <v>258</v>
      </c>
      <c r="E145" s="42" t="s">
        <v>258</v>
      </c>
      <c r="F145" s="42">
        <v>2400</v>
      </c>
      <c r="G145" s="42">
        <v>30</v>
      </c>
      <c r="H145" s="42" t="s">
        <v>258</v>
      </c>
      <c r="I145" s="42" t="s">
        <v>258</v>
      </c>
      <c r="J145" s="42" t="s">
        <v>258</v>
      </c>
      <c r="K145" s="42"/>
      <c r="L145" s="42"/>
      <c r="M145">
        <f t="shared" si="9"/>
        <v>890</v>
      </c>
    </row>
    <row r="146" spans="1:13" x14ac:dyDescent="0.2">
      <c r="A146" s="42">
        <f t="shared" si="10"/>
        <v>6</v>
      </c>
      <c r="B146" s="42">
        <f t="shared" si="11"/>
        <v>1</v>
      </c>
      <c r="C146" s="42">
        <v>310</v>
      </c>
      <c r="D146" s="42" t="s">
        <v>258</v>
      </c>
      <c r="E146" s="42">
        <v>80</v>
      </c>
      <c r="F146" s="42" t="s">
        <v>258</v>
      </c>
      <c r="G146" s="42">
        <v>25</v>
      </c>
      <c r="H146" s="42" t="s">
        <v>258</v>
      </c>
      <c r="I146" s="42" t="s">
        <v>258</v>
      </c>
      <c r="J146" s="42" t="s">
        <v>258</v>
      </c>
      <c r="K146" s="42"/>
      <c r="L146" s="42"/>
      <c r="M146">
        <f t="shared" si="9"/>
        <v>1546</v>
      </c>
    </row>
    <row r="147" spans="1:13" x14ac:dyDescent="0.2">
      <c r="A147" s="42">
        <f t="shared" si="10"/>
        <v>6</v>
      </c>
      <c r="B147" s="42">
        <f t="shared" si="11"/>
        <v>2</v>
      </c>
      <c r="C147" s="42">
        <v>200</v>
      </c>
      <c r="D147" s="42">
        <v>50</v>
      </c>
      <c r="E147" s="42">
        <v>40</v>
      </c>
      <c r="F147" s="42">
        <v>2000</v>
      </c>
      <c r="G147" s="42" t="s">
        <v>258</v>
      </c>
      <c r="H147" s="42" t="s">
        <v>258</v>
      </c>
      <c r="I147" s="42" t="s">
        <v>258</v>
      </c>
      <c r="J147" s="42" t="s">
        <v>258</v>
      </c>
      <c r="K147" s="42"/>
      <c r="L147" s="42"/>
      <c r="M147">
        <f t="shared" si="9"/>
        <v>1522</v>
      </c>
    </row>
    <row r="148" spans="1:13" x14ac:dyDescent="0.2">
      <c r="A148" s="42">
        <f t="shared" si="10"/>
        <v>6</v>
      </c>
      <c r="B148" s="42">
        <f t="shared" si="11"/>
        <v>3</v>
      </c>
      <c r="C148" s="42" t="s">
        <v>258</v>
      </c>
      <c r="D148" s="42">
        <v>230</v>
      </c>
      <c r="E148" s="42" t="s">
        <v>258</v>
      </c>
      <c r="F148" s="42" t="s">
        <v>258</v>
      </c>
      <c r="G148" s="42">
        <v>25</v>
      </c>
      <c r="H148" s="42" t="s">
        <v>258</v>
      </c>
      <c r="I148" s="42" t="s">
        <v>258</v>
      </c>
      <c r="J148" s="42">
        <v>5</v>
      </c>
      <c r="K148" s="42"/>
      <c r="L148" s="42"/>
      <c r="M148">
        <f t="shared" si="9"/>
        <v>1338</v>
      </c>
    </row>
    <row r="149" spans="1:13" x14ac:dyDescent="0.2">
      <c r="A149" s="42">
        <f t="shared" si="10"/>
        <v>6</v>
      </c>
      <c r="B149" s="42">
        <f t="shared" si="11"/>
        <v>4</v>
      </c>
      <c r="C149" s="42">
        <v>120</v>
      </c>
      <c r="D149" s="42" t="s">
        <v>258</v>
      </c>
      <c r="E149" s="42" t="s">
        <v>258</v>
      </c>
      <c r="F149" s="42">
        <v>4600</v>
      </c>
      <c r="G149" s="42">
        <v>40</v>
      </c>
      <c r="H149" s="42" t="s">
        <v>258</v>
      </c>
      <c r="I149" s="42" t="s">
        <v>258</v>
      </c>
      <c r="J149" s="42" t="s">
        <v>258</v>
      </c>
      <c r="K149" s="42"/>
      <c r="L149" s="42"/>
      <c r="M149">
        <f t="shared" si="9"/>
        <v>1516</v>
      </c>
    </row>
    <row r="150" spans="1:13" x14ac:dyDescent="0.2">
      <c r="A150" s="42">
        <f t="shared" si="10"/>
        <v>7</v>
      </c>
      <c r="B150" s="42">
        <f t="shared" si="11"/>
        <v>1</v>
      </c>
      <c r="C150" s="42">
        <v>560</v>
      </c>
      <c r="D150" s="42" t="s">
        <v>258</v>
      </c>
      <c r="E150" s="42">
        <v>120</v>
      </c>
      <c r="F150" s="42" t="s">
        <v>258</v>
      </c>
      <c r="G150" s="42">
        <v>50</v>
      </c>
      <c r="H150" s="42" t="s">
        <v>258</v>
      </c>
      <c r="I150" s="42" t="s">
        <v>258</v>
      </c>
      <c r="J150" s="42" t="s">
        <v>258</v>
      </c>
      <c r="K150" s="42"/>
      <c r="L150" s="42"/>
      <c r="M150">
        <f t="shared" si="9"/>
        <v>2718</v>
      </c>
    </row>
    <row r="151" spans="1:13" x14ac:dyDescent="0.2">
      <c r="A151" s="42">
        <f t="shared" si="10"/>
        <v>7</v>
      </c>
      <c r="B151" s="42">
        <f t="shared" si="11"/>
        <v>2</v>
      </c>
      <c r="C151" s="42">
        <v>420</v>
      </c>
      <c r="D151" s="42">
        <v>80</v>
      </c>
      <c r="E151" s="42">
        <v>50</v>
      </c>
      <c r="F151" s="42">
        <v>3100</v>
      </c>
      <c r="G151" s="42" t="s">
        <v>258</v>
      </c>
      <c r="H151" s="42" t="s">
        <v>258</v>
      </c>
      <c r="I151" s="42" t="s">
        <v>258</v>
      </c>
      <c r="J151" s="42" t="s">
        <v>258</v>
      </c>
      <c r="K151" s="42"/>
      <c r="L151" s="42"/>
      <c r="M151">
        <f t="shared" si="9"/>
        <v>2732</v>
      </c>
    </row>
    <row r="152" spans="1:13" x14ac:dyDescent="0.2">
      <c r="A152" s="42">
        <f t="shared" si="10"/>
        <v>7</v>
      </c>
      <c r="B152" s="42">
        <f t="shared" si="11"/>
        <v>3</v>
      </c>
      <c r="C152" s="42" t="s">
        <v>258</v>
      </c>
      <c r="D152" s="42">
        <v>410</v>
      </c>
      <c r="E152" s="42" t="s">
        <v>258</v>
      </c>
      <c r="F152" s="42" t="s">
        <v>258</v>
      </c>
      <c r="G152" s="42">
        <v>25</v>
      </c>
      <c r="H152" s="42" t="s">
        <v>258</v>
      </c>
      <c r="I152" s="42" t="s">
        <v>258</v>
      </c>
      <c r="J152" s="42">
        <v>10</v>
      </c>
      <c r="K152" s="42"/>
      <c r="L152" s="42"/>
      <c r="M152">
        <f t="shared" si="9"/>
        <v>2351</v>
      </c>
    </row>
    <row r="153" spans="1:13" x14ac:dyDescent="0.2">
      <c r="A153" s="42">
        <f t="shared" si="10"/>
        <v>7</v>
      </c>
      <c r="B153" s="42">
        <f t="shared" si="11"/>
        <v>4</v>
      </c>
      <c r="C153" s="42">
        <v>180</v>
      </c>
      <c r="D153" s="42" t="s">
        <v>258</v>
      </c>
      <c r="E153" s="42" t="s">
        <v>258</v>
      </c>
      <c r="F153" s="42">
        <v>9200</v>
      </c>
      <c r="G153" s="42">
        <v>50</v>
      </c>
      <c r="H153" s="42" t="s">
        <v>258</v>
      </c>
      <c r="I153" s="42" t="s">
        <v>258</v>
      </c>
      <c r="J153" s="42" t="s">
        <v>258</v>
      </c>
      <c r="K153" s="42"/>
      <c r="L153" s="42"/>
      <c r="M153">
        <f t="shared" si="9"/>
        <v>2696</v>
      </c>
    </row>
    <row r="154" spans="1:13" x14ac:dyDescent="0.2">
      <c r="A154" s="42">
        <f t="shared" si="10"/>
        <v>8</v>
      </c>
      <c r="B154" s="42">
        <f t="shared" si="11"/>
        <v>1</v>
      </c>
      <c r="C154" s="42">
        <v>1050</v>
      </c>
      <c r="D154" s="42" t="s">
        <v>258</v>
      </c>
      <c r="E154" s="42">
        <v>160</v>
      </c>
      <c r="F154" s="42" t="s">
        <v>258</v>
      </c>
      <c r="G154" s="42">
        <v>60</v>
      </c>
      <c r="H154" s="42" t="s">
        <v>258</v>
      </c>
      <c r="I154" s="42" t="s">
        <v>258</v>
      </c>
      <c r="J154" s="42" t="s">
        <v>258</v>
      </c>
      <c r="K154" s="42"/>
      <c r="L154" s="42"/>
      <c r="M154">
        <f t="shared" si="9"/>
        <v>4721</v>
      </c>
    </row>
    <row r="155" spans="1:13" x14ac:dyDescent="0.2">
      <c r="A155" s="42">
        <f t="shared" si="10"/>
        <v>8</v>
      </c>
      <c r="B155" s="42">
        <f t="shared" si="11"/>
        <v>2</v>
      </c>
      <c r="C155" s="42">
        <v>730</v>
      </c>
      <c r="D155" s="42">
        <v>110</v>
      </c>
      <c r="E155" s="42">
        <v>55</v>
      </c>
      <c r="F155" s="42">
        <v>6600</v>
      </c>
      <c r="G155" s="42" t="s">
        <v>258</v>
      </c>
      <c r="H155" s="42" t="s">
        <v>258</v>
      </c>
      <c r="I155" s="42" t="s">
        <v>258</v>
      </c>
      <c r="J155" s="42" t="s">
        <v>258</v>
      </c>
      <c r="K155" s="42"/>
      <c r="L155" s="42"/>
      <c r="M155">
        <f t="shared" si="9"/>
        <v>4736</v>
      </c>
    </row>
    <row r="156" spans="1:13" x14ac:dyDescent="0.2">
      <c r="A156" s="42">
        <f t="shared" si="10"/>
        <v>8</v>
      </c>
      <c r="B156" s="42">
        <f t="shared" si="11"/>
        <v>3</v>
      </c>
      <c r="C156" s="42" t="s">
        <v>258</v>
      </c>
      <c r="D156" s="42">
        <v>550</v>
      </c>
      <c r="E156" s="42" t="s">
        <v>258</v>
      </c>
      <c r="F156" s="42">
        <v>6800</v>
      </c>
      <c r="G156" s="42">
        <v>30</v>
      </c>
      <c r="H156" s="42" t="s">
        <v>258</v>
      </c>
      <c r="I156" s="42" t="s">
        <v>258</v>
      </c>
      <c r="J156" s="42">
        <v>10</v>
      </c>
      <c r="K156" s="42"/>
      <c r="L156" s="42"/>
      <c r="M156">
        <f t="shared" si="9"/>
        <v>4374</v>
      </c>
    </row>
    <row r="157" spans="1:13" x14ac:dyDescent="0.2">
      <c r="A157" s="42">
        <f t="shared" si="10"/>
        <v>8</v>
      </c>
      <c r="B157" s="42">
        <f t="shared" si="11"/>
        <v>4</v>
      </c>
      <c r="C157" s="42">
        <v>330</v>
      </c>
      <c r="D157" s="42" t="s">
        <v>258</v>
      </c>
      <c r="E157" s="42" t="s">
        <v>258</v>
      </c>
      <c r="F157" s="42">
        <v>15500</v>
      </c>
      <c r="G157" s="42">
        <v>60</v>
      </c>
      <c r="H157" s="42" t="s">
        <v>258</v>
      </c>
      <c r="I157" s="42" t="s">
        <v>258</v>
      </c>
      <c r="J157" s="42">
        <v>2</v>
      </c>
      <c r="K157" s="42"/>
      <c r="L157" s="42"/>
      <c r="M157">
        <f t="shared" si="9"/>
        <v>4623</v>
      </c>
    </row>
    <row r="158" spans="1:13" x14ac:dyDescent="0.2">
      <c r="A158" s="42">
        <f>A154+1</f>
        <v>9</v>
      </c>
      <c r="B158" s="42">
        <f>B154</f>
        <v>1</v>
      </c>
      <c r="C158" s="42">
        <v>1800</v>
      </c>
      <c r="D158" s="42" t="s">
        <v>258</v>
      </c>
      <c r="E158" s="42">
        <v>200</v>
      </c>
      <c r="F158" s="42" t="s">
        <v>258</v>
      </c>
      <c r="G158" s="42">
        <v>85</v>
      </c>
      <c r="H158" s="42" t="s">
        <v>258</v>
      </c>
      <c r="I158" s="42" t="s">
        <v>258</v>
      </c>
      <c r="J158" s="42" t="s">
        <v>258</v>
      </c>
      <c r="K158" s="42"/>
      <c r="L158" s="42"/>
      <c r="M158">
        <f t="shared" si="9"/>
        <v>7743</v>
      </c>
    </row>
    <row r="159" spans="1:13" x14ac:dyDescent="0.2">
      <c r="A159" s="42">
        <f t="shared" si="10"/>
        <v>9</v>
      </c>
      <c r="B159" s="42">
        <f t="shared" si="11"/>
        <v>2</v>
      </c>
      <c r="C159" s="42">
        <v>1300</v>
      </c>
      <c r="D159" s="42">
        <v>110</v>
      </c>
      <c r="E159" s="42">
        <v>60</v>
      </c>
      <c r="F159" s="42">
        <v>11000</v>
      </c>
      <c r="G159" s="42" t="s">
        <v>258</v>
      </c>
      <c r="H159" s="42" t="s">
        <v>258</v>
      </c>
      <c r="I159" s="42" t="s">
        <v>258</v>
      </c>
      <c r="J159" s="42" t="s">
        <v>258</v>
      </c>
      <c r="K159" s="42"/>
      <c r="L159" s="42"/>
      <c r="M159">
        <f t="shared" si="9"/>
        <v>7744</v>
      </c>
    </row>
    <row r="160" spans="1:13" x14ac:dyDescent="0.2">
      <c r="A160" s="42">
        <f t="shared" si="10"/>
        <v>9</v>
      </c>
      <c r="B160" s="42">
        <f t="shared" si="11"/>
        <v>3</v>
      </c>
      <c r="C160" s="42" t="s">
        <v>258</v>
      </c>
      <c r="D160" s="42">
        <v>700</v>
      </c>
      <c r="E160" s="42" t="s">
        <v>258</v>
      </c>
      <c r="F160" s="42">
        <v>18000</v>
      </c>
      <c r="G160" s="42">
        <v>50</v>
      </c>
      <c r="H160" s="42" t="s">
        <v>258</v>
      </c>
      <c r="I160" s="42" t="s">
        <v>258</v>
      </c>
      <c r="J160" s="42">
        <v>10</v>
      </c>
      <c r="K160" s="42"/>
      <c r="L160" s="42"/>
      <c r="M160">
        <f t="shared" si="9"/>
        <v>7380</v>
      </c>
    </row>
    <row r="161" spans="1:13" x14ac:dyDescent="0.2">
      <c r="A161" s="42">
        <f t="shared" si="10"/>
        <v>9</v>
      </c>
      <c r="B161" s="42">
        <f t="shared" si="11"/>
        <v>4</v>
      </c>
      <c r="C161" s="42">
        <v>500</v>
      </c>
      <c r="D161" s="42" t="s">
        <v>258</v>
      </c>
      <c r="E161" s="42" t="s">
        <v>258</v>
      </c>
      <c r="F161" s="42">
        <v>26000</v>
      </c>
      <c r="G161" s="42">
        <v>100</v>
      </c>
      <c r="H161" s="42" t="s">
        <v>258</v>
      </c>
      <c r="I161" s="42" t="s">
        <v>258</v>
      </c>
      <c r="J161" s="42">
        <v>4</v>
      </c>
      <c r="K161" s="42"/>
      <c r="L161" s="42"/>
      <c r="M161">
        <f t="shared" si="9"/>
        <v>7578</v>
      </c>
    </row>
    <row r="162" spans="1:13" x14ac:dyDescent="0.2">
      <c r="A162" s="42">
        <f t="shared" si="10"/>
        <v>10</v>
      </c>
      <c r="B162" s="42">
        <f t="shared" si="11"/>
        <v>1</v>
      </c>
      <c r="C162" s="42">
        <v>2700</v>
      </c>
      <c r="D162" s="42">
        <v>1000</v>
      </c>
      <c r="E162" s="42">
        <v>220</v>
      </c>
      <c r="F162" s="42" t="s">
        <v>258</v>
      </c>
      <c r="G162" s="42">
        <v>100</v>
      </c>
      <c r="H162" s="42" t="s">
        <v>258</v>
      </c>
      <c r="I162" s="42" t="s">
        <v>258</v>
      </c>
      <c r="J162" s="42" t="s">
        <v>258</v>
      </c>
      <c r="K162" s="42"/>
      <c r="L162" s="42"/>
      <c r="M162">
        <f t="shared" si="9"/>
        <v>15806</v>
      </c>
    </row>
    <row r="163" spans="1:13" x14ac:dyDescent="0.2">
      <c r="A163" s="42">
        <f t="shared" si="10"/>
        <v>10</v>
      </c>
      <c r="B163" s="42">
        <f t="shared" si="11"/>
        <v>2</v>
      </c>
      <c r="C163" s="42">
        <v>2500</v>
      </c>
      <c r="D163" s="42">
        <v>300</v>
      </c>
      <c r="E163" s="42">
        <v>60</v>
      </c>
      <c r="F163" s="42">
        <v>22000</v>
      </c>
      <c r="G163" s="42" t="s">
        <v>258</v>
      </c>
      <c r="H163" s="42" t="s">
        <v>258</v>
      </c>
      <c r="I163" s="42" t="s">
        <v>258</v>
      </c>
      <c r="J163" s="42" t="s">
        <v>258</v>
      </c>
      <c r="K163" s="42"/>
      <c r="L163" s="42"/>
      <c r="M163">
        <f t="shared" si="9"/>
        <v>15258</v>
      </c>
    </row>
    <row r="164" spans="1:13" x14ac:dyDescent="0.2">
      <c r="A164" s="42">
        <f t="shared" si="10"/>
        <v>10</v>
      </c>
      <c r="B164" s="42">
        <f t="shared" si="11"/>
        <v>3</v>
      </c>
      <c r="C164" s="42" t="s">
        <v>258</v>
      </c>
      <c r="D164" s="42">
        <v>1550</v>
      </c>
      <c r="E164" s="42" t="s">
        <v>258</v>
      </c>
      <c r="F164" s="42">
        <v>36000</v>
      </c>
      <c r="G164" s="42">
        <v>60</v>
      </c>
      <c r="H164" s="42" t="s">
        <v>258</v>
      </c>
      <c r="I164" s="42" t="s">
        <v>258</v>
      </c>
      <c r="J164" s="42">
        <v>10</v>
      </c>
      <c r="K164" s="42"/>
      <c r="L164" s="42"/>
      <c r="M164">
        <f t="shared" si="9"/>
        <v>14928</v>
      </c>
    </row>
    <row r="165" spans="1:13" x14ac:dyDescent="0.2">
      <c r="A165" s="42">
        <f t="shared" si="10"/>
        <v>10</v>
      </c>
      <c r="B165" s="42">
        <f t="shared" si="11"/>
        <v>4</v>
      </c>
      <c r="C165" s="42">
        <v>1200</v>
      </c>
      <c r="D165" s="42" t="s">
        <v>258</v>
      </c>
      <c r="E165" s="42" t="s">
        <v>258</v>
      </c>
      <c r="F165" s="42">
        <v>50000</v>
      </c>
      <c r="G165" s="42">
        <v>150</v>
      </c>
      <c r="H165" s="42" t="s">
        <v>258</v>
      </c>
      <c r="I165" s="42" t="s">
        <v>258</v>
      </c>
      <c r="J165" s="42">
        <v>4</v>
      </c>
      <c r="K165" s="42"/>
      <c r="L165" s="42"/>
      <c r="M165">
        <f t="shared" si="9"/>
        <v>15158</v>
      </c>
    </row>
    <row r="166" spans="1:13" x14ac:dyDescent="0.2">
      <c r="C166" s="48">
        <f t="shared" ref="C166:L166" si="12">SUM(C162:C165)*1.5</f>
        <v>9600</v>
      </c>
      <c r="D166" s="48">
        <f t="shared" si="12"/>
        <v>4275</v>
      </c>
      <c r="E166" s="48">
        <f t="shared" si="12"/>
        <v>420</v>
      </c>
      <c r="F166" s="48">
        <f t="shared" si="12"/>
        <v>162000</v>
      </c>
      <c r="G166" s="48">
        <f t="shared" si="12"/>
        <v>465</v>
      </c>
      <c r="H166" s="48">
        <f t="shared" si="12"/>
        <v>0</v>
      </c>
      <c r="I166" s="48">
        <f t="shared" si="12"/>
        <v>0</v>
      </c>
      <c r="J166" s="48">
        <f t="shared" si="12"/>
        <v>21</v>
      </c>
      <c r="K166" s="48">
        <f t="shared" si="12"/>
        <v>0</v>
      </c>
      <c r="L166" s="48">
        <f t="shared" si="12"/>
        <v>0</v>
      </c>
    </row>
  </sheetData>
  <mergeCells count="13">
    <mergeCell ref="A81:L81"/>
    <mergeCell ref="A125:L125"/>
    <mergeCell ref="A37:L37"/>
    <mergeCell ref="A35:B35"/>
    <mergeCell ref="S1:S2"/>
    <mergeCell ref="L1:L2"/>
    <mergeCell ref="K1:K2"/>
    <mergeCell ref="M1:Q1"/>
    <mergeCell ref="R1:R2"/>
    <mergeCell ref="B20:D20"/>
    <mergeCell ref="E20:H20"/>
    <mergeCell ref="I20:L20"/>
    <mergeCell ref="M20:P20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I27" sqref="I27"/>
    </sheetView>
  </sheetViews>
  <sheetFormatPr baseColWidth="10" defaultRowHeight="16" x14ac:dyDescent="0.2"/>
  <cols>
    <col min="1" max="1" width="14.6640625" bestFit="1" customWidth="1"/>
    <col min="3" max="13" width="10.83203125" style="3"/>
  </cols>
  <sheetData>
    <row r="1" spans="1:17" x14ac:dyDescent="0.2">
      <c r="A1" s="50" t="s">
        <v>133</v>
      </c>
      <c r="B1" s="50" t="s">
        <v>119</v>
      </c>
      <c r="C1" s="50" t="s">
        <v>0</v>
      </c>
      <c r="D1" s="50" t="s">
        <v>120</v>
      </c>
      <c r="E1" s="50" t="s">
        <v>5</v>
      </c>
      <c r="F1" s="50" t="s">
        <v>2</v>
      </c>
      <c r="G1" s="50" t="s">
        <v>4</v>
      </c>
      <c r="H1" s="50" t="s">
        <v>125</v>
      </c>
      <c r="I1" s="50" t="s">
        <v>1</v>
      </c>
      <c r="J1" s="50" t="s">
        <v>128</v>
      </c>
      <c r="K1" s="50" t="s">
        <v>121</v>
      </c>
      <c r="L1" s="50" t="s">
        <v>122</v>
      </c>
      <c r="M1" s="50" t="s">
        <v>123</v>
      </c>
      <c r="N1" s="17" t="s">
        <v>126</v>
      </c>
      <c r="O1" s="17" t="s">
        <v>127</v>
      </c>
      <c r="P1" s="50" t="s">
        <v>124</v>
      </c>
      <c r="Q1" s="23"/>
    </row>
    <row r="2" spans="1:17" x14ac:dyDescent="0.2">
      <c r="A2" s="19" t="s">
        <v>129</v>
      </c>
      <c r="B2" s="29">
        <v>0.01</v>
      </c>
      <c r="C2" s="29">
        <v>0.24</v>
      </c>
      <c r="D2" s="29">
        <v>0.15</v>
      </c>
      <c r="E2" s="29">
        <v>0.05</v>
      </c>
      <c r="F2" s="21">
        <v>0.125</v>
      </c>
      <c r="G2" s="29">
        <v>0.2</v>
      </c>
      <c r="H2" s="21">
        <v>0.125</v>
      </c>
      <c r="I2" s="21">
        <v>2.5000000000000001E-2</v>
      </c>
      <c r="J2" s="21">
        <v>2.5000000000000001E-2</v>
      </c>
      <c r="K2" s="29">
        <v>0.05</v>
      </c>
      <c r="L2" s="19"/>
      <c r="M2" s="19"/>
      <c r="N2" s="23"/>
      <c r="O2" s="23"/>
      <c r="P2" s="23"/>
      <c r="Q2" s="20">
        <f>SUM(B2:P2)</f>
        <v>1</v>
      </c>
    </row>
    <row r="3" spans="1:17" x14ac:dyDescent="0.2">
      <c r="A3" s="19" t="s">
        <v>6</v>
      </c>
      <c r="B3" s="29">
        <v>0.01</v>
      </c>
      <c r="C3" s="29">
        <v>0.84</v>
      </c>
      <c r="D3" s="29">
        <v>0.15</v>
      </c>
      <c r="E3" s="19"/>
      <c r="F3" s="19"/>
      <c r="G3" s="19"/>
      <c r="H3" s="19"/>
      <c r="I3" s="19"/>
      <c r="J3" s="19"/>
      <c r="K3" s="19"/>
      <c r="L3" s="19"/>
      <c r="M3" s="19"/>
      <c r="N3" s="23"/>
      <c r="O3" s="23"/>
      <c r="P3" s="23"/>
      <c r="Q3" s="20">
        <f t="shared" ref="Q3:Q11" si="0">SUM(B3:P3)</f>
        <v>1</v>
      </c>
    </row>
    <row r="4" spans="1:17" x14ac:dyDescent="0.2">
      <c r="A4" s="19" t="s">
        <v>7</v>
      </c>
      <c r="B4" s="19"/>
      <c r="C4" s="29">
        <v>0.65</v>
      </c>
      <c r="D4" s="19"/>
      <c r="E4" s="29">
        <v>7.4999999999999997E-2</v>
      </c>
      <c r="F4" s="29">
        <v>0.1</v>
      </c>
      <c r="G4" s="29">
        <v>7.4999999999999997E-2</v>
      </c>
      <c r="H4" s="19"/>
      <c r="I4" s="29">
        <v>0.05</v>
      </c>
      <c r="J4" s="19"/>
      <c r="K4" s="29">
        <v>0.05</v>
      </c>
      <c r="L4" s="19"/>
      <c r="M4" s="19"/>
      <c r="N4" s="23"/>
      <c r="O4" s="23"/>
      <c r="P4" s="23"/>
      <c r="Q4" s="20">
        <f t="shared" si="0"/>
        <v>1</v>
      </c>
    </row>
    <row r="5" spans="1:17" x14ac:dyDescent="0.2">
      <c r="A5" s="19" t="s">
        <v>9</v>
      </c>
      <c r="B5" s="29">
        <v>0.1</v>
      </c>
      <c r="C5" s="19"/>
      <c r="D5" s="29">
        <v>0.33</v>
      </c>
      <c r="E5" s="29">
        <v>0.05</v>
      </c>
      <c r="F5" s="29">
        <v>0.05</v>
      </c>
      <c r="G5" s="29">
        <v>0.1</v>
      </c>
      <c r="H5" s="29">
        <v>0.05</v>
      </c>
      <c r="I5" s="29">
        <v>0.2</v>
      </c>
      <c r="J5" s="29">
        <v>0.1</v>
      </c>
      <c r="K5" s="29">
        <v>0.02</v>
      </c>
      <c r="L5" s="19"/>
      <c r="M5" s="19"/>
      <c r="N5" s="23"/>
      <c r="O5" s="23"/>
      <c r="P5" s="23"/>
      <c r="Q5" s="20">
        <f t="shared" si="0"/>
        <v>1</v>
      </c>
    </row>
    <row r="6" spans="1:17" x14ac:dyDescent="0.2">
      <c r="A6" s="19" t="s">
        <v>134</v>
      </c>
      <c r="B6" s="19"/>
      <c r="C6" s="29">
        <v>0.6</v>
      </c>
      <c r="D6" s="19"/>
      <c r="E6" s="19"/>
      <c r="F6" s="19"/>
      <c r="G6" s="19"/>
      <c r="H6" s="29">
        <v>0.25</v>
      </c>
      <c r="I6" s="19"/>
      <c r="J6" s="29">
        <v>7.4999999999999997E-2</v>
      </c>
      <c r="K6" s="29">
        <v>7.4999999999999997E-2</v>
      </c>
      <c r="L6" s="19"/>
      <c r="M6" s="19"/>
      <c r="N6" s="23"/>
      <c r="O6" s="23"/>
      <c r="P6" s="23"/>
      <c r="Q6" s="20">
        <f t="shared" si="0"/>
        <v>0.99999999999999989</v>
      </c>
    </row>
    <row r="7" spans="1:17" x14ac:dyDescent="0.2">
      <c r="A7" s="19" t="s">
        <v>135</v>
      </c>
      <c r="B7" s="19"/>
      <c r="C7" s="19"/>
      <c r="D7" s="19"/>
      <c r="E7" s="29">
        <v>0.3</v>
      </c>
      <c r="F7" s="29">
        <v>0.3</v>
      </c>
      <c r="G7" s="29"/>
      <c r="H7" s="19"/>
      <c r="I7" s="29">
        <v>0.15</v>
      </c>
      <c r="J7" s="29">
        <v>0.25</v>
      </c>
      <c r="K7" s="19"/>
      <c r="L7" s="19"/>
      <c r="M7" s="19"/>
      <c r="N7" s="23"/>
      <c r="O7" s="23"/>
      <c r="P7" s="23"/>
      <c r="Q7" s="20">
        <f t="shared" si="0"/>
        <v>1</v>
      </c>
    </row>
    <row r="8" spans="1:17" x14ac:dyDescent="0.2">
      <c r="A8" s="19" t="s">
        <v>136</v>
      </c>
      <c r="B8" s="19"/>
      <c r="C8" s="19"/>
      <c r="D8" s="19"/>
      <c r="E8" s="19"/>
      <c r="F8" s="19"/>
      <c r="G8" s="19"/>
      <c r="H8" s="19"/>
      <c r="I8" s="29">
        <v>0.7</v>
      </c>
      <c r="J8" s="29">
        <v>0.3</v>
      </c>
      <c r="K8" s="19"/>
      <c r="L8" s="19"/>
      <c r="M8" s="19"/>
      <c r="N8" s="23"/>
      <c r="O8" s="23"/>
      <c r="P8" s="23"/>
      <c r="Q8" s="20">
        <f t="shared" si="0"/>
        <v>1</v>
      </c>
    </row>
    <row r="9" spans="1:17" x14ac:dyDescent="0.2">
      <c r="A9" s="19" t="s">
        <v>132</v>
      </c>
      <c r="B9" s="19"/>
      <c r="C9" s="19"/>
      <c r="D9" s="29">
        <v>1</v>
      </c>
      <c r="E9" s="19"/>
      <c r="F9" s="19"/>
      <c r="G9" s="19"/>
      <c r="H9" s="19"/>
      <c r="I9" s="19"/>
      <c r="J9" s="19"/>
      <c r="K9" s="19"/>
      <c r="L9" s="19"/>
      <c r="M9" s="19"/>
      <c r="N9" s="23"/>
      <c r="O9" s="23"/>
      <c r="P9" s="23"/>
      <c r="Q9" s="20">
        <f t="shared" si="0"/>
        <v>1</v>
      </c>
    </row>
    <row r="10" spans="1:17" x14ac:dyDescent="0.2">
      <c r="A10" s="19" t="s">
        <v>149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9">
        <v>1</v>
      </c>
      <c r="M10" s="19"/>
      <c r="N10" s="23"/>
      <c r="O10" s="23"/>
      <c r="P10" s="23"/>
      <c r="Q10" s="20">
        <f t="shared" si="0"/>
        <v>1</v>
      </c>
    </row>
    <row r="11" spans="1:17" x14ac:dyDescent="0.2">
      <c r="A11" s="19" t="s">
        <v>150</v>
      </c>
      <c r="B11" s="19"/>
      <c r="C11" s="19"/>
      <c r="D11" s="19"/>
      <c r="E11" s="19"/>
      <c r="F11" s="19"/>
      <c r="G11" s="19"/>
      <c r="H11" s="29">
        <v>1</v>
      </c>
      <c r="I11" s="19"/>
      <c r="J11" s="19"/>
      <c r="K11" s="19"/>
      <c r="L11" s="29"/>
      <c r="M11" s="19"/>
      <c r="N11" s="23"/>
      <c r="O11" s="23"/>
      <c r="P11" s="23"/>
      <c r="Q11" s="20">
        <f t="shared" si="0"/>
        <v>1</v>
      </c>
    </row>
    <row r="12" spans="1:17" x14ac:dyDescent="0.2">
      <c r="B12" s="7"/>
      <c r="D12" s="8"/>
      <c r="E12" s="8"/>
      <c r="F12" s="8"/>
      <c r="G12" s="8"/>
      <c r="I12" s="8"/>
      <c r="J12" s="8"/>
    </row>
    <row r="13" spans="1:17" x14ac:dyDescent="0.2">
      <c r="A13" t="s">
        <v>119</v>
      </c>
      <c r="B13" t="s">
        <v>137</v>
      </c>
    </row>
    <row r="14" spans="1:17" x14ac:dyDescent="0.2">
      <c r="A14" t="s">
        <v>0</v>
      </c>
      <c r="B14" t="s">
        <v>138</v>
      </c>
      <c r="C14" s="8"/>
      <c r="D14" s="8"/>
      <c r="E14" s="13"/>
      <c r="F14" s="13"/>
      <c r="G14" s="8"/>
      <c r="H14" s="13"/>
      <c r="J14" s="13"/>
    </row>
    <row r="15" spans="1:17" x14ac:dyDescent="0.2">
      <c r="A15" t="s">
        <v>3</v>
      </c>
      <c r="B15" t="s">
        <v>139</v>
      </c>
    </row>
    <row r="16" spans="1:17" x14ac:dyDescent="0.2">
      <c r="A16" t="s">
        <v>5</v>
      </c>
      <c r="B16" t="s">
        <v>140</v>
      </c>
    </row>
    <row r="17" spans="1:13" x14ac:dyDescent="0.2">
      <c r="A17" t="s">
        <v>141</v>
      </c>
      <c r="B17" t="s">
        <v>142</v>
      </c>
    </row>
    <row r="18" spans="1:13" x14ac:dyDescent="0.2">
      <c r="A18" t="s">
        <v>4</v>
      </c>
      <c r="B18" t="s">
        <v>143</v>
      </c>
    </row>
    <row r="19" spans="1:13" x14ac:dyDescent="0.2">
      <c r="A19" t="s">
        <v>125</v>
      </c>
      <c r="B19" t="s">
        <v>236</v>
      </c>
      <c r="M19" s="4" t="s">
        <v>237</v>
      </c>
    </row>
    <row r="20" spans="1:13" x14ac:dyDescent="0.2">
      <c r="A20" t="s">
        <v>1</v>
      </c>
      <c r="B20" t="s">
        <v>144</v>
      </c>
    </row>
    <row r="21" spans="1:13" x14ac:dyDescent="0.2">
      <c r="A21" t="s">
        <v>145</v>
      </c>
      <c r="B21" t="s">
        <v>146</v>
      </c>
    </row>
    <row r="22" spans="1:13" x14ac:dyDescent="0.2">
      <c r="A22" t="s">
        <v>121</v>
      </c>
      <c r="B22" t="s">
        <v>147</v>
      </c>
    </row>
    <row r="23" spans="1:13" x14ac:dyDescent="0.2">
      <c r="A23" t="s">
        <v>122</v>
      </c>
      <c r="B23" t="s">
        <v>154</v>
      </c>
    </row>
    <row r="24" spans="1:13" x14ac:dyDescent="0.2">
      <c r="A24" t="s">
        <v>148</v>
      </c>
      <c r="B24" s="25" t="s">
        <v>184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K9" sqref="K9"/>
    </sheetView>
  </sheetViews>
  <sheetFormatPr baseColWidth="10" defaultRowHeight="16" x14ac:dyDescent="0.2"/>
  <cols>
    <col min="2" max="2" width="12.1640625" bestFit="1" customWidth="1"/>
    <col min="14" max="14" width="12.1640625" bestFit="1" customWidth="1"/>
    <col min="17" max="18" width="10.83203125" customWidth="1"/>
  </cols>
  <sheetData>
    <row r="1" spans="1:18" x14ac:dyDescent="0.2">
      <c r="A1" s="117" t="s">
        <v>178</v>
      </c>
      <c r="B1" s="117"/>
      <c r="E1" s="5" t="s">
        <v>152</v>
      </c>
      <c r="M1" s="25"/>
    </row>
    <row r="2" spans="1:18" x14ac:dyDescent="0.2">
      <c r="A2" s="19" t="s">
        <v>111</v>
      </c>
      <c r="B2" s="19" t="s">
        <v>179</v>
      </c>
      <c r="E2" s="4" t="s">
        <v>151</v>
      </c>
    </row>
    <row r="3" spans="1:18" x14ac:dyDescent="0.2">
      <c r="A3" s="19" t="s">
        <v>16</v>
      </c>
      <c r="B3" s="19">
        <v>0.2</v>
      </c>
    </row>
    <row r="4" spans="1:18" x14ac:dyDescent="0.2">
      <c r="A4" s="19" t="s">
        <v>17</v>
      </c>
      <c r="B4" s="19">
        <v>2.5</v>
      </c>
      <c r="E4" s="5" t="s">
        <v>180</v>
      </c>
    </row>
    <row r="5" spans="1:18" x14ac:dyDescent="0.2">
      <c r="A5" s="19" t="s">
        <v>18</v>
      </c>
      <c r="B5" s="19">
        <v>8.8000000000000007</v>
      </c>
      <c r="E5" s="95" t="s">
        <v>301</v>
      </c>
    </row>
    <row r="6" spans="1:18" x14ac:dyDescent="0.2">
      <c r="A6" s="19" t="s">
        <v>19</v>
      </c>
      <c r="B6" s="19">
        <v>51</v>
      </c>
      <c r="E6" s="95" t="s">
        <v>302</v>
      </c>
    </row>
    <row r="7" spans="1:18" x14ac:dyDescent="0.2">
      <c r="A7" s="19" t="s">
        <v>289</v>
      </c>
      <c r="B7" s="19">
        <v>1.5</v>
      </c>
      <c r="E7" s="95" t="s">
        <v>303</v>
      </c>
    </row>
    <row r="8" spans="1:18" x14ac:dyDescent="0.2">
      <c r="A8" s="19" t="s">
        <v>290</v>
      </c>
      <c r="B8" s="19">
        <v>11</v>
      </c>
      <c r="E8" s="95" t="s">
        <v>304</v>
      </c>
    </row>
    <row r="9" spans="1:18" x14ac:dyDescent="0.2">
      <c r="A9" s="19" t="s">
        <v>306</v>
      </c>
      <c r="B9" s="19">
        <v>11</v>
      </c>
      <c r="E9" s="95" t="s">
        <v>305</v>
      </c>
    </row>
    <row r="10" spans="1:18" x14ac:dyDescent="0.2">
      <c r="A10" s="32" t="s">
        <v>239</v>
      </c>
      <c r="B10" s="32">
        <v>11</v>
      </c>
      <c r="E10" s="24"/>
      <c r="O10" s="24"/>
    </row>
    <row r="11" spans="1:18" x14ac:dyDescent="0.2">
      <c r="E11" s="5" t="s">
        <v>292</v>
      </c>
      <c r="O11" s="5" t="s">
        <v>293</v>
      </c>
    </row>
    <row r="12" spans="1:18" x14ac:dyDescent="0.2">
      <c r="E12" s="19" t="s">
        <v>117</v>
      </c>
      <c r="F12" s="19" t="s">
        <v>118</v>
      </c>
      <c r="G12" s="6">
        <v>4</v>
      </c>
      <c r="H12">
        <v>1.25</v>
      </c>
      <c r="O12" s="19" t="s">
        <v>117</v>
      </c>
      <c r="P12" s="19" t="s">
        <v>118</v>
      </c>
      <c r="Q12" s="6">
        <v>4.5</v>
      </c>
      <c r="R12">
        <v>1.25</v>
      </c>
    </row>
    <row r="13" spans="1:18" x14ac:dyDescent="0.2">
      <c r="E13" s="19">
        <v>1</v>
      </c>
      <c r="F13" s="26">
        <f>MAX(1,POWER(2,(E13-$H$12)*$G$12))</f>
        <v>1</v>
      </c>
      <c r="O13" s="19">
        <v>1</v>
      </c>
      <c r="P13" s="26">
        <f>MAX(1,POWER(2,(O13-$R$12)*$Q$12))</f>
        <v>1</v>
      </c>
    </row>
    <row r="14" spans="1:18" x14ac:dyDescent="0.2">
      <c r="E14" s="19">
        <v>1.05</v>
      </c>
      <c r="F14" s="26">
        <f t="shared" ref="F14:F33" si="0">MAX(1,POWER(2,(E14-$H$12)*$G$12))</f>
        <v>1</v>
      </c>
      <c r="O14" s="19">
        <v>1.05</v>
      </c>
      <c r="P14" s="26">
        <f t="shared" ref="P14:P33" si="1">MAX(1,POWER(2,(O14-$R$12)*$Q$12))</f>
        <v>1</v>
      </c>
    </row>
    <row r="15" spans="1:18" x14ac:dyDescent="0.2">
      <c r="E15" s="19">
        <v>1.1000000000000001</v>
      </c>
      <c r="F15" s="26">
        <f t="shared" si="0"/>
        <v>1</v>
      </c>
      <c r="O15" s="19">
        <v>1.1000000000000001</v>
      </c>
      <c r="P15" s="26">
        <f t="shared" si="1"/>
        <v>1</v>
      </c>
    </row>
    <row r="16" spans="1:18" x14ac:dyDescent="0.2">
      <c r="E16" s="19">
        <v>1.1499999999999999</v>
      </c>
      <c r="F16" s="26">
        <f t="shared" si="0"/>
        <v>1</v>
      </c>
      <c r="O16" s="19">
        <v>1.1499999999999999</v>
      </c>
      <c r="P16" s="26">
        <f t="shared" si="1"/>
        <v>1</v>
      </c>
    </row>
    <row r="17" spans="5:16" x14ac:dyDescent="0.2">
      <c r="E17" s="19">
        <v>1.2</v>
      </c>
      <c r="F17" s="26">
        <f t="shared" si="0"/>
        <v>1</v>
      </c>
      <c r="O17" s="19">
        <v>1.2</v>
      </c>
      <c r="P17" s="26">
        <f t="shared" si="1"/>
        <v>1</v>
      </c>
    </row>
    <row r="18" spans="5:16" x14ac:dyDescent="0.2">
      <c r="E18" s="19">
        <v>1.25</v>
      </c>
      <c r="F18" s="26">
        <f t="shared" si="0"/>
        <v>1</v>
      </c>
      <c r="O18" s="19">
        <v>1.25</v>
      </c>
      <c r="P18" s="26">
        <f t="shared" si="1"/>
        <v>1</v>
      </c>
    </row>
    <row r="19" spans="5:16" x14ac:dyDescent="0.2">
      <c r="E19" s="19">
        <v>1.3</v>
      </c>
      <c r="F19" s="26">
        <f t="shared" si="0"/>
        <v>1.1486983549970351</v>
      </c>
      <c r="O19" s="19">
        <v>1.3</v>
      </c>
      <c r="P19" s="26">
        <f t="shared" si="1"/>
        <v>1.1687772485612458</v>
      </c>
    </row>
    <row r="20" spans="5:16" x14ac:dyDescent="0.2">
      <c r="E20" s="19">
        <v>1.35</v>
      </c>
      <c r="F20" s="26">
        <f t="shared" si="0"/>
        <v>1.3195079107728946</v>
      </c>
      <c r="O20" s="19">
        <v>1.35</v>
      </c>
      <c r="P20" s="26">
        <f t="shared" si="1"/>
        <v>1.3660402567543959</v>
      </c>
    </row>
    <row r="21" spans="5:16" x14ac:dyDescent="0.2">
      <c r="E21" s="19">
        <v>1.4</v>
      </c>
      <c r="F21" s="26">
        <f t="shared" si="0"/>
        <v>1.5157165665103978</v>
      </c>
      <c r="O21" s="19">
        <v>1.4</v>
      </c>
      <c r="P21" s="26">
        <f t="shared" si="1"/>
        <v>1.5965967727132993</v>
      </c>
    </row>
    <row r="22" spans="5:16" x14ac:dyDescent="0.2">
      <c r="E22" s="19">
        <v>1.45</v>
      </c>
      <c r="F22" s="26">
        <f t="shared" si="0"/>
        <v>1.741101126592248</v>
      </c>
      <c r="O22" s="19">
        <v>1.45</v>
      </c>
      <c r="P22" s="26">
        <f t="shared" si="1"/>
        <v>1.8660659830736146</v>
      </c>
    </row>
    <row r="23" spans="5:16" x14ac:dyDescent="0.2">
      <c r="E23" s="50">
        <v>1.5</v>
      </c>
      <c r="F23" s="94">
        <f t="shared" si="0"/>
        <v>2</v>
      </c>
      <c r="O23" s="50">
        <v>1.5</v>
      </c>
      <c r="P23" s="26">
        <f t="shared" si="1"/>
        <v>2.1810154653305154</v>
      </c>
    </row>
    <row r="24" spans="5:16" x14ac:dyDescent="0.2">
      <c r="E24" s="19">
        <v>1.55</v>
      </c>
      <c r="F24" s="26">
        <f t="shared" si="0"/>
        <v>2.2973967099940702</v>
      </c>
      <c r="O24" s="19">
        <v>1.55</v>
      </c>
      <c r="P24" s="26">
        <f t="shared" si="1"/>
        <v>2.5491212546385245</v>
      </c>
    </row>
    <row r="25" spans="5:16" x14ac:dyDescent="0.2">
      <c r="E25" s="19">
        <v>1.6</v>
      </c>
      <c r="F25" s="26">
        <f t="shared" si="0"/>
        <v>2.6390158215457893</v>
      </c>
      <c r="O25" s="19">
        <v>1.6</v>
      </c>
      <c r="P25" s="26">
        <f t="shared" si="1"/>
        <v>2.9793549262454051</v>
      </c>
    </row>
    <row r="26" spans="5:16" x14ac:dyDescent="0.2">
      <c r="E26" s="19">
        <v>1.65</v>
      </c>
      <c r="F26" s="26">
        <f t="shared" si="0"/>
        <v>3.0314331330207951</v>
      </c>
      <c r="O26" s="19">
        <v>1.65</v>
      </c>
      <c r="P26" s="26">
        <f t="shared" si="1"/>
        <v>3.4822022531844956</v>
      </c>
    </row>
    <row r="27" spans="5:16" x14ac:dyDescent="0.2">
      <c r="E27" s="19">
        <v>1.7</v>
      </c>
      <c r="F27" s="26">
        <f t="shared" si="0"/>
        <v>3.4822022531844965</v>
      </c>
      <c r="O27" s="19">
        <v>1.7</v>
      </c>
      <c r="P27" s="26">
        <f t="shared" si="1"/>
        <v>4.0699187684107452</v>
      </c>
    </row>
    <row r="28" spans="5:16" x14ac:dyDescent="0.2">
      <c r="E28" s="19">
        <v>1.75</v>
      </c>
      <c r="F28" s="26">
        <f t="shared" si="0"/>
        <v>4</v>
      </c>
      <c r="O28" s="19">
        <v>1.75</v>
      </c>
      <c r="P28" s="26">
        <f t="shared" si="1"/>
        <v>4.7568284600108841</v>
      </c>
    </row>
    <row r="29" spans="5:16" x14ac:dyDescent="0.2">
      <c r="E29" s="19">
        <v>1.8</v>
      </c>
      <c r="F29" s="26">
        <f t="shared" si="0"/>
        <v>4.5947934199881395</v>
      </c>
      <c r="O29" s="19">
        <v>1.8</v>
      </c>
      <c r="P29" s="26">
        <f t="shared" si="1"/>
        <v>5.559672879369348</v>
      </c>
    </row>
    <row r="30" spans="5:16" x14ac:dyDescent="0.2">
      <c r="E30" s="19">
        <v>1.85</v>
      </c>
      <c r="F30" s="26">
        <f t="shared" si="0"/>
        <v>5.2780316430915786</v>
      </c>
      <c r="O30" s="19">
        <v>1.85</v>
      </c>
      <c r="P30" s="26">
        <f t="shared" si="1"/>
        <v>6.4980191708498847</v>
      </c>
    </row>
    <row r="31" spans="5:16" x14ac:dyDescent="0.2">
      <c r="E31" s="19">
        <v>1.9</v>
      </c>
      <c r="F31" s="26">
        <f t="shared" si="0"/>
        <v>6.0628662660415911</v>
      </c>
      <c r="O31" s="19">
        <v>1.9</v>
      </c>
      <c r="P31" s="26">
        <f t="shared" si="1"/>
        <v>7.5947369676041507</v>
      </c>
    </row>
    <row r="32" spans="5:16" x14ac:dyDescent="0.2">
      <c r="E32" s="19">
        <v>1.95</v>
      </c>
      <c r="F32" s="26">
        <f t="shared" si="0"/>
        <v>6.9644045063689921</v>
      </c>
      <c r="O32" s="19">
        <v>1.95</v>
      </c>
      <c r="P32" s="26">
        <f t="shared" si="1"/>
        <v>8.8765557765427587</v>
      </c>
    </row>
    <row r="33" spans="5:16" x14ac:dyDescent="0.2">
      <c r="E33" s="19">
        <v>2</v>
      </c>
      <c r="F33" s="26">
        <f t="shared" si="0"/>
        <v>8</v>
      </c>
      <c r="O33" s="19">
        <v>2</v>
      </c>
      <c r="P33" s="26">
        <f t="shared" si="1"/>
        <v>10.374716437208079</v>
      </c>
    </row>
    <row r="37" spans="5:16" x14ac:dyDescent="0.2">
      <c r="E37" s="95" t="s">
        <v>294</v>
      </c>
    </row>
    <row r="38" spans="5:16" x14ac:dyDescent="0.2">
      <c r="E38" s="95" t="s">
        <v>295</v>
      </c>
    </row>
    <row r="39" spans="5:16" x14ac:dyDescent="0.2">
      <c r="E39" s="95" t="s">
        <v>296</v>
      </c>
    </row>
    <row r="40" spans="5:16" x14ac:dyDescent="0.2">
      <c r="E40" s="95" t="s">
        <v>297</v>
      </c>
    </row>
    <row r="41" spans="5:16" x14ac:dyDescent="0.2">
      <c r="E41" s="95" t="s">
        <v>298</v>
      </c>
    </row>
    <row r="42" spans="5:16" x14ac:dyDescent="0.2">
      <c r="E42" s="95" t="s">
        <v>299</v>
      </c>
    </row>
    <row r="43" spans="5:16" x14ac:dyDescent="0.2">
      <c r="E43" s="95" t="s">
        <v>300</v>
      </c>
    </row>
  </sheetData>
  <mergeCells count="1">
    <mergeCell ref="A1:B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36" sqref="M36"/>
    </sheetView>
  </sheetViews>
  <sheetFormatPr baseColWidth="10" defaultRowHeight="16" x14ac:dyDescent="0.2"/>
  <cols>
    <col min="1" max="1" width="8.33203125" bestFit="1" customWidth="1"/>
    <col min="2" max="2" width="9.5" bestFit="1" customWidth="1"/>
    <col min="3" max="3" width="9.33203125" style="2" customWidth="1"/>
    <col min="4" max="6" width="7" style="2" customWidth="1"/>
    <col min="7" max="9" width="9.83203125" style="2" customWidth="1"/>
    <col min="10" max="13" width="9.33203125" style="2" customWidth="1"/>
    <col min="14" max="14" width="45.5" bestFit="1" customWidth="1"/>
    <col min="15" max="15" width="50.5" bestFit="1" customWidth="1"/>
  </cols>
  <sheetData>
    <row r="1" spans="1:15" ht="32" x14ac:dyDescent="0.2">
      <c r="A1" s="34" t="s">
        <v>22</v>
      </c>
      <c r="B1" s="34" t="s">
        <v>23</v>
      </c>
      <c r="C1" s="39" t="s">
        <v>37</v>
      </c>
      <c r="D1" s="39" t="s">
        <v>24</v>
      </c>
      <c r="E1" s="39" t="s">
        <v>38</v>
      </c>
      <c r="F1" s="39" t="s">
        <v>39</v>
      </c>
      <c r="G1" s="39" t="s">
        <v>40</v>
      </c>
      <c r="H1" s="39" t="s">
        <v>41</v>
      </c>
      <c r="I1" s="39" t="s">
        <v>42</v>
      </c>
      <c r="J1" s="39" t="s">
        <v>43</v>
      </c>
      <c r="K1" s="39" t="s">
        <v>44</v>
      </c>
      <c r="L1" s="39" t="s">
        <v>45</v>
      </c>
      <c r="M1" s="39" t="s">
        <v>46</v>
      </c>
      <c r="N1" s="34" t="s">
        <v>47</v>
      </c>
      <c r="O1" s="34" t="s">
        <v>25</v>
      </c>
    </row>
    <row r="2" spans="1:15" x14ac:dyDescent="0.2">
      <c r="A2" s="37">
        <v>1</v>
      </c>
      <c r="B2" s="36">
        <v>100</v>
      </c>
      <c r="C2" s="38">
        <v>20</v>
      </c>
      <c r="D2" s="38"/>
      <c r="E2" s="38">
        <v>5</v>
      </c>
      <c r="F2" s="38">
        <v>5</v>
      </c>
      <c r="G2" s="38">
        <v>2</v>
      </c>
      <c r="H2" s="38"/>
      <c r="I2" s="38"/>
      <c r="J2" s="38">
        <v>1</v>
      </c>
      <c r="K2" s="38"/>
      <c r="L2" s="38"/>
      <c r="M2" s="38"/>
      <c r="N2" s="37"/>
      <c r="O2" s="37" t="s">
        <v>26</v>
      </c>
    </row>
    <row r="3" spans="1:15" x14ac:dyDescent="0.2">
      <c r="A3" s="37">
        <v>2</v>
      </c>
      <c r="B3" s="36">
        <v>300</v>
      </c>
      <c r="C3" s="38">
        <v>40</v>
      </c>
      <c r="D3" s="38">
        <v>10</v>
      </c>
      <c r="E3" s="38">
        <v>10</v>
      </c>
      <c r="F3" s="38">
        <v>10</v>
      </c>
      <c r="G3" s="38">
        <v>2</v>
      </c>
      <c r="H3" s="38"/>
      <c r="I3" s="38"/>
      <c r="J3" s="38">
        <v>1</v>
      </c>
      <c r="K3" s="38"/>
      <c r="L3" s="38">
        <v>6</v>
      </c>
      <c r="M3" s="38"/>
      <c r="N3" s="37" t="s">
        <v>27</v>
      </c>
      <c r="O3" s="37" t="s">
        <v>28</v>
      </c>
    </row>
    <row r="4" spans="1:15" x14ac:dyDescent="0.2">
      <c r="A4" s="37">
        <v>3</v>
      </c>
      <c r="B4" s="36">
        <v>1000</v>
      </c>
      <c r="C4" s="38">
        <v>70</v>
      </c>
      <c r="D4" s="38">
        <v>15</v>
      </c>
      <c r="E4" s="38">
        <v>20</v>
      </c>
      <c r="F4" s="38">
        <v>20</v>
      </c>
      <c r="G4" s="38">
        <v>3</v>
      </c>
      <c r="H4" s="38"/>
      <c r="I4" s="38"/>
      <c r="J4" s="38">
        <v>2</v>
      </c>
      <c r="K4" s="38"/>
      <c r="L4" s="38">
        <v>6</v>
      </c>
      <c r="M4" s="38"/>
      <c r="N4" s="37"/>
      <c r="O4" s="37" t="s">
        <v>29</v>
      </c>
    </row>
    <row r="5" spans="1:15" x14ac:dyDescent="0.2">
      <c r="A5" s="37">
        <v>4</v>
      </c>
      <c r="B5" s="36">
        <v>2000</v>
      </c>
      <c r="C5" s="38">
        <v>80</v>
      </c>
      <c r="D5" s="38">
        <v>20</v>
      </c>
      <c r="E5" s="38">
        <v>25</v>
      </c>
      <c r="F5" s="38">
        <v>25</v>
      </c>
      <c r="G5" s="38">
        <v>3</v>
      </c>
      <c r="H5" s="38"/>
      <c r="I5" s="38"/>
      <c r="J5" s="38">
        <v>2</v>
      </c>
      <c r="K5" s="38"/>
      <c r="L5" s="38">
        <v>6</v>
      </c>
      <c r="M5" s="38"/>
      <c r="N5" s="37"/>
      <c r="O5" s="37" t="s">
        <v>30</v>
      </c>
    </row>
    <row r="6" spans="1:15" x14ac:dyDescent="0.2">
      <c r="A6" s="37">
        <v>5</v>
      </c>
      <c r="B6" s="36">
        <v>4000</v>
      </c>
      <c r="C6" s="38">
        <v>100</v>
      </c>
      <c r="D6" s="38">
        <v>25</v>
      </c>
      <c r="E6" s="38">
        <v>30</v>
      </c>
      <c r="F6" s="38">
        <v>30</v>
      </c>
      <c r="G6" s="38">
        <v>3</v>
      </c>
      <c r="H6" s="38"/>
      <c r="I6" s="38"/>
      <c r="J6" s="38">
        <v>3</v>
      </c>
      <c r="K6" s="38"/>
      <c r="L6" s="38">
        <v>7</v>
      </c>
      <c r="M6" s="38"/>
      <c r="N6" s="37"/>
      <c r="O6" s="37" t="s">
        <v>31</v>
      </c>
    </row>
    <row r="7" spans="1:15" x14ac:dyDescent="0.2">
      <c r="A7" s="37">
        <v>6</v>
      </c>
      <c r="B7" s="36">
        <v>7000</v>
      </c>
      <c r="C7" s="38">
        <v>120</v>
      </c>
      <c r="D7" s="38">
        <v>30</v>
      </c>
      <c r="E7" s="38">
        <v>50</v>
      </c>
      <c r="F7" s="38">
        <v>50</v>
      </c>
      <c r="G7" s="38">
        <v>5</v>
      </c>
      <c r="H7" s="38"/>
      <c r="I7" s="38"/>
      <c r="J7" s="38">
        <v>3</v>
      </c>
      <c r="K7" s="38">
        <v>1</v>
      </c>
      <c r="L7" s="38">
        <v>7</v>
      </c>
      <c r="M7" s="38">
        <v>2</v>
      </c>
      <c r="N7" s="37" t="s">
        <v>32</v>
      </c>
      <c r="O7" s="37" t="s">
        <v>235</v>
      </c>
    </row>
    <row r="8" spans="1:15" x14ac:dyDescent="0.2">
      <c r="A8" s="37">
        <v>7</v>
      </c>
      <c r="B8" s="36">
        <v>10000</v>
      </c>
      <c r="C8" s="38">
        <v>140</v>
      </c>
      <c r="D8" s="38">
        <v>35</v>
      </c>
      <c r="E8" s="38">
        <v>56</v>
      </c>
      <c r="F8" s="38">
        <v>56</v>
      </c>
      <c r="G8" s="38">
        <v>5</v>
      </c>
      <c r="H8" s="38"/>
      <c r="I8" s="38"/>
      <c r="J8" s="38">
        <v>4</v>
      </c>
      <c r="K8" s="38">
        <v>1</v>
      </c>
      <c r="L8" s="38">
        <v>7</v>
      </c>
      <c r="M8" s="38">
        <v>2</v>
      </c>
      <c r="N8" s="37"/>
      <c r="O8" s="37" t="s">
        <v>33</v>
      </c>
    </row>
    <row r="9" spans="1:15" x14ac:dyDescent="0.2">
      <c r="A9" s="37">
        <v>8</v>
      </c>
      <c r="B9" s="36">
        <v>14000</v>
      </c>
      <c r="C9" s="38">
        <v>150</v>
      </c>
      <c r="D9" s="38">
        <v>40</v>
      </c>
      <c r="E9" s="38">
        <v>60</v>
      </c>
      <c r="F9" s="38">
        <v>60</v>
      </c>
      <c r="G9" s="38">
        <v>5</v>
      </c>
      <c r="H9" s="38"/>
      <c r="I9" s="38"/>
      <c r="J9" s="38">
        <v>4</v>
      </c>
      <c r="K9" s="38">
        <v>1</v>
      </c>
      <c r="L9" s="38">
        <v>8</v>
      </c>
      <c r="M9" s="38">
        <v>2</v>
      </c>
      <c r="N9" s="37"/>
      <c r="O9" s="37" t="s">
        <v>33</v>
      </c>
    </row>
    <row r="10" spans="1:15" x14ac:dyDescent="0.2">
      <c r="A10" s="37">
        <v>9</v>
      </c>
      <c r="B10" s="36">
        <v>20000</v>
      </c>
      <c r="C10" s="38">
        <v>170</v>
      </c>
      <c r="D10" s="38">
        <v>45</v>
      </c>
      <c r="E10" s="38">
        <v>90</v>
      </c>
      <c r="F10" s="38">
        <v>90</v>
      </c>
      <c r="G10" s="38">
        <v>7</v>
      </c>
      <c r="H10" s="38"/>
      <c r="I10" s="38"/>
      <c r="J10" s="38">
        <v>5</v>
      </c>
      <c r="K10" s="38">
        <v>1</v>
      </c>
      <c r="L10" s="38">
        <v>8</v>
      </c>
      <c r="M10" s="38">
        <v>2</v>
      </c>
      <c r="N10" s="37"/>
      <c r="O10" s="37" t="s">
        <v>48</v>
      </c>
    </row>
    <row r="11" spans="1:15" x14ac:dyDescent="0.2">
      <c r="A11" s="37">
        <v>10</v>
      </c>
      <c r="B11" s="36">
        <v>30000</v>
      </c>
      <c r="C11" s="38">
        <v>200</v>
      </c>
      <c r="D11" s="38">
        <v>50</v>
      </c>
      <c r="E11" s="38">
        <v>100</v>
      </c>
      <c r="F11" s="38">
        <v>100</v>
      </c>
      <c r="G11" s="38">
        <v>7</v>
      </c>
      <c r="H11" s="38">
        <v>20</v>
      </c>
      <c r="I11" s="38"/>
      <c r="J11" s="38">
        <v>5</v>
      </c>
      <c r="K11" s="38">
        <v>1</v>
      </c>
      <c r="L11" s="38">
        <v>8</v>
      </c>
      <c r="M11" s="38">
        <v>2</v>
      </c>
      <c r="N11" s="37"/>
      <c r="O11" s="37" t="s">
        <v>49</v>
      </c>
    </row>
    <row r="12" spans="1:15" x14ac:dyDescent="0.2">
      <c r="A12" s="37">
        <v>11</v>
      </c>
      <c r="B12" s="36">
        <v>50000</v>
      </c>
      <c r="C12" s="38"/>
      <c r="D12" s="38">
        <v>55</v>
      </c>
      <c r="E12" s="38">
        <v>111</v>
      </c>
      <c r="F12" s="38">
        <v>111</v>
      </c>
      <c r="G12" s="38">
        <v>7</v>
      </c>
      <c r="H12" s="38">
        <v>50</v>
      </c>
      <c r="I12" s="38"/>
      <c r="J12" s="38">
        <v>6</v>
      </c>
      <c r="K12" s="38">
        <v>1</v>
      </c>
      <c r="L12" s="38">
        <v>9</v>
      </c>
      <c r="M12" s="38">
        <v>2</v>
      </c>
      <c r="N12" s="37"/>
      <c r="O12" s="37" t="s">
        <v>50</v>
      </c>
    </row>
    <row r="13" spans="1:15" x14ac:dyDescent="0.2">
      <c r="A13" s="37">
        <v>12</v>
      </c>
      <c r="B13" s="36">
        <v>80000</v>
      </c>
      <c r="C13" s="38"/>
      <c r="D13" s="38">
        <v>60</v>
      </c>
      <c r="E13" s="38">
        <v>150</v>
      </c>
      <c r="F13" s="38">
        <v>150</v>
      </c>
      <c r="G13" s="38">
        <v>8</v>
      </c>
      <c r="H13" s="38">
        <v>100</v>
      </c>
      <c r="I13" s="38"/>
      <c r="J13" s="38">
        <v>6</v>
      </c>
      <c r="K13" s="38">
        <v>1</v>
      </c>
      <c r="L13" s="38">
        <v>9</v>
      </c>
      <c r="M13" s="38">
        <v>2</v>
      </c>
      <c r="N13" s="37"/>
      <c r="O13" s="37" t="s">
        <v>181</v>
      </c>
    </row>
    <row r="14" spans="1:15" x14ac:dyDescent="0.2">
      <c r="A14" s="37">
        <v>13</v>
      </c>
      <c r="B14" s="36">
        <v>150000</v>
      </c>
      <c r="C14" s="38"/>
      <c r="D14" s="38">
        <v>65</v>
      </c>
      <c r="E14" s="38">
        <v>160</v>
      </c>
      <c r="F14" s="38">
        <v>160</v>
      </c>
      <c r="G14" s="38">
        <v>8</v>
      </c>
      <c r="H14" s="38">
        <v>100</v>
      </c>
      <c r="I14" s="38">
        <v>50</v>
      </c>
      <c r="J14" s="38">
        <v>7</v>
      </c>
      <c r="K14" s="38">
        <v>1</v>
      </c>
      <c r="L14" s="38">
        <v>9</v>
      </c>
      <c r="M14" s="38">
        <v>2</v>
      </c>
      <c r="N14" s="37" t="s">
        <v>34</v>
      </c>
      <c r="O14" s="37" t="s">
        <v>182</v>
      </c>
    </row>
    <row r="15" spans="1:15" x14ac:dyDescent="0.2">
      <c r="A15" s="37">
        <v>14</v>
      </c>
      <c r="B15" s="36">
        <v>300000</v>
      </c>
      <c r="C15" s="38"/>
      <c r="D15" s="38">
        <v>70</v>
      </c>
      <c r="E15" s="38">
        <v>170</v>
      </c>
      <c r="F15" s="38">
        <v>170</v>
      </c>
      <c r="G15" s="38">
        <v>8</v>
      </c>
      <c r="H15" s="38">
        <v>100</v>
      </c>
      <c r="I15" s="38">
        <v>100</v>
      </c>
      <c r="J15" s="38">
        <v>7</v>
      </c>
      <c r="K15" s="38">
        <v>1</v>
      </c>
      <c r="L15" s="38">
        <v>10</v>
      </c>
      <c r="M15" s="38">
        <v>2</v>
      </c>
      <c r="N15" s="37"/>
      <c r="O15" s="37" t="s">
        <v>51</v>
      </c>
    </row>
    <row r="16" spans="1:15" x14ac:dyDescent="0.2">
      <c r="A16" s="37">
        <v>15</v>
      </c>
      <c r="B16" s="36">
        <v>500000</v>
      </c>
      <c r="C16" s="38"/>
      <c r="D16" s="38">
        <v>120</v>
      </c>
      <c r="E16" s="38">
        <v>200</v>
      </c>
      <c r="F16" s="38">
        <v>200</v>
      </c>
      <c r="G16" s="38">
        <v>12</v>
      </c>
      <c r="H16" s="38">
        <v>100</v>
      </c>
      <c r="I16" s="38">
        <v>100</v>
      </c>
      <c r="J16" s="38">
        <v>7</v>
      </c>
      <c r="K16" s="38">
        <v>1</v>
      </c>
      <c r="L16" s="38">
        <v>10</v>
      </c>
      <c r="M16" s="38">
        <v>2</v>
      </c>
      <c r="N16" s="37"/>
      <c r="O16" s="37" t="s">
        <v>52</v>
      </c>
    </row>
    <row r="17" spans="1:15" x14ac:dyDescent="0.2">
      <c r="A17" s="37">
        <v>16</v>
      </c>
      <c r="B17" s="36">
        <v>1000000</v>
      </c>
      <c r="C17" s="38"/>
      <c r="D17" s="38">
        <v>170</v>
      </c>
      <c r="E17" s="38">
        <v>230</v>
      </c>
      <c r="F17" s="38">
        <v>230</v>
      </c>
      <c r="G17" s="38">
        <v>14</v>
      </c>
      <c r="H17" s="38">
        <v>100</v>
      </c>
      <c r="I17" s="38">
        <v>100</v>
      </c>
      <c r="J17" s="38">
        <v>7</v>
      </c>
      <c r="K17" s="38">
        <v>1</v>
      </c>
      <c r="L17" s="38">
        <v>10</v>
      </c>
      <c r="M17" s="38">
        <v>2</v>
      </c>
      <c r="N17" s="37"/>
      <c r="O17" s="37" t="s">
        <v>183</v>
      </c>
    </row>
    <row r="18" spans="1:15" x14ac:dyDescent="0.2">
      <c r="A18" s="37">
        <v>17</v>
      </c>
      <c r="B18" s="36">
        <v>2000000</v>
      </c>
      <c r="C18" s="38"/>
      <c r="D18" s="38">
        <v>220</v>
      </c>
      <c r="E18" s="38">
        <v>260</v>
      </c>
      <c r="F18" s="38">
        <v>260</v>
      </c>
      <c r="G18" s="38">
        <v>16</v>
      </c>
      <c r="H18" s="38">
        <v>100</v>
      </c>
      <c r="I18" s="38">
        <v>100</v>
      </c>
      <c r="J18" s="38">
        <v>7</v>
      </c>
      <c r="K18" s="38">
        <v>1</v>
      </c>
      <c r="L18" s="38">
        <v>10</v>
      </c>
      <c r="M18" s="38">
        <v>2</v>
      </c>
      <c r="N18" s="37"/>
      <c r="O18" s="37" t="s">
        <v>35</v>
      </c>
    </row>
    <row r="19" spans="1:15" x14ac:dyDescent="0.2">
      <c r="A19" s="37">
        <v>18</v>
      </c>
      <c r="B19" s="36">
        <v>5000000</v>
      </c>
      <c r="C19" s="38"/>
      <c r="D19" s="38">
        <v>270</v>
      </c>
      <c r="E19" s="38">
        <v>300</v>
      </c>
      <c r="F19" s="38">
        <v>300</v>
      </c>
      <c r="G19" s="38">
        <v>20</v>
      </c>
      <c r="H19" s="38">
        <v>100</v>
      </c>
      <c r="I19" s="38">
        <v>100</v>
      </c>
      <c r="J19" s="38">
        <v>7</v>
      </c>
      <c r="K19" s="38">
        <v>1</v>
      </c>
      <c r="L19" s="38">
        <v>10</v>
      </c>
      <c r="M19" s="38">
        <v>2</v>
      </c>
      <c r="N19" s="37"/>
      <c r="O19" s="37" t="s">
        <v>36</v>
      </c>
    </row>
    <row r="20" spans="1:15" x14ac:dyDescent="0.2">
      <c r="A20" s="37">
        <v>19</v>
      </c>
      <c r="B20" s="36">
        <v>7500000</v>
      </c>
      <c r="C20" s="38"/>
      <c r="D20" s="38">
        <v>320</v>
      </c>
      <c r="E20" s="38">
        <v>300</v>
      </c>
      <c r="F20" s="38">
        <v>300</v>
      </c>
      <c r="G20" s="38">
        <v>20</v>
      </c>
      <c r="H20" s="38">
        <v>100</v>
      </c>
      <c r="I20" s="38">
        <v>100</v>
      </c>
      <c r="J20" s="38">
        <v>7</v>
      </c>
      <c r="K20" s="38">
        <v>1</v>
      </c>
      <c r="L20" s="38">
        <v>10</v>
      </c>
      <c r="M20" s="38">
        <v>2</v>
      </c>
      <c r="N20" s="37"/>
      <c r="O20" s="37" t="s">
        <v>36</v>
      </c>
    </row>
    <row r="21" spans="1:15" x14ac:dyDescent="0.2">
      <c r="A21" s="37">
        <v>20</v>
      </c>
      <c r="B21" s="36">
        <v>10000000</v>
      </c>
      <c r="C21" s="38"/>
      <c r="D21" s="38">
        <v>370</v>
      </c>
      <c r="E21" s="38">
        <v>300</v>
      </c>
      <c r="F21" s="38">
        <v>300</v>
      </c>
      <c r="G21" s="38">
        <v>20</v>
      </c>
      <c r="H21" s="38">
        <v>100</v>
      </c>
      <c r="I21" s="38">
        <v>100</v>
      </c>
      <c r="J21" s="38">
        <v>7</v>
      </c>
      <c r="K21" s="38">
        <v>1</v>
      </c>
      <c r="L21" s="38">
        <v>10</v>
      </c>
      <c r="M21" s="38">
        <v>2</v>
      </c>
      <c r="N21" s="37"/>
      <c r="O21" s="37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索引</vt:lpstr>
      <vt:lpstr>卡牌分类</vt:lpstr>
      <vt:lpstr>属性产出</vt:lpstr>
      <vt:lpstr>卡牌养成</vt:lpstr>
      <vt:lpstr>装备养成</vt:lpstr>
      <vt:lpstr>资源产出</vt:lpstr>
      <vt:lpstr>战斗力</vt:lpstr>
      <vt:lpstr>VIP设定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2019-11-09T02:26:49Z</dcterms:created>
  <dcterms:modified xsi:type="dcterms:W3CDTF">2019-11-18T07:36:55Z</dcterms:modified>
</cp:coreProperties>
</file>