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haihua\Desktop\OPM经济数值\"/>
    </mc:Choice>
  </mc:AlternateContent>
  <xr:revisionPtr revIDLastSave="0" documentId="13_ncr:1_{4239982D-49CA-4B6E-8B3F-09AB079D550D}" xr6:coauthVersionLast="43" xr6:coauthVersionMax="43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物品定价" sheetId="3" r:id="rId1"/>
    <sheet name="卡牌价值" sheetId="12" r:id="rId2"/>
    <sheet name="引用表" sheetId="11" r:id="rId3"/>
    <sheet name="ItemPreview" sheetId="10" r:id="rId4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2" l="1"/>
  <c r="O14" i="12"/>
  <c r="O15" i="12"/>
  <c r="O16" i="12"/>
  <c r="O17" i="12"/>
  <c r="O18" i="12"/>
  <c r="O12" i="12"/>
  <c r="AD33" i="12"/>
  <c r="AD34" i="12"/>
  <c r="AD35" i="12"/>
  <c r="AD36" i="12"/>
  <c r="AD37" i="12"/>
  <c r="AD38" i="12"/>
  <c r="AD39" i="12"/>
  <c r="AD32" i="12"/>
  <c r="N13" i="12"/>
  <c r="N14" i="12"/>
  <c r="N15" i="12"/>
  <c r="N16" i="12"/>
  <c r="N17" i="12"/>
  <c r="N18" i="12"/>
  <c r="N12" i="12"/>
  <c r="AC39" i="12"/>
  <c r="AC38" i="12"/>
  <c r="AC37" i="12"/>
  <c r="AC36" i="12"/>
  <c r="AC35" i="12"/>
  <c r="AC34" i="12"/>
  <c r="AC33" i="12"/>
  <c r="AC32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" i="12"/>
  <c r="AC4" i="12"/>
  <c r="AF4" i="12"/>
  <c r="AC5" i="12"/>
  <c r="AF5" i="12"/>
  <c r="AC6" i="12"/>
  <c r="AF6" i="12"/>
  <c r="AC7" i="12"/>
  <c r="AF7" i="12"/>
  <c r="AC8" i="12"/>
  <c r="AF8" i="12"/>
  <c r="AC9" i="12"/>
  <c r="AF9" i="12"/>
  <c r="AC10" i="12"/>
  <c r="AF10" i="12"/>
  <c r="AC11" i="12"/>
  <c r="AF11" i="12"/>
  <c r="AC12" i="12"/>
  <c r="AF12" i="12"/>
  <c r="AC13" i="12"/>
  <c r="AF13" i="12"/>
  <c r="AC14" i="12"/>
  <c r="AF14" i="12"/>
  <c r="AC15" i="12"/>
  <c r="AF15" i="12"/>
  <c r="AC16" i="12"/>
  <c r="AF16" i="12"/>
  <c r="AC17" i="12"/>
  <c r="AF17" i="12"/>
  <c r="AC18" i="12"/>
  <c r="AF18" i="12"/>
  <c r="AC19" i="12"/>
  <c r="AF19" i="12"/>
  <c r="AC20" i="12"/>
  <c r="AF20" i="12"/>
  <c r="AC21" i="12"/>
  <c r="AF21" i="12"/>
  <c r="AC22" i="12"/>
  <c r="AF22" i="12"/>
  <c r="AC23" i="12"/>
  <c r="AF23" i="12"/>
  <c r="AC24" i="12"/>
  <c r="AF24" i="12"/>
  <c r="AC25" i="12"/>
  <c r="AF25" i="12"/>
  <c r="AC26" i="12"/>
  <c r="AF26" i="12"/>
  <c r="AC27" i="12"/>
  <c r="AF27" i="12"/>
  <c r="AC28" i="12"/>
  <c r="AF28" i="12"/>
  <c r="AC29" i="12"/>
  <c r="AF29" i="12"/>
  <c r="AC3" i="12"/>
  <c r="AF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P6" i="12"/>
  <c r="S6" i="12"/>
  <c r="V6" i="12"/>
  <c r="W6" i="12"/>
  <c r="Z6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P7" i="12"/>
  <c r="S7" i="12"/>
  <c r="V7" i="12"/>
  <c r="W7" i="12"/>
  <c r="Z7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P8" i="12"/>
  <c r="S8" i="12"/>
  <c r="V8" i="12"/>
  <c r="W8" i="12"/>
  <c r="Z8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P5" i="12"/>
  <c r="S5" i="12"/>
  <c r="V5" i="12"/>
  <c r="W5" i="12"/>
  <c r="Y5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Y6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Y7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Y8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3" i="12"/>
  <c r="P3" i="12"/>
  <c r="S3" i="12"/>
  <c r="V3" i="12"/>
  <c r="W3" i="12"/>
  <c r="X3" i="12"/>
  <c r="F4" i="12"/>
  <c r="F5" i="12"/>
  <c r="F6" i="12"/>
  <c r="F7" i="12"/>
  <c r="F8" i="12"/>
  <c r="F9" i="12"/>
  <c r="F10" i="12"/>
  <c r="F11" i="12"/>
  <c r="F12" i="12"/>
  <c r="P4" i="12"/>
  <c r="S4" i="12"/>
  <c r="V4" i="12"/>
  <c r="W4" i="12"/>
  <c r="X4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X5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X6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X7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X8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3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1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3" i="12"/>
  <c r="F8" i="3"/>
  <c r="E8" i="3"/>
  <c r="F3" i="3"/>
  <c r="F4" i="3"/>
  <c r="F5" i="3"/>
  <c r="F6" i="3"/>
  <c r="F7" i="3"/>
  <c r="F2" i="3"/>
  <c r="E7" i="3"/>
  <c r="E6" i="3"/>
  <c r="E5" i="3"/>
  <c r="D178" i="3"/>
  <c r="D179" i="3"/>
  <c r="D180" i="3"/>
  <c r="D181" i="3"/>
  <c r="D182" i="3"/>
  <c r="D183" i="3"/>
  <c r="D184" i="3"/>
  <c r="D185" i="3"/>
  <c r="D186" i="3"/>
  <c r="D187" i="3"/>
  <c r="D147" i="3"/>
  <c r="D148" i="3"/>
  <c r="D149" i="3"/>
  <c r="D150" i="3"/>
  <c r="D151" i="3"/>
  <c r="D152" i="3"/>
  <c r="D146" i="3"/>
  <c r="D145" i="3"/>
  <c r="D136" i="3"/>
  <c r="D161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0" i="3"/>
  <c r="D159" i="3"/>
  <c r="D158" i="3"/>
  <c r="D157" i="3"/>
  <c r="D156" i="3"/>
  <c r="D155" i="3"/>
  <c r="D154" i="3"/>
  <c r="D153" i="3"/>
  <c r="D144" i="3"/>
  <c r="D143" i="3"/>
  <c r="D142" i="3"/>
  <c r="D141" i="3"/>
  <c r="D140" i="3"/>
  <c r="D139" i="3"/>
  <c r="D138" i="3"/>
  <c r="D137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</calcChain>
</file>

<file path=xl/sharedStrings.xml><?xml version="1.0" encoding="utf-8"?>
<sst xmlns="http://schemas.openxmlformats.org/spreadsheetml/2006/main" count="3162" uniqueCount="1427">
  <si>
    <t>R</t>
    <phoneticPr fontId="1" type="noConversion"/>
  </si>
  <si>
    <t>SR</t>
    <phoneticPr fontId="1" type="noConversion"/>
  </si>
  <si>
    <t>SSR</t>
    <phoneticPr fontId="1" type="noConversion"/>
  </si>
  <si>
    <t>ID</t>
    <phoneticPr fontId="1" type="noConversion"/>
  </si>
  <si>
    <t>名称</t>
    <rPh sb="0" eb="1">
      <t>ming'chegn</t>
    </rPh>
    <phoneticPr fontId="1" type="noConversion"/>
  </si>
  <si>
    <t>描述</t>
    <rPh sb="0" eb="1">
      <t>miao'shu</t>
    </rPh>
    <phoneticPr fontId="1" type="noConversion"/>
  </si>
  <si>
    <t>代号</t>
    <rPh sb="0" eb="1">
      <t>dai'hao</t>
    </rPh>
    <phoneticPr fontId="1" type="noConversion"/>
  </si>
  <si>
    <t>定价</t>
    <rPh sb="0" eb="1">
      <t>ding'jia</t>
    </rPh>
    <phoneticPr fontId="1" type="noConversion"/>
  </si>
  <si>
    <t>经验团子</t>
  </si>
  <si>
    <t>经验蛋糕</t>
  </si>
  <si>
    <t>经验奶昔</t>
  </si>
  <si>
    <t>R碎片</t>
    <rPh sb="1" eb="2">
      <t>sui'p</t>
    </rPh>
    <phoneticPr fontId="1" type="noConversion"/>
  </si>
  <si>
    <t>经验鸡块</t>
  </si>
  <si>
    <t>SR碎片</t>
    <rPh sb="2" eb="3">
      <t>sui'p</t>
    </rPh>
    <phoneticPr fontId="1" type="noConversion"/>
  </si>
  <si>
    <t>经验鱼籽丼</t>
  </si>
  <si>
    <t>SSR碎片</t>
    <rPh sb="3" eb="4">
      <t>sui'pian</t>
    </rPh>
    <phoneticPr fontId="1" type="noConversion"/>
  </si>
  <si>
    <t>经验寿喜锅</t>
    <phoneticPr fontId="1" type="noConversion"/>
  </si>
  <si>
    <t>入门实力徽章</t>
  </si>
  <si>
    <t>实力的凭证，用于将角色提升到2星。</t>
  </si>
  <si>
    <t>初级实力徽章</t>
  </si>
  <si>
    <t>实力的凭证，用于将角色提升到2星和3星。</t>
  </si>
  <si>
    <t>中级实力徽章</t>
  </si>
  <si>
    <t>实力的凭证，用于将角色提升到3星和4星。</t>
  </si>
  <si>
    <t>高级实力徽章</t>
  </si>
  <si>
    <t>实力的凭证，用于将角色提升到4星和5星。</t>
  </si>
  <si>
    <t>特级实力徽章</t>
  </si>
  <si>
    <t>实力的凭证，用于将角色提升到5星和6星。</t>
  </si>
  <si>
    <t>体力</t>
    <rPh sb="0" eb="1">
      <t>ti'li</t>
    </rPh>
    <phoneticPr fontId="1" type="noConversion"/>
  </si>
  <si>
    <t>超级实力徽章</t>
  </si>
  <si>
    <t>实力的凭证，用于将角色提升到6星。</t>
  </si>
  <si>
    <t>格斗力认证</t>
  </si>
  <si>
    <t>实力的凭证，用于将格斗类角色提升至2-4星。</t>
  </si>
  <si>
    <t>武装力认证</t>
  </si>
  <si>
    <t>实力的凭证，用于将持械类角色提升至2-4星。</t>
  </si>
  <si>
    <t>超能力认证</t>
  </si>
  <si>
    <t>实力的凭证，用于将超能类角色提升至2-4星。</t>
  </si>
  <si>
    <t>机械力认证</t>
  </si>
  <si>
    <t>实力的凭证，用于将机械类角色提升至2-4星。</t>
  </si>
  <si>
    <t>高等格斗力认证</t>
  </si>
  <si>
    <t>实力的凭证，用于将格斗类角色提升至5-6星。</t>
  </si>
  <si>
    <t>高等武装力认证</t>
  </si>
  <si>
    <t>实力的凭证，用于将持械类角色提升至5-6星。</t>
  </si>
  <si>
    <t>高等超能力认证</t>
  </si>
  <si>
    <t>实力的凭证，用于将超能类角色提升至5-6星。</t>
  </si>
  <si>
    <t>高等机械力认证</t>
  </si>
  <si>
    <t>实力的凭证，用于将机械类角色提升至5-6星。</t>
  </si>
  <si>
    <t>元气牛肉</t>
  </si>
  <si>
    <t>用于点亮格斗类角色的天赋。</t>
  </si>
  <si>
    <t>“Super-X”</t>
  </si>
  <si>
    <t>肌力药剂</t>
  </si>
  <si>
    <t>训练拳套</t>
  </si>
  <si>
    <t>用于点亮持械类角色的天赋。</t>
  </si>
  <si>
    <t>训练刀具</t>
  </si>
  <si>
    <t>训练枪械</t>
  </si>
  <si>
    <t>超能勺子</t>
  </si>
  <si>
    <t>用于点亮超能类角色的天赋。</t>
  </si>
  <si>
    <t>超能飞石</t>
  </si>
  <si>
    <t>超能量球</t>
  </si>
  <si>
    <t>机械配件</t>
  </si>
  <si>
    <t>用于点亮机械类角色的天赋。</t>
  </si>
  <si>
    <t>机械引擎</t>
  </si>
  <si>
    <t>能量核心</t>
  </si>
  <si>
    <t>低等攻击天赋书</t>
  </si>
  <si>
    <t>用于点亮角色的攻击类天赋。</t>
  </si>
  <si>
    <t>中等攻击天赋书</t>
  </si>
  <si>
    <t>高等攻击天赋书</t>
  </si>
  <si>
    <t>低等生存天赋书</t>
  </si>
  <si>
    <t>用于点亮角色的防御类天赋。</t>
  </si>
  <si>
    <t>中等生存天赋书</t>
  </si>
  <si>
    <t>高等生存天赋书</t>
  </si>
  <si>
    <t>低等其他天赋书</t>
  </si>
  <si>
    <t>用于点亮角色的功能类天赋。</t>
  </si>
  <si>
    <t>中等其他天赋书</t>
  </si>
  <si>
    <t>高等其他天赋书</t>
  </si>
  <si>
    <t>觉醒胶囊</t>
  </si>
  <si>
    <t>用于激活角色的天赋技能。</t>
  </si>
  <si>
    <t>高级觉醒胶囊</t>
  </si>
  <si>
    <t>1星万能碎片</t>
  </si>
  <si>
    <t>用于突破初始星级为1星的角色，可以替代角色碎片。</t>
  </si>
  <si>
    <t>2星万能碎片</t>
  </si>
  <si>
    <t>用于突破初始星级为2星的角色，可以替代角色碎片。</t>
  </si>
  <si>
    <t>3星万能碎片</t>
  </si>
  <si>
    <t>背心尊者的碎片</t>
  </si>
  <si>
    <t>收集40个碎片可以招募角色：背心尊者。同时也是其突破的必备材料。</t>
  </si>
  <si>
    <t>背心黑洞的碎片</t>
  </si>
  <si>
    <t>收集30个碎片可以招募角色：背心黑洞。同时也是其突破的必备材料。</t>
  </si>
  <si>
    <t>背心猛虎的碎片</t>
  </si>
  <si>
    <t>收集30个碎片可以招募角色：背心猛虎。同时也是其突破的必备材料。</t>
  </si>
  <si>
    <t>钉锤头的碎片</t>
  </si>
  <si>
    <t>收集30个碎片可以招募角色：钉锤头。同时也是其突破的必备材料。</t>
  </si>
  <si>
    <t>基诺斯博士的碎片</t>
  </si>
  <si>
    <t>收集40个碎片可以招募角色：基诺斯博士。同时也是其突破的必备材料。</t>
  </si>
  <si>
    <t>土龙的碎片</t>
  </si>
  <si>
    <t>收集30个碎片可以招募角色：土龙。同时也是其突破的必备材料。</t>
  </si>
  <si>
    <t>蚊女的碎片</t>
  </si>
  <si>
    <t>收集40个碎片可以招募角色：蚊女。同时也是其突破的必备材料。</t>
  </si>
  <si>
    <t>兽王的碎片</t>
  </si>
  <si>
    <t>收集40个碎片可以招募角色：兽王。同时也是其突破的必备材料。</t>
  </si>
  <si>
    <t>装甲猩猩的碎片</t>
  </si>
  <si>
    <t>收集40个碎片可以招募角色：装甲猩猩。同时也是其突破的必备材料。</t>
  </si>
  <si>
    <t>阿修罗独角仙的碎片</t>
  </si>
  <si>
    <t>收集50个碎片可以招募角色：阿修罗独角仙。同时也是其突破的必备材料。</t>
  </si>
  <si>
    <t>冲天好小子的碎片</t>
  </si>
  <si>
    <t>收集30个碎片可以招募角色：冲天好小子。同时也是其突破的必备材料。</t>
  </si>
  <si>
    <t>快拳侠的碎片</t>
  </si>
  <si>
    <t>收集30个碎片可以招募角色：快拳侠。同时也是其突破的必备材料。</t>
  </si>
  <si>
    <t>丧服吊带裤的碎片</t>
  </si>
  <si>
    <t>收集30个碎片可以招募角色：丧服吊带裤。同时也是其突破的必备材料。</t>
  </si>
  <si>
    <t>十字键的碎片</t>
  </si>
  <si>
    <t>收集30个碎片可以招募角色：十字键。同时也是其突破的必备材料。</t>
  </si>
  <si>
    <t>微笑超人的碎片</t>
  </si>
  <si>
    <t>收集40个碎片可以招募角色：微笑超人。同时也是其突破的必备材料。</t>
  </si>
  <si>
    <t>闪电Max的碎片</t>
  </si>
  <si>
    <t>收集40个碎片可以招募角色：闪电Max。同时也是其突破的必备材料。</t>
  </si>
  <si>
    <t>弹簧胡子的碎片</t>
  </si>
  <si>
    <t>收集40个碎片可以招募角色：弹簧胡子。同时也是其突破的必备材料。</t>
  </si>
  <si>
    <t>黄金球的碎片</t>
  </si>
  <si>
    <t>收集40个碎片可以招募角色：黄金球。同时也是其突破的必备材料。</t>
  </si>
  <si>
    <t>斯奈克的碎片</t>
  </si>
  <si>
    <t>收集40个碎片可以招募角色：斯奈克。同时也是其突破的必备材料。</t>
  </si>
  <si>
    <t>毒刺的碎片</t>
  </si>
  <si>
    <t>收集40个碎片可以招募角色：毒刺。同时也是其突破的必备材料。</t>
  </si>
  <si>
    <t>青焰的碎片</t>
  </si>
  <si>
    <t>收集40个碎片可以招募角色：青焰。同时也是其突破的必备材料。</t>
  </si>
  <si>
    <t>甜心假面的碎片</t>
  </si>
  <si>
    <t>收集40个碎片可以招募角色：甜心假面。同时也是其突破的必备材料。</t>
  </si>
  <si>
    <t>性感囚犯的碎片</t>
  </si>
  <si>
    <t>收集40个碎片可以招募角色：性感囚犯。同时也是其突破的必备材料。</t>
  </si>
  <si>
    <t>银色獠牙邦古的碎片</t>
  </si>
  <si>
    <t>收集50个碎片可以招募角色：银色獠牙邦古。同时也是其突破的必备材料。</t>
  </si>
  <si>
    <t>螃蟹怪的碎片</t>
  </si>
  <si>
    <t>收集30个碎片可以招募角色：螃蟹怪。同时也是其突破的必备材料。</t>
  </si>
  <si>
    <t>汽车人的碎片</t>
  </si>
  <si>
    <t>收集30个碎片可以招募角色：汽车人。同时也是其突破的必备材料。</t>
  </si>
  <si>
    <t>无限海带的碎片</t>
  </si>
  <si>
    <t>收集40个碎片可以招募角色：无限海带。同时也是其突破的必备材料。</t>
  </si>
  <si>
    <t>地底王的碎片</t>
  </si>
  <si>
    <t>收集40个碎片可以招募角色：地底王。同时也是其突破的必备材料。</t>
  </si>
  <si>
    <t>深海王的碎片</t>
  </si>
  <si>
    <t>收集40个碎片可以招募角色：深海王。同时也是其突破的必备材料。</t>
  </si>
  <si>
    <t>天空王的碎片</t>
  </si>
  <si>
    <t>收集40个碎片可以招募角色：天空王。同时也是其突破的必备材料。</t>
  </si>
  <si>
    <t>疫苗人的碎片</t>
  </si>
  <si>
    <t>收集40个碎片可以招募角色：疫苗人。同时也是其突破的必备材料。</t>
  </si>
  <si>
    <t>戈留干修普的碎片</t>
  </si>
  <si>
    <t>收集40个碎片可以招募角色：戈留干修普。同时也是其突破的必备材料。</t>
  </si>
  <si>
    <t>格洛里巴斯的碎片</t>
  </si>
  <si>
    <t>收集40个碎片可以招募角色：格洛里巴斯。同时也是其突破的必备材料。</t>
  </si>
  <si>
    <t>战栗的龙卷的碎片</t>
  </si>
  <si>
    <t>收集50个碎片可以招募角色：战栗的龙卷。同时也是其突破的必备材料。</t>
  </si>
  <si>
    <t>梅鲁扎嘎鲁多的碎片</t>
  </si>
  <si>
    <t>收集50个碎片可以招募角色：梅鲁扎嘎鲁多。同时也是其突破的必备材料。</t>
  </si>
  <si>
    <t>原子武士的碎片</t>
  </si>
  <si>
    <t>收集50个碎片可以招募角色：原子武士。同时也是其突破的必备材料。</t>
  </si>
  <si>
    <t>居合庵的碎片</t>
  </si>
  <si>
    <t>收集40个碎片可以招募角色：居合庵。同时也是其突破的必备材料。</t>
  </si>
  <si>
    <t>僵尸男的碎片</t>
  </si>
  <si>
    <t>收集50个碎片可以招募角色：僵尸男。同时也是其突破的必备材料。</t>
  </si>
  <si>
    <t>金属球棒的碎片</t>
  </si>
  <si>
    <t>收集50个碎片可以招募角色：金属球棒。同时也是其突破的必备材料。</t>
  </si>
  <si>
    <t>童帝的碎片</t>
  </si>
  <si>
    <t>收集50个碎片可以招募角色：童帝。同时也是其突破的必备材料。</t>
  </si>
  <si>
    <t>金属骑士的碎片</t>
  </si>
  <si>
    <t>收集50个碎片可以招募角色：金属骑士。同时也是其突破的必备材料。</t>
  </si>
  <si>
    <t>音速索尼克的碎片</t>
  </si>
  <si>
    <t>收集40个碎片可以招募角色：音速索尼克。同时也是其突破的必备材料。</t>
  </si>
  <si>
    <t>无证骑士的碎片</t>
  </si>
  <si>
    <t>收集30个碎片可以招募角色：无证骑士。同时也是其突破的必备材料。</t>
  </si>
  <si>
    <t>大背头侠的碎片</t>
  </si>
  <si>
    <t>收集30个碎片可以招募角色：大背头侠。同时也是其突破的必备材料。</t>
  </si>
  <si>
    <t>杰诺斯的碎片</t>
  </si>
  <si>
    <t>收集40个碎片可以招募角色：杰诺斯。同时也是其突破的必备材料。</t>
  </si>
  <si>
    <t>地狱的吹雪的碎片</t>
  </si>
  <si>
    <t>收集40个碎片可以招募角色：地狱的吹雪。同时也是其突破的必备材料。</t>
  </si>
  <si>
    <t>三节棍莉莉的碎片</t>
  </si>
  <si>
    <t>收集30个碎片可以招募角色：三节棍莉莉。同时也是其突破的必备材料。</t>
  </si>
  <si>
    <t>睫毛的碎片</t>
  </si>
  <si>
    <t>收集30个碎片可以招募角色：睫毛。同时也是其突破的必备材料。</t>
  </si>
  <si>
    <t>山猿的碎片</t>
  </si>
  <si>
    <t>收集30个碎片可以招募角色：山猿。同时也是其突破的必备材料。</t>
  </si>
  <si>
    <t>螳螂男的碎片</t>
  </si>
  <si>
    <t>收集30个碎片可以招募角色：螳螂男。同时也是其突破的必备材料。</t>
  </si>
  <si>
    <t>青蛙男的碎片</t>
  </si>
  <si>
    <t>收集30个碎片可以招募角色：青蛙男。同时也是其突破的必备材料。</t>
  </si>
  <si>
    <t>蛞蝓男的碎片</t>
  </si>
  <si>
    <t>深海族的碎片</t>
  </si>
  <si>
    <t>收集30个碎片可以招募角色：深海族。同时也是其突破的必备材料。</t>
  </si>
  <si>
    <t>暗黑海盗团炮击手的碎片</t>
  </si>
  <si>
    <t>收集30个碎片可以招募角色：暗黑海盗团炮击手。同时也是其突破的必备材料。</t>
  </si>
  <si>
    <t>英雄宝箱</t>
    <phoneticPr fontId="1" type="noConversion"/>
  </si>
  <si>
    <t>3选1英雄</t>
    <rPh sb="1" eb="2">
      <t>xuan</t>
    </rPh>
    <rPh sb="3" eb="4">
      <t>ying'xiong</t>
    </rPh>
    <phoneticPr fontId="1" type="noConversion"/>
  </si>
  <si>
    <t>3选1碎片</t>
    <rPh sb="1" eb="2">
      <t>xuan</t>
    </rPh>
    <rPh sb="3" eb="4">
      <t>sui'p</t>
    </rPh>
    <phoneticPr fontId="1" type="noConversion"/>
  </si>
  <si>
    <t>普通扭蛋币</t>
  </si>
  <si>
    <t>神秘扭蛋币</t>
  </si>
  <si>
    <t>传说扭蛋币</t>
  </si>
  <si>
    <t>琦玉一拳</t>
  </si>
  <si>
    <t>琦玉连续拳</t>
  </si>
  <si>
    <t>意念骰子</t>
  </si>
  <si>
    <t>逆行骰子</t>
  </si>
  <si>
    <t>图A-2</t>
  </si>
  <si>
    <t>图A-3</t>
  </si>
  <si>
    <t>图A-4</t>
  </si>
  <si>
    <t>图B-2</t>
  </si>
  <si>
    <t>图B-3</t>
  </si>
  <si>
    <t>图B-4</t>
  </si>
  <si>
    <t>图B-5</t>
  </si>
  <si>
    <t>图B-6</t>
  </si>
  <si>
    <t>图C-2</t>
  </si>
  <si>
    <t>图C-3</t>
  </si>
  <si>
    <t>图C-4</t>
  </si>
  <si>
    <t>图C-5</t>
  </si>
  <si>
    <t>图C-6</t>
  </si>
  <si>
    <t>背心尊者</t>
  </si>
  <si>
    <t>tanktopmaster</t>
  </si>
  <si>
    <t>背心黑洞</t>
  </si>
  <si>
    <t>tanktopblackhole</t>
  </si>
  <si>
    <t>背心猛虎</t>
  </si>
  <si>
    <t>tanktoptiger</t>
  </si>
  <si>
    <t>钉锤头</t>
  </si>
  <si>
    <t>hammerhead</t>
  </si>
  <si>
    <t>基诺斯博士</t>
  </si>
  <si>
    <t>doctorgenus</t>
  </si>
  <si>
    <t>土龙</t>
  </si>
  <si>
    <t>grounddragon</t>
  </si>
  <si>
    <t>蚊女</t>
  </si>
  <si>
    <t>mosquitogirl</t>
  </si>
  <si>
    <t>兽王</t>
  </si>
  <si>
    <t>beastking</t>
  </si>
  <si>
    <t>装甲猩猩</t>
  </si>
  <si>
    <t>armoredgorilla</t>
  </si>
  <si>
    <t>阿修罗独角仙</t>
  </si>
  <si>
    <t>carnagekabuto</t>
  </si>
  <si>
    <t>冲天好小子</t>
  </si>
  <si>
    <t>jetniceguy</t>
  </si>
  <si>
    <t>快拳侠</t>
  </si>
  <si>
    <t>bunbunman</t>
  </si>
  <si>
    <t>丧服吊带裤</t>
  </si>
  <si>
    <t>funeralsuspenders</t>
  </si>
  <si>
    <t>十字键</t>
  </si>
  <si>
    <t>dpad</t>
  </si>
  <si>
    <t>微笑超人</t>
  </si>
  <si>
    <t>smileman</t>
  </si>
  <si>
    <t>闪电Max</t>
  </si>
  <si>
    <t>lightningmax</t>
  </si>
  <si>
    <t>弹簧胡子</t>
  </si>
  <si>
    <t>springmustachio</t>
  </si>
  <si>
    <t>黄金球</t>
  </si>
  <si>
    <t>goldenball</t>
  </si>
  <si>
    <t>斯奈克</t>
  </si>
  <si>
    <t>snek</t>
  </si>
  <si>
    <t>毒刺</t>
  </si>
  <si>
    <t>stinger</t>
  </si>
  <si>
    <t>青焰</t>
  </si>
  <si>
    <t>bluefire</t>
  </si>
  <si>
    <t>甜心假面</t>
  </si>
  <si>
    <t>sweetmask</t>
  </si>
  <si>
    <t>性感囚犯</t>
  </si>
  <si>
    <t>puripuriprisoner</t>
  </si>
  <si>
    <t>银色獠牙邦古</t>
  </si>
  <si>
    <t>silverfangbang</t>
  </si>
  <si>
    <t>螃蟹怪</t>
  </si>
  <si>
    <t>crablante</t>
  </si>
  <si>
    <t>汽车人</t>
  </si>
  <si>
    <t>supercustom</t>
  </si>
  <si>
    <t>无限海带</t>
  </si>
  <si>
    <t>konbuinfinity</t>
  </si>
  <si>
    <t>地底王</t>
  </si>
  <si>
    <t>subterraneanking</t>
  </si>
  <si>
    <t>深海王</t>
  </si>
  <si>
    <t>deepseaking</t>
  </si>
  <si>
    <t>天空王</t>
  </si>
  <si>
    <t>skyking</t>
  </si>
  <si>
    <t>疫苗人</t>
  </si>
  <si>
    <t>vaccineman</t>
  </si>
  <si>
    <t>戈留干修普</t>
  </si>
  <si>
    <t>geryuganshoop</t>
  </si>
  <si>
    <t>格洛里巴斯</t>
  </si>
  <si>
    <t>groribas</t>
  </si>
  <si>
    <t>战栗的龙卷</t>
  </si>
  <si>
    <t>terribletornado</t>
  </si>
  <si>
    <t>梅鲁扎嘎鲁多</t>
  </si>
  <si>
    <t>melzargard</t>
  </si>
  <si>
    <t>原子武士</t>
  </si>
  <si>
    <t>atomicsamurai</t>
  </si>
  <si>
    <t>居合庵</t>
  </si>
  <si>
    <t>iairon</t>
  </si>
  <si>
    <t>僵尸男</t>
  </si>
  <si>
    <t>zombieman</t>
  </si>
  <si>
    <t>金属球棒</t>
  </si>
  <si>
    <t>metalbat</t>
  </si>
  <si>
    <t>童帝</t>
  </si>
  <si>
    <t>childemperor</t>
  </si>
  <si>
    <t>金属骑士</t>
  </si>
  <si>
    <t>metalknight</t>
  </si>
  <si>
    <t>音速索尼克</t>
  </si>
  <si>
    <t>sonic</t>
  </si>
  <si>
    <t>无证骑士</t>
  </si>
  <si>
    <t>mumenrider</t>
  </si>
  <si>
    <t>大背头侠</t>
  </si>
  <si>
    <t>allbackman</t>
  </si>
  <si>
    <t>杰诺斯</t>
  </si>
  <si>
    <t>genos</t>
  </si>
  <si>
    <t>地狱的吹雪</t>
  </si>
  <si>
    <t>hellishblizzard</t>
  </si>
  <si>
    <t>三节棍莉莉</t>
  </si>
  <si>
    <t>triplestafflilly</t>
  </si>
  <si>
    <t>睫毛</t>
  </si>
  <si>
    <t>eyelashes</t>
  </si>
  <si>
    <t>山猿</t>
  </si>
  <si>
    <t>wildmonkey</t>
  </si>
  <si>
    <t>螳螂男</t>
  </si>
  <si>
    <t>kamakyuri</t>
  </si>
  <si>
    <t>青蛙男</t>
  </si>
  <si>
    <t>frogman</t>
  </si>
  <si>
    <t>蛞蝓男</t>
  </si>
  <si>
    <t>slugerous</t>
  </si>
  <si>
    <t>深海族</t>
  </si>
  <si>
    <t>seamessenger</t>
  </si>
  <si>
    <t>暗黑海盗团炮击手</t>
  </si>
  <si>
    <t>cannoneer</t>
  </si>
  <si>
    <t>prop,322</t>
  </si>
  <si>
    <t>prop,323</t>
  </si>
  <si>
    <t>item,103</t>
  </si>
  <si>
    <t>item,131</t>
  </si>
  <si>
    <t>item,132</t>
  </si>
  <si>
    <t>武装力天赋道具</t>
  </si>
  <si>
    <t>item,133</t>
  </si>
  <si>
    <t>超能力天赋道具</t>
  </si>
  <si>
    <t>item,134</t>
  </si>
  <si>
    <t>机械力天赋道具</t>
  </si>
  <si>
    <t>prop,702</t>
  </si>
  <si>
    <t>格斗力天赋道具</t>
  </si>
  <si>
    <t>数量</t>
    <rPh sb="0" eb="1">
      <t>shu'liang</t>
    </rPh>
    <phoneticPr fontId="1" type="noConversion"/>
  </si>
  <si>
    <t>价格</t>
    <rPh sb="0" eb="1">
      <t>jia'ge</t>
    </rPh>
    <phoneticPr fontId="1" type="noConversion"/>
  </si>
  <si>
    <t>经验</t>
    <rPh sb="0" eb="1">
      <t>jing'yan</t>
    </rPh>
    <phoneticPr fontId="1" type="noConversion"/>
  </si>
  <si>
    <t>现金</t>
    <rPh sb="0" eb="1">
      <t>xian'jin</t>
    </rPh>
    <phoneticPr fontId="1" type="noConversion"/>
  </si>
  <si>
    <t>泽尼尔币</t>
    <rPh sb="0" eb="1">
      <t>ze'ni'er'bi</t>
    </rPh>
    <rPh sb="3" eb="4">
      <t>bi</t>
    </rPh>
    <phoneticPr fontId="1" type="noConversion"/>
  </si>
  <si>
    <t>公会贡献</t>
    <rPh sb="0" eb="1">
      <t>gong'hui</t>
    </rPh>
    <rPh sb="2" eb="3">
      <t>gong'xian</t>
    </rPh>
    <phoneticPr fontId="1" type="noConversion"/>
  </si>
  <si>
    <t>类型</t>
  </si>
  <si>
    <t>经验寿喜锅</t>
  </si>
  <si>
    <t>pack,303</t>
    <phoneticPr fontId="1" type="noConversion"/>
  </si>
  <si>
    <t>item,103</t>
    <phoneticPr fontId="1" type="noConversion"/>
  </si>
  <si>
    <t>pack,304</t>
    <phoneticPr fontId="1" type="noConversion"/>
  </si>
  <si>
    <t>item,104</t>
    <phoneticPr fontId="1" type="noConversion"/>
  </si>
  <si>
    <t>pack,305</t>
    <phoneticPr fontId="1" type="noConversion"/>
  </si>
  <si>
    <t>item,105</t>
    <phoneticPr fontId="1" type="noConversion"/>
  </si>
  <si>
    <t>coin</t>
    <phoneticPr fontId="1" type="noConversion"/>
  </si>
  <si>
    <t>cash</t>
    <phoneticPr fontId="1" type="noConversion"/>
  </si>
  <si>
    <t>stam</t>
    <phoneticPr fontId="1" type="noConversion"/>
  </si>
  <si>
    <t>honor</t>
    <phoneticPr fontId="1" type="noConversion"/>
  </si>
  <si>
    <t>guild_contribution</t>
    <phoneticPr fontId="1" type="noConversion"/>
  </si>
  <si>
    <t>随机1星饰品</t>
    <rPh sb="0" eb="1">
      <t>sui'ji</t>
    </rPh>
    <rPh sb="3" eb="4">
      <t>xing</t>
    </rPh>
    <rPh sb="4" eb="5">
      <t>shi'pin</t>
    </rPh>
    <phoneticPr fontId="1" type="noConversion"/>
  </si>
  <si>
    <t>随机3星饰品</t>
    <rPh sb="0" eb="1">
      <t>sui'ji</t>
    </rPh>
    <rPh sb="3" eb="4">
      <t>xing</t>
    </rPh>
    <phoneticPr fontId="1" type="noConversion"/>
  </si>
  <si>
    <t>随机4星饰品</t>
    <rPh sb="0" eb="1">
      <t>sui'ji</t>
    </rPh>
    <rPh sb="3" eb="4">
      <t>xing</t>
    </rPh>
    <phoneticPr fontId="1" type="noConversion"/>
  </si>
  <si>
    <t>随机5星饰品</t>
    <rPh sb="0" eb="1">
      <t>sui'ji</t>
    </rPh>
    <rPh sb="3" eb="4">
      <t>xing</t>
    </rPh>
    <phoneticPr fontId="1" type="noConversion"/>
  </si>
  <si>
    <t>随机2星饰品</t>
    <rPh sb="0" eb="1">
      <t>sui'ji</t>
    </rPh>
    <rPh sb="3" eb="4">
      <t>xing</t>
    </rPh>
    <rPh sb="4" eb="5">
      <t>shi'pin</t>
    </rPh>
    <phoneticPr fontId="1" type="noConversion"/>
  </si>
  <si>
    <t>pack,301</t>
  </si>
  <si>
    <t>item,101</t>
  </si>
  <si>
    <t>pack,302</t>
  </si>
  <si>
    <t>item,102</t>
  </si>
  <si>
    <t>复活药剂</t>
    <rPh sb="0" eb="1">
      <t>fu'huo</t>
    </rPh>
    <rPh sb="2" eb="3">
      <t>yao'ji</t>
    </rPh>
    <phoneticPr fontId="1" type="noConversion"/>
  </si>
  <si>
    <t>ID</t>
  </si>
  <si>
    <t>预览物品名称</t>
  </si>
  <si>
    <t>预览物品描述</t>
  </si>
  <si>
    <t>预览物品缩略图图片名称</t>
  </si>
  <si>
    <t>边框颜色</t>
  </si>
  <si>
    <t>参数</t>
  </si>
  <si>
    <t>现金</t>
  </si>
  <si>
    <t>钻石</t>
  </si>
  <si>
    <t>stam</t>
  </si>
  <si>
    <t>体力</t>
  </si>
  <si>
    <t>combat</t>
  </si>
  <si>
    <t>天赋点</t>
  </si>
  <si>
    <t>honor</t>
  </si>
  <si>
    <t>泽尼尔币</t>
  </si>
  <si>
    <t>guild_contribution</t>
  </si>
  <si>
    <t>公会贡献</t>
  </si>
  <si>
    <t>exp</t>
  </si>
  <si>
    <t>itemicon,201</t>
  </si>
  <si>
    <t>角色经验</t>
  </si>
  <si>
    <t>itemicon,2001</t>
  </si>
  <si>
    <t>itemicon,3001</t>
  </si>
  <si>
    <t>itemicon,101</t>
  </si>
  <si>
    <t>itemicon,102</t>
  </si>
  <si>
    <t>itemicon,103</t>
  </si>
  <si>
    <t>itemicon,104</t>
  </si>
  <si>
    <t>itemicon,105</t>
  </si>
  <si>
    <t>毒蛇</t>
  </si>
  <si>
    <t>急速</t>
  </si>
  <si>
    <t>能量</t>
  </si>
  <si>
    <t>护罩</t>
  </si>
  <si>
    <t>装甲</t>
  </si>
  <si>
    <t>爱心</t>
  </si>
  <si>
    <t>旋风</t>
  </si>
  <si>
    <t>利刃</t>
  </si>
  <si>
    <t>暗杀</t>
  </si>
  <si>
    <t>药剂</t>
  </si>
  <si>
    <t>反射</t>
  </si>
  <si>
    <t>无畏</t>
  </si>
  <si>
    <t>剑玉</t>
  </si>
  <si>
    <t>蓝焰</t>
  </si>
  <si>
    <t>利爪</t>
  </si>
  <si>
    <t>itemicon,122</t>
  </si>
  <si>
    <t>实力徽章</t>
  </si>
  <si>
    <t>有几率获得随机实力徽章</t>
  </si>
  <si>
    <t>itemicon,127</t>
  </si>
  <si>
    <t>207,211</t>
  </si>
  <si>
    <t>有几率获得随机格斗力认证</t>
  </si>
  <si>
    <t>itemicon,128</t>
  </si>
  <si>
    <t>208,212</t>
  </si>
  <si>
    <t>有几率获得随机武装力认证</t>
  </si>
  <si>
    <t>itemicon,129</t>
  </si>
  <si>
    <t>209,213</t>
  </si>
  <si>
    <t>有几率获得随机超能力认证</t>
  </si>
  <si>
    <t>itemicon,130</t>
  </si>
  <si>
    <t>210,214</t>
  </si>
  <si>
    <t>有几率获得随机机械力认证</t>
  </si>
  <si>
    <t>itemicon,131</t>
  </si>
  <si>
    <t>301,302,303</t>
  </si>
  <si>
    <t>itemicon,132</t>
  </si>
  <si>
    <t>304,305,306</t>
  </si>
  <si>
    <t>itemicon,133</t>
  </si>
  <si>
    <t>307,308,309</t>
  </si>
  <si>
    <t>itemicon,134</t>
  </si>
  <si>
    <t>310,311,312</t>
  </si>
  <si>
    <t>itemicon,135</t>
  </si>
  <si>
    <t>313,314,315</t>
  </si>
  <si>
    <t>攻击天赋书</t>
  </si>
  <si>
    <t>有几率获得随机攻击天赋书</t>
  </si>
  <si>
    <t>itemicon,136</t>
  </si>
  <si>
    <t>316,317,318</t>
  </si>
  <si>
    <t>生存天赋书</t>
  </si>
  <si>
    <t>有几率获得随机生存天赋书</t>
  </si>
  <si>
    <t>itemicon,137</t>
  </si>
  <si>
    <t>319,320,321</t>
  </si>
  <si>
    <t>其他天赋书</t>
  </si>
  <si>
    <t>有几率获得随机其他天赋书</t>
  </si>
  <si>
    <t>itemicon,138</t>
  </si>
  <si>
    <t>313,316,319</t>
  </si>
  <si>
    <t>314,317,320</t>
  </si>
  <si>
    <t>315,318,321</t>
  </si>
  <si>
    <t>itemicon,141</t>
  </si>
  <si>
    <t>经验道具</t>
  </si>
  <si>
    <t>有几率获得随机经验道具</t>
  </si>
  <si>
    <t>102,103,104</t>
  </si>
  <si>
    <t>prop,101</t>
  </si>
  <si>
    <t>prop,102</t>
  </si>
  <si>
    <t>prop,103</t>
  </si>
  <si>
    <t>prop,104</t>
  </si>
  <si>
    <t>prop,105</t>
  </si>
  <si>
    <t>prop,106</t>
  </si>
  <si>
    <t>prop,201</t>
  </si>
  <si>
    <t>prop,202</t>
  </si>
  <si>
    <t>prop,203</t>
  </si>
  <si>
    <t>prop,204</t>
  </si>
  <si>
    <t>prop,205</t>
  </si>
  <si>
    <t>prop,206</t>
  </si>
  <si>
    <t>prop,207</t>
  </si>
  <si>
    <t>prop,208</t>
  </si>
  <si>
    <t>prop,209</t>
  </si>
  <si>
    <t>prop,210</t>
  </si>
  <si>
    <t>prop,211</t>
  </si>
  <si>
    <t>prop,212</t>
  </si>
  <si>
    <t>prop,213</t>
  </si>
  <si>
    <t>prop,214</t>
  </si>
  <si>
    <t>prop,301</t>
  </si>
  <si>
    <t>prop,302</t>
  </si>
  <si>
    <t>prop,303</t>
  </si>
  <si>
    <t>prop,304</t>
  </si>
  <si>
    <t>prop,305</t>
  </si>
  <si>
    <t>prop,306</t>
  </si>
  <si>
    <t>prop,307</t>
  </si>
  <si>
    <t>prop,308</t>
  </si>
  <si>
    <t>prop,309</t>
  </si>
  <si>
    <t>prop,310</t>
  </si>
  <si>
    <t>prop,311</t>
  </si>
  <si>
    <t>prop,312</t>
  </si>
  <si>
    <t>prop,313</t>
  </si>
  <si>
    <t>prop,314</t>
  </si>
  <si>
    <t>prop,315</t>
  </si>
  <si>
    <t>prop,316</t>
  </si>
  <si>
    <t>prop,317</t>
  </si>
  <si>
    <t>prop,318</t>
  </si>
  <si>
    <t>prop,319</t>
  </si>
  <si>
    <t>prop,320</t>
  </si>
  <si>
    <t>prop,321</t>
  </si>
  <si>
    <t>prop,401</t>
  </si>
  <si>
    <t>prop,402</t>
  </si>
  <si>
    <t>prop,403</t>
  </si>
  <si>
    <t>prop,701</t>
  </si>
  <si>
    <t>prop,703</t>
  </si>
  <si>
    <t>prop,801</t>
  </si>
  <si>
    <t>prop,802</t>
  </si>
  <si>
    <t>prop,803</t>
  </si>
  <si>
    <t>prop,804</t>
  </si>
  <si>
    <t>通用天赋P</t>
  </si>
  <si>
    <t>格斗天赋P</t>
  </si>
  <si>
    <t>武装天赋P</t>
  </si>
  <si>
    <t>超能天赋P</t>
  </si>
  <si>
    <t>机械天赋P</t>
  </si>
  <si>
    <t>名称源语言</t>
  </si>
  <si>
    <t>描述源语言</t>
  </si>
  <si>
    <t>6070010</t>
  </si>
  <si>
    <t>6070011</t>
  </si>
  <si>
    <t>coin</t>
  </si>
  <si>
    <t>item,1</t>
  </si>
  <si>
    <t>6070020</t>
  </si>
  <si>
    <t>6070021</t>
  </si>
  <si>
    <t>cash</t>
  </si>
  <si>
    <t>item,2</t>
  </si>
  <si>
    <t>6070030</t>
  </si>
  <si>
    <t>6070031</t>
  </si>
  <si>
    <t>item,3</t>
  </si>
  <si>
    <t>6070040</t>
  </si>
  <si>
    <t>6070041</t>
  </si>
  <si>
    <t>item,4</t>
  </si>
  <si>
    <t>6070050</t>
  </si>
  <si>
    <t>6070051</t>
  </si>
  <si>
    <t>item,5</t>
  </si>
  <si>
    <t>6070060</t>
  </si>
  <si>
    <t>6070061</t>
  </si>
  <si>
    <t>item,6</t>
  </si>
  <si>
    <t>6070070</t>
  </si>
  <si>
    <t>6070071</t>
  </si>
  <si>
    <t>item,7</t>
  </si>
  <si>
    <t>玩家经验</t>
  </si>
  <si>
    <t>6070080</t>
  </si>
  <si>
    <t>6070081</t>
  </si>
  <si>
    <t>item,8</t>
  </si>
  <si>
    <t>6070090</t>
  </si>
  <si>
    <t>6070091</t>
  </si>
  <si>
    <t>item,9</t>
  </si>
  <si>
    <t>升星道具</t>
  </si>
  <si>
    <t>可能获得随机升星道具。</t>
  </si>
  <si>
    <t>6070100</t>
  </si>
  <si>
    <t>6070101</t>
  </si>
  <si>
    <t>item,10</t>
  </si>
  <si>
    <t>天赋道具</t>
  </si>
  <si>
    <t>可能获得随机天赋道具。</t>
  </si>
  <si>
    <t>6071010</t>
  </si>
  <si>
    <t>6071011</t>
  </si>
  <si>
    <t>随机白色饰品</t>
  </si>
  <si>
    <t>可以获得随机白色饰品。</t>
  </si>
  <si>
    <t>6071020</t>
  </si>
  <si>
    <t>6071021</t>
  </si>
  <si>
    <t>随机绿色饰品</t>
  </si>
  <si>
    <t>可以获得随机绿色饰品。</t>
  </si>
  <si>
    <t>6071030</t>
  </si>
  <si>
    <t>6071031</t>
  </si>
  <si>
    <t>随机蓝色饰品</t>
  </si>
  <si>
    <t>可以获得随机蓝色饰品。</t>
  </si>
  <si>
    <t>6071040</t>
  </si>
  <si>
    <t>6071041</t>
  </si>
  <si>
    <t>item,104</t>
  </si>
  <si>
    <t>随机紫色饰品</t>
  </si>
  <si>
    <t>可以获得随机紫色饰品。</t>
  </si>
  <si>
    <t>6071050</t>
  </si>
  <si>
    <t>6071051</t>
  </si>
  <si>
    <t>item,105</t>
  </si>
  <si>
    <t>随机橙色饰品</t>
  </si>
  <si>
    <t>可以获得随机橙色饰品。</t>
  </si>
  <si>
    <t>6071060</t>
  </si>
  <si>
    <t>item,106</t>
  </si>
  <si>
    <t>6071070</t>
  </si>
  <si>
    <t>item,107</t>
  </si>
  <si>
    <t>6071080</t>
  </si>
  <si>
    <t>item,108</t>
  </si>
  <si>
    <t>6071090</t>
  </si>
  <si>
    <t>item,109</t>
  </si>
  <si>
    <t>6071100</t>
  </si>
  <si>
    <t>item,110</t>
  </si>
  <si>
    <t>6071110</t>
  </si>
  <si>
    <t>item,111</t>
  </si>
  <si>
    <t>6071120</t>
  </si>
  <si>
    <t>item,112</t>
  </si>
  <si>
    <t>6071130</t>
  </si>
  <si>
    <t>item,113</t>
  </si>
  <si>
    <t>6071140</t>
  </si>
  <si>
    <t>item,114</t>
  </si>
  <si>
    <t>6071150</t>
  </si>
  <si>
    <t>item,115</t>
  </si>
  <si>
    <t>6071160</t>
  </si>
  <si>
    <t>item,116</t>
  </si>
  <si>
    <t>6071170</t>
  </si>
  <si>
    <t>item,117</t>
  </si>
  <si>
    <t>6071180</t>
  </si>
  <si>
    <t>item,118</t>
  </si>
  <si>
    <t>6071190</t>
  </si>
  <si>
    <t>item,119</t>
  </si>
  <si>
    <t>6071200</t>
  </si>
  <si>
    <t>item,120</t>
  </si>
  <si>
    <t>6071220</t>
  </si>
  <si>
    <t>6071221</t>
  </si>
  <si>
    <t>201,202</t>
  </si>
  <si>
    <t>item,122</t>
  </si>
  <si>
    <t>6071230</t>
  </si>
  <si>
    <t>6071231</t>
  </si>
  <si>
    <t>202,203</t>
  </si>
  <si>
    <t>item,123</t>
  </si>
  <si>
    <t>副本掉落</t>
  </si>
  <si>
    <t>6071240</t>
  </si>
  <si>
    <t>6071241</t>
  </si>
  <si>
    <t>202,203,204</t>
  </si>
  <si>
    <t>item,124</t>
  </si>
  <si>
    <t>6071250</t>
  </si>
  <si>
    <t>6071251</t>
  </si>
  <si>
    <t>202,203,204,205</t>
  </si>
  <si>
    <t>item,125</t>
  </si>
  <si>
    <t>6071260</t>
  </si>
  <si>
    <t>6071261</t>
  </si>
  <si>
    <t>202,203,204,205,206</t>
  </si>
  <si>
    <t>item,126</t>
  </si>
  <si>
    <t>6071270</t>
  </si>
  <si>
    <t>6071271</t>
  </si>
  <si>
    <t>item,127</t>
  </si>
  <si>
    <t>6071280</t>
  </si>
  <si>
    <t>6071281</t>
  </si>
  <si>
    <t>item,128</t>
  </si>
  <si>
    <t>6071290</t>
  </si>
  <si>
    <t>6071291</t>
  </si>
  <si>
    <t>item,129</t>
  </si>
  <si>
    <t>6071300</t>
  </si>
  <si>
    <t>6071301</t>
  </si>
  <si>
    <t>item,130</t>
  </si>
  <si>
    <t>6071310</t>
  </si>
  <si>
    <t>6071311</t>
  </si>
  <si>
    <t>获得元气牛肉、“Super-X”、肌力药剂中的任意1种。</t>
  </si>
  <si>
    <t>商品</t>
  </si>
  <si>
    <t>6071320</t>
  </si>
  <si>
    <t>6071321</t>
  </si>
  <si>
    <t>获得训练拳套、训练刀具、训练枪械中的任意1种。</t>
  </si>
  <si>
    <t>6071330</t>
  </si>
  <si>
    <t>6071331</t>
  </si>
  <si>
    <t>获得超能勺子、超能飞石、超能量球中的任意1种。</t>
  </si>
  <si>
    <t>6071340</t>
  </si>
  <si>
    <t>6071341</t>
  </si>
  <si>
    <t>获得机械配件、机械引擎、机械核心中的任意1种。</t>
  </si>
  <si>
    <t>6071350</t>
  </si>
  <si>
    <t>6071351</t>
  </si>
  <si>
    <t>item,135</t>
  </si>
  <si>
    <t>6071360</t>
  </si>
  <si>
    <t>6071361</t>
  </si>
  <si>
    <t>item,136</t>
  </si>
  <si>
    <t>6071370</t>
  </si>
  <si>
    <t>6071371</t>
  </si>
  <si>
    <t>item,137</t>
  </si>
  <si>
    <t>6071380</t>
  </si>
  <si>
    <t>6071381</t>
  </si>
  <si>
    <t>item,138</t>
  </si>
  <si>
    <t>低等天赋书</t>
  </si>
  <si>
    <t>有几率获得随机低等天赋书</t>
  </si>
  <si>
    <t>6071390</t>
  </si>
  <si>
    <t>6071391</t>
  </si>
  <si>
    <t>item,139</t>
  </si>
  <si>
    <t>中等天赋书</t>
  </si>
  <si>
    <t>有几率获得随机中等天赋书</t>
  </si>
  <si>
    <t>6071400</t>
  </si>
  <si>
    <t>6071401</t>
  </si>
  <si>
    <t>item,140</t>
  </si>
  <si>
    <t>高等天赋书</t>
  </si>
  <si>
    <t>有几率获得随机高等天赋书</t>
  </si>
  <si>
    <t>6071410</t>
  </si>
  <si>
    <t>6071411</t>
  </si>
  <si>
    <t>401,402,403</t>
  </si>
  <si>
    <t>item,141</t>
  </si>
  <si>
    <t>随机万能碎片</t>
  </si>
  <si>
    <t>有几率获得1-3星的万能碎片</t>
  </si>
  <si>
    <t>6072000</t>
  </si>
  <si>
    <t>6072001</t>
  </si>
  <si>
    <t>101,102</t>
  </si>
  <si>
    <t>item,200</t>
  </si>
  <si>
    <t>6072010</t>
  </si>
  <si>
    <t>6072011</t>
  </si>
  <si>
    <t>101,102,103</t>
  </si>
  <si>
    <t>item,201</t>
  </si>
  <si>
    <t>6072020</t>
  </si>
  <si>
    <t>6072021</t>
  </si>
  <si>
    <t>item,202</t>
  </si>
  <si>
    <t>6072030</t>
  </si>
  <si>
    <t>6072031</t>
  </si>
  <si>
    <t>103,104</t>
  </si>
  <si>
    <t>item,203</t>
  </si>
  <si>
    <t>6072040</t>
  </si>
  <si>
    <t>6072041</t>
  </si>
  <si>
    <t>301,302</t>
  </si>
  <si>
    <t>item,204</t>
  </si>
  <si>
    <t>有几率获得格斗力天赋道具</t>
  </si>
  <si>
    <t>6072050</t>
  </si>
  <si>
    <t>6072051</t>
  </si>
  <si>
    <t>304,305</t>
  </si>
  <si>
    <t>item,205</t>
  </si>
  <si>
    <t>有几率获得武装力天赋道具</t>
  </si>
  <si>
    <t>6072060</t>
  </si>
  <si>
    <t>6072061</t>
  </si>
  <si>
    <t>307,308</t>
  </si>
  <si>
    <t>item,206</t>
  </si>
  <si>
    <t>有几率获得超能力天赋道具</t>
  </si>
  <si>
    <t>6072070</t>
  </si>
  <si>
    <t>6072071</t>
  </si>
  <si>
    <t>310,311</t>
  </si>
  <si>
    <t>item,207</t>
  </si>
  <si>
    <t>有几率获得机械力天赋道具</t>
  </si>
  <si>
    <t>6072080</t>
  </si>
  <si>
    <t>6072081</t>
  </si>
  <si>
    <t>item,208</t>
  </si>
  <si>
    <t>6072090</t>
  </si>
  <si>
    <t>6072091</t>
  </si>
  <si>
    <t>item,209</t>
  </si>
  <si>
    <t>6072100</t>
  </si>
  <si>
    <t>6072101</t>
  </si>
  <si>
    <t>item,210</t>
  </si>
  <si>
    <t>6072110</t>
  </si>
  <si>
    <t>6072111</t>
  </si>
  <si>
    <t>item,211</t>
  </si>
  <si>
    <t>202,207,208,209,210</t>
  </si>
  <si>
    <t>item,2001</t>
  </si>
  <si>
    <t>通用升星P</t>
  </si>
  <si>
    <t>item,2002</t>
  </si>
  <si>
    <t>item,2003</t>
  </si>
  <si>
    <t>item,2004</t>
  </si>
  <si>
    <t>202,203,207,208,209,210</t>
  </si>
  <si>
    <t>item,2005</t>
  </si>
  <si>
    <t>item,2006</t>
  </si>
  <si>
    <t>item,2007</t>
  </si>
  <si>
    <t>202,203,204,207,208,209,210,211,212,213,214</t>
  </si>
  <si>
    <t>item,2008</t>
  </si>
  <si>
    <t>item,2009</t>
  </si>
  <si>
    <t>item,2010</t>
  </si>
  <si>
    <t>item,2011</t>
  </si>
  <si>
    <t>item,2012</t>
  </si>
  <si>
    <t>202,203,204,205,207,208,209,210,211,212,213,214</t>
  </si>
  <si>
    <t>item,2013</t>
  </si>
  <si>
    <t>item,2014</t>
  </si>
  <si>
    <t>item,2015</t>
  </si>
  <si>
    <t>item,2016</t>
  </si>
  <si>
    <t>item,2017</t>
  </si>
  <si>
    <t>item,2018</t>
  </si>
  <si>
    <t>item,2019</t>
  </si>
  <si>
    <t>item,2020</t>
  </si>
  <si>
    <t>item,2021</t>
  </si>
  <si>
    <t>item,2022</t>
  </si>
  <si>
    <t>item,2023</t>
  </si>
  <si>
    <t>item,2024</t>
  </si>
  <si>
    <t>item,2025</t>
  </si>
  <si>
    <t>202,203,204,205,206,207,208,209,210,211,212,213,214</t>
  </si>
  <si>
    <t>item,2026</t>
  </si>
  <si>
    <t>item,2027</t>
  </si>
  <si>
    <t>item,2028</t>
  </si>
  <si>
    <t>item,2029</t>
  </si>
  <si>
    <t>item,2030</t>
  </si>
  <si>
    <t>item,2031</t>
  </si>
  <si>
    <t>item,2032</t>
  </si>
  <si>
    <t>item,2033</t>
  </si>
  <si>
    <t>item,2034</t>
  </si>
  <si>
    <t>item,2035</t>
  </si>
  <si>
    <t>item,2036</t>
  </si>
  <si>
    <t>item,2037</t>
  </si>
  <si>
    <t>item,2038</t>
  </si>
  <si>
    <t>item,2039</t>
  </si>
  <si>
    <t>item,2040</t>
  </si>
  <si>
    <t>item,2041</t>
  </si>
  <si>
    <t>item,2042</t>
  </si>
  <si>
    <t>item,2043</t>
  </si>
  <si>
    <t>item,2044</t>
  </si>
  <si>
    <t>item,2045</t>
  </si>
  <si>
    <t>item,2046</t>
  </si>
  <si>
    <t>item,2047</t>
  </si>
  <si>
    <t>item,2048</t>
  </si>
  <si>
    <t>item,2049</t>
  </si>
  <si>
    <t>202,207</t>
  </si>
  <si>
    <t>item,2101</t>
  </si>
  <si>
    <t>格斗升星P</t>
  </si>
  <si>
    <t>item,2102</t>
  </si>
  <si>
    <t>item,2103</t>
  </si>
  <si>
    <t>item,2104</t>
  </si>
  <si>
    <t>202,203,207</t>
  </si>
  <si>
    <t>item,2105</t>
  </si>
  <si>
    <t>item,2106</t>
  </si>
  <si>
    <t>item,2107</t>
  </si>
  <si>
    <t>202,203,204,207,211</t>
  </si>
  <si>
    <t>item,2108</t>
  </si>
  <si>
    <t>item,2109</t>
  </si>
  <si>
    <t>item,2110</t>
  </si>
  <si>
    <t>item,2111</t>
  </si>
  <si>
    <t>item,2112</t>
  </si>
  <si>
    <t>202,203,204,205,207,211</t>
  </si>
  <si>
    <t>item,2113</t>
  </si>
  <si>
    <t>item,2114</t>
  </si>
  <si>
    <t>item,2115</t>
  </si>
  <si>
    <t>item,2116</t>
  </si>
  <si>
    <t>item,2117</t>
  </si>
  <si>
    <t>item,2118</t>
  </si>
  <si>
    <t>item,2119</t>
  </si>
  <si>
    <t>item,2120</t>
  </si>
  <si>
    <t>item,2121</t>
  </si>
  <si>
    <t>item,2122</t>
  </si>
  <si>
    <t>item,2123</t>
  </si>
  <si>
    <t>item,2124</t>
  </si>
  <si>
    <t>item,2125</t>
  </si>
  <si>
    <t>202,203,204,205,206,207,211</t>
  </si>
  <si>
    <t>item,2126</t>
  </si>
  <si>
    <t>item,2127</t>
  </si>
  <si>
    <t>item,2128</t>
  </si>
  <si>
    <t>item,2129</t>
  </si>
  <si>
    <t>item,2130</t>
  </si>
  <si>
    <t>item,2131</t>
  </si>
  <si>
    <t>item,2132</t>
  </si>
  <si>
    <t>item,2133</t>
  </si>
  <si>
    <t>item,2134</t>
  </si>
  <si>
    <t>item,2135</t>
  </si>
  <si>
    <t>item,2136</t>
  </si>
  <si>
    <t>item,2137</t>
  </si>
  <si>
    <t>item,2138</t>
  </si>
  <si>
    <t>item,2139</t>
  </si>
  <si>
    <t>item,2140</t>
  </si>
  <si>
    <t>item,2141</t>
  </si>
  <si>
    <t>item,2142</t>
  </si>
  <si>
    <t>item,2143</t>
  </si>
  <si>
    <t>item,2144</t>
  </si>
  <si>
    <t>item,2145</t>
  </si>
  <si>
    <t>item,2146</t>
  </si>
  <si>
    <t>item,2147</t>
  </si>
  <si>
    <t>item,2148</t>
  </si>
  <si>
    <t>item,2149</t>
  </si>
  <si>
    <t>202,208</t>
  </si>
  <si>
    <t>item,2201</t>
  </si>
  <si>
    <t>武装升星P</t>
  </si>
  <si>
    <t>item,2202</t>
  </si>
  <si>
    <t>item,2203</t>
  </si>
  <si>
    <t>item,2204</t>
  </si>
  <si>
    <t>202,203,208</t>
  </si>
  <si>
    <t>item,2205</t>
  </si>
  <si>
    <t>item,2206</t>
  </si>
  <si>
    <t>item,2207</t>
  </si>
  <si>
    <t>202,203,204,208,212</t>
  </si>
  <si>
    <t>item,2208</t>
  </si>
  <si>
    <t>item,2209</t>
  </si>
  <si>
    <t>item,2210</t>
  </si>
  <si>
    <t>item,2211</t>
  </si>
  <si>
    <t>item,2212</t>
  </si>
  <si>
    <t>202,203,204,205,208,212</t>
  </si>
  <si>
    <t>item,2213</t>
  </si>
  <si>
    <t>item,2214</t>
  </si>
  <si>
    <t>item,2215</t>
  </si>
  <si>
    <t>item,2216</t>
  </si>
  <si>
    <t>item,2217</t>
  </si>
  <si>
    <t>item,2218</t>
  </si>
  <si>
    <t>item,2219</t>
  </si>
  <si>
    <t>item,2220</t>
  </si>
  <si>
    <t>item,2221</t>
  </si>
  <si>
    <t>item,2222</t>
  </si>
  <si>
    <t>item,2223</t>
  </si>
  <si>
    <t>item,2224</t>
  </si>
  <si>
    <t>item,2225</t>
  </si>
  <si>
    <t>202,203,204,205,206,208,212</t>
  </si>
  <si>
    <t>item,2226</t>
  </si>
  <si>
    <t>item,2227</t>
  </si>
  <si>
    <t>item,2228</t>
  </si>
  <si>
    <t>item,2229</t>
  </si>
  <si>
    <t>item,2230</t>
  </si>
  <si>
    <t>item,2231</t>
  </si>
  <si>
    <t>item,2232</t>
  </si>
  <si>
    <t>item,2233</t>
  </si>
  <si>
    <t>item,2234</t>
  </si>
  <si>
    <t>item,2235</t>
  </si>
  <si>
    <t>item,2236</t>
  </si>
  <si>
    <t>item,2237</t>
  </si>
  <si>
    <t>item,2238</t>
  </si>
  <si>
    <t>item,2239</t>
  </si>
  <si>
    <t>item,2240</t>
  </si>
  <si>
    <t>item,2241</t>
  </si>
  <si>
    <t>item,2242</t>
  </si>
  <si>
    <t>item,2243</t>
  </si>
  <si>
    <t>item,2244</t>
  </si>
  <si>
    <t>item,2245</t>
  </si>
  <si>
    <t>item,2246</t>
  </si>
  <si>
    <t>item,2247</t>
  </si>
  <si>
    <t>item,2248</t>
  </si>
  <si>
    <t>item,2249</t>
  </si>
  <si>
    <t>202,209</t>
  </si>
  <si>
    <t>item,2301</t>
  </si>
  <si>
    <t>超能升星P</t>
  </si>
  <si>
    <t>item,2302</t>
  </si>
  <si>
    <t>item,2303</t>
  </si>
  <si>
    <t>item,2304</t>
  </si>
  <si>
    <t>202,203,209</t>
  </si>
  <si>
    <t>item,2305</t>
  </si>
  <si>
    <t>item,2306</t>
  </si>
  <si>
    <t>item,2307</t>
  </si>
  <si>
    <t>202,203,204,209,213</t>
  </si>
  <si>
    <t>item,2308</t>
  </si>
  <si>
    <t>item,2309</t>
  </si>
  <si>
    <t>item,2310</t>
  </si>
  <si>
    <t>item,2311</t>
  </si>
  <si>
    <t>item,2312</t>
  </si>
  <si>
    <t>202,203,204,205,209,213</t>
  </si>
  <si>
    <t>item,2313</t>
  </si>
  <si>
    <t>item,2314</t>
  </si>
  <si>
    <t>item,2315</t>
  </si>
  <si>
    <t>item,2316</t>
  </si>
  <si>
    <t>item,2317</t>
  </si>
  <si>
    <t>item,2318</t>
  </si>
  <si>
    <t>item,2319</t>
  </si>
  <si>
    <t>item,2320</t>
  </si>
  <si>
    <t>item,2321</t>
  </si>
  <si>
    <t>item,2322</t>
  </si>
  <si>
    <t>item,2323</t>
  </si>
  <si>
    <t>item,2324</t>
  </si>
  <si>
    <t>item,2325</t>
  </si>
  <si>
    <t>202,203,204,205,206,209,213</t>
  </si>
  <si>
    <t>item,2326</t>
  </si>
  <si>
    <t>item,2327</t>
  </si>
  <si>
    <t>item,2328</t>
  </si>
  <si>
    <t>item,2329</t>
  </si>
  <si>
    <t>item,2330</t>
  </si>
  <si>
    <t>item,2331</t>
  </si>
  <si>
    <t>item,2332</t>
  </si>
  <si>
    <t>item,2333</t>
  </si>
  <si>
    <t>item,2334</t>
  </si>
  <si>
    <t>item,2335</t>
  </si>
  <si>
    <t>item,2336</t>
  </si>
  <si>
    <t>item,2337</t>
  </si>
  <si>
    <t>item,2338</t>
  </si>
  <si>
    <t>item,2339</t>
  </si>
  <si>
    <t>item,2340</t>
  </si>
  <si>
    <t>item,2341</t>
  </si>
  <si>
    <t>item,2342</t>
  </si>
  <si>
    <t>item,2343</t>
  </si>
  <si>
    <t>item,2344</t>
  </si>
  <si>
    <t>item,2345</t>
  </si>
  <si>
    <t>item,2346</t>
  </si>
  <si>
    <t>item,2347</t>
  </si>
  <si>
    <t>item,2348</t>
  </si>
  <si>
    <t>item,2349</t>
  </si>
  <si>
    <t>202,210</t>
  </si>
  <si>
    <t>item,2401</t>
  </si>
  <si>
    <t>机械升星P</t>
  </si>
  <si>
    <t>item,2402</t>
  </si>
  <si>
    <t>item,2403</t>
  </si>
  <si>
    <t>item,2404</t>
  </si>
  <si>
    <t>202,203,210</t>
  </si>
  <si>
    <t>item,2405</t>
  </si>
  <si>
    <t>item,2406</t>
  </si>
  <si>
    <t>item,2407</t>
  </si>
  <si>
    <t>202,203,204,210,214</t>
  </si>
  <si>
    <t>item,2408</t>
  </si>
  <si>
    <t>item,2409</t>
  </si>
  <si>
    <t>item,2410</t>
  </si>
  <si>
    <t>item,2411</t>
  </si>
  <si>
    <t>item,2412</t>
  </si>
  <si>
    <t>202,203,204,205,210,214</t>
  </si>
  <si>
    <t>item,2413</t>
  </si>
  <si>
    <t>item,2414</t>
  </si>
  <si>
    <t>item,2415</t>
  </si>
  <si>
    <t>item,2416</t>
  </si>
  <si>
    <t>item,2417</t>
  </si>
  <si>
    <t>item,2418</t>
  </si>
  <si>
    <t>item,2419</t>
  </si>
  <si>
    <t>item,2420</t>
  </si>
  <si>
    <t>item,2421</t>
  </si>
  <si>
    <t>item,2422</t>
  </si>
  <si>
    <t>item,2423</t>
  </si>
  <si>
    <t>item,2424</t>
  </si>
  <si>
    <t>item,2425</t>
  </si>
  <si>
    <t>202,203,204,205,206,210,214</t>
  </si>
  <si>
    <t>item,2426</t>
  </si>
  <si>
    <t>item,2427</t>
  </si>
  <si>
    <t>item,2428</t>
  </si>
  <si>
    <t>item,2429</t>
  </si>
  <si>
    <t>item,2430</t>
  </si>
  <si>
    <t>item,2431</t>
  </si>
  <si>
    <t>item,2432</t>
  </si>
  <si>
    <t>item,2433</t>
  </si>
  <si>
    <t>item,2434</t>
  </si>
  <si>
    <t>item,2435</t>
  </si>
  <si>
    <t>item,2436</t>
  </si>
  <si>
    <t>item,2437</t>
  </si>
  <si>
    <t>item,2438</t>
  </si>
  <si>
    <t>item,2439</t>
  </si>
  <si>
    <t>item,2440</t>
  </si>
  <si>
    <t>item,2441</t>
  </si>
  <si>
    <t>item,2442</t>
  </si>
  <si>
    <t>item,2443</t>
  </si>
  <si>
    <t>item,2444</t>
  </si>
  <si>
    <t>item,2445</t>
  </si>
  <si>
    <t>item,2446</t>
  </si>
  <si>
    <t>item,2447</t>
  </si>
  <si>
    <t>item,2448</t>
  </si>
  <si>
    <t>item,2449</t>
  </si>
  <si>
    <t>301,304,307,310</t>
  </si>
  <si>
    <t>item,3001</t>
  </si>
  <si>
    <t>item,3002</t>
  </si>
  <si>
    <t>item,3003</t>
  </si>
  <si>
    <t>301,304,307,310,322</t>
  </si>
  <si>
    <t>item,3004</t>
  </si>
  <si>
    <t>item,3005</t>
  </si>
  <si>
    <t>item,3006</t>
  </si>
  <si>
    <t>item,3007</t>
  </si>
  <si>
    <t>301,304,307,310,322,313,316,319</t>
  </si>
  <si>
    <t>item,3008</t>
  </si>
  <si>
    <t>301,304,307,310,302,305,308,311,322,313,316,319</t>
  </si>
  <si>
    <t>item,3009</t>
  </si>
  <si>
    <t>item,3010</t>
  </si>
  <si>
    <t>item,3011</t>
  </si>
  <si>
    <t>item,3012</t>
  </si>
  <si>
    <t>item,3013</t>
  </si>
  <si>
    <t>301,304,307,310,302,305,308,311,322,313,316,319,314,317,320</t>
  </si>
  <si>
    <t>item,3014</t>
  </si>
  <si>
    <t>item,3015</t>
  </si>
  <si>
    <t>item,3016</t>
  </si>
  <si>
    <t>301,304,307,310,302,305,308,311,303,306,309,312,322,313,316,319,314,317,320</t>
  </si>
  <si>
    <t>item,3017</t>
  </si>
  <si>
    <t>item,3018</t>
  </si>
  <si>
    <t>item,3019</t>
  </si>
  <si>
    <t>item,3020</t>
  </si>
  <si>
    <t>item,3021</t>
  </si>
  <si>
    <t>item,3022</t>
  </si>
  <si>
    <t>item,3023</t>
  </si>
  <si>
    <t>301,304,307,310,302,305,308,311,303,306,309,312,322,323,313,316,319,314,317,320</t>
  </si>
  <si>
    <t>item,3024</t>
  </si>
  <si>
    <t>item,3025</t>
  </si>
  <si>
    <t>item,3026</t>
  </si>
  <si>
    <t>301,304,307,310,302,305,308,311,303,306,309,312,322,323,313,316,319,314,317,320,315,318,321</t>
  </si>
  <si>
    <t>item,3027</t>
  </si>
  <si>
    <t>item,3028</t>
  </si>
  <si>
    <t>item,3029</t>
  </si>
  <si>
    <t>item,3030</t>
  </si>
  <si>
    <t>item,3031</t>
  </si>
  <si>
    <t>item,3032</t>
  </si>
  <si>
    <t>item,3033</t>
  </si>
  <si>
    <t>item,3034</t>
  </si>
  <si>
    <t>item,3035</t>
  </si>
  <si>
    <t>item,3036</t>
  </si>
  <si>
    <t>item,3037</t>
  </si>
  <si>
    <t>item,3038</t>
  </si>
  <si>
    <t>item,3039</t>
  </si>
  <si>
    <t>item,3040</t>
  </si>
  <si>
    <t>item,3041</t>
  </si>
  <si>
    <t>item,3042</t>
  </si>
  <si>
    <t>item,3043</t>
  </si>
  <si>
    <t>item,3044</t>
  </si>
  <si>
    <t>item,3045</t>
  </si>
  <si>
    <t>item,3046</t>
  </si>
  <si>
    <t>item,3047</t>
  </si>
  <si>
    <t>item,3048</t>
  </si>
  <si>
    <t>item,3049</t>
  </si>
  <si>
    <t>301</t>
  </si>
  <si>
    <t>item,3101</t>
  </si>
  <si>
    <t>item,3102</t>
  </si>
  <si>
    <t>item,3103</t>
  </si>
  <si>
    <t>301,322</t>
  </si>
  <si>
    <t>item,3104</t>
  </si>
  <si>
    <t>item,3105</t>
  </si>
  <si>
    <t>item,3106</t>
  </si>
  <si>
    <t>item,3107</t>
  </si>
  <si>
    <t>301,322,313,316,319</t>
  </si>
  <si>
    <t>item,3108</t>
  </si>
  <si>
    <t>301,302,322,313,316,319</t>
  </si>
  <si>
    <t>item,3109</t>
  </si>
  <si>
    <t>item,3110</t>
  </si>
  <si>
    <t>item,3111</t>
  </si>
  <si>
    <t>item,3112</t>
  </si>
  <si>
    <t>item,3113</t>
  </si>
  <si>
    <t>301,302,322,313,316,319,314,317,320</t>
  </si>
  <si>
    <t>item,3114</t>
  </si>
  <si>
    <t>item,3115</t>
  </si>
  <si>
    <t>item,3116</t>
  </si>
  <si>
    <t>301,302,303,322,313,316,319,314,317,320</t>
  </si>
  <si>
    <t>item,3117</t>
  </si>
  <si>
    <t>item,3118</t>
  </si>
  <si>
    <t>item,3119</t>
  </si>
  <si>
    <t>item,3120</t>
  </si>
  <si>
    <t>item,3121</t>
  </si>
  <si>
    <t>item,3122</t>
  </si>
  <si>
    <t>item,3123</t>
  </si>
  <si>
    <t>301,302,303,322,323,313,316,319,314,317,320</t>
  </si>
  <si>
    <t>item,3124</t>
  </si>
  <si>
    <t>item,3125</t>
  </si>
  <si>
    <t>item,3126</t>
  </si>
  <si>
    <t>301,302,303,322,323,313,316,319,314,317,320,315,318,321</t>
  </si>
  <si>
    <t>item,3127</t>
  </si>
  <si>
    <t>item,3128</t>
  </si>
  <si>
    <t>item,3129</t>
  </si>
  <si>
    <t>item,3130</t>
  </si>
  <si>
    <t>item,3131</t>
  </si>
  <si>
    <t>item,3132</t>
  </si>
  <si>
    <t>item,3133</t>
  </si>
  <si>
    <t>item,3134</t>
  </si>
  <si>
    <t>item,3135</t>
  </si>
  <si>
    <t>item,3136</t>
  </si>
  <si>
    <t>item,3137</t>
  </si>
  <si>
    <t>item,3138</t>
  </si>
  <si>
    <t>item,3139</t>
  </si>
  <si>
    <t>item,3140</t>
  </si>
  <si>
    <t>item,3141</t>
  </si>
  <si>
    <t>item,3142</t>
  </si>
  <si>
    <t>item,3143</t>
  </si>
  <si>
    <t>item,3144</t>
  </si>
  <si>
    <t>item,3145</t>
  </si>
  <si>
    <t>item,3146</t>
  </si>
  <si>
    <t>item,3147</t>
  </si>
  <si>
    <t>item,3148</t>
  </si>
  <si>
    <t>item,3149</t>
  </si>
  <si>
    <t>304</t>
  </si>
  <si>
    <t>item,3201</t>
  </si>
  <si>
    <t>item,3202</t>
  </si>
  <si>
    <t>item,3203</t>
  </si>
  <si>
    <t>304,322</t>
  </si>
  <si>
    <t>item,3204</t>
  </si>
  <si>
    <t>item,3205</t>
  </si>
  <si>
    <t>item,3206</t>
  </si>
  <si>
    <t>item,3207</t>
  </si>
  <si>
    <t>304,322,313,316,319</t>
  </si>
  <si>
    <t>item,3208</t>
  </si>
  <si>
    <t>304,305,322,313,316,319</t>
  </si>
  <si>
    <t>item,3209</t>
  </si>
  <si>
    <t>item,3210</t>
  </si>
  <si>
    <t>item,3211</t>
  </si>
  <si>
    <t>item,3212</t>
  </si>
  <si>
    <t>item,3213</t>
  </si>
  <si>
    <t>304,305,322,313,316,319,314,317,320</t>
  </si>
  <si>
    <t>item,3214</t>
  </si>
  <si>
    <t>item,3215</t>
  </si>
  <si>
    <t>item,3216</t>
  </si>
  <si>
    <t>304,305,306,322,313,316,319,314,317,320</t>
  </si>
  <si>
    <t>item,3217</t>
  </si>
  <si>
    <t>item,3218</t>
  </si>
  <si>
    <t>item,3219</t>
  </si>
  <si>
    <t>item,3220</t>
  </si>
  <si>
    <t>item,3221</t>
  </si>
  <si>
    <t>item,3222</t>
  </si>
  <si>
    <t>item,3223</t>
  </si>
  <si>
    <t>304,305,306,322,323,313,316,319,314,317,320</t>
  </si>
  <si>
    <t>item,3224</t>
  </si>
  <si>
    <t>item,3225</t>
  </si>
  <si>
    <t>item,3226</t>
  </si>
  <si>
    <t>304,305,306,322,323,313,316,319,314,317,320,315,318,321</t>
  </si>
  <si>
    <t>item,3227</t>
  </si>
  <si>
    <t>item,3228</t>
  </si>
  <si>
    <t>item,3229</t>
  </si>
  <si>
    <t>item,3230</t>
  </si>
  <si>
    <t>item,3231</t>
  </si>
  <si>
    <t>item,3232</t>
  </si>
  <si>
    <t>item,3233</t>
  </si>
  <si>
    <t>item,3234</t>
  </si>
  <si>
    <t>item,3235</t>
  </si>
  <si>
    <t>item,3236</t>
  </si>
  <si>
    <t>item,3237</t>
  </si>
  <si>
    <t>item,3238</t>
  </si>
  <si>
    <t>item,3239</t>
  </si>
  <si>
    <t>item,3240</t>
  </si>
  <si>
    <t>item,3241</t>
  </si>
  <si>
    <t>item,3242</t>
  </si>
  <si>
    <t>item,3243</t>
  </si>
  <si>
    <t>item,3244</t>
  </si>
  <si>
    <t>item,3245</t>
  </si>
  <si>
    <t>item,3246</t>
  </si>
  <si>
    <t>item,3247</t>
  </si>
  <si>
    <t>item,3248</t>
  </si>
  <si>
    <t>item,3249</t>
  </si>
  <si>
    <t>307</t>
  </si>
  <si>
    <t>item,3301</t>
  </si>
  <si>
    <t>item,3302</t>
  </si>
  <si>
    <t>item,3303</t>
  </si>
  <si>
    <t>307,322</t>
  </si>
  <si>
    <t>item,3304</t>
  </si>
  <si>
    <t>item,3305</t>
  </si>
  <si>
    <t>item,3306</t>
  </si>
  <si>
    <t>item,3307</t>
  </si>
  <si>
    <t>307,322,313,316,319</t>
  </si>
  <si>
    <t>item,3308</t>
  </si>
  <si>
    <t>307,308,322,313,316,319</t>
  </si>
  <si>
    <t>item,3309</t>
  </si>
  <si>
    <t>item,3310</t>
  </si>
  <si>
    <t>item,3311</t>
  </si>
  <si>
    <t>item,3312</t>
  </si>
  <si>
    <t>item,3313</t>
  </si>
  <si>
    <t>307,308,322,313,316,319,314,317,320</t>
  </si>
  <si>
    <t>item,3314</t>
  </si>
  <si>
    <t>item,3315</t>
  </si>
  <si>
    <t>item,3316</t>
  </si>
  <si>
    <t>307,308,309,322,313,316,319,314,317,320</t>
  </si>
  <si>
    <t>item,3317</t>
  </si>
  <si>
    <t>item,3318</t>
  </si>
  <si>
    <t>item,3319</t>
  </si>
  <si>
    <t>item,3320</t>
  </si>
  <si>
    <t>item,3321</t>
  </si>
  <si>
    <t>item,3322</t>
  </si>
  <si>
    <t>item,3323</t>
  </si>
  <si>
    <t>307,308,309,322,323,313,316,319,314,317,320</t>
  </si>
  <si>
    <t>item,3324</t>
  </si>
  <si>
    <t>item,3325</t>
  </si>
  <si>
    <t>item,3326</t>
  </si>
  <si>
    <t>307,308,309,322,323,313,316,319,314,317,320,315,318,321</t>
  </si>
  <si>
    <t>item,3327</t>
  </si>
  <si>
    <t>item,3328</t>
  </si>
  <si>
    <t>item,3329</t>
  </si>
  <si>
    <t>item,3330</t>
  </si>
  <si>
    <t>item,3331</t>
  </si>
  <si>
    <t>item,3332</t>
  </si>
  <si>
    <t>item,3333</t>
  </si>
  <si>
    <t>item,3334</t>
  </si>
  <si>
    <t>item,3335</t>
  </si>
  <si>
    <t>item,3336</t>
  </si>
  <si>
    <t>item,3337</t>
  </si>
  <si>
    <t>item,3338</t>
  </si>
  <si>
    <t>item,3339</t>
  </si>
  <si>
    <t>item,3340</t>
  </si>
  <si>
    <t>item,3341</t>
  </si>
  <si>
    <t>item,3342</t>
  </si>
  <si>
    <t>item,3343</t>
  </si>
  <si>
    <t>item,3344</t>
  </si>
  <si>
    <t>item,3345</t>
  </si>
  <si>
    <t>item,3346</t>
  </si>
  <si>
    <t>item,3347</t>
  </si>
  <si>
    <t>item,3348</t>
  </si>
  <si>
    <t>item,3349</t>
  </si>
  <si>
    <t>310</t>
  </si>
  <si>
    <t>item,3401</t>
  </si>
  <si>
    <t>item,3402</t>
  </si>
  <si>
    <t>item,3403</t>
  </si>
  <si>
    <t>310,322</t>
  </si>
  <si>
    <t>item,3404</t>
  </si>
  <si>
    <t>item,3405</t>
  </si>
  <si>
    <t>item,3406</t>
  </si>
  <si>
    <t>item,3407</t>
  </si>
  <si>
    <t>310,322,313,316,319</t>
  </si>
  <si>
    <t>item,3408</t>
  </si>
  <si>
    <t>310,311,322,313,316,319</t>
  </si>
  <si>
    <t>item,3409</t>
  </si>
  <si>
    <t>item,3410</t>
  </si>
  <si>
    <t>item,3411</t>
  </si>
  <si>
    <t>item,3412</t>
  </si>
  <si>
    <t>item,3413</t>
  </si>
  <si>
    <t>310,311,322,313,316,319,314,317,320</t>
  </si>
  <si>
    <t>item,3414</t>
  </si>
  <si>
    <t>item,3415</t>
  </si>
  <si>
    <t>item,3416</t>
  </si>
  <si>
    <t>310,311,312,322,313,316,319,314,317,320</t>
  </si>
  <si>
    <t>item,3417</t>
  </si>
  <si>
    <t>item,3418</t>
  </si>
  <si>
    <t>item,3419</t>
  </si>
  <si>
    <t>item,3420</t>
  </si>
  <si>
    <t>item,3421</t>
  </si>
  <si>
    <t>item,3422</t>
  </si>
  <si>
    <t>item,3423</t>
  </si>
  <si>
    <t>310,311,312,322,323,313,316,319,314,317,320</t>
  </si>
  <si>
    <t>item,3424</t>
  </si>
  <si>
    <t>item,3425</t>
  </si>
  <si>
    <t>item,3426</t>
  </si>
  <si>
    <t>310,311,312,322,323,313,316,319,314,317,320,315,318,321</t>
  </si>
  <si>
    <t>item,3427</t>
  </si>
  <si>
    <t>item,3428</t>
  </si>
  <si>
    <t>item,3429</t>
  </si>
  <si>
    <t>item,3430</t>
  </si>
  <si>
    <t>item,3431</t>
  </si>
  <si>
    <t>item,3432</t>
  </si>
  <si>
    <t>item,3433</t>
  </si>
  <si>
    <t>item,3434</t>
  </si>
  <si>
    <t>item,3435</t>
  </si>
  <si>
    <t>item,3436</t>
  </si>
  <si>
    <t>item,3437</t>
  </si>
  <si>
    <t>item,3438</t>
  </si>
  <si>
    <t>item,3439</t>
  </si>
  <si>
    <t>item,3440</t>
  </si>
  <si>
    <t>item,3441</t>
  </si>
  <si>
    <t>item,3442</t>
  </si>
  <si>
    <t>item,3443</t>
  </si>
  <si>
    <t>item,3444</t>
  </si>
  <si>
    <t>item,3445</t>
  </si>
  <si>
    <t>item,3446</t>
  </si>
  <si>
    <t>item,3447</t>
  </si>
  <si>
    <t>item,3448</t>
  </si>
  <si>
    <t>item,3449</t>
  </si>
  <si>
    <t>itemicon,201</t>
    <phoneticPr fontId="1" type="noConversion"/>
  </si>
  <si>
    <t>itemicon,2001</t>
    <phoneticPr fontId="1" type="noConversion"/>
  </si>
  <si>
    <t>活动积分2</t>
    <rPh sb="0" eb="1">
      <t>huo'dong</t>
    </rPh>
    <rPh sb="2" eb="3">
      <t>ji'fen</t>
    </rPh>
    <phoneticPr fontId="7" type="noConversion"/>
  </si>
  <si>
    <t>第一期活动积分2</t>
    <rPh sb="0" eb="1">
      <t>di'yi'qi</t>
    </rPh>
    <rPh sb="3" eb="4">
      <t>huo'dong</t>
    </rPh>
    <rPh sb="5" eb="6">
      <t>ji'fen</t>
    </rPh>
    <phoneticPr fontId="7" type="noConversion"/>
  </si>
  <si>
    <t>世界Boss积分</t>
    <rPh sb="0" eb="1">
      <t>shi'jie</t>
    </rPh>
    <rPh sb="6" eb="7">
      <t>ji'fen</t>
    </rPh>
    <phoneticPr fontId="1" type="noConversion"/>
  </si>
  <si>
    <t xml:space="preserve"> </t>
    <phoneticPr fontId="1" type="noConversion"/>
  </si>
  <si>
    <t>技能碎片</t>
    <rPh sb="0" eb="1">
      <t>ji'neng</t>
    </rPh>
    <rPh sb="2" eb="3">
      <t>sui'pian</t>
    </rPh>
    <phoneticPr fontId="1" type="noConversion"/>
  </si>
  <si>
    <t>英雄碎片宝箱</t>
    <phoneticPr fontId="1" type="noConversion"/>
  </si>
  <si>
    <t>公会礼包</t>
    <rPh sb="0" eb="1">
      <t>gong'hui</t>
    </rPh>
    <rPh sb="2" eb="3">
      <t>li'bao</t>
    </rPh>
    <phoneticPr fontId="7" type="noConversion"/>
  </si>
  <si>
    <t>低级认证包</t>
    <rPh sb="0" eb="1">
      <t>di'ji</t>
    </rPh>
    <rPh sb="2" eb="3">
      <t>ren'zheng</t>
    </rPh>
    <rPh sb="4" eb="5">
      <t>bao</t>
    </rPh>
    <phoneticPr fontId="1" type="noConversion"/>
  </si>
  <si>
    <t>包含4种类型的低级认证材料*10。</t>
    <rPh sb="0" eb="1">
      <t>bao'han</t>
    </rPh>
    <rPh sb="3" eb="4">
      <t>zhogn</t>
    </rPh>
    <rPh sb="6" eb="7">
      <t>d</t>
    </rPh>
    <rPh sb="7" eb="8">
      <t>di'ji</t>
    </rPh>
    <rPh sb="9" eb="10">
      <t>ren'zheng</t>
    </rPh>
    <rPh sb="11" eb="12">
      <t>cai'liao</t>
    </rPh>
    <phoneticPr fontId="7" type="noConversion"/>
  </si>
  <si>
    <t>高级认证包</t>
    <rPh sb="0" eb="1">
      <t>gao'ji</t>
    </rPh>
    <rPh sb="2" eb="3">
      <t>ren'zhegn</t>
    </rPh>
    <phoneticPr fontId="1" type="noConversion"/>
  </si>
  <si>
    <t>包含4种类型的高等认证材料*10。</t>
    <rPh sb="0" eb="1">
      <t>bao'han</t>
    </rPh>
    <rPh sb="3" eb="4">
      <t>zhong</t>
    </rPh>
    <rPh sb="4" eb="5">
      <t>lei'xing</t>
    </rPh>
    <rPh sb="6" eb="7">
      <t>d</t>
    </rPh>
    <rPh sb="7" eb="8">
      <t>gao'degn</t>
    </rPh>
    <rPh sb="9" eb="10">
      <t>ren'zheng</t>
    </rPh>
    <rPh sb="11" eb="12">
      <t>cai'liao</t>
    </rPh>
    <phoneticPr fontId="7" type="noConversion"/>
  </si>
  <si>
    <t>初级天赋材料包</t>
    <rPh sb="0" eb="1">
      <t>chu'ji</t>
    </rPh>
    <rPh sb="2" eb="3">
      <t>tian'fu</t>
    </rPh>
    <rPh sb="4" eb="5">
      <t>cai'liao</t>
    </rPh>
    <rPh sb="6" eb="7">
      <t>bao</t>
    </rPh>
    <phoneticPr fontId="1" type="noConversion"/>
  </si>
  <si>
    <t>包含4种类型的初级天赋材料*10。</t>
    <rPh sb="0" eb="1">
      <t>bao'han</t>
    </rPh>
    <rPh sb="3" eb="4">
      <t>zhong</t>
    </rPh>
    <rPh sb="4" eb="5">
      <t>lei'xing</t>
    </rPh>
    <rPh sb="6" eb="7">
      <t>d</t>
    </rPh>
    <rPh sb="7" eb="8">
      <t>chu'ji</t>
    </rPh>
    <rPh sb="9" eb="10">
      <t>tian'fu</t>
    </rPh>
    <rPh sb="11" eb="12">
      <t>cai'liao</t>
    </rPh>
    <phoneticPr fontId="7" type="noConversion"/>
  </si>
  <si>
    <t>中级天赋材料包</t>
    <rPh sb="0" eb="1">
      <t>zhong</t>
    </rPh>
    <rPh sb="2" eb="3">
      <t>tian'fu</t>
    </rPh>
    <rPh sb="4" eb="5">
      <t>cai'liao</t>
    </rPh>
    <rPh sb="6" eb="7">
      <t>bao</t>
    </rPh>
    <phoneticPr fontId="1" type="noConversion"/>
  </si>
  <si>
    <t>包含4种类型的中级天赋材料*10。</t>
    <rPh sb="0" eb="1">
      <t>bao'han</t>
    </rPh>
    <rPh sb="3" eb="4">
      <t>zhong</t>
    </rPh>
    <rPh sb="4" eb="5">
      <t>lei'xing</t>
    </rPh>
    <rPh sb="6" eb="7">
      <t>d</t>
    </rPh>
    <rPh sb="7" eb="8">
      <t>zhong</t>
    </rPh>
    <rPh sb="9" eb="10">
      <t>tian'fu</t>
    </rPh>
    <rPh sb="11" eb="12">
      <t>cai'liao</t>
    </rPh>
    <phoneticPr fontId="7" type="noConversion"/>
  </si>
  <si>
    <t>高级天赋材料包</t>
    <rPh sb="0" eb="1">
      <t>gao</t>
    </rPh>
    <rPh sb="2" eb="3">
      <t>tian'fu</t>
    </rPh>
    <rPh sb="4" eb="5">
      <t>cai'liao</t>
    </rPh>
    <rPh sb="6" eb="7">
      <t>bao</t>
    </rPh>
    <phoneticPr fontId="1" type="noConversion"/>
  </si>
  <si>
    <t>包含4种类型的高级天赋材料*10。</t>
    <rPh sb="0" eb="1">
      <t>bao'han</t>
    </rPh>
    <rPh sb="3" eb="4">
      <t>zhogn</t>
    </rPh>
    <rPh sb="4" eb="5">
      <t>lei'xing</t>
    </rPh>
    <rPh sb="6" eb="7">
      <t>d</t>
    </rPh>
    <rPh sb="7" eb="8">
      <t>gao</t>
    </rPh>
    <rPh sb="9" eb="10">
      <t>tian'fu</t>
    </rPh>
    <rPh sb="11" eb="12">
      <t>cai'liao</t>
    </rPh>
    <phoneticPr fontId="7" type="noConversion"/>
  </si>
  <si>
    <t>二星角色自选</t>
    <rPh sb="0" eb="1">
      <t>er'xing</t>
    </rPh>
    <rPh sb="2" eb="3">
      <t>jue'se</t>
    </rPh>
    <rPh sb="4" eb="5">
      <t>zi'xuan</t>
    </rPh>
    <phoneticPr fontId="1" type="noConversion"/>
  </si>
  <si>
    <t>任选1个2星角色。</t>
    <rPh sb="0" eb="1">
      <t>ren'xuan</t>
    </rPh>
    <rPh sb="3" eb="4">
      <t>ge</t>
    </rPh>
    <rPh sb="5" eb="6">
      <t>xing</t>
    </rPh>
    <rPh sb="6" eb="7">
      <t>jue'se</t>
    </rPh>
    <phoneticPr fontId="7" type="noConversion"/>
  </si>
  <si>
    <t>三星角色自选</t>
    <rPh sb="0" eb="1">
      <t>san'xing</t>
    </rPh>
    <rPh sb="2" eb="3">
      <t>jue'se</t>
    </rPh>
    <rPh sb="4" eb="5">
      <t>zi'xuan</t>
    </rPh>
    <phoneticPr fontId="1" type="noConversion"/>
  </si>
  <si>
    <t>任选1个3星角色</t>
    <rPh sb="0" eb="1">
      <t>ren'xuan</t>
    </rPh>
    <rPh sb="3" eb="4">
      <t>ge</t>
    </rPh>
    <rPh sb="5" eb="6">
      <t>xing</t>
    </rPh>
    <rPh sb="6" eb="7">
      <t>jue'se</t>
    </rPh>
    <phoneticPr fontId="7" type="noConversion"/>
  </si>
  <si>
    <t>S级英雄自选</t>
    <rPh sb="1" eb="2">
      <t>ji</t>
    </rPh>
    <rPh sb="2" eb="3">
      <t>ying'xiong</t>
    </rPh>
    <rPh sb="4" eb="5">
      <t>zi'xuan</t>
    </rPh>
    <phoneticPr fontId="1" type="noConversion"/>
  </si>
  <si>
    <t>任选1个S级英雄</t>
    <rPh sb="0" eb="1">
      <t>ren'xuan</t>
    </rPh>
    <rPh sb="3" eb="4">
      <t>ge</t>
    </rPh>
    <rPh sb="5" eb="6">
      <t>ji</t>
    </rPh>
    <rPh sb="6" eb="7">
      <t>ying'xiogn</t>
    </rPh>
    <phoneticPr fontId="7" type="noConversion"/>
  </si>
  <si>
    <t>英雄招募令</t>
    <phoneticPr fontId="1" type="noConversion"/>
  </si>
  <si>
    <t>可以进行一次英雄招募。英雄招募必出1-3星英雄。</t>
    <phoneticPr fontId="1" type="noConversion"/>
  </si>
  <si>
    <t>怪人招募令</t>
    <phoneticPr fontId="1" type="noConversion"/>
  </si>
  <si>
    <t>可以进行一次怪人招募。英雄招募必出1-3星怪人。</t>
    <phoneticPr fontId="1" type="noConversion"/>
  </si>
  <si>
    <t>迷宫复活道具</t>
    <rPh sb="0" eb="1">
      <t>mi'gong</t>
    </rPh>
    <rPh sb="2" eb="3">
      <t>fu'huo</t>
    </rPh>
    <rPh sb="4" eb="5">
      <t>dao'ju</t>
    </rPh>
    <phoneticPr fontId="1" type="noConversion"/>
  </si>
  <si>
    <t>图A-1</t>
    <phoneticPr fontId="1" type="noConversion"/>
  </si>
  <si>
    <t>凑齐全部4个碎片，可以合成藏宝图A。</t>
    <phoneticPr fontId="1" type="noConversion"/>
  </si>
  <si>
    <t>图B-1</t>
    <phoneticPr fontId="1" type="noConversion"/>
  </si>
  <si>
    <t>凑齐全部6个碎片，可以合成藏宝图B。</t>
    <phoneticPr fontId="1" type="noConversion"/>
  </si>
  <si>
    <t>图C-1</t>
    <phoneticPr fontId="1" type="noConversion"/>
  </si>
  <si>
    <t>凑齐全部6个碎片，可以合成藏宝图C。</t>
    <phoneticPr fontId="1" type="noConversion"/>
  </si>
  <si>
    <t>可替代任意角色碎片，用于角色技能升级。</t>
    <rPh sb="0" eb="1">
      <t>ke</t>
    </rPh>
    <rPh sb="3" eb="4">
      <t>ren'yi</t>
    </rPh>
    <rPh sb="10" eb="11">
      <t>yong'yu</t>
    </rPh>
    <rPh sb="12" eb="13">
      <t>jue'se</t>
    </rPh>
    <rPh sb="14" eb="15">
      <t>ji'neng</t>
    </rPh>
    <rPh sb="16" eb="17">
      <t>sheng'ji</t>
    </rPh>
    <phoneticPr fontId="1" type="noConversion"/>
  </si>
  <si>
    <t>or礼包</t>
    <phoneticPr fontId="1" type="noConversion"/>
  </si>
  <si>
    <t>or礼包的描述</t>
    <phoneticPr fontId="1" type="noConversion"/>
  </si>
  <si>
    <t>and礼包</t>
    <phoneticPr fontId="1" type="noConversion"/>
  </si>
  <si>
    <t>and礼包的描述</t>
    <phoneticPr fontId="1" type="noConversion"/>
  </si>
  <si>
    <t>30体力包</t>
    <phoneticPr fontId="1" type="noConversion"/>
  </si>
  <si>
    <t>60体力包</t>
    <phoneticPr fontId="1" type="noConversion"/>
  </si>
  <si>
    <t>120体力包</t>
    <phoneticPr fontId="1" type="noConversion"/>
  </si>
  <si>
    <t>1W现金包</t>
    <phoneticPr fontId="1" type="noConversion"/>
  </si>
  <si>
    <t>5W现金包</t>
    <phoneticPr fontId="1" type="noConversion"/>
  </si>
  <si>
    <t>10W现金包</t>
    <phoneticPr fontId="1" type="noConversion"/>
  </si>
  <si>
    <t>普通招募令</t>
    <phoneticPr fontId="1" type="noConversion"/>
  </si>
  <si>
    <t>可以进行一次普通招募。普通招募有概率获得1-2星角色。</t>
    <phoneticPr fontId="1" type="noConversion"/>
  </si>
  <si>
    <t>高级招募令</t>
    <phoneticPr fontId="1" type="noConversion"/>
  </si>
  <si>
    <t>可以进行一次高级招募。高级招募有概率获得1-3星角色。</t>
    <phoneticPr fontId="1" type="noConversion"/>
  </si>
  <si>
    <t>私藏招募令</t>
    <phoneticPr fontId="1" type="noConversion"/>
  </si>
  <si>
    <t>可以进行一次私藏招募。私藏招募必出2-3星角色。</t>
    <phoneticPr fontId="1" type="noConversion"/>
  </si>
  <si>
    <t>高级招募令的碎片</t>
    <phoneticPr fontId="1" type="noConversion"/>
  </si>
  <si>
    <t>20个碎片可以合成1个高级招募令。</t>
    <phoneticPr fontId="1" type="noConversion"/>
  </si>
  <si>
    <t>琦玉一拳</t>
    <phoneticPr fontId="1" type="noConversion"/>
  </si>
  <si>
    <t>可以请求琦玉进行帮助，秒杀一只怪物</t>
    <phoneticPr fontId="1" type="noConversion"/>
  </si>
  <si>
    <t>琦玉连续拳</t>
    <phoneticPr fontId="1" type="noConversion"/>
  </si>
  <si>
    <t>可以请求琦玉进行帮助，秒杀全图怪物</t>
    <phoneticPr fontId="1" type="noConversion"/>
  </si>
  <si>
    <t>意念骰子</t>
    <phoneticPr fontId="1" type="noConversion"/>
  </si>
  <si>
    <t>可以控制点数</t>
    <phoneticPr fontId="1" type="noConversion"/>
  </si>
  <si>
    <t>逆行骰子</t>
    <phoneticPr fontId="1" type="noConversion"/>
  </si>
  <si>
    <t>可以向反方向行走一次</t>
    <phoneticPr fontId="1" type="noConversion"/>
  </si>
  <si>
    <t>可以用于复活角色的道具</t>
    <rPh sb="0" eb="1">
      <t>ke'yi</t>
    </rPh>
    <rPh sb="2" eb="3">
      <t>yong'yu</t>
    </rPh>
    <rPh sb="4" eb="5">
      <t>fu'huo</t>
    </rPh>
    <rPh sb="6" eb="7">
      <t>jue'se</t>
    </rPh>
    <rPh sb="8" eb="9">
      <t>d</t>
    </rPh>
    <rPh sb="9" eb="10">
      <t>dao'ju</t>
    </rPh>
    <phoneticPr fontId="1" type="noConversion"/>
  </si>
  <si>
    <t>活动积分1</t>
    <rPh sb="0" eb="1">
      <t>huo'dong</t>
    </rPh>
    <rPh sb="2" eb="3">
      <t>ji'fen</t>
    </rPh>
    <phoneticPr fontId="1" type="noConversion"/>
  </si>
  <si>
    <t>第一期活动积分1</t>
    <rPh sb="0" eb="1">
      <t>di'yi'qi</t>
    </rPh>
    <rPh sb="3" eb="4">
      <t>huo'dong</t>
    </rPh>
    <rPh sb="5" eb="6">
      <t>ji'fen</t>
    </rPh>
    <phoneticPr fontId="1" type="noConversion"/>
  </si>
  <si>
    <t>随机图A碎片</t>
    <rPh sb="0" eb="1">
      <t>sui'ji</t>
    </rPh>
    <rPh sb="2" eb="3">
      <t>tu</t>
    </rPh>
    <rPh sb="4" eb="5">
      <t>sui'pian</t>
    </rPh>
    <phoneticPr fontId="1" type="noConversion"/>
  </si>
  <si>
    <t>随机图B碎片</t>
    <rPh sb="0" eb="1">
      <t>sui'ji</t>
    </rPh>
    <rPh sb="2" eb="3">
      <t>tu</t>
    </rPh>
    <rPh sb="4" eb="5">
      <t>sui'p</t>
    </rPh>
    <phoneticPr fontId="1" type="noConversion"/>
  </si>
  <si>
    <t>随机图C碎片</t>
    <rPh sb="0" eb="1">
      <t>sui'ji</t>
    </rPh>
    <rPh sb="2" eb="3">
      <t>tu</t>
    </rPh>
    <rPh sb="4" eb="5">
      <t>sui'p</t>
    </rPh>
    <phoneticPr fontId="1" type="noConversion"/>
  </si>
  <si>
    <t>pack,701</t>
    <phoneticPr fontId="1" type="noConversion"/>
  </si>
  <si>
    <t>pack,702</t>
  </si>
  <si>
    <t>pack,703</t>
  </si>
  <si>
    <t>道具表</t>
    <phoneticPr fontId="1" type="noConversion"/>
  </si>
  <si>
    <t>代币</t>
    <rPh sb="0" eb="1">
      <t>wu'pinlie'biao</t>
    </rPh>
    <phoneticPr fontId="1" type="noConversion"/>
  </si>
  <si>
    <t>其他类型</t>
    <phoneticPr fontId="1" type="noConversion"/>
  </si>
  <si>
    <t>卡牌</t>
    <phoneticPr fontId="1" type="noConversion"/>
  </si>
  <si>
    <t>英雄</t>
    <phoneticPr fontId="1" type="noConversion"/>
  </si>
  <si>
    <t>副本</t>
    <phoneticPr fontId="1" type="noConversion"/>
  </si>
  <si>
    <t>副本代币</t>
    <phoneticPr fontId="1" type="noConversion"/>
  </si>
  <si>
    <t>stage_token</t>
    <phoneticPr fontId="1" type="noConversion"/>
  </si>
  <si>
    <t>lb_coin</t>
    <phoneticPr fontId="1" type="noConversion"/>
  </si>
  <si>
    <t>强者之路货币</t>
    <phoneticPr fontId="1" type="noConversion"/>
  </si>
  <si>
    <t>一次性奖励</t>
    <phoneticPr fontId="1" type="noConversion"/>
  </si>
  <si>
    <t>钻石</t>
    <phoneticPr fontId="1" type="noConversion"/>
  </si>
  <si>
    <t>hero_exp</t>
    <phoneticPr fontId="1" type="noConversion"/>
  </si>
  <si>
    <t>色子</t>
    <phoneticPr fontId="1" type="noConversion"/>
  </si>
  <si>
    <t>dice</t>
    <phoneticPr fontId="1" type="noConversion"/>
  </si>
  <si>
    <t>收集30个碎片可以招募角色：蛞蝓男。同时也是其突破的必备材料。</t>
    <phoneticPr fontId="1" type="noConversion"/>
  </si>
  <si>
    <t>等级</t>
  </si>
  <si>
    <t>星级</t>
  </si>
  <si>
    <t>经验</t>
  </si>
  <si>
    <t>星级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</si>
  <si>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</si>
  <si>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</si>
  <si>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</si>
  <si>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总价值</t>
    <phoneticPr fontId="1" type="noConversion"/>
  </si>
  <si>
    <t>总经验</t>
    <phoneticPr fontId="1" type="noConversion"/>
  </si>
  <si>
    <t>1星卡</t>
    <phoneticPr fontId="1" type="noConversion"/>
  </si>
  <si>
    <t>2星卡</t>
    <phoneticPr fontId="1" type="noConversion"/>
  </si>
  <si>
    <t>价值</t>
    <phoneticPr fontId="1" type="noConversion"/>
  </si>
  <si>
    <t>升星价值</t>
    <phoneticPr fontId="1" type="noConversion"/>
  </si>
  <si>
    <t>1星卡总价值</t>
    <phoneticPr fontId="1" type="noConversion"/>
  </si>
  <si>
    <t>2星卡总价值</t>
  </si>
  <si>
    <t>3星卡总价值</t>
  </si>
  <si>
    <t>index</t>
    <phoneticPr fontId="1" type="noConversion"/>
  </si>
  <si>
    <t>301,3</t>
  </si>
  <si>
    <t>322,1</t>
  </si>
  <si>
    <t>313,3</t>
  </si>
  <si>
    <t>313,5</t>
  </si>
  <si>
    <t>313,8</t>
  </si>
  <si>
    <t>316,3</t>
  </si>
  <si>
    <t>316,5</t>
  </si>
  <si>
    <t>316,8</t>
  </si>
  <si>
    <t>301,5</t>
  </si>
  <si>
    <t>302,3</t>
  </si>
  <si>
    <t>322,5</t>
  </si>
  <si>
    <t>314,3</t>
  </si>
  <si>
    <t>314,5</t>
  </si>
  <si>
    <t>314,8</t>
  </si>
  <si>
    <t>317,3</t>
  </si>
  <si>
    <t>317,5</t>
  </si>
  <si>
    <t>317,8</t>
  </si>
  <si>
    <t>302,5</t>
  </si>
  <si>
    <t>303,3</t>
  </si>
  <si>
    <t>323,5</t>
  </si>
  <si>
    <t>315,3</t>
  </si>
  <si>
    <t>315,5</t>
  </si>
  <si>
    <t>315,8</t>
  </si>
  <si>
    <t>318,3</t>
  </si>
  <si>
    <t>318,5</t>
  </si>
  <si>
    <t>318,8</t>
  </si>
  <si>
    <t>303,5</t>
  </si>
  <si>
    <t>天赋点</t>
    <phoneticPr fontId="1" type="noConversion"/>
  </si>
  <si>
    <t>材料</t>
    <phoneticPr fontId="1" type="noConversion"/>
  </si>
  <si>
    <t>数量</t>
    <phoneticPr fontId="1" type="noConversion"/>
  </si>
  <si>
    <t>名称</t>
    <phoneticPr fontId="1" type="noConversion"/>
  </si>
  <si>
    <t>单价</t>
    <phoneticPr fontId="1" type="noConversion"/>
  </si>
  <si>
    <t>单项价值</t>
    <phoneticPr fontId="1" type="noConversion"/>
  </si>
  <si>
    <t>低级材料</t>
    <phoneticPr fontId="1" type="noConversion"/>
  </si>
  <si>
    <t>中级材料</t>
    <phoneticPr fontId="1" type="noConversion"/>
  </si>
  <si>
    <t>高级材料</t>
    <phoneticPr fontId="1" type="noConversion"/>
  </si>
  <si>
    <t>低级天赋书</t>
    <phoneticPr fontId="1" type="noConversion"/>
  </si>
  <si>
    <t>中级天赋书</t>
    <phoneticPr fontId="1" type="noConversion"/>
  </si>
  <si>
    <t>高级天赋书</t>
    <phoneticPr fontId="1" type="noConversion"/>
  </si>
  <si>
    <t>觉醒胶囊</t>
    <phoneticPr fontId="1" type="noConversion"/>
  </si>
  <si>
    <t>高级觉醒胶囊</t>
    <phoneticPr fontId="1" type="noConversion"/>
  </si>
  <si>
    <t>徽章白</t>
    <phoneticPr fontId="1" type="noConversion"/>
  </si>
  <si>
    <t>徽章绿</t>
    <phoneticPr fontId="1" type="noConversion"/>
  </si>
  <si>
    <t>徽章蓝</t>
    <phoneticPr fontId="1" type="noConversion"/>
  </si>
  <si>
    <t>徽章紫</t>
    <phoneticPr fontId="1" type="noConversion"/>
  </si>
  <si>
    <t>徽章橙</t>
    <phoneticPr fontId="1" type="noConversion"/>
  </si>
  <si>
    <t>类型</t>
    <phoneticPr fontId="1" type="noConversion"/>
  </si>
  <si>
    <t>一队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</si>
</sst>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name val="Arial"/>
      <family val="2"/>
    </font>
    <font>
      <i/>
      <sz val="12"/>
      <color rgb="FF7F7F7F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i/>
      <sz val="10"/>
      <color rgb="FF7F7F7F"/>
      <name val="DengXian"/>
      <family val="2"/>
      <charset val="134"/>
      <scheme val="minor"/>
    </font>
    <font>
      <sz val="10"/>
      <color theme="1"/>
      <name val="DengXian"/>
      <scheme val="minor"/>
    </font>
    <font>
      <b/>
      <sz val="10"/>
      <color theme="1"/>
      <name val="DengXian"/>
      <scheme val="minor"/>
    </font>
    <font>
      <sz val="10"/>
      <color rgb="FF000000"/>
      <name val="DengXian"/>
      <scheme val="minor"/>
    </font>
    <font>
      <sz val="10"/>
      <name val="DengXian"/>
      <scheme val="minor"/>
    </font>
    <font>
      <sz val="10"/>
      <color theme="0" tint="-0.34998626667073579"/>
      <name val="DengXian"/>
      <scheme val="minor"/>
    </font>
    <font>
      <sz val="10"/>
      <color rgb="FF191F25"/>
      <name val="DengXian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1" applyFont="1" applyAlignment="1"/>
    <xf numFmtId="0" fontId="3" fillId="0" borderId="0" xfId="0" applyFont="1" applyBorder="1" applyAlignment="1"/>
    <xf numFmtId="0" fontId="3" fillId="0" borderId="0" xfId="0" applyFont="1" applyAlignment="1"/>
    <xf numFmtId="0" fontId="5" fillId="0" borderId="0" xfId="9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vertical="center"/>
    </xf>
    <xf numFmtId="0" fontId="12" fillId="0" borderId="0" xfId="8" applyFont="1" applyBorder="1" applyAlignment="1"/>
    <xf numFmtId="0" fontId="12" fillId="0" borderId="0" xfId="8" applyFont="1" applyAlignment="1">
      <alignment vertical="center"/>
    </xf>
    <xf numFmtId="0" fontId="12" fillId="0" borderId="0" xfId="8" applyFont="1"/>
    <xf numFmtId="0" fontId="12" fillId="0" borderId="0" xfId="8" applyFont="1" applyAlignment="1"/>
    <xf numFmtId="0" fontId="9" fillId="0" borderId="0" xfId="0" applyFont="1" applyFill="1" applyBorder="1" applyAlignment="1">
      <alignment vertical="center"/>
    </xf>
    <xf numFmtId="0" fontId="12" fillId="0" borderId="0" xfId="8" applyFont="1" applyFill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4" borderId="0" xfId="0" applyFont="1" applyFill="1" applyAlignment="1">
      <alignment horizontal="center"/>
    </xf>
    <xf numFmtId="0" fontId="15" fillId="0" borderId="0" xfId="3" applyFont="1" applyAlignment="1"/>
    <xf numFmtId="0" fontId="16" fillId="0" borderId="0" xfId="3" applyFont="1" applyAlignment="1"/>
    <xf numFmtId="0" fontId="15" fillId="0" borderId="0" xfId="3" applyFont="1" applyFill="1" applyAlignment="1"/>
    <xf numFmtId="49" fontId="15" fillId="0" borderId="0" xfId="3" applyNumberFormat="1" applyFont="1" applyAlignment="1"/>
    <xf numFmtId="0" fontId="13" fillId="0" borderId="0" xfId="2" applyFont="1"/>
    <xf numFmtId="0" fontId="15" fillId="2" borderId="0" xfId="3" applyFont="1" applyFill="1" applyAlignment="1"/>
    <xf numFmtId="0" fontId="13" fillId="0" borderId="0" xfId="2" applyFont="1" applyFill="1"/>
    <xf numFmtId="0" fontId="15" fillId="0" borderId="0" xfId="1" applyFont="1" applyAlignment="1"/>
    <xf numFmtId="0" fontId="17" fillId="0" borderId="0" xfId="3" applyFont="1" applyFill="1" applyAlignment="1"/>
    <xf numFmtId="49" fontId="17" fillId="0" borderId="0" xfId="3" applyNumberFormat="1" applyFont="1" applyFill="1" applyAlignment="1"/>
    <xf numFmtId="0" fontId="17" fillId="0" borderId="0" xfId="2" applyFont="1" applyFill="1"/>
    <xf numFmtId="0" fontId="17" fillId="0" borderId="0" xfId="1" applyFont="1" applyAlignment="1"/>
    <xf numFmtId="49" fontId="15" fillId="0" borderId="0" xfId="3" applyNumberFormat="1" applyFont="1" applyFill="1" applyAlignment="1"/>
    <xf numFmtId="0" fontId="18" fillId="0" borderId="0" xfId="2" applyFont="1" applyAlignment="1">
      <alignment horizontal="left" vertical="center"/>
    </xf>
    <xf numFmtId="0" fontId="16" fillId="0" borderId="0" xfId="1" applyFont="1" applyBorder="1" applyAlignment="1"/>
    <xf numFmtId="0" fontId="13" fillId="0" borderId="0" xfId="0" applyFont="1" applyAlignment="1">
      <alignment vertical="center"/>
    </xf>
    <xf numFmtId="0" fontId="15" fillId="0" borderId="0" xfId="1" applyFont="1" applyBorder="1" applyAlignment="1"/>
    <xf numFmtId="0" fontId="13" fillId="2" borderId="0" xfId="2" applyNumberFormat="1" applyFont="1" applyFill="1"/>
    <xf numFmtId="0" fontId="16" fillId="2" borderId="0" xfId="3" applyNumberFormat="1" applyFont="1" applyFill="1" applyAlignment="1"/>
    <xf numFmtId="0" fontId="16" fillId="2" borderId="0" xfId="3" applyFont="1" applyFill="1" applyAlignment="1"/>
    <xf numFmtId="3" fontId="13" fillId="0" borderId="0" xfId="2" applyNumberFormat="1" applyFont="1"/>
  </cellXfs>
  <cellStyles count="10">
    <cellStyle name="常规" xfId="0" builtinId="0"/>
    <cellStyle name="常规 3" xfId="2" xr:uid="{00000000-0005-0000-0000-000001000000}"/>
    <cellStyle name="常规 3 2" xfId="1" xr:uid="{00000000-0005-0000-0000-000002000000}"/>
    <cellStyle name="常规 4 2" xfId="3" xr:uid="{00000000-0005-0000-0000-000003000000}"/>
    <cellStyle name="超链接" xfId="4" builtinId="8" hidden="1"/>
    <cellStyle name="超链接" xfId="6" builtinId="8" hidden="1"/>
    <cellStyle name="超链接" xfId="9" builtinId="8"/>
    <cellStyle name="解释性文本" xfId="8" builtinId="53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&#19968;&#27425;&#24615;&#22870;&#21169;.xlsx" TargetMode="External"/><Relationship Id="rId1" Type="http://schemas.openxmlformats.org/officeDocument/2006/relationships/hyperlink" Target="&#21103;&#26412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R243"/>
  <sheetViews>
    <sheetView workbookViewId="0">
      <selection activeCell="C54" sqref="C54"/>
    </sheetView>
  </sheetViews>
  <sheetFormatPr defaultColWidth="11" defaultRowHeight="12.75"/>
  <cols>
    <col min="1" max="1" width="8" style="7" bestFit="1" customWidth="1"/>
    <col min="2" max="2" width="20.375" style="7" bestFit="1" customWidth="1"/>
    <col min="3" max="3" width="42" style="7" customWidth="1"/>
    <col min="4" max="4" width="9.5" style="7" customWidth="1"/>
    <col min="5" max="5" width="6.25" style="7" customWidth="1"/>
    <col min="6" max="16384" width="11" style="7"/>
  </cols>
  <sheetData>
    <row r="1" spans="1:18">
      <c r="A1" s="6" t="s">
        <v>1347</v>
      </c>
      <c r="B1" s="6"/>
      <c r="C1" s="6"/>
      <c r="D1" s="6"/>
      <c r="E1" s="6"/>
      <c r="Q1" s="7" t="s">
        <v>332</v>
      </c>
      <c r="R1" s="7" t="s">
        <v>333</v>
      </c>
    </row>
    <row r="2" spans="1:18">
      <c r="A2" s="6"/>
      <c r="B2" s="7" t="s">
        <v>334</v>
      </c>
      <c r="D2" s="7" t="s">
        <v>1358</v>
      </c>
      <c r="E2" s="7">
        <v>2E-3</v>
      </c>
      <c r="F2" s="7">
        <f>1/E2</f>
        <v>500</v>
      </c>
    </row>
    <row r="3" spans="1:18">
      <c r="A3" s="6"/>
      <c r="B3" s="7" t="s">
        <v>335</v>
      </c>
      <c r="D3" s="7" t="s">
        <v>346</v>
      </c>
      <c r="E3" s="7">
        <v>6.6667000000000002E-3</v>
      </c>
      <c r="F3" s="7">
        <f t="shared" ref="F3:F7" si="0">1/E3</f>
        <v>149.99925000374998</v>
      </c>
    </row>
    <row r="4" spans="1:18">
      <c r="A4" s="6"/>
      <c r="B4" s="7" t="s">
        <v>27</v>
      </c>
      <c r="D4" s="7" t="s">
        <v>348</v>
      </c>
      <c r="E4" s="7">
        <v>1</v>
      </c>
      <c r="F4" s="7">
        <f t="shared" si="0"/>
        <v>1</v>
      </c>
    </row>
    <row r="5" spans="1:18">
      <c r="A5" s="6"/>
      <c r="B5" s="7" t="s">
        <v>336</v>
      </c>
      <c r="D5" s="7" t="s">
        <v>349</v>
      </c>
      <c r="E5" s="6">
        <f>1/31.25</f>
        <v>3.2000000000000001E-2</v>
      </c>
      <c r="F5" s="7">
        <f t="shared" si="0"/>
        <v>31.25</v>
      </c>
    </row>
    <row r="6" spans="1:18">
      <c r="A6" s="6"/>
      <c r="B6" s="7" t="s">
        <v>337</v>
      </c>
      <c r="D6" s="7" t="s">
        <v>350</v>
      </c>
      <c r="E6" s="6">
        <f>1/3.125</f>
        <v>0.32</v>
      </c>
      <c r="F6" s="7">
        <f t="shared" si="0"/>
        <v>3.125</v>
      </c>
    </row>
    <row r="7" spans="1:18">
      <c r="A7" s="6"/>
      <c r="B7" s="7" t="s">
        <v>1352</v>
      </c>
      <c r="D7" s="7" t="s">
        <v>1353</v>
      </c>
      <c r="E7" s="6">
        <f>1/24</f>
        <v>4.1666666666666664E-2</v>
      </c>
      <c r="F7" s="7">
        <f t="shared" si="0"/>
        <v>24</v>
      </c>
    </row>
    <row r="8" spans="1:18">
      <c r="A8" s="6"/>
      <c r="B8" s="7" t="s">
        <v>1355</v>
      </c>
      <c r="D8" s="7" t="s">
        <v>1354</v>
      </c>
      <c r="E8" s="6">
        <f>1/20</f>
        <v>0.05</v>
      </c>
      <c r="F8" s="7">
        <f>1/E8</f>
        <v>20</v>
      </c>
    </row>
    <row r="9" spans="1:18">
      <c r="A9" s="6"/>
      <c r="B9" s="6" t="s">
        <v>1357</v>
      </c>
      <c r="C9" s="6"/>
      <c r="D9" s="6" t="s">
        <v>347</v>
      </c>
      <c r="E9" s="6">
        <v>1</v>
      </c>
    </row>
    <row r="10" spans="1:18">
      <c r="A10" s="6"/>
      <c r="B10" s="6" t="s">
        <v>1359</v>
      </c>
      <c r="C10" s="6"/>
      <c r="D10" s="6" t="s">
        <v>1360</v>
      </c>
      <c r="E10" s="6">
        <v>2</v>
      </c>
    </row>
    <row r="11" spans="1:18">
      <c r="A11" s="6"/>
      <c r="B11" s="6"/>
      <c r="C11" s="6"/>
      <c r="D11" s="6"/>
      <c r="E11" s="6"/>
    </row>
    <row r="12" spans="1:18">
      <c r="A12" s="6" t="s">
        <v>1348</v>
      </c>
      <c r="B12" s="6"/>
      <c r="C12" s="6"/>
      <c r="D12" s="6"/>
      <c r="E12" s="6"/>
    </row>
    <row r="13" spans="1:18">
      <c r="A13" s="6"/>
      <c r="B13" s="7" t="s">
        <v>351</v>
      </c>
      <c r="D13" s="7" t="s">
        <v>356</v>
      </c>
      <c r="E13" s="7">
        <v>2</v>
      </c>
      <c r="F13" s="7" t="s">
        <v>357</v>
      </c>
    </row>
    <row r="14" spans="1:18">
      <c r="A14" s="6"/>
      <c r="B14" s="7" t="s">
        <v>355</v>
      </c>
      <c r="D14" s="7" t="s">
        <v>358</v>
      </c>
      <c r="E14" s="7">
        <v>5</v>
      </c>
      <c r="F14" s="7" t="s">
        <v>359</v>
      </c>
    </row>
    <row r="15" spans="1:18">
      <c r="A15" s="6"/>
      <c r="B15" s="7" t="s">
        <v>352</v>
      </c>
      <c r="D15" s="7" t="s">
        <v>340</v>
      </c>
      <c r="E15" s="7">
        <v>10</v>
      </c>
      <c r="F15" s="7" t="s">
        <v>341</v>
      </c>
    </row>
    <row r="16" spans="1:18">
      <c r="A16" s="6"/>
      <c r="B16" s="7" t="s">
        <v>353</v>
      </c>
      <c r="D16" s="7" t="s">
        <v>342</v>
      </c>
      <c r="E16" s="7">
        <v>200</v>
      </c>
      <c r="F16" s="7" t="s">
        <v>343</v>
      </c>
    </row>
    <row r="17" spans="1:6">
      <c r="A17" s="6"/>
      <c r="B17" s="7" t="s">
        <v>354</v>
      </c>
      <c r="D17" s="7" t="s">
        <v>344</v>
      </c>
      <c r="E17" s="7">
        <v>1600</v>
      </c>
      <c r="F17" s="7" t="s">
        <v>345</v>
      </c>
    </row>
    <row r="18" spans="1:6">
      <c r="A18" s="6"/>
      <c r="B18" s="7" t="s">
        <v>1340</v>
      </c>
      <c r="D18" s="7" t="s">
        <v>1343</v>
      </c>
      <c r="E18" s="7">
        <v>15</v>
      </c>
    </row>
    <row r="19" spans="1:6">
      <c r="A19" s="6"/>
      <c r="B19" s="7" t="s">
        <v>1341</v>
      </c>
      <c r="D19" s="7" t="s">
        <v>1344</v>
      </c>
      <c r="E19" s="7">
        <v>40</v>
      </c>
    </row>
    <row r="20" spans="1:6">
      <c r="A20" s="6"/>
      <c r="B20" s="7" t="s">
        <v>1342</v>
      </c>
      <c r="D20" s="7" t="s">
        <v>1345</v>
      </c>
      <c r="E20" s="7">
        <v>200</v>
      </c>
    </row>
    <row r="21" spans="1:6">
      <c r="A21" s="6"/>
      <c r="B21" s="6"/>
      <c r="C21" s="6"/>
      <c r="D21" s="6"/>
      <c r="E21" s="6"/>
    </row>
    <row r="22" spans="1:6">
      <c r="A22" s="6" t="s">
        <v>1349</v>
      </c>
      <c r="B22" s="7" t="s">
        <v>0</v>
      </c>
      <c r="C22" s="6"/>
      <c r="D22" s="6"/>
      <c r="E22" s="7">
        <v>300</v>
      </c>
    </row>
    <row r="23" spans="1:6">
      <c r="A23" s="6"/>
      <c r="B23" s="7" t="s">
        <v>1</v>
      </c>
      <c r="C23" s="6"/>
      <c r="D23" s="6"/>
      <c r="E23" s="7">
        <v>800</v>
      </c>
    </row>
    <row r="24" spans="1:6">
      <c r="A24" s="6"/>
      <c r="B24" s="7" t="s">
        <v>2</v>
      </c>
      <c r="C24" s="6"/>
      <c r="D24" s="6"/>
      <c r="E24" s="7">
        <v>5000</v>
      </c>
    </row>
    <row r="25" spans="1:6">
      <c r="A25" s="6"/>
      <c r="B25" s="7" t="s">
        <v>11</v>
      </c>
      <c r="C25" s="6"/>
      <c r="D25" s="6"/>
      <c r="E25" s="7">
        <v>10</v>
      </c>
    </row>
    <row r="26" spans="1:6">
      <c r="A26" s="6"/>
      <c r="B26" s="7" t="s">
        <v>13</v>
      </c>
      <c r="C26" s="6"/>
      <c r="D26" s="6"/>
      <c r="E26" s="8">
        <v>20</v>
      </c>
    </row>
    <row r="27" spans="1:6">
      <c r="A27" s="6"/>
      <c r="B27" s="7" t="s">
        <v>15</v>
      </c>
      <c r="C27" s="6"/>
      <c r="D27" s="6"/>
      <c r="E27" s="7">
        <v>100</v>
      </c>
    </row>
    <row r="28" spans="1:6">
      <c r="A28" s="6"/>
      <c r="B28" s="7" t="s">
        <v>1280</v>
      </c>
      <c r="C28" s="6"/>
      <c r="D28" s="6"/>
      <c r="E28" s="7">
        <v>100</v>
      </c>
    </row>
    <row r="29" spans="1:6">
      <c r="A29" s="6"/>
      <c r="B29" s="6"/>
      <c r="C29" s="6"/>
      <c r="D29" s="6"/>
      <c r="E29" s="6"/>
    </row>
    <row r="30" spans="1:6">
      <c r="A30" s="6"/>
      <c r="B30" s="6"/>
      <c r="C30" s="6"/>
      <c r="D30" s="6"/>
      <c r="E30" s="6"/>
    </row>
    <row r="31" spans="1:6">
      <c r="A31" s="6" t="s">
        <v>1346</v>
      </c>
      <c r="B31" s="6"/>
      <c r="C31" s="6"/>
      <c r="D31" s="6"/>
      <c r="E31" s="6"/>
    </row>
    <row r="32" spans="1:6">
      <c r="A32" s="6" t="s">
        <v>3</v>
      </c>
      <c r="B32" s="6" t="s">
        <v>4</v>
      </c>
      <c r="C32" s="6" t="s">
        <v>5</v>
      </c>
      <c r="D32" s="6" t="s">
        <v>6</v>
      </c>
      <c r="E32" s="6" t="s">
        <v>7</v>
      </c>
    </row>
    <row r="33" spans="1:18">
      <c r="A33" s="2">
        <v>101</v>
      </c>
      <c r="B33" s="9" t="s">
        <v>8</v>
      </c>
      <c r="C33" s="9">
        <v>200</v>
      </c>
      <c r="D33" s="6" t="str">
        <f>"prop,"&amp;A33</f>
        <v>prop,101</v>
      </c>
      <c r="E33" s="1">
        <v>0.4</v>
      </c>
    </row>
    <row r="34" spans="1:18">
      <c r="A34" s="2">
        <v>102</v>
      </c>
      <c r="B34" s="9" t="s">
        <v>9</v>
      </c>
      <c r="C34" s="9">
        <v>500</v>
      </c>
      <c r="D34" s="6" t="str">
        <f t="shared" ref="D34:D97" si="1">"prop,"&amp;A34</f>
        <v>prop,102</v>
      </c>
      <c r="E34" s="1">
        <v>1</v>
      </c>
    </row>
    <row r="35" spans="1:18">
      <c r="A35" s="2">
        <v>103</v>
      </c>
      <c r="B35" s="9" t="s">
        <v>10</v>
      </c>
      <c r="C35" s="9">
        <v>1000</v>
      </c>
      <c r="D35" s="6" t="str">
        <f t="shared" si="1"/>
        <v>prop,103</v>
      </c>
      <c r="E35" s="1">
        <v>2</v>
      </c>
    </row>
    <row r="36" spans="1:18">
      <c r="A36" s="2">
        <v>104</v>
      </c>
      <c r="B36" s="9" t="s">
        <v>12</v>
      </c>
      <c r="C36" s="9">
        <v>3000</v>
      </c>
      <c r="D36" s="6" t="str">
        <f t="shared" si="1"/>
        <v>prop,104</v>
      </c>
      <c r="E36" s="1">
        <v>6</v>
      </c>
    </row>
    <row r="37" spans="1:18">
      <c r="A37" s="2">
        <v>105</v>
      </c>
      <c r="B37" s="9" t="s">
        <v>14</v>
      </c>
      <c r="C37" s="9">
        <v>10000</v>
      </c>
      <c r="D37" s="6" t="str">
        <f t="shared" si="1"/>
        <v>prop,105</v>
      </c>
      <c r="E37" s="1">
        <v>20</v>
      </c>
    </row>
    <row r="38" spans="1:18">
      <c r="A38" s="2">
        <v>106</v>
      </c>
      <c r="B38" s="9" t="s">
        <v>16</v>
      </c>
      <c r="C38" s="9">
        <v>30000</v>
      </c>
      <c r="D38" s="6" t="str">
        <f t="shared" si="1"/>
        <v>prop,106</v>
      </c>
      <c r="E38" s="1">
        <v>60</v>
      </c>
    </row>
    <row r="39" spans="1:18">
      <c r="A39" s="10">
        <v>201</v>
      </c>
      <c r="B39" s="11" t="s">
        <v>17</v>
      </c>
      <c r="C39" s="11" t="s">
        <v>18</v>
      </c>
      <c r="D39" s="12" t="str">
        <f t="shared" si="1"/>
        <v>prop,201</v>
      </c>
      <c r="E39" s="13"/>
      <c r="R39" s="8"/>
    </row>
    <row r="40" spans="1:18">
      <c r="A40" s="2">
        <v>202</v>
      </c>
      <c r="B40" s="9" t="s">
        <v>19</v>
      </c>
      <c r="C40" s="9" t="s">
        <v>20</v>
      </c>
      <c r="D40" s="6" t="str">
        <f t="shared" si="1"/>
        <v>prop,202</v>
      </c>
      <c r="E40" s="1">
        <v>2</v>
      </c>
    </row>
    <row r="41" spans="1:18">
      <c r="A41" s="2">
        <v>203</v>
      </c>
      <c r="B41" s="9" t="s">
        <v>21</v>
      </c>
      <c r="C41" s="9" t="s">
        <v>22</v>
      </c>
      <c r="D41" s="6" t="str">
        <f t="shared" si="1"/>
        <v>prop,203</v>
      </c>
      <c r="E41" s="1">
        <v>3</v>
      </c>
    </row>
    <row r="42" spans="1:18">
      <c r="A42" s="2">
        <v>204</v>
      </c>
      <c r="B42" s="9" t="s">
        <v>23</v>
      </c>
      <c r="C42" s="9" t="s">
        <v>24</v>
      </c>
      <c r="D42" s="6" t="str">
        <f t="shared" si="1"/>
        <v>prop,204</v>
      </c>
      <c r="E42" s="1">
        <v>5</v>
      </c>
    </row>
    <row r="43" spans="1:18">
      <c r="A43" s="2">
        <v>205</v>
      </c>
      <c r="B43" s="9" t="s">
        <v>25</v>
      </c>
      <c r="C43" s="9" t="s">
        <v>26</v>
      </c>
      <c r="D43" s="6" t="str">
        <f t="shared" si="1"/>
        <v>prop,205</v>
      </c>
      <c r="E43" s="1">
        <v>10</v>
      </c>
    </row>
    <row r="44" spans="1:18">
      <c r="A44" s="2">
        <v>206</v>
      </c>
      <c r="B44" s="9" t="s">
        <v>28</v>
      </c>
      <c r="C44" s="9" t="s">
        <v>29</v>
      </c>
      <c r="D44" s="6" t="str">
        <f t="shared" si="1"/>
        <v>prop,206</v>
      </c>
      <c r="E44" s="1">
        <v>20</v>
      </c>
    </row>
    <row r="45" spans="1:18">
      <c r="A45" s="2">
        <v>207</v>
      </c>
      <c r="B45" s="9" t="s">
        <v>30</v>
      </c>
      <c r="C45" s="9" t="s">
        <v>31</v>
      </c>
      <c r="D45" s="6" t="str">
        <f t="shared" si="1"/>
        <v>prop,207</v>
      </c>
      <c r="E45" s="1">
        <v>10</v>
      </c>
    </row>
    <row r="46" spans="1:18">
      <c r="A46" s="2">
        <v>208</v>
      </c>
      <c r="B46" s="9" t="s">
        <v>32</v>
      </c>
      <c r="C46" s="9" t="s">
        <v>33</v>
      </c>
      <c r="D46" s="6" t="str">
        <f t="shared" si="1"/>
        <v>prop,208</v>
      </c>
      <c r="E46" s="1">
        <v>10</v>
      </c>
    </row>
    <row r="47" spans="1:18">
      <c r="A47" s="2">
        <v>209</v>
      </c>
      <c r="B47" s="9" t="s">
        <v>34</v>
      </c>
      <c r="C47" s="9" t="s">
        <v>35</v>
      </c>
      <c r="D47" s="6" t="str">
        <f t="shared" si="1"/>
        <v>prop,209</v>
      </c>
      <c r="E47" s="1">
        <v>10</v>
      </c>
    </row>
    <row r="48" spans="1:18">
      <c r="A48" s="2">
        <v>210</v>
      </c>
      <c r="B48" s="9" t="s">
        <v>36</v>
      </c>
      <c r="C48" s="9" t="s">
        <v>37</v>
      </c>
      <c r="D48" s="6" t="str">
        <f t="shared" si="1"/>
        <v>prop,210</v>
      </c>
      <c r="E48" s="1">
        <v>10</v>
      </c>
    </row>
    <row r="49" spans="1:5">
      <c r="A49" s="2">
        <v>211</v>
      </c>
      <c r="B49" s="9" t="s">
        <v>38</v>
      </c>
      <c r="C49" s="9" t="s">
        <v>39</v>
      </c>
      <c r="D49" s="6" t="str">
        <f t="shared" si="1"/>
        <v>prop,211</v>
      </c>
      <c r="E49" s="1">
        <v>20</v>
      </c>
    </row>
    <row r="50" spans="1:5">
      <c r="A50" s="2">
        <v>212</v>
      </c>
      <c r="B50" s="9" t="s">
        <v>40</v>
      </c>
      <c r="C50" s="9" t="s">
        <v>41</v>
      </c>
      <c r="D50" s="6" t="str">
        <f t="shared" si="1"/>
        <v>prop,212</v>
      </c>
      <c r="E50" s="1">
        <v>20</v>
      </c>
    </row>
    <row r="51" spans="1:5">
      <c r="A51" s="2">
        <v>213</v>
      </c>
      <c r="B51" s="9" t="s">
        <v>42</v>
      </c>
      <c r="C51" s="9" t="s">
        <v>43</v>
      </c>
      <c r="D51" s="6" t="str">
        <f t="shared" si="1"/>
        <v>prop,213</v>
      </c>
      <c r="E51" s="1">
        <v>20</v>
      </c>
    </row>
    <row r="52" spans="1:5">
      <c r="A52" s="2">
        <v>214</v>
      </c>
      <c r="B52" s="9" t="s">
        <v>44</v>
      </c>
      <c r="C52" s="9" t="s">
        <v>45</v>
      </c>
      <c r="D52" s="6" t="str">
        <f t="shared" si="1"/>
        <v>prop,214</v>
      </c>
      <c r="E52" s="1">
        <v>20</v>
      </c>
    </row>
    <row r="53" spans="1:5">
      <c r="A53" s="2">
        <v>301</v>
      </c>
      <c r="B53" s="9" t="s">
        <v>46</v>
      </c>
      <c r="C53" s="9" t="s">
        <v>47</v>
      </c>
      <c r="D53" s="6" t="str">
        <f t="shared" si="1"/>
        <v>prop,301</v>
      </c>
      <c r="E53" s="1">
        <v>20</v>
      </c>
    </row>
    <row r="54" spans="1:5">
      <c r="A54" s="2">
        <v>302</v>
      </c>
      <c r="B54" s="9" t="s">
        <v>48</v>
      </c>
      <c r="C54" s="9" t="s">
        <v>47</v>
      </c>
      <c r="D54" s="6" t="str">
        <f t="shared" si="1"/>
        <v>prop,302</v>
      </c>
      <c r="E54" s="1">
        <v>50</v>
      </c>
    </row>
    <row r="55" spans="1:5">
      <c r="A55" s="2">
        <v>303</v>
      </c>
      <c r="B55" s="9" t="s">
        <v>49</v>
      </c>
      <c r="C55" s="9" t="s">
        <v>47</v>
      </c>
      <c r="D55" s="6" t="str">
        <f t="shared" si="1"/>
        <v>prop,303</v>
      </c>
      <c r="E55" s="1">
        <v>100</v>
      </c>
    </row>
    <row r="56" spans="1:5">
      <c r="A56" s="2">
        <v>304</v>
      </c>
      <c r="B56" s="9" t="s">
        <v>50</v>
      </c>
      <c r="C56" s="9" t="s">
        <v>51</v>
      </c>
      <c r="D56" s="6" t="str">
        <f t="shared" si="1"/>
        <v>prop,304</v>
      </c>
      <c r="E56" s="1">
        <v>20</v>
      </c>
    </row>
    <row r="57" spans="1:5">
      <c r="A57" s="2">
        <v>305</v>
      </c>
      <c r="B57" s="9" t="s">
        <v>52</v>
      </c>
      <c r="C57" s="9" t="s">
        <v>51</v>
      </c>
      <c r="D57" s="6" t="str">
        <f t="shared" si="1"/>
        <v>prop,305</v>
      </c>
      <c r="E57" s="1">
        <v>50</v>
      </c>
    </row>
    <row r="58" spans="1:5">
      <c r="A58" s="2">
        <v>306</v>
      </c>
      <c r="B58" s="9" t="s">
        <v>53</v>
      </c>
      <c r="C58" s="9" t="s">
        <v>51</v>
      </c>
      <c r="D58" s="6" t="str">
        <f t="shared" si="1"/>
        <v>prop,306</v>
      </c>
      <c r="E58" s="1">
        <v>100</v>
      </c>
    </row>
    <row r="59" spans="1:5">
      <c r="A59" s="2">
        <v>307</v>
      </c>
      <c r="B59" s="9" t="s">
        <v>54</v>
      </c>
      <c r="C59" s="9" t="s">
        <v>55</v>
      </c>
      <c r="D59" s="6" t="str">
        <f t="shared" si="1"/>
        <v>prop,307</v>
      </c>
      <c r="E59" s="1">
        <v>20</v>
      </c>
    </row>
    <row r="60" spans="1:5">
      <c r="A60" s="2">
        <v>308</v>
      </c>
      <c r="B60" s="9" t="s">
        <v>56</v>
      </c>
      <c r="C60" s="9" t="s">
        <v>55</v>
      </c>
      <c r="D60" s="6" t="str">
        <f t="shared" si="1"/>
        <v>prop,308</v>
      </c>
      <c r="E60" s="1">
        <v>50</v>
      </c>
    </row>
    <row r="61" spans="1:5">
      <c r="A61" s="2">
        <v>309</v>
      </c>
      <c r="B61" s="9" t="s">
        <v>57</v>
      </c>
      <c r="C61" s="9" t="s">
        <v>55</v>
      </c>
      <c r="D61" s="6" t="str">
        <f t="shared" si="1"/>
        <v>prop,309</v>
      </c>
      <c r="E61" s="1">
        <v>100</v>
      </c>
    </row>
    <row r="62" spans="1:5">
      <c r="A62" s="2">
        <v>310</v>
      </c>
      <c r="B62" s="9" t="s">
        <v>58</v>
      </c>
      <c r="C62" s="9" t="s">
        <v>59</v>
      </c>
      <c r="D62" s="6" t="str">
        <f t="shared" si="1"/>
        <v>prop,310</v>
      </c>
      <c r="E62" s="1">
        <v>20</v>
      </c>
    </row>
    <row r="63" spans="1:5">
      <c r="A63" s="2">
        <v>311</v>
      </c>
      <c r="B63" s="9" t="s">
        <v>60</v>
      </c>
      <c r="C63" s="9" t="s">
        <v>59</v>
      </c>
      <c r="D63" s="6" t="str">
        <f t="shared" si="1"/>
        <v>prop,311</v>
      </c>
      <c r="E63" s="1">
        <v>50</v>
      </c>
    </row>
    <row r="64" spans="1:5">
      <c r="A64" s="2">
        <v>312</v>
      </c>
      <c r="B64" s="9" t="s">
        <v>61</v>
      </c>
      <c r="C64" s="9" t="s">
        <v>59</v>
      </c>
      <c r="D64" s="6" t="str">
        <f t="shared" si="1"/>
        <v>prop,312</v>
      </c>
      <c r="E64" s="1">
        <v>100</v>
      </c>
    </row>
    <row r="65" spans="1:5">
      <c r="A65" s="2">
        <v>313</v>
      </c>
      <c r="B65" s="9" t="s">
        <v>62</v>
      </c>
      <c r="C65" s="9" t="s">
        <v>63</v>
      </c>
      <c r="D65" s="6" t="str">
        <f t="shared" si="1"/>
        <v>prop,313</v>
      </c>
      <c r="E65" s="1">
        <v>10</v>
      </c>
    </row>
    <row r="66" spans="1:5">
      <c r="A66" s="2">
        <v>314</v>
      </c>
      <c r="B66" s="9" t="s">
        <v>64</v>
      </c>
      <c r="C66" s="9" t="s">
        <v>63</v>
      </c>
      <c r="D66" s="6" t="str">
        <f t="shared" si="1"/>
        <v>prop,314</v>
      </c>
      <c r="E66" s="1">
        <v>30</v>
      </c>
    </row>
    <row r="67" spans="1:5">
      <c r="A67" s="2">
        <v>315</v>
      </c>
      <c r="B67" s="9" t="s">
        <v>65</v>
      </c>
      <c r="C67" s="9" t="s">
        <v>63</v>
      </c>
      <c r="D67" s="6" t="str">
        <f t="shared" si="1"/>
        <v>prop,315</v>
      </c>
      <c r="E67" s="1">
        <v>120</v>
      </c>
    </row>
    <row r="68" spans="1:5">
      <c r="A68" s="2">
        <v>316</v>
      </c>
      <c r="B68" s="9" t="s">
        <v>66</v>
      </c>
      <c r="C68" s="9" t="s">
        <v>67</v>
      </c>
      <c r="D68" s="6" t="str">
        <f t="shared" si="1"/>
        <v>prop,316</v>
      </c>
      <c r="E68" s="1">
        <v>10</v>
      </c>
    </row>
    <row r="69" spans="1:5">
      <c r="A69" s="2">
        <v>317</v>
      </c>
      <c r="B69" s="9" t="s">
        <v>68</v>
      </c>
      <c r="C69" s="9" t="s">
        <v>67</v>
      </c>
      <c r="D69" s="6" t="str">
        <f t="shared" si="1"/>
        <v>prop,317</v>
      </c>
      <c r="E69" s="1">
        <v>30</v>
      </c>
    </row>
    <row r="70" spans="1:5">
      <c r="A70" s="2">
        <v>318</v>
      </c>
      <c r="B70" s="9" t="s">
        <v>69</v>
      </c>
      <c r="C70" s="9" t="s">
        <v>67</v>
      </c>
      <c r="D70" s="6" t="str">
        <f t="shared" si="1"/>
        <v>prop,318</v>
      </c>
      <c r="E70" s="1">
        <v>120</v>
      </c>
    </row>
    <row r="71" spans="1:5">
      <c r="A71" s="10">
        <v>319</v>
      </c>
      <c r="B71" s="11" t="s">
        <v>70</v>
      </c>
      <c r="C71" s="11" t="s">
        <v>71</v>
      </c>
      <c r="D71" s="12" t="str">
        <f t="shared" si="1"/>
        <v>prop,319</v>
      </c>
      <c r="E71" s="13">
        <v>10</v>
      </c>
    </row>
    <row r="72" spans="1:5">
      <c r="A72" s="10">
        <v>320</v>
      </c>
      <c r="B72" s="11" t="s">
        <v>72</v>
      </c>
      <c r="C72" s="11" t="s">
        <v>71</v>
      </c>
      <c r="D72" s="12" t="str">
        <f t="shared" si="1"/>
        <v>prop,320</v>
      </c>
      <c r="E72" s="13">
        <v>30</v>
      </c>
    </row>
    <row r="73" spans="1:5">
      <c r="A73" s="10">
        <v>321</v>
      </c>
      <c r="B73" s="11" t="s">
        <v>73</v>
      </c>
      <c r="C73" s="11" t="s">
        <v>71</v>
      </c>
      <c r="D73" s="12" t="str">
        <f t="shared" si="1"/>
        <v>prop,321</v>
      </c>
      <c r="E73" s="13">
        <v>120</v>
      </c>
    </row>
    <row r="74" spans="1:5">
      <c r="A74" s="2">
        <v>322</v>
      </c>
      <c r="B74" s="9" t="s">
        <v>74</v>
      </c>
      <c r="C74" s="9" t="s">
        <v>75</v>
      </c>
      <c r="D74" s="6" t="str">
        <f t="shared" si="1"/>
        <v>prop,322</v>
      </c>
      <c r="E74" s="1">
        <v>50</v>
      </c>
    </row>
    <row r="75" spans="1:5">
      <c r="A75" s="2">
        <v>323</v>
      </c>
      <c r="B75" s="9" t="s">
        <v>76</v>
      </c>
      <c r="C75" s="9" t="s">
        <v>75</v>
      </c>
      <c r="D75" s="6" t="str">
        <f t="shared" si="1"/>
        <v>prop,323</v>
      </c>
      <c r="E75" s="1">
        <v>100</v>
      </c>
    </row>
    <row r="76" spans="1:5">
      <c r="A76" s="10">
        <v>401</v>
      </c>
      <c r="B76" s="11" t="s">
        <v>77</v>
      </c>
      <c r="C76" s="11" t="s">
        <v>78</v>
      </c>
      <c r="D76" s="12" t="str">
        <f t="shared" si="1"/>
        <v>prop,401</v>
      </c>
      <c r="E76" s="13">
        <v>10</v>
      </c>
    </row>
    <row r="77" spans="1:5">
      <c r="A77" s="10">
        <v>402</v>
      </c>
      <c r="B77" s="11" t="s">
        <v>79</v>
      </c>
      <c r="C77" s="11" t="s">
        <v>80</v>
      </c>
      <c r="D77" s="12" t="str">
        <f t="shared" si="1"/>
        <v>prop,402</v>
      </c>
      <c r="E77" s="13">
        <v>20</v>
      </c>
    </row>
    <row r="78" spans="1:5">
      <c r="A78" s="2">
        <v>403</v>
      </c>
      <c r="B78" s="9" t="s">
        <v>1280</v>
      </c>
      <c r="C78" s="9" t="s">
        <v>1310</v>
      </c>
      <c r="D78" s="6" t="str">
        <f t="shared" si="1"/>
        <v>prop,403</v>
      </c>
      <c r="E78" s="1">
        <v>100</v>
      </c>
    </row>
    <row r="79" spans="1:5">
      <c r="A79" s="3">
        <v>502</v>
      </c>
      <c r="B79" s="9" t="s">
        <v>82</v>
      </c>
      <c r="C79" s="9" t="s">
        <v>83</v>
      </c>
      <c r="D79" s="6" t="str">
        <f t="shared" si="1"/>
        <v>prop,502</v>
      </c>
      <c r="E79" s="6">
        <v>20</v>
      </c>
    </row>
    <row r="80" spans="1:5">
      <c r="A80" s="3">
        <v>503</v>
      </c>
      <c r="B80" s="9" t="s">
        <v>84</v>
      </c>
      <c r="C80" s="9" t="s">
        <v>85</v>
      </c>
      <c r="D80" s="6" t="str">
        <f t="shared" si="1"/>
        <v>prop,503</v>
      </c>
      <c r="E80" s="6">
        <v>10</v>
      </c>
    </row>
    <row r="81" spans="1:5">
      <c r="A81" s="3">
        <v>504</v>
      </c>
      <c r="B81" s="9" t="s">
        <v>86</v>
      </c>
      <c r="C81" s="9" t="s">
        <v>87</v>
      </c>
      <c r="D81" s="6" t="str">
        <f t="shared" si="1"/>
        <v>prop,504</v>
      </c>
      <c r="E81" s="6">
        <v>10</v>
      </c>
    </row>
    <row r="82" spans="1:5">
      <c r="A82" s="3">
        <v>505</v>
      </c>
      <c r="B82" s="9" t="s">
        <v>88</v>
      </c>
      <c r="C82" s="9" t="s">
        <v>89</v>
      </c>
      <c r="D82" s="6" t="str">
        <f t="shared" si="1"/>
        <v>prop,505</v>
      </c>
      <c r="E82" s="6">
        <v>10</v>
      </c>
    </row>
    <row r="83" spans="1:5">
      <c r="A83" s="3">
        <v>508</v>
      </c>
      <c r="B83" s="9" t="s">
        <v>90</v>
      </c>
      <c r="C83" s="9" t="s">
        <v>91</v>
      </c>
      <c r="D83" s="6" t="str">
        <f t="shared" si="1"/>
        <v>prop,508</v>
      </c>
      <c r="E83" s="6">
        <v>20</v>
      </c>
    </row>
    <row r="84" spans="1:5">
      <c r="A84" s="3">
        <v>509</v>
      </c>
      <c r="B84" s="9" t="s">
        <v>92</v>
      </c>
      <c r="C84" s="9" t="s">
        <v>93</v>
      </c>
      <c r="D84" s="6" t="str">
        <f t="shared" si="1"/>
        <v>prop,509</v>
      </c>
      <c r="E84" s="6">
        <v>10</v>
      </c>
    </row>
    <row r="85" spans="1:5">
      <c r="A85" s="3">
        <v>510</v>
      </c>
      <c r="B85" s="9" t="s">
        <v>94</v>
      </c>
      <c r="C85" s="9" t="s">
        <v>95</v>
      </c>
      <c r="D85" s="6" t="str">
        <f t="shared" si="1"/>
        <v>prop,510</v>
      </c>
      <c r="E85" s="6">
        <v>20</v>
      </c>
    </row>
    <row r="86" spans="1:5">
      <c r="A86" s="3">
        <v>511</v>
      </c>
      <c r="B86" s="9" t="s">
        <v>96</v>
      </c>
      <c r="C86" s="9" t="s">
        <v>97</v>
      </c>
      <c r="D86" s="6" t="str">
        <f t="shared" si="1"/>
        <v>prop,511</v>
      </c>
      <c r="E86" s="6">
        <v>20</v>
      </c>
    </row>
    <row r="87" spans="1:5">
      <c r="A87" s="3">
        <v>512</v>
      </c>
      <c r="B87" s="9" t="s">
        <v>98</v>
      </c>
      <c r="C87" s="9" t="s">
        <v>99</v>
      </c>
      <c r="D87" s="6" t="str">
        <f t="shared" si="1"/>
        <v>prop,512</v>
      </c>
      <c r="E87" s="6">
        <v>20</v>
      </c>
    </row>
    <row r="88" spans="1:5">
      <c r="A88" s="3">
        <v>513</v>
      </c>
      <c r="B88" s="9" t="s">
        <v>100</v>
      </c>
      <c r="C88" s="9" t="s">
        <v>101</v>
      </c>
      <c r="D88" s="6" t="str">
        <f t="shared" si="1"/>
        <v>prop,513</v>
      </c>
      <c r="E88" s="6">
        <v>100</v>
      </c>
    </row>
    <row r="89" spans="1:5">
      <c r="A89" s="3">
        <v>514</v>
      </c>
      <c r="B89" s="9" t="s">
        <v>102</v>
      </c>
      <c r="C89" s="9" t="s">
        <v>103</v>
      </c>
      <c r="D89" s="6" t="str">
        <f t="shared" si="1"/>
        <v>prop,514</v>
      </c>
      <c r="E89" s="6">
        <v>10</v>
      </c>
    </row>
    <row r="90" spans="1:5">
      <c r="A90" s="3">
        <v>515</v>
      </c>
      <c r="B90" s="9" t="s">
        <v>104</v>
      </c>
      <c r="C90" s="9" t="s">
        <v>105</v>
      </c>
      <c r="D90" s="6" t="str">
        <f t="shared" si="1"/>
        <v>prop,515</v>
      </c>
      <c r="E90" s="6">
        <v>10</v>
      </c>
    </row>
    <row r="91" spans="1:5">
      <c r="A91" s="3">
        <v>516</v>
      </c>
      <c r="B91" s="9" t="s">
        <v>106</v>
      </c>
      <c r="C91" s="9" t="s">
        <v>107</v>
      </c>
      <c r="D91" s="6" t="str">
        <f t="shared" si="1"/>
        <v>prop,516</v>
      </c>
      <c r="E91" s="6">
        <v>10</v>
      </c>
    </row>
    <row r="92" spans="1:5">
      <c r="A92" s="3">
        <v>517</v>
      </c>
      <c r="B92" s="9" t="s">
        <v>108</v>
      </c>
      <c r="C92" s="9" t="s">
        <v>109</v>
      </c>
      <c r="D92" s="6" t="str">
        <f t="shared" si="1"/>
        <v>prop,517</v>
      </c>
      <c r="E92" s="6">
        <v>10</v>
      </c>
    </row>
    <row r="93" spans="1:5">
      <c r="A93" s="3">
        <v>518</v>
      </c>
      <c r="B93" s="9" t="s">
        <v>110</v>
      </c>
      <c r="C93" s="9" t="s">
        <v>111</v>
      </c>
      <c r="D93" s="6" t="str">
        <f t="shared" si="1"/>
        <v>prop,518</v>
      </c>
      <c r="E93" s="6">
        <v>20</v>
      </c>
    </row>
    <row r="94" spans="1:5">
      <c r="A94" s="3">
        <v>519</v>
      </c>
      <c r="B94" s="9" t="s">
        <v>112</v>
      </c>
      <c r="C94" s="9" t="s">
        <v>113</v>
      </c>
      <c r="D94" s="6" t="str">
        <f t="shared" si="1"/>
        <v>prop,519</v>
      </c>
      <c r="E94" s="6">
        <v>20</v>
      </c>
    </row>
    <row r="95" spans="1:5">
      <c r="A95" s="3">
        <v>520</v>
      </c>
      <c r="B95" s="9" t="s">
        <v>114</v>
      </c>
      <c r="C95" s="9" t="s">
        <v>115</v>
      </c>
      <c r="D95" s="6" t="str">
        <f t="shared" si="1"/>
        <v>prop,520</v>
      </c>
      <c r="E95" s="6">
        <v>20</v>
      </c>
    </row>
    <row r="96" spans="1:5">
      <c r="A96" s="3">
        <v>521</v>
      </c>
      <c r="B96" s="9" t="s">
        <v>116</v>
      </c>
      <c r="C96" s="9" t="s">
        <v>117</v>
      </c>
      <c r="D96" s="6" t="str">
        <f t="shared" si="1"/>
        <v>prop,521</v>
      </c>
      <c r="E96" s="6">
        <v>20</v>
      </c>
    </row>
    <row r="97" spans="1:5">
      <c r="A97" s="3">
        <v>522</v>
      </c>
      <c r="B97" s="9" t="s">
        <v>118</v>
      </c>
      <c r="C97" s="9" t="s">
        <v>119</v>
      </c>
      <c r="D97" s="6" t="str">
        <f t="shared" si="1"/>
        <v>prop,522</v>
      </c>
      <c r="E97" s="6">
        <v>20</v>
      </c>
    </row>
    <row r="98" spans="1:5">
      <c r="A98" s="3">
        <v>523</v>
      </c>
      <c r="B98" s="9" t="s">
        <v>120</v>
      </c>
      <c r="C98" s="9" t="s">
        <v>121</v>
      </c>
      <c r="D98" s="6" t="str">
        <f t="shared" ref="D98:D171" si="2">"prop,"&amp;A98</f>
        <v>prop,523</v>
      </c>
      <c r="E98" s="6">
        <v>20</v>
      </c>
    </row>
    <row r="99" spans="1:5">
      <c r="A99" s="3">
        <v>524</v>
      </c>
      <c r="B99" s="9" t="s">
        <v>122</v>
      </c>
      <c r="C99" s="9" t="s">
        <v>123</v>
      </c>
      <c r="D99" s="6" t="str">
        <f t="shared" si="2"/>
        <v>prop,524</v>
      </c>
      <c r="E99" s="6">
        <v>20</v>
      </c>
    </row>
    <row r="100" spans="1:5">
      <c r="A100" s="3">
        <v>525</v>
      </c>
      <c r="B100" s="9" t="s">
        <v>124</v>
      </c>
      <c r="C100" s="9" t="s">
        <v>125</v>
      </c>
      <c r="D100" s="6" t="str">
        <f t="shared" si="2"/>
        <v>prop,525</v>
      </c>
      <c r="E100" s="6">
        <v>20</v>
      </c>
    </row>
    <row r="101" spans="1:5">
      <c r="A101" s="3">
        <v>526</v>
      </c>
      <c r="B101" s="9" t="s">
        <v>126</v>
      </c>
      <c r="C101" s="9" t="s">
        <v>127</v>
      </c>
      <c r="D101" s="6" t="str">
        <f t="shared" si="2"/>
        <v>prop,526</v>
      </c>
      <c r="E101" s="6">
        <v>20</v>
      </c>
    </row>
    <row r="102" spans="1:5">
      <c r="A102" s="3">
        <v>527</v>
      </c>
      <c r="B102" s="9" t="s">
        <v>128</v>
      </c>
      <c r="C102" s="9" t="s">
        <v>129</v>
      </c>
      <c r="D102" s="6" t="str">
        <f t="shared" si="2"/>
        <v>prop,527</v>
      </c>
      <c r="E102" s="6">
        <v>100</v>
      </c>
    </row>
    <row r="103" spans="1:5">
      <c r="A103" s="3">
        <v>529</v>
      </c>
      <c r="B103" s="9" t="s">
        <v>130</v>
      </c>
      <c r="C103" s="9" t="s">
        <v>131</v>
      </c>
      <c r="D103" s="6" t="str">
        <f t="shared" si="2"/>
        <v>prop,529</v>
      </c>
      <c r="E103" s="6">
        <v>10</v>
      </c>
    </row>
    <row r="104" spans="1:5">
      <c r="A104" s="3">
        <v>530</v>
      </c>
      <c r="B104" s="9" t="s">
        <v>132</v>
      </c>
      <c r="C104" s="9" t="s">
        <v>133</v>
      </c>
      <c r="D104" s="6" t="str">
        <f t="shared" si="2"/>
        <v>prop,530</v>
      </c>
      <c r="E104" s="6">
        <v>10</v>
      </c>
    </row>
    <row r="105" spans="1:5">
      <c r="A105" s="3">
        <v>531</v>
      </c>
      <c r="B105" s="9" t="s">
        <v>134</v>
      </c>
      <c r="C105" s="9" t="s">
        <v>135</v>
      </c>
      <c r="D105" s="6" t="str">
        <f t="shared" si="2"/>
        <v>prop,531</v>
      </c>
      <c r="E105" s="6">
        <v>20</v>
      </c>
    </row>
    <row r="106" spans="1:5">
      <c r="A106" s="3">
        <v>532</v>
      </c>
      <c r="B106" s="9" t="s">
        <v>136</v>
      </c>
      <c r="C106" s="9" t="s">
        <v>137</v>
      </c>
      <c r="D106" s="6" t="str">
        <f t="shared" si="2"/>
        <v>prop,532</v>
      </c>
      <c r="E106" s="6">
        <v>20</v>
      </c>
    </row>
    <row r="107" spans="1:5">
      <c r="A107" s="3">
        <v>533</v>
      </c>
      <c r="B107" s="9" t="s">
        <v>138</v>
      </c>
      <c r="C107" s="9" t="s">
        <v>139</v>
      </c>
      <c r="D107" s="6" t="str">
        <f t="shared" si="2"/>
        <v>prop,533</v>
      </c>
      <c r="E107" s="6">
        <v>20</v>
      </c>
    </row>
    <row r="108" spans="1:5">
      <c r="A108" s="3">
        <v>534</v>
      </c>
      <c r="B108" s="9" t="s">
        <v>140</v>
      </c>
      <c r="C108" s="9" t="s">
        <v>141</v>
      </c>
      <c r="D108" s="6" t="str">
        <f t="shared" si="2"/>
        <v>prop,534</v>
      </c>
      <c r="E108" s="6">
        <v>20</v>
      </c>
    </row>
    <row r="109" spans="1:5">
      <c r="A109" s="3">
        <v>535</v>
      </c>
      <c r="B109" s="9" t="s">
        <v>142</v>
      </c>
      <c r="C109" s="9" t="s">
        <v>143</v>
      </c>
      <c r="D109" s="6" t="str">
        <f t="shared" si="2"/>
        <v>prop,535</v>
      </c>
      <c r="E109" s="6">
        <v>20</v>
      </c>
    </row>
    <row r="110" spans="1:5">
      <c r="A110" s="3">
        <v>536</v>
      </c>
      <c r="B110" s="9" t="s">
        <v>144</v>
      </c>
      <c r="C110" s="9" t="s">
        <v>145</v>
      </c>
      <c r="D110" s="6" t="str">
        <f t="shared" si="2"/>
        <v>prop,536</v>
      </c>
      <c r="E110" s="6">
        <v>20</v>
      </c>
    </row>
    <row r="111" spans="1:5">
      <c r="A111" s="3">
        <v>537</v>
      </c>
      <c r="B111" s="9" t="s">
        <v>146</v>
      </c>
      <c r="C111" s="9" t="s">
        <v>147</v>
      </c>
      <c r="D111" s="6" t="str">
        <f t="shared" si="2"/>
        <v>prop,537</v>
      </c>
      <c r="E111" s="6">
        <v>20</v>
      </c>
    </row>
    <row r="112" spans="1:5">
      <c r="A112" s="3">
        <v>538</v>
      </c>
      <c r="B112" s="9" t="s">
        <v>148</v>
      </c>
      <c r="C112" s="9" t="s">
        <v>149</v>
      </c>
      <c r="D112" s="6" t="str">
        <f t="shared" si="2"/>
        <v>prop,538</v>
      </c>
      <c r="E112" s="6">
        <v>100</v>
      </c>
    </row>
    <row r="113" spans="1:5">
      <c r="A113" s="3">
        <v>539</v>
      </c>
      <c r="B113" s="9" t="s">
        <v>150</v>
      </c>
      <c r="C113" s="9" t="s">
        <v>151</v>
      </c>
      <c r="D113" s="6" t="str">
        <f t="shared" si="2"/>
        <v>prop,539</v>
      </c>
      <c r="E113" s="6">
        <v>100</v>
      </c>
    </row>
    <row r="114" spans="1:5">
      <c r="A114" s="3">
        <v>540</v>
      </c>
      <c r="B114" s="9" t="s">
        <v>152</v>
      </c>
      <c r="C114" s="9" t="s">
        <v>153</v>
      </c>
      <c r="D114" s="6" t="str">
        <f t="shared" si="2"/>
        <v>prop,540</v>
      </c>
      <c r="E114" s="6">
        <v>100</v>
      </c>
    </row>
    <row r="115" spans="1:5">
      <c r="A115" s="3">
        <v>541</v>
      </c>
      <c r="B115" s="9" t="s">
        <v>154</v>
      </c>
      <c r="C115" s="9" t="s">
        <v>155</v>
      </c>
      <c r="D115" s="6" t="str">
        <f t="shared" si="2"/>
        <v>prop,541</v>
      </c>
      <c r="E115" s="6">
        <v>20</v>
      </c>
    </row>
    <row r="116" spans="1:5">
      <c r="A116" s="3">
        <v>542</v>
      </c>
      <c r="B116" s="9" t="s">
        <v>156</v>
      </c>
      <c r="C116" s="9" t="s">
        <v>157</v>
      </c>
      <c r="D116" s="6" t="str">
        <f t="shared" si="2"/>
        <v>prop,542</v>
      </c>
      <c r="E116" s="6">
        <v>100</v>
      </c>
    </row>
    <row r="117" spans="1:5">
      <c r="A117" s="3">
        <v>543</v>
      </c>
      <c r="B117" s="9" t="s">
        <v>158</v>
      </c>
      <c r="C117" s="9" t="s">
        <v>159</v>
      </c>
      <c r="D117" s="6" t="str">
        <f t="shared" si="2"/>
        <v>prop,543</v>
      </c>
      <c r="E117" s="6">
        <v>100</v>
      </c>
    </row>
    <row r="118" spans="1:5">
      <c r="A118" s="3">
        <v>544</v>
      </c>
      <c r="B118" s="9" t="s">
        <v>160</v>
      </c>
      <c r="C118" s="9" t="s">
        <v>161</v>
      </c>
      <c r="D118" s="6" t="str">
        <f t="shared" si="2"/>
        <v>prop,544</v>
      </c>
      <c r="E118" s="6">
        <v>100</v>
      </c>
    </row>
    <row r="119" spans="1:5">
      <c r="A119" s="3">
        <v>545</v>
      </c>
      <c r="B119" s="9" t="s">
        <v>162</v>
      </c>
      <c r="C119" s="9" t="s">
        <v>163</v>
      </c>
      <c r="D119" s="6" t="str">
        <f t="shared" si="2"/>
        <v>prop,545</v>
      </c>
      <c r="E119" s="6">
        <v>100</v>
      </c>
    </row>
    <row r="120" spans="1:5">
      <c r="A120" s="3">
        <v>546</v>
      </c>
      <c r="B120" s="9" t="s">
        <v>164</v>
      </c>
      <c r="C120" s="9" t="s">
        <v>165</v>
      </c>
      <c r="D120" s="6" t="str">
        <f t="shared" si="2"/>
        <v>prop,546</v>
      </c>
      <c r="E120" s="6">
        <v>20</v>
      </c>
    </row>
    <row r="121" spans="1:5">
      <c r="A121" s="3">
        <v>547</v>
      </c>
      <c r="B121" s="9" t="s">
        <v>166</v>
      </c>
      <c r="C121" s="9" t="s">
        <v>167</v>
      </c>
      <c r="D121" s="6" t="str">
        <f t="shared" si="2"/>
        <v>prop,547</v>
      </c>
      <c r="E121" s="6">
        <v>10</v>
      </c>
    </row>
    <row r="122" spans="1:5">
      <c r="A122" s="3">
        <v>548</v>
      </c>
      <c r="B122" s="9" t="s">
        <v>168</v>
      </c>
      <c r="C122" s="9" t="s">
        <v>169</v>
      </c>
      <c r="D122" s="6" t="str">
        <f t="shared" si="2"/>
        <v>prop,548</v>
      </c>
      <c r="E122" s="6">
        <v>10</v>
      </c>
    </row>
    <row r="123" spans="1:5">
      <c r="A123" s="3">
        <v>549</v>
      </c>
      <c r="B123" s="9" t="s">
        <v>170</v>
      </c>
      <c r="C123" s="9" t="s">
        <v>171</v>
      </c>
      <c r="D123" s="6" t="str">
        <f t="shared" si="2"/>
        <v>prop,549</v>
      </c>
      <c r="E123" s="6">
        <v>20</v>
      </c>
    </row>
    <row r="124" spans="1:5">
      <c r="A124" s="3">
        <v>551</v>
      </c>
      <c r="B124" s="9" t="s">
        <v>172</v>
      </c>
      <c r="C124" s="9" t="s">
        <v>173</v>
      </c>
      <c r="D124" s="6" t="str">
        <f t="shared" si="2"/>
        <v>prop,551</v>
      </c>
      <c r="E124" s="6">
        <v>20</v>
      </c>
    </row>
    <row r="125" spans="1:5">
      <c r="A125" s="3">
        <v>552</v>
      </c>
      <c r="B125" s="9" t="s">
        <v>174</v>
      </c>
      <c r="C125" s="9" t="s">
        <v>175</v>
      </c>
      <c r="D125" s="6" t="str">
        <f t="shared" si="2"/>
        <v>prop,552</v>
      </c>
      <c r="E125" s="6">
        <v>10</v>
      </c>
    </row>
    <row r="126" spans="1:5">
      <c r="A126" s="3">
        <v>553</v>
      </c>
      <c r="B126" s="9" t="s">
        <v>176</v>
      </c>
      <c r="C126" s="9" t="s">
        <v>177</v>
      </c>
      <c r="D126" s="6" t="str">
        <f t="shared" si="2"/>
        <v>prop,553</v>
      </c>
      <c r="E126" s="6">
        <v>10</v>
      </c>
    </row>
    <row r="127" spans="1:5">
      <c r="A127" s="3">
        <v>554</v>
      </c>
      <c r="B127" s="9" t="s">
        <v>178</v>
      </c>
      <c r="C127" s="9" t="s">
        <v>179</v>
      </c>
      <c r="D127" s="6" t="str">
        <f t="shared" si="2"/>
        <v>prop,554</v>
      </c>
      <c r="E127" s="6">
        <v>10</v>
      </c>
    </row>
    <row r="128" spans="1:5">
      <c r="A128" s="3">
        <v>555</v>
      </c>
      <c r="B128" s="9" t="s">
        <v>180</v>
      </c>
      <c r="C128" s="9" t="s">
        <v>181</v>
      </c>
      <c r="D128" s="6" t="str">
        <f t="shared" si="2"/>
        <v>prop,555</v>
      </c>
      <c r="E128" s="6">
        <v>10</v>
      </c>
    </row>
    <row r="129" spans="1:5">
      <c r="A129" s="3">
        <v>556</v>
      </c>
      <c r="B129" s="9" t="s">
        <v>182</v>
      </c>
      <c r="C129" s="9" t="s">
        <v>183</v>
      </c>
      <c r="D129" s="6" t="str">
        <f t="shared" si="2"/>
        <v>prop,556</v>
      </c>
      <c r="E129" s="6">
        <v>10</v>
      </c>
    </row>
    <row r="130" spans="1:5">
      <c r="A130" s="3">
        <v>557</v>
      </c>
      <c r="B130" s="9" t="s">
        <v>184</v>
      </c>
      <c r="C130" s="9" t="s">
        <v>1361</v>
      </c>
      <c r="D130" s="6" t="str">
        <f t="shared" si="2"/>
        <v>prop,557</v>
      </c>
      <c r="E130" s="6">
        <v>10</v>
      </c>
    </row>
    <row r="131" spans="1:5">
      <c r="A131" s="3">
        <v>558</v>
      </c>
      <c r="B131" s="9" t="s">
        <v>185</v>
      </c>
      <c r="C131" s="9" t="s">
        <v>186</v>
      </c>
      <c r="D131" s="6" t="str">
        <f t="shared" si="2"/>
        <v>prop,558</v>
      </c>
      <c r="E131" s="6">
        <v>10</v>
      </c>
    </row>
    <row r="132" spans="1:5">
      <c r="A132" s="3">
        <v>559</v>
      </c>
      <c r="B132" s="9" t="s">
        <v>187</v>
      </c>
      <c r="C132" s="9" t="s">
        <v>188</v>
      </c>
      <c r="D132" s="6" t="str">
        <f t="shared" si="2"/>
        <v>prop,559</v>
      </c>
      <c r="E132" s="6">
        <v>10</v>
      </c>
    </row>
    <row r="133" spans="1:5">
      <c r="A133" s="3">
        <v>609</v>
      </c>
      <c r="B133" s="9" t="s">
        <v>189</v>
      </c>
      <c r="C133" s="14" t="s">
        <v>190</v>
      </c>
      <c r="D133" s="6" t="str">
        <f t="shared" si="2"/>
        <v>prop,609</v>
      </c>
      <c r="E133" s="6">
        <v>800</v>
      </c>
    </row>
    <row r="134" spans="1:5">
      <c r="A134" s="13">
        <v>610</v>
      </c>
      <c r="B134" s="11" t="s">
        <v>1281</v>
      </c>
      <c r="C134" s="15" t="s">
        <v>191</v>
      </c>
      <c r="D134" s="12" t="str">
        <f t="shared" si="2"/>
        <v>prop,610</v>
      </c>
      <c r="E134" s="6"/>
    </row>
    <row r="135" spans="1:5">
      <c r="A135" s="13">
        <v>611</v>
      </c>
      <c r="B135" s="11" t="s">
        <v>1281</v>
      </c>
      <c r="C135" s="15" t="s">
        <v>191</v>
      </c>
      <c r="D135" s="12" t="str">
        <f t="shared" si="2"/>
        <v>prop,611</v>
      </c>
      <c r="E135" s="6"/>
    </row>
    <row r="136" spans="1:5">
      <c r="A136" s="13">
        <v>612</v>
      </c>
      <c r="B136" s="11"/>
      <c r="C136" s="15"/>
      <c r="D136" s="12" t="str">
        <f t="shared" si="2"/>
        <v>prop,612</v>
      </c>
      <c r="E136" s="6"/>
    </row>
    <row r="137" spans="1:5">
      <c r="A137" s="13">
        <v>613</v>
      </c>
      <c r="B137" s="11"/>
      <c r="C137" s="15"/>
      <c r="D137" s="12" t="str">
        <f t="shared" si="2"/>
        <v>prop,613</v>
      </c>
      <c r="E137" s="6"/>
    </row>
    <row r="138" spans="1:5">
      <c r="A138" s="13">
        <v>614</v>
      </c>
      <c r="B138" s="11"/>
      <c r="C138" s="15"/>
      <c r="D138" s="12" t="str">
        <f t="shared" si="2"/>
        <v>prop,614</v>
      </c>
      <c r="E138" s="6"/>
    </row>
    <row r="139" spans="1:5">
      <c r="A139" s="13">
        <v>615</v>
      </c>
      <c r="B139" s="11"/>
      <c r="C139" s="15"/>
      <c r="D139" s="12" t="str">
        <f t="shared" si="2"/>
        <v>prop,615</v>
      </c>
      <c r="E139" s="6"/>
    </row>
    <row r="140" spans="1:5">
      <c r="A140" s="13">
        <v>616</v>
      </c>
      <c r="B140" s="11" t="s">
        <v>1282</v>
      </c>
      <c r="C140" s="15"/>
      <c r="D140" s="12" t="str">
        <f t="shared" si="2"/>
        <v>prop,616</v>
      </c>
      <c r="E140" s="6"/>
    </row>
    <row r="141" spans="1:5">
      <c r="A141" s="13">
        <v>617</v>
      </c>
      <c r="B141" s="12" t="s">
        <v>1283</v>
      </c>
      <c r="C141" s="15" t="s">
        <v>1284</v>
      </c>
      <c r="D141" s="12" t="str">
        <f t="shared" si="2"/>
        <v>prop,617</v>
      </c>
      <c r="E141" s="6"/>
    </row>
    <row r="142" spans="1:5">
      <c r="A142" s="13">
        <v>618</v>
      </c>
      <c r="B142" s="12" t="s">
        <v>1285</v>
      </c>
      <c r="C142" s="15" t="s">
        <v>1286</v>
      </c>
      <c r="D142" s="12" t="str">
        <f t="shared" si="2"/>
        <v>prop,618</v>
      </c>
      <c r="E142" s="6"/>
    </row>
    <row r="143" spans="1:5">
      <c r="A143" s="13">
        <v>619</v>
      </c>
      <c r="B143" s="12" t="s">
        <v>1287</v>
      </c>
      <c r="C143" s="15" t="s">
        <v>1288</v>
      </c>
      <c r="D143" s="12" t="str">
        <f t="shared" si="2"/>
        <v>prop,619</v>
      </c>
      <c r="E143" s="6"/>
    </row>
    <row r="144" spans="1:5">
      <c r="A144" s="13">
        <v>620</v>
      </c>
      <c r="B144" s="12" t="s">
        <v>1289</v>
      </c>
      <c r="C144" s="15" t="s">
        <v>1290</v>
      </c>
      <c r="D144" s="12" t="str">
        <f t="shared" si="2"/>
        <v>prop,620</v>
      </c>
      <c r="E144" s="6"/>
    </row>
    <row r="145" spans="1:5">
      <c r="A145" s="13">
        <v>621</v>
      </c>
      <c r="B145" s="12" t="s">
        <v>1291</v>
      </c>
      <c r="C145" s="15" t="s">
        <v>1292</v>
      </c>
      <c r="D145" s="12" t="str">
        <f t="shared" si="2"/>
        <v>prop,621</v>
      </c>
      <c r="E145" s="6"/>
    </row>
    <row r="146" spans="1:5">
      <c r="A146" s="13">
        <v>622</v>
      </c>
      <c r="B146" s="12" t="s">
        <v>1293</v>
      </c>
      <c r="C146" s="15" t="s">
        <v>1294</v>
      </c>
      <c r="D146" s="12" t="str">
        <f t="shared" si="2"/>
        <v>prop,622</v>
      </c>
      <c r="E146" s="6"/>
    </row>
    <row r="147" spans="1:5">
      <c r="A147" s="13">
        <v>623</v>
      </c>
      <c r="B147" s="12" t="s">
        <v>1295</v>
      </c>
      <c r="C147" s="15" t="s">
        <v>1296</v>
      </c>
      <c r="D147" s="12" t="str">
        <f t="shared" si="2"/>
        <v>prop,623</v>
      </c>
      <c r="E147" s="6"/>
    </row>
    <row r="148" spans="1:5">
      <c r="A148" s="13">
        <v>624</v>
      </c>
      <c r="B148" s="12" t="s">
        <v>1297</v>
      </c>
      <c r="C148" s="15" t="s">
        <v>1298</v>
      </c>
      <c r="D148" s="12" t="str">
        <f t="shared" si="2"/>
        <v>prop,624</v>
      </c>
      <c r="E148" s="6"/>
    </row>
    <row r="149" spans="1:5">
      <c r="A149" s="13">
        <v>601</v>
      </c>
      <c r="B149" s="12" t="s">
        <v>1311</v>
      </c>
      <c r="C149" s="12" t="s">
        <v>1312</v>
      </c>
      <c r="D149" s="12" t="str">
        <f t="shared" si="2"/>
        <v>prop,601</v>
      </c>
      <c r="E149" s="6"/>
    </row>
    <row r="150" spans="1:5">
      <c r="A150" s="10">
        <v>602</v>
      </c>
      <c r="B150" s="12" t="s">
        <v>1313</v>
      </c>
      <c r="C150" s="12" t="s">
        <v>1314</v>
      </c>
      <c r="D150" s="12" t="str">
        <f t="shared" si="2"/>
        <v>prop,602</v>
      </c>
      <c r="E150" s="6"/>
    </row>
    <row r="151" spans="1:5">
      <c r="A151" s="10">
        <v>603</v>
      </c>
      <c r="B151" s="12" t="s">
        <v>1315</v>
      </c>
      <c r="C151" s="12" t="s">
        <v>1315</v>
      </c>
      <c r="D151" s="12" t="str">
        <f t="shared" si="2"/>
        <v>prop,603</v>
      </c>
      <c r="E151" s="6"/>
    </row>
    <row r="152" spans="1:5">
      <c r="A152" s="10">
        <v>604</v>
      </c>
      <c r="B152" s="12" t="s">
        <v>1316</v>
      </c>
      <c r="C152" s="12" t="s">
        <v>1316</v>
      </c>
      <c r="D152" s="12" t="str">
        <f t="shared" si="2"/>
        <v>prop,604</v>
      </c>
      <c r="E152" s="6"/>
    </row>
    <row r="153" spans="1:5">
      <c r="A153" s="10">
        <v>605</v>
      </c>
      <c r="B153" s="12" t="s">
        <v>1317</v>
      </c>
      <c r="C153" s="12" t="s">
        <v>1317</v>
      </c>
      <c r="D153" s="12" t="str">
        <f t="shared" si="2"/>
        <v>prop,605</v>
      </c>
      <c r="E153" s="6"/>
    </row>
    <row r="154" spans="1:5">
      <c r="A154" s="10">
        <v>606</v>
      </c>
      <c r="B154" s="12" t="s">
        <v>1318</v>
      </c>
      <c r="C154" s="12" t="s">
        <v>1318</v>
      </c>
      <c r="D154" s="12" t="str">
        <f t="shared" si="2"/>
        <v>prop,606</v>
      </c>
      <c r="E154" s="6"/>
    </row>
    <row r="155" spans="1:5">
      <c r="A155" s="10">
        <v>607</v>
      </c>
      <c r="B155" s="12" t="s">
        <v>1319</v>
      </c>
      <c r="C155" s="12" t="s">
        <v>1319</v>
      </c>
      <c r="D155" s="12" t="str">
        <f t="shared" si="2"/>
        <v>prop,607</v>
      </c>
      <c r="E155" s="6"/>
    </row>
    <row r="156" spans="1:5">
      <c r="A156" s="10">
        <v>608</v>
      </c>
      <c r="B156" s="12" t="s">
        <v>1320</v>
      </c>
      <c r="C156" s="12" t="s">
        <v>1320</v>
      </c>
      <c r="D156" s="12" t="str">
        <f t="shared" si="2"/>
        <v>prop,608</v>
      </c>
      <c r="E156" s="6"/>
    </row>
    <row r="157" spans="1:5">
      <c r="A157" s="16">
        <v>701</v>
      </c>
      <c r="B157" s="6" t="s">
        <v>1321</v>
      </c>
      <c r="C157" s="6" t="s">
        <v>1322</v>
      </c>
      <c r="D157" s="6" t="str">
        <f t="shared" si="2"/>
        <v>prop,701</v>
      </c>
      <c r="E157" s="6">
        <v>50</v>
      </c>
    </row>
    <row r="158" spans="1:5">
      <c r="A158" s="16">
        <v>702</v>
      </c>
      <c r="B158" s="6" t="s">
        <v>1323</v>
      </c>
      <c r="C158" s="6" t="s">
        <v>1324</v>
      </c>
      <c r="D158" s="6" t="str">
        <f t="shared" si="2"/>
        <v>prop,702</v>
      </c>
      <c r="E158" s="6">
        <v>250</v>
      </c>
    </row>
    <row r="159" spans="1:5">
      <c r="A159" s="16">
        <v>703</v>
      </c>
      <c r="B159" s="6" t="s">
        <v>1325</v>
      </c>
      <c r="C159" s="6" t="s">
        <v>1326</v>
      </c>
      <c r="D159" s="6" t="str">
        <f t="shared" si="2"/>
        <v>prop,703</v>
      </c>
      <c r="E159" s="6">
        <v>1650</v>
      </c>
    </row>
    <row r="160" spans="1:5">
      <c r="A160" s="16">
        <v>704</v>
      </c>
      <c r="B160" s="6" t="s">
        <v>1327</v>
      </c>
      <c r="C160" s="6" t="s">
        <v>1328</v>
      </c>
      <c r="D160" s="6" t="str">
        <f t="shared" si="2"/>
        <v>prop,704</v>
      </c>
      <c r="E160" s="6">
        <v>12.5</v>
      </c>
    </row>
    <row r="161" spans="1:5">
      <c r="A161" s="16">
        <v>705</v>
      </c>
      <c r="B161" s="6" t="s">
        <v>1299</v>
      </c>
      <c r="C161" s="6" t="s">
        <v>1300</v>
      </c>
      <c r="D161" s="6" t="str">
        <f t="shared" si="2"/>
        <v>prop,705</v>
      </c>
      <c r="E161" s="6">
        <v>1000</v>
      </c>
    </row>
    <row r="162" spans="1:5">
      <c r="A162" s="16">
        <v>706</v>
      </c>
      <c r="B162" s="6" t="s">
        <v>1301</v>
      </c>
      <c r="C162" s="6" t="s">
        <v>1302</v>
      </c>
      <c r="D162" s="6" t="str">
        <f t="shared" si="2"/>
        <v>prop,706</v>
      </c>
      <c r="E162" s="6">
        <v>1000</v>
      </c>
    </row>
    <row r="163" spans="1:5">
      <c r="A163" s="16">
        <v>801</v>
      </c>
      <c r="B163" s="6" t="s">
        <v>1329</v>
      </c>
      <c r="C163" s="6" t="s">
        <v>1330</v>
      </c>
      <c r="D163" s="6" t="str">
        <f t="shared" si="2"/>
        <v>prop,801</v>
      </c>
      <c r="E163" s="6">
        <v>10</v>
      </c>
    </row>
    <row r="164" spans="1:5">
      <c r="A164" s="16">
        <v>802</v>
      </c>
      <c r="B164" s="6" t="s">
        <v>1331</v>
      </c>
      <c r="C164" s="6" t="s">
        <v>1332</v>
      </c>
      <c r="D164" s="6" t="str">
        <f t="shared" si="2"/>
        <v>prop,802</v>
      </c>
      <c r="E164" s="6">
        <v>20</v>
      </c>
    </row>
    <row r="165" spans="1:5">
      <c r="A165" s="16">
        <v>803</v>
      </c>
      <c r="B165" s="6" t="s">
        <v>1333</v>
      </c>
      <c r="C165" s="6" t="s">
        <v>1334</v>
      </c>
      <c r="D165" s="6" t="str">
        <f t="shared" si="2"/>
        <v>prop,803</v>
      </c>
      <c r="E165" s="6">
        <v>15</v>
      </c>
    </row>
    <row r="166" spans="1:5">
      <c r="A166" s="16">
        <v>804</v>
      </c>
      <c r="B166" s="6" t="s">
        <v>1335</v>
      </c>
      <c r="C166" s="6" t="s">
        <v>1336</v>
      </c>
      <c r="D166" s="6" t="str">
        <f t="shared" si="2"/>
        <v>prop,804</v>
      </c>
      <c r="E166" s="6">
        <v>15</v>
      </c>
    </row>
    <row r="167" spans="1:5">
      <c r="A167" s="16">
        <v>805</v>
      </c>
      <c r="B167" s="6" t="s">
        <v>360</v>
      </c>
      <c r="C167" s="6" t="s">
        <v>1337</v>
      </c>
      <c r="D167" s="6" t="str">
        <f t="shared" si="2"/>
        <v>prop,805</v>
      </c>
      <c r="E167" s="6">
        <v>50</v>
      </c>
    </row>
    <row r="168" spans="1:5">
      <c r="A168" s="2">
        <v>806</v>
      </c>
      <c r="B168" s="6" t="s">
        <v>1338</v>
      </c>
      <c r="C168" s="6" t="s">
        <v>1339</v>
      </c>
      <c r="D168" s="6" t="str">
        <f t="shared" si="2"/>
        <v>prop,806</v>
      </c>
      <c r="E168" s="6">
        <v>0</v>
      </c>
    </row>
    <row r="169" spans="1:5">
      <c r="A169" s="2">
        <v>807</v>
      </c>
      <c r="B169" s="9" t="s">
        <v>1276</v>
      </c>
      <c r="C169" s="9" t="s">
        <v>1277</v>
      </c>
      <c r="D169" s="6" t="str">
        <f t="shared" si="2"/>
        <v>prop,807</v>
      </c>
      <c r="E169" s="6">
        <v>0</v>
      </c>
    </row>
    <row r="170" spans="1:5">
      <c r="A170" s="2">
        <v>808</v>
      </c>
      <c r="B170" s="9" t="s">
        <v>1278</v>
      </c>
      <c r="C170" s="9" t="s">
        <v>1278</v>
      </c>
      <c r="D170" s="6" t="str">
        <f t="shared" si="2"/>
        <v>prop,808</v>
      </c>
      <c r="E170" s="6">
        <v>0</v>
      </c>
    </row>
    <row r="171" spans="1:5">
      <c r="A171" s="2">
        <v>809</v>
      </c>
      <c r="B171" s="9" t="s">
        <v>1303</v>
      </c>
      <c r="C171" s="9"/>
      <c r="D171" s="6" t="str">
        <f t="shared" si="2"/>
        <v>prop,809</v>
      </c>
      <c r="E171" s="6">
        <v>100</v>
      </c>
    </row>
    <row r="172" spans="1:5">
      <c r="A172" s="16">
        <v>901</v>
      </c>
      <c r="B172" s="9" t="s">
        <v>1304</v>
      </c>
      <c r="C172" s="9" t="s">
        <v>1305</v>
      </c>
      <c r="D172" s="6" t="str">
        <f t="shared" ref="D172:D187" si="3">"prop,"&amp;A172</f>
        <v>prop,901</v>
      </c>
      <c r="E172" s="6">
        <v>15</v>
      </c>
    </row>
    <row r="173" spans="1:5">
      <c r="A173" s="17">
        <v>902</v>
      </c>
      <c r="B173" s="9" t="s">
        <v>199</v>
      </c>
      <c r="C173" s="9" t="s">
        <v>1305</v>
      </c>
      <c r="D173" s="6" t="str">
        <f t="shared" si="3"/>
        <v>prop,902</v>
      </c>
      <c r="E173" s="6">
        <v>15</v>
      </c>
    </row>
    <row r="174" spans="1:5">
      <c r="A174" s="17">
        <v>903</v>
      </c>
      <c r="B174" s="9" t="s">
        <v>200</v>
      </c>
      <c r="C174" s="9" t="s">
        <v>1305</v>
      </c>
      <c r="D174" s="6" t="str">
        <f t="shared" si="3"/>
        <v>prop,903</v>
      </c>
      <c r="E174" s="6">
        <v>15</v>
      </c>
    </row>
    <row r="175" spans="1:5">
      <c r="A175" s="17">
        <v>904</v>
      </c>
      <c r="B175" s="9" t="s">
        <v>201</v>
      </c>
      <c r="C175" s="9" t="s">
        <v>1305</v>
      </c>
      <c r="D175" s="6" t="str">
        <f t="shared" si="3"/>
        <v>prop,904</v>
      </c>
      <c r="E175" s="6">
        <v>15</v>
      </c>
    </row>
    <row r="176" spans="1:5">
      <c r="A176" s="17">
        <v>905</v>
      </c>
      <c r="B176" s="9" t="s">
        <v>1306</v>
      </c>
      <c r="C176" s="9" t="s">
        <v>1307</v>
      </c>
      <c r="D176" s="6" t="str">
        <f t="shared" si="3"/>
        <v>prop,905</v>
      </c>
      <c r="E176" s="6">
        <v>40</v>
      </c>
    </row>
    <row r="177" spans="1:6">
      <c r="A177" s="17">
        <v>906</v>
      </c>
      <c r="B177" s="9" t="s">
        <v>202</v>
      </c>
      <c r="C177" s="9" t="s">
        <v>1307</v>
      </c>
      <c r="D177" s="6" t="str">
        <f t="shared" si="3"/>
        <v>prop,906</v>
      </c>
      <c r="E177" s="6">
        <v>40</v>
      </c>
    </row>
    <row r="178" spans="1:6">
      <c r="A178" s="17">
        <v>907</v>
      </c>
      <c r="B178" s="9" t="s">
        <v>203</v>
      </c>
      <c r="C178" s="9" t="s">
        <v>1307</v>
      </c>
      <c r="D178" s="6" t="str">
        <f t="shared" si="3"/>
        <v>prop,907</v>
      </c>
      <c r="E178" s="6">
        <v>40</v>
      </c>
    </row>
    <row r="179" spans="1:6">
      <c r="A179" s="17">
        <v>908</v>
      </c>
      <c r="B179" s="9" t="s">
        <v>204</v>
      </c>
      <c r="C179" s="9" t="s">
        <v>1307</v>
      </c>
      <c r="D179" s="6" t="str">
        <f t="shared" si="3"/>
        <v>prop,908</v>
      </c>
      <c r="E179" s="6">
        <v>40</v>
      </c>
    </row>
    <row r="180" spans="1:6">
      <c r="A180" s="17">
        <v>909</v>
      </c>
      <c r="B180" s="9" t="s">
        <v>205</v>
      </c>
      <c r="C180" s="9" t="s">
        <v>1307</v>
      </c>
      <c r="D180" s="6" t="str">
        <f t="shared" si="3"/>
        <v>prop,909</v>
      </c>
      <c r="E180" s="6">
        <v>40</v>
      </c>
    </row>
    <row r="181" spans="1:6">
      <c r="A181" s="17">
        <v>910</v>
      </c>
      <c r="B181" s="9" t="s">
        <v>206</v>
      </c>
      <c r="C181" s="9" t="s">
        <v>1307</v>
      </c>
      <c r="D181" s="6" t="str">
        <f t="shared" si="3"/>
        <v>prop,910</v>
      </c>
      <c r="E181" s="6">
        <v>40</v>
      </c>
    </row>
    <row r="182" spans="1:6">
      <c r="A182" s="17">
        <v>911</v>
      </c>
      <c r="B182" s="9" t="s">
        <v>1308</v>
      </c>
      <c r="C182" s="9" t="s">
        <v>1309</v>
      </c>
      <c r="D182" s="6" t="str">
        <f t="shared" si="3"/>
        <v>prop,911</v>
      </c>
      <c r="E182" s="6">
        <v>200</v>
      </c>
    </row>
    <row r="183" spans="1:6">
      <c r="A183" s="17">
        <v>912</v>
      </c>
      <c r="B183" s="9" t="s">
        <v>207</v>
      </c>
      <c r="C183" s="9" t="s">
        <v>1309</v>
      </c>
      <c r="D183" s="6" t="str">
        <f t="shared" si="3"/>
        <v>prop,912</v>
      </c>
      <c r="E183" s="6">
        <v>200</v>
      </c>
    </row>
    <row r="184" spans="1:6">
      <c r="A184" s="17">
        <v>913</v>
      </c>
      <c r="B184" s="9" t="s">
        <v>208</v>
      </c>
      <c r="C184" s="9" t="s">
        <v>1309</v>
      </c>
      <c r="D184" s="6" t="str">
        <f t="shared" si="3"/>
        <v>prop,913</v>
      </c>
      <c r="E184" s="6">
        <v>200</v>
      </c>
    </row>
    <row r="185" spans="1:6">
      <c r="A185" s="17">
        <v>914</v>
      </c>
      <c r="B185" s="9" t="s">
        <v>209</v>
      </c>
      <c r="C185" s="9" t="s">
        <v>1309</v>
      </c>
      <c r="D185" s="6" t="str">
        <f t="shared" si="3"/>
        <v>prop,914</v>
      </c>
      <c r="E185" s="6">
        <v>200</v>
      </c>
    </row>
    <row r="186" spans="1:6">
      <c r="A186" s="17">
        <v>915</v>
      </c>
      <c r="B186" s="9" t="s">
        <v>210</v>
      </c>
      <c r="C186" s="9" t="s">
        <v>1309</v>
      </c>
      <c r="D186" s="6" t="str">
        <f t="shared" si="3"/>
        <v>prop,915</v>
      </c>
      <c r="E186" s="6">
        <v>200</v>
      </c>
    </row>
    <row r="187" spans="1:6">
      <c r="A187" s="17">
        <v>916</v>
      </c>
      <c r="B187" s="9" t="s">
        <v>211</v>
      </c>
      <c r="C187" s="9" t="s">
        <v>1309</v>
      </c>
      <c r="D187" s="6" t="str">
        <f t="shared" si="3"/>
        <v>prop,916</v>
      </c>
      <c r="E187" s="6">
        <v>200</v>
      </c>
    </row>
    <row r="188" spans="1:6">
      <c r="A188" s="6"/>
      <c r="B188" s="6"/>
      <c r="C188" s="6"/>
      <c r="D188" s="6"/>
      <c r="E188" s="6"/>
    </row>
    <row r="189" spans="1:6">
      <c r="A189" s="6" t="s">
        <v>1350</v>
      </c>
      <c r="B189" s="6"/>
      <c r="C189" s="6"/>
      <c r="D189" s="6"/>
      <c r="E189" s="6"/>
    </row>
    <row r="190" spans="1:6">
      <c r="A190" s="9">
        <v>2</v>
      </c>
      <c r="B190" s="9" t="s">
        <v>212</v>
      </c>
      <c r="C190" s="9" t="s">
        <v>213</v>
      </c>
      <c r="D190" s="6" t="str">
        <f>"hero,"&amp;A190</f>
        <v>hero,2</v>
      </c>
      <c r="E190" s="9">
        <v>800</v>
      </c>
      <c r="F190" s="18">
        <v>2</v>
      </c>
    </row>
    <row r="191" spans="1:6">
      <c r="A191" s="9">
        <v>3</v>
      </c>
      <c r="B191" s="9" t="s">
        <v>214</v>
      </c>
      <c r="C191" s="9" t="s">
        <v>215</v>
      </c>
      <c r="D191" s="6" t="str">
        <f t="shared" ref="D191:D243" si="4">"hero,"&amp;A191</f>
        <v>hero,3</v>
      </c>
      <c r="E191" s="9">
        <v>300</v>
      </c>
      <c r="F191" s="18">
        <v>1</v>
      </c>
    </row>
    <row r="192" spans="1:6">
      <c r="A192" s="9">
        <v>4</v>
      </c>
      <c r="B192" s="9" t="s">
        <v>216</v>
      </c>
      <c r="C192" s="9" t="s">
        <v>217</v>
      </c>
      <c r="D192" s="6" t="str">
        <f t="shared" si="4"/>
        <v>hero,4</v>
      </c>
      <c r="E192" s="9">
        <v>300</v>
      </c>
      <c r="F192" s="18">
        <v>1</v>
      </c>
    </row>
    <row r="193" spans="1:6">
      <c r="A193" s="9">
        <v>5</v>
      </c>
      <c r="B193" s="9" t="s">
        <v>218</v>
      </c>
      <c r="C193" s="9" t="s">
        <v>219</v>
      </c>
      <c r="D193" s="6" t="str">
        <f t="shared" si="4"/>
        <v>hero,5</v>
      </c>
      <c r="E193" s="9">
        <v>300</v>
      </c>
      <c r="F193" s="18">
        <v>1</v>
      </c>
    </row>
    <row r="194" spans="1:6">
      <c r="A194" s="9">
        <v>8</v>
      </c>
      <c r="B194" s="9" t="s">
        <v>220</v>
      </c>
      <c r="C194" s="9" t="s">
        <v>221</v>
      </c>
      <c r="D194" s="6" t="str">
        <f t="shared" si="4"/>
        <v>hero,8</v>
      </c>
      <c r="E194" s="9">
        <v>800</v>
      </c>
      <c r="F194" s="18">
        <v>2</v>
      </c>
    </row>
    <row r="195" spans="1:6">
      <c r="A195" s="9">
        <v>9</v>
      </c>
      <c r="B195" s="9" t="s">
        <v>222</v>
      </c>
      <c r="C195" s="9" t="s">
        <v>223</v>
      </c>
      <c r="D195" s="6" t="str">
        <f t="shared" si="4"/>
        <v>hero,9</v>
      </c>
      <c r="E195" s="9">
        <v>300</v>
      </c>
      <c r="F195" s="18">
        <v>1</v>
      </c>
    </row>
    <row r="196" spans="1:6">
      <c r="A196" s="9">
        <v>10</v>
      </c>
      <c r="B196" s="9" t="s">
        <v>224</v>
      </c>
      <c r="C196" s="9" t="s">
        <v>225</v>
      </c>
      <c r="D196" s="6" t="str">
        <f t="shared" si="4"/>
        <v>hero,10</v>
      </c>
      <c r="E196" s="9">
        <v>800</v>
      </c>
      <c r="F196" s="18">
        <v>2</v>
      </c>
    </row>
    <row r="197" spans="1:6">
      <c r="A197" s="9">
        <v>11</v>
      </c>
      <c r="B197" s="9" t="s">
        <v>226</v>
      </c>
      <c r="C197" s="9" t="s">
        <v>227</v>
      </c>
      <c r="D197" s="6" t="str">
        <f t="shared" si="4"/>
        <v>hero,11</v>
      </c>
      <c r="E197" s="9">
        <v>800</v>
      </c>
      <c r="F197" s="18">
        <v>2</v>
      </c>
    </row>
    <row r="198" spans="1:6">
      <c r="A198" s="9">
        <v>12</v>
      </c>
      <c r="B198" s="9" t="s">
        <v>228</v>
      </c>
      <c r="C198" s="9" t="s">
        <v>229</v>
      </c>
      <c r="D198" s="6" t="str">
        <f t="shared" si="4"/>
        <v>hero,12</v>
      </c>
      <c r="E198" s="9">
        <v>800</v>
      </c>
      <c r="F198" s="18">
        <v>2</v>
      </c>
    </row>
    <row r="199" spans="1:6">
      <c r="A199" s="9">
        <v>13</v>
      </c>
      <c r="B199" s="9" t="s">
        <v>230</v>
      </c>
      <c r="C199" s="9" t="s">
        <v>231</v>
      </c>
      <c r="D199" s="6" t="str">
        <f t="shared" si="4"/>
        <v>hero,13</v>
      </c>
      <c r="E199" s="9">
        <v>5000</v>
      </c>
      <c r="F199" s="18">
        <v>3</v>
      </c>
    </row>
    <row r="200" spans="1:6">
      <c r="A200" s="9">
        <v>14</v>
      </c>
      <c r="B200" s="9" t="s">
        <v>232</v>
      </c>
      <c r="C200" s="9" t="s">
        <v>233</v>
      </c>
      <c r="D200" s="6" t="str">
        <f t="shared" si="4"/>
        <v>hero,14</v>
      </c>
      <c r="E200" s="9">
        <v>300</v>
      </c>
      <c r="F200" s="18">
        <v>1</v>
      </c>
    </row>
    <row r="201" spans="1:6">
      <c r="A201" s="9">
        <v>15</v>
      </c>
      <c r="B201" s="9" t="s">
        <v>234</v>
      </c>
      <c r="C201" s="9" t="s">
        <v>235</v>
      </c>
      <c r="D201" s="6" t="str">
        <f t="shared" si="4"/>
        <v>hero,15</v>
      </c>
      <c r="E201" s="9">
        <v>300</v>
      </c>
      <c r="F201" s="18">
        <v>1</v>
      </c>
    </row>
    <row r="202" spans="1:6">
      <c r="A202" s="9">
        <v>16</v>
      </c>
      <c r="B202" s="9" t="s">
        <v>236</v>
      </c>
      <c r="C202" s="9" t="s">
        <v>237</v>
      </c>
      <c r="D202" s="6" t="str">
        <f t="shared" si="4"/>
        <v>hero,16</v>
      </c>
      <c r="E202" s="9">
        <v>300</v>
      </c>
      <c r="F202" s="18">
        <v>1</v>
      </c>
    </row>
    <row r="203" spans="1:6">
      <c r="A203" s="9">
        <v>17</v>
      </c>
      <c r="B203" s="9" t="s">
        <v>238</v>
      </c>
      <c r="C203" s="9" t="s">
        <v>239</v>
      </c>
      <c r="D203" s="6" t="str">
        <f t="shared" si="4"/>
        <v>hero,17</v>
      </c>
      <c r="E203" s="9">
        <v>300</v>
      </c>
      <c r="F203" s="18">
        <v>1</v>
      </c>
    </row>
    <row r="204" spans="1:6">
      <c r="A204" s="9">
        <v>18</v>
      </c>
      <c r="B204" s="9" t="s">
        <v>240</v>
      </c>
      <c r="C204" s="9" t="s">
        <v>241</v>
      </c>
      <c r="D204" s="6" t="str">
        <f t="shared" si="4"/>
        <v>hero,18</v>
      </c>
      <c r="E204" s="9">
        <v>800</v>
      </c>
      <c r="F204" s="18">
        <v>2</v>
      </c>
    </row>
    <row r="205" spans="1:6">
      <c r="A205" s="9">
        <v>19</v>
      </c>
      <c r="B205" s="9" t="s">
        <v>242</v>
      </c>
      <c r="C205" s="9" t="s">
        <v>243</v>
      </c>
      <c r="D205" s="6" t="str">
        <f t="shared" si="4"/>
        <v>hero,19</v>
      </c>
      <c r="E205" s="9">
        <v>800</v>
      </c>
      <c r="F205" s="18">
        <v>2</v>
      </c>
    </row>
    <row r="206" spans="1:6">
      <c r="A206" s="9">
        <v>20</v>
      </c>
      <c r="B206" s="9" t="s">
        <v>244</v>
      </c>
      <c r="C206" s="9" t="s">
        <v>245</v>
      </c>
      <c r="D206" s="6" t="str">
        <f t="shared" si="4"/>
        <v>hero,20</v>
      </c>
      <c r="E206" s="9">
        <v>800</v>
      </c>
      <c r="F206" s="18">
        <v>2</v>
      </c>
    </row>
    <row r="207" spans="1:6">
      <c r="A207" s="9">
        <v>21</v>
      </c>
      <c r="B207" s="9" t="s">
        <v>246</v>
      </c>
      <c r="C207" s="9" t="s">
        <v>247</v>
      </c>
      <c r="D207" s="6" t="str">
        <f t="shared" si="4"/>
        <v>hero,21</v>
      </c>
      <c r="E207" s="9">
        <v>800</v>
      </c>
      <c r="F207" s="18">
        <v>2</v>
      </c>
    </row>
    <row r="208" spans="1:6">
      <c r="A208" s="9">
        <v>22</v>
      </c>
      <c r="B208" s="9" t="s">
        <v>248</v>
      </c>
      <c r="C208" s="9" t="s">
        <v>249</v>
      </c>
      <c r="D208" s="6" t="str">
        <f t="shared" si="4"/>
        <v>hero,22</v>
      </c>
      <c r="E208" s="9">
        <v>800</v>
      </c>
      <c r="F208" s="18">
        <v>2</v>
      </c>
    </row>
    <row r="209" spans="1:6">
      <c r="A209" s="9">
        <v>23</v>
      </c>
      <c r="B209" s="9" t="s">
        <v>250</v>
      </c>
      <c r="C209" s="9" t="s">
        <v>251</v>
      </c>
      <c r="D209" s="6" t="str">
        <f t="shared" si="4"/>
        <v>hero,23</v>
      </c>
      <c r="E209" s="9">
        <v>800</v>
      </c>
      <c r="F209" s="18">
        <v>2</v>
      </c>
    </row>
    <row r="210" spans="1:6">
      <c r="A210" s="9">
        <v>24</v>
      </c>
      <c r="B210" s="9" t="s">
        <v>252</v>
      </c>
      <c r="C210" s="9" t="s">
        <v>253</v>
      </c>
      <c r="D210" s="6" t="str">
        <f t="shared" si="4"/>
        <v>hero,24</v>
      </c>
      <c r="E210" s="9">
        <v>800</v>
      </c>
      <c r="F210" s="18">
        <v>2</v>
      </c>
    </row>
    <row r="211" spans="1:6">
      <c r="A211" s="9">
        <v>25</v>
      </c>
      <c r="B211" s="9" t="s">
        <v>254</v>
      </c>
      <c r="C211" s="9" t="s">
        <v>255</v>
      </c>
      <c r="D211" s="6" t="str">
        <f t="shared" si="4"/>
        <v>hero,25</v>
      </c>
      <c r="E211" s="9">
        <v>800</v>
      </c>
      <c r="F211" s="18">
        <v>2</v>
      </c>
    </row>
    <row r="212" spans="1:6">
      <c r="A212" s="9">
        <v>26</v>
      </c>
      <c r="B212" s="9" t="s">
        <v>256</v>
      </c>
      <c r="C212" s="9" t="s">
        <v>257</v>
      </c>
      <c r="D212" s="6" t="str">
        <f t="shared" si="4"/>
        <v>hero,26</v>
      </c>
      <c r="E212" s="9">
        <v>800</v>
      </c>
      <c r="F212" s="18">
        <v>2</v>
      </c>
    </row>
    <row r="213" spans="1:6">
      <c r="A213" s="9">
        <v>27</v>
      </c>
      <c r="B213" s="9" t="s">
        <v>258</v>
      </c>
      <c r="C213" s="9" t="s">
        <v>259</v>
      </c>
      <c r="D213" s="6" t="str">
        <f t="shared" si="4"/>
        <v>hero,27</v>
      </c>
      <c r="E213" s="9">
        <v>5000</v>
      </c>
      <c r="F213" s="18">
        <v>3</v>
      </c>
    </row>
    <row r="214" spans="1:6">
      <c r="A214" s="9">
        <v>29</v>
      </c>
      <c r="B214" s="9" t="s">
        <v>260</v>
      </c>
      <c r="C214" s="9" t="s">
        <v>261</v>
      </c>
      <c r="D214" s="6" t="str">
        <f t="shared" si="4"/>
        <v>hero,29</v>
      </c>
      <c r="E214" s="9">
        <v>300</v>
      </c>
      <c r="F214" s="18">
        <v>1</v>
      </c>
    </row>
    <row r="215" spans="1:6">
      <c r="A215" s="9">
        <v>30</v>
      </c>
      <c r="B215" s="9" t="s">
        <v>262</v>
      </c>
      <c r="C215" s="9" t="s">
        <v>263</v>
      </c>
      <c r="D215" s="6" t="str">
        <f t="shared" si="4"/>
        <v>hero,30</v>
      </c>
      <c r="E215" s="9">
        <v>300</v>
      </c>
      <c r="F215" s="18">
        <v>1</v>
      </c>
    </row>
    <row r="216" spans="1:6">
      <c r="A216" s="9">
        <v>31</v>
      </c>
      <c r="B216" s="9" t="s">
        <v>264</v>
      </c>
      <c r="C216" s="9" t="s">
        <v>265</v>
      </c>
      <c r="D216" s="6" t="str">
        <f t="shared" si="4"/>
        <v>hero,31</v>
      </c>
      <c r="E216" s="9">
        <v>800</v>
      </c>
      <c r="F216" s="18">
        <v>2</v>
      </c>
    </row>
    <row r="217" spans="1:6">
      <c r="A217" s="9">
        <v>32</v>
      </c>
      <c r="B217" s="9" t="s">
        <v>266</v>
      </c>
      <c r="C217" s="9" t="s">
        <v>267</v>
      </c>
      <c r="D217" s="6" t="str">
        <f t="shared" si="4"/>
        <v>hero,32</v>
      </c>
      <c r="E217" s="9">
        <v>800</v>
      </c>
      <c r="F217" s="18">
        <v>2</v>
      </c>
    </row>
    <row r="218" spans="1:6">
      <c r="A218" s="9">
        <v>33</v>
      </c>
      <c r="B218" s="9" t="s">
        <v>268</v>
      </c>
      <c r="C218" s="9" t="s">
        <v>269</v>
      </c>
      <c r="D218" s="6" t="str">
        <f t="shared" si="4"/>
        <v>hero,33</v>
      </c>
      <c r="E218" s="9">
        <v>800</v>
      </c>
      <c r="F218" s="18">
        <v>2</v>
      </c>
    </row>
    <row r="219" spans="1:6">
      <c r="A219" s="9">
        <v>34</v>
      </c>
      <c r="B219" s="9" t="s">
        <v>270</v>
      </c>
      <c r="C219" s="9" t="s">
        <v>271</v>
      </c>
      <c r="D219" s="6" t="str">
        <f t="shared" si="4"/>
        <v>hero,34</v>
      </c>
      <c r="E219" s="9">
        <v>800</v>
      </c>
      <c r="F219" s="18">
        <v>2</v>
      </c>
    </row>
    <row r="220" spans="1:6">
      <c r="A220" s="9">
        <v>35</v>
      </c>
      <c r="B220" s="9" t="s">
        <v>272</v>
      </c>
      <c r="C220" s="9" t="s">
        <v>273</v>
      </c>
      <c r="D220" s="6" t="str">
        <f t="shared" si="4"/>
        <v>hero,35</v>
      </c>
      <c r="E220" s="9">
        <v>800</v>
      </c>
      <c r="F220" s="18">
        <v>2</v>
      </c>
    </row>
    <row r="221" spans="1:6">
      <c r="A221" s="9">
        <v>36</v>
      </c>
      <c r="B221" s="9" t="s">
        <v>274</v>
      </c>
      <c r="C221" s="9" t="s">
        <v>275</v>
      </c>
      <c r="D221" s="6" t="str">
        <f t="shared" si="4"/>
        <v>hero,36</v>
      </c>
      <c r="E221" s="9">
        <v>800</v>
      </c>
      <c r="F221" s="18">
        <v>2</v>
      </c>
    </row>
    <row r="222" spans="1:6">
      <c r="A222" s="9">
        <v>37</v>
      </c>
      <c r="B222" s="9" t="s">
        <v>276</v>
      </c>
      <c r="C222" s="9" t="s">
        <v>277</v>
      </c>
      <c r="D222" s="6" t="str">
        <f t="shared" si="4"/>
        <v>hero,37</v>
      </c>
      <c r="E222" s="9">
        <v>800</v>
      </c>
      <c r="F222" s="18">
        <v>2</v>
      </c>
    </row>
    <row r="223" spans="1:6">
      <c r="A223" s="9">
        <v>38</v>
      </c>
      <c r="B223" s="9" t="s">
        <v>278</v>
      </c>
      <c r="C223" s="9" t="s">
        <v>279</v>
      </c>
      <c r="D223" s="6" t="str">
        <f t="shared" si="4"/>
        <v>hero,38</v>
      </c>
      <c r="E223" s="9">
        <v>5000</v>
      </c>
      <c r="F223" s="18">
        <v>3</v>
      </c>
    </row>
    <row r="224" spans="1:6">
      <c r="A224" s="9">
        <v>39</v>
      </c>
      <c r="B224" s="9" t="s">
        <v>280</v>
      </c>
      <c r="C224" s="9" t="s">
        <v>281</v>
      </c>
      <c r="D224" s="6" t="str">
        <f t="shared" si="4"/>
        <v>hero,39</v>
      </c>
      <c r="E224" s="9">
        <v>5000</v>
      </c>
      <c r="F224" s="18">
        <v>3</v>
      </c>
    </row>
    <row r="225" spans="1:6">
      <c r="A225" s="9">
        <v>40</v>
      </c>
      <c r="B225" s="9" t="s">
        <v>282</v>
      </c>
      <c r="C225" s="9" t="s">
        <v>283</v>
      </c>
      <c r="D225" s="6" t="str">
        <f t="shared" si="4"/>
        <v>hero,40</v>
      </c>
      <c r="E225" s="9">
        <v>5000</v>
      </c>
      <c r="F225" s="18">
        <v>3</v>
      </c>
    </row>
    <row r="226" spans="1:6">
      <c r="A226" s="9">
        <v>41</v>
      </c>
      <c r="B226" s="9" t="s">
        <v>284</v>
      </c>
      <c r="C226" s="9" t="s">
        <v>285</v>
      </c>
      <c r="D226" s="6" t="str">
        <f t="shared" si="4"/>
        <v>hero,41</v>
      </c>
      <c r="E226" s="9">
        <v>800</v>
      </c>
      <c r="F226" s="18">
        <v>2</v>
      </c>
    </row>
    <row r="227" spans="1:6">
      <c r="A227" s="9">
        <v>42</v>
      </c>
      <c r="B227" s="9" t="s">
        <v>286</v>
      </c>
      <c r="C227" s="9" t="s">
        <v>287</v>
      </c>
      <c r="D227" s="6" t="str">
        <f t="shared" si="4"/>
        <v>hero,42</v>
      </c>
      <c r="E227" s="9">
        <v>5000</v>
      </c>
      <c r="F227" s="18">
        <v>3</v>
      </c>
    </row>
    <row r="228" spans="1:6">
      <c r="A228" s="9">
        <v>43</v>
      </c>
      <c r="B228" s="9" t="s">
        <v>288</v>
      </c>
      <c r="C228" s="9" t="s">
        <v>289</v>
      </c>
      <c r="D228" s="6" t="str">
        <f t="shared" si="4"/>
        <v>hero,43</v>
      </c>
      <c r="E228" s="9">
        <v>5000</v>
      </c>
      <c r="F228" s="18">
        <v>3</v>
      </c>
    </row>
    <row r="229" spans="1:6">
      <c r="A229" s="9">
        <v>44</v>
      </c>
      <c r="B229" s="9" t="s">
        <v>290</v>
      </c>
      <c r="C229" s="9" t="s">
        <v>291</v>
      </c>
      <c r="D229" s="6" t="str">
        <f t="shared" si="4"/>
        <v>hero,44</v>
      </c>
      <c r="E229" s="9">
        <v>5000</v>
      </c>
      <c r="F229" s="18">
        <v>3</v>
      </c>
    </row>
    <row r="230" spans="1:6">
      <c r="A230" s="9">
        <v>45</v>
      </c>
      <c r="B230" s="9" t="s">
        <v>292</v>
      </c>
      <c r="C230" s="9" t="s">
        <v>293</v>
      </c>
      <c r="D230" s="6" t="str">
        <f t="shared" si="4"/>
        <v>hero,45</v>
      </c>
      <c r="E230" s="9">
        <v>5000</v>
      </c>
      <c r="F230" s="18">
        <v>3</v>
      </c>
    </row>
    <row r="231" spans="1:6">
      <c r="A231" s="9">
        <v>46</v>
      </c>
      <c r="B231" s="9" t="s">
        <v>294</v>
      </c>
      <c r="C231" s="9" t="s">
        <v>295</v>
      </c>
      <c r="D231" s="6" t="str">
        <f t="shared" si="4"/>
        <v>hero,46</v>
      </c>
      <c r="E231" s="9">
        <v>800</v>
      </c>
      <c r="F231" s="18">
        <v>2</v>
      </c>
    </row>
    <row r="232" spans="1:6">
      <c r="A232" s="9">
        <v>47</v>
      </c>
      <c r="B232" s="9" t="s">
        <v>296</v>
      </c>
      <c r="C232" s="9" t="s">
        <v>297</v>
      </c>
      <c r="D232" s="6" t="str">
        <f t="shared" si="4"/>
        <v>hero,47</v>
      </c>
      <c r="E232" s="9">
        <v>300</v>
      </c>
      <c r="F232" s="18">
        <v>1</v>
      </c>
    </row>
    <row r="233" spans="1:6">
      <c r="A233" s="9">
        <v>48</v>
      </c>
      <c r="B233" s="9" t="s">
        <v>298</v>
      </c>
      <c r="C233" s="9" t="s">
        <v>299</v>
      </c>
      <c r="D233" s="6" t="str">
        <f t="shared" si="4"/>
        <v>hero,48</v>
      </c>
      <c r="E233" s="9">
        <v>300</v>
      </c>
      <c r="F233" s="18">
        <v>1</v>
      </c>
    </row>
    <row r="234" spans="1:6">
      <c r="A234" s="9">
        <v>49</v>
      </c>
      <c r="B234" s="9" t="s">
        <v>300</v>
      </c>
      <c r="C234" s="9" t="s">
        <v>301</v>
      </c>
      <c r="D234" s="6" t="str">
        <f t="shared" si="4"/>
        <v>hero,49</v>
      </c>
      <c r="E234" s="9">
        <v>800</v>
      </c>
      <c r="F234" s="18">
        <v>2</v>
      </c>
    </row>
    <row r="235" spans="1:6">
      <c r="A235" s="9">
        <v>51</v>
      </c>
      <c r="B235" s="9" t="s">
        <v>302</v>
      </c>
      <c r="C235" s="9" t="s">
        <v>303</v>
      </c>
      <c r="D235" s="6" t="str">
        <f t="shared" si="4"/>
        <v>hero,51</v>
      </c>
      <c r="E235" s="9">
        <v>800</v>
      </c>
      <c r="F235" s="18">
        <v>2</v>
      </c>
    </row>
    <row r="236" spans="1:6">
      <c r="A236" s="9">
        <v>52</v>
      </c>
      <c r="B236" s="9" t="s">
        <v>304</v>
      </c>
      <c r="C236" s="9" t="s">
        <v>305</v>
      </c>
      <c r="D236" s="6" t="str">
        <f t="shared" si="4"/>
        <v>hero,52</v>
      </c>
      <c r="E236" s="9">
        <v>300</v>
      </c>
      <c r="F236" s="18">
        <v>1</v>
      </c>
    </row>
    <row r="237" spans="1:6">
      <c r="A237" s="9">
        <v>53</v>
      </c>
      <c r="B237" s="9" t="s">
        <v>306</v>
      </c>
      <c r="C237" s="9" t="s">
        <v>307</v>
      </c>
      <c r="D237" s="6" t="str">
        <f t="shared" si="4"/>
        <v>hero,53</v>
      </c>
      <c r="E237" s="9">
        <v>300</v>
      </c>
      <c r="F237" s="18">
        <v>1</v>
      </c>
    </row>
    <row r="238" spans="1:6">
      <c r="A238" s="9">
        <v>54</v>
      </c>
      <c r="B238" s="9" t="s">
        <v>308</v>
      </c>
      <c r="C238" s="9" t="s">
        <v>309</v>
      </c>
      <c r="D238" s="6" t="str">
        <f t="shared" si="4"/>
        <v>hero,54</v>
      </c>
      <c r="E238" s="9">
        <v>300</v>
      </c>
      <c r="F238" s="18">
        <v>1</v>
      </c>
    </row>
    <row r="239" spans="1:6">
      <c r="A239" s="9">
        <v>55</v>
      </c>
      <c r="B239" s="9" t="s">
        <v>310</v>
      </c>
      <c r="C239" s="9" t="s">
        <v>311</v>
      </c>
      <c r="D239" s="6" t="str">
        <f t="shared" si="4"/>
        <v>hero,55</v>
      </c>
      <c r="E239" s="9">
        <v>300</v>
      </c>
      <c r="F239" s="18">
        <v>1</v>
      </c>
    </row>
    <row r="240" spans="1:6">
      <c r="A240" s="9">
        <v>56</v>
      </c>
      <c r="B240" s="9" t="s">
        <v>312</v>
      </c>
      <c r="C240" s="9" t="s">
        <v>313</v>
      </c>
      <c r="D240" s="6" t="str">
        <f t="shared" si="4"/>
        <v>hero,56</v>
      </c>
      <c r="E240" s="9">
        <v>300</v>
      </c>
      <c r="F240" s="18">
        <v>1</v>
      </c>
    </row>
    <row r="241" spans="1:6">
      <c r="A241" s="9">
        <v>57</v>
      </c>
      <c r="B241" s="9" t="s">
        <v>314</v>
      </c>
      <c r="C241" s="9" t="s">
        <v>315</v>
      </c>
      <c r="D241" s="6" t="str">
        <f t="shared" si="4"/>
        <v>hero,57</v>
      </c>
      <c r="E241" s="9">
        <v>300</v>
      </c>
      <c r="F241" s="18">
        <v>1</v>
      </c>
    </row>
    <row r="242" spans="1:6">
      <c r="A242" s="9">
        <v>58</v>
      </c>
      <c r="B242" s="9" t="s">
        <v>316</v>
      </c>
      <c r="C242" s="9" t="s">
        <v>317</v>
      </c>
      <c r="D242" s="6" t="str">
        <f t="shared" si="4"/>
        <v>hero,58</v>
      </c>
      <c r="E242" s="9">
        <v>300</v>
      </c>
      <c r="F242" s="18">
        <v>1</v>
      </c>
    </row>
    <row r="243" spans="1:6">
      <c r="A243" s="9">
        <v>59</v>
      </c>
      <c r="B243" s="9" t="s">
        <v>318</v>
      </c>
      <c r="C243" s="9" t="s">
        <v>319</v>
      </c>
      <c r="D243" s="6" t="str">
        <f t="shared" si="4"/>
        <v>hero,59</v>
      </c>
      <c r="E243" s="9">
        <v>300</v>
      </c>
      <c r="F243" s="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2E7B-B497-4563-9DD5-AC39F70B03AC}">
  <dimension ref="A1:AH212"/>
  <sheetViews>
    <sheetView tabSelected="1" workbookViewId="0">
      <selection activeCell="Q20" sqref="Q20"/>
    </sheetView>
  </sheetViews>
  <sheetFormatPr defaultRowHeight="12.75"/>
  <cols>
    <col min="1" max="10" width="7.125" style="20" customWidth="1"/>
    <col min="11" max="11" width="9" style="20"/>
    <col min="12" max="12" width="9" style="19"/>
    <col min="13" max="13" width="5.375" style="19" customWidth="1"/>
    <col min="14" max="15" width="4.375" style="20" customWidth="1"/>
    <col min="16" max="22" width="4.375" style="19" customWidth="1"/>
    <col min="23" max="23" width="8" style="20" bestFit="1" customWidth="1"/>
    <col min="24" max="26" width="4.375" style="20" customWidth="1"/>
    <col min="27" max="27" width="9" style="19"/>
    <col min="28" max="28" width="9" style="20"/>
    <col min="29" max="30" width="9" style="19"/>
    <col min="31" max="31" width="13.125" style="20" bestFit="1" customWidth="1"/>
    <col min="32" max="34" width="9" style="20"/>
    <col min="35" max="16384" width="9" style="19"/>
  </cols>
  <sheetData>
    <row r="1" spans="1:34">
      <c r="E1" s="20" t="s">
        <v>1371</v>
      </c>
      <c r="G1" s="20" t="s">
        <v>1372</v>
      </c>
      <c r="I1" s="20" t="s">
        <v>1372</v>
      </c>
    </row>
    <row r="2" spans="1:34">
      <c r="A2" s="20" t="s">
        <v>1378</v>
      </c>
      <c r="B2" s="20" t="s">
        <v>1362</v>
      </c>
      <c r="C2" s="20" t="s">
        <v>1363</v>
      </c>
      <c r="D2" s="20" t="s">
        <v>1364</v>
      </c>
      <c r="E2" s="20" t="s">
        <v>1370</v>
      </c>
      <c r="F2" s="20" t="s">
        <v>1373</v>
      </c>
      <c r="G2" s="20" t="s">
        <v>1370</v>
      </c>
      <c r="H2" s="20" t="s">
        <v>1373</v>
      </c>
      <c r="I2" s="20" t="s">
        <v>1370</v>
      </c>
      <c r="J2" s="20" t="s">
        <v>1373</v>
      </c>
      <c r="M2" s="22" t="s">
        <v>1365</v>
      </c>
      <c r="N2" s="22" t="s">
        <v>1366</v>
      </c>
      <c r="O2" s="22"/>
      <c r="P2" s="22"/>
      <c r="Q2" s="22" t="s">
        <v>1367</v>
      </c>
      <c r="R2" s="22"/>
      <c r="S2" s="22"/>
      <c r="T2" s="22" t="s">
        <v>1368</v>
      </c>
      <c r="U2" s="23"/>
      <c r="V2" s="24"/>
      <c r="W2" s="22" t="s">
        <v>1374</v>
      </c>
      <c r="X2" s="22" t="s">
        <v>1375</v>
      </c>
      <c r="Y2" s="22" t="s">
        <v>1376</v>
      </c>
      <c r="Z2" s="22" t="s">
        <v>1377</v>
      </c>
      <c r="AB2" s="20" t="s">
        <v>1406</v>
      </c>
      <c r="AC2" s="20" t="s">
        <v>1407</v>
      </c>
      <c r="AD2" s="20" t="s">
        <v>1408</v>
      </c>
      <c r="AE2" s="20" t="s">
        <v>1409</v>
      </c>
      <c r="AF2" s="20" t="s">
        <v>1410</v>
      </c>
      <c r="AG2" s="20" t="s">
        <v>1411</v>
      </c>
      <c r="AH2" s="20" t="s">
        <v>1369</v>
      </c>
    </row>
    <row r="3" spans="1:34">
      <c r="A3" s="20">
        <f>C3*100+B3</f>
        <v>101</v>
      </c>
      <c r="B3" s="20">
        <v>1</v>
      </c>
      <c r="C3" s="20">
        <v>1</v>
      </c>
      <c r="D3" s="20">
        <v>60</v>
      </c>
      <c r="E3" s="20">
        <f>SUM($D$3:D3)</f>
        <v>60</v>
      </c>
      <c r="F3" s="20">
        <f>物品定价!$E$2*E3+VLOOKUP($C3,$M$3:$Z$8,12,0)</f>
        <v>0.12</v>
      </c>
      <c r="G3" s="20">
        <v>0</v>
      </c>
      <c r="H3" s="20">
        <f>物品定价!$E$2*G3+VLOOKUP($C3,$M$3:$Z$8,13,0)</f>
        <v>0</v>
      </c>
      <c r="J3" s="20">
        <f>物品定价!$E$2*I3+VLOOKUP($C3,$M$3:$Z$8,14,0)</f>
        <v>0</v>
      </c>
      <c r="M3" s="23">
        <v>1</v>
      </c>
      <c r="N3" s="23"/>
      <c r="O3" s="23"/>
      <c r="P3" s="23">
        <f>IFERROR(VLOOKUP(N3,物品定价!$A:$E,5,0)*O3,0)</f>
        <v>0</v>
      </c>
      <c r="Q3" s="23"/>
      <c r="R3" s="23"/>
      <c r="S3" s="23">
        <f>IFERROR(VLOOKUP(Q3,物品定价!$A:$E,5,0)*R3,0)</f>
        <v>0</v>
      </c>
      <c r="T3" s="23"/>
      <c r="U3" s="23"/>
      <c r="V3" s="23">
        <f>IFERROR(VLOOKUP(T3,物品定价!$A:$E,5,0)*U3,0)</f>
        <v>0</v>
      </c>
      <c r="W3" s="23">
        <f>P3+S3+V3</f>
        <v>0</v>
      </c>
      <c r="X3" s="23">
        <f>SUM($W$3:W3)</f>
        <v>0</v>
      </c>
      <c r="Y3" s="23">
        <v>0</v>
      </c>
      <c r="Z3" s="23"/>
      <c r="AB3" s="20" t="s">
        <v>1379</v>
      </c>
      <c r="AC3" s="20" t="str">
        <f>LEFT(AB3,3)</f>
        <v>301</v>
      </c>
      <c r="AD3" s="20" t="str">
        <f>RIGHT(AB3,1)</f>
        <v>3</v>
      </c>
      <c r="AE3" s="20" t="str">
        <f>VLOOKUP(VALUE(AC3),物品定价!$A:$E,2,0)</f>
        <v>元气牛肉</v>
      </c>
      <c r="AF3" s="20">
        <f>VLOOKUP(VALUE(AC3),物品定价!$A:$E,5,0)</f>
        <v>20</v>
      </c>
      <c r="AG3" s="20">
        <f>AF3*AD3</f>
        <v>60</v>
      </c>
      <c r="AH3" s="20">
        <f>SUM($AG$3:AG3)</f>
        <v>60</v>
      </c>
    </row>
    <row r="4" spans="1:34">
      <c r="A4" s="20">
        <f t="shared" ref="A4:A67" si="0">C4*100+B4</f>
        <v>102</v>
      </c>
      <c r="B4" s="20">
        <v>2</v>
      </c>
      <c r="C4" s="20">
        <v>1</v>
      </c>
      <c r="D4" s="20">
        <v>80</v>
      </c>
      <c r="E4" s="20">
        <f>SUM($D$3:D4)</f>
        <v>140</v>
      </c>
      <c r="F4" s="20">
        <f>物品定价!$E$2*E4+VLOOKUP($C4,$M$3:$Z$8,12,0)</f>
        <v>0.28000000000000003</v>
      </c>
      <c r="G4" s="20">
        <v>0</v>
      </c>
      <c r="H4" s="20">
        <f>物品定价!$E$2*G4+VLOOKUP($C4,$M$3:$Z$8,13,0)</f>
        <v>0</v>
      </c>
      <c r="J4" s="20">
        <f>物品定价!$E$2*I4+VLOOKUP($C4,$M$3:$Z$8,14,0)</f>
        <v>0</v>
      </c>
      <c r="M4" s="23">
        <v>2</v>
      </c>
      <c r="N4" s="23">
        <v>202</v>
      </c>
      <c r="O4" s="23">
        <v>5</v>
      </c>
      <c r="P4" s="23">
        <f>IFERROR(VLOOKUP(N4,物品定价!$A:$E,5,0)*O4,0)</f>
        <v>10</v>
      </c>
      <c r="Q4" s="23"/>
      <c r="R4" s="23"/>
      <c r="S4" s="23">
        <f>IFERROR(VLOOKUP(Q4,物品定价!$A:$E,5,0)*R4,0)</f>
        <v>0</v>
      </c>
      <c r="T4" s="23"/>
      <c r="U4" s="23"/>
      <c r="V4" s="23">
        <f>IFERROR(VLOOKUP(T4,物品定价!$A:$E,5,0)*U4,0)</f>
        <v>0</v>
      </c>
      <c r="W4" s="23">
        <f t="shared" ref="W4:W8" si="1">P4+S4+V4</f>
        <v>10</v>
      </c>
      <c r="X4" s="23">
        <f>SUM($W$3:W4)</f>
        <v>10</v>
      </c>
      <c r="Y4" s="23">
        <v>0</v>
      </c>
      <c r="Z4" s="23"/>
      <c r="AB4" s="20" t="s">
        <v>1380</v>
      </c>
      <c r="AC4" s="20" t="str">
        <f t="shared" ref="AC4:AC29" si="2">LEFT(AB4,3)</f>
        <v>322</v>
      </c>
      <c r="AD4" s="20" t="str">
        <f t="shared" ref="AD4:AD29" si="3">RIGHT(AB4,1)</f>
        <v>1</v>
      </c>
      <c r="AE4" s="20" t="str">
        <f>VLOOKUP(VALUE(AC4),物品定价!$A:$E,2,0)</f>
        <v>觉醒胶囊</v>
      </c>
      <c r="AF4" s="20">
        <f>VLOOKUP(VALUE(AC4),物品定价!$A:$E,5,0)</f>
        <v>50</v>
      </c>
      <c r="AG4" s="20">
        <f t="shared" ref="AG4:AG29" si="4">AF4*AD4</f>
        <v>50</v>
      </c>
      <c r="AH4" s="20">
        <f>SUM($AG$3:AG4)</f>
        <v>110</v>
      </c>
    </row>
    <row r="5" spans="1:34">
      <c r="A5" s="20">
        <f t="shared" si="0"/>
        <v>103</v>
      </c>
      <c r="B5" s="20">
        <v>3</v>
      </c>
      <c r="C5" s="20">
        <v>1</v>
      </c>
      <c r="D5" s="20">
        <v>100</v>
      </c>
      <c r="E5" s="20">
        <f>SUM($D$3:D5)</f>
        <v>240</v>
      </c>
      <c r="F5" s="20">
        <f>物品定价!$E$2*E5+VLOOKUP($C5,$M$3:$Z$8,12,0)</f>
        <v>0.48</v>
      </c>
      <c r="G5" s="20">
        <v>0</v>
      </c>
      <c r="H5" s="20">
        <f>物品定价!$E$2*G5+VLOOKUP($C5,$M$3:$Z$8,13,0)</f>
        <v>0</v>
      </c>
      <c r="J5" s="20">
        <f>物品定价!$E$2*I5+VLOOKUP($C5,$M$3:$Z$8,14,0)</f>
        <v>0</v>
      </c>
      <c r="M5" s="23">
        <v>3</v>
      </c>
      <c r="N5" s="23">
        <v>202</v>
      </c>
      <c r="O5" s="23">
        <v>5</v>
      </c>
      <c r="P5" s="23">
        <f>IFERROR(VLOOKUP(N5,物品定价!$A:$E,5,0)*O5,0)</f>
        <v>10</v>
      </c>
      <c r="Q5" s="23">
        <v>203</v>
      </c>
      <c r="R5" s="23">
        <v>5</v>
      </c>
      <c r="S5" s="23">
        <f>IFERROR(VLOOKUP(Q5,物品定价!$A:$E,5,0)*R5,0)</f>
        <v>15</v>
      </c>
      <c r="T5" s="23">
        <v>207</v>
      </c>
      <c r="U5" s="23">
        <v>5</v>
      </c>
      <c r="V5" s="23">
        <f>IFERROR(VLOOKUP(T5,物品定价!$A:$E,5,0)*U5,0)</f>
        <v>50</v>
      </c>
      <c r="W5" s="23">
        <f t="shared" si="1"/>
        <v>75</v>
      </c>
      <c r="X5" s="23">
        <f>SUM($W$3:W5)</f>
        <v>85</v>
      </c>
      <c r="Y5" s="23">
        <f>SUM($W$5:W5)</f>
        <v>75</v>
      </c>
      <c r="Z5" s="23"/>
      <c r="AB5" s="20" t="s">
        <v>1381</v>
      </c>
      <c r="AC5" s="20" t="str">
        <f t="shared" si="2"/>
        <v>313</v>
      </c>
      <c r="AD5" s="20" t="str">
        <f t="shared" si="3"/>
        <v>3</v>
      </c>
      <c r="AE5" s="20" t="str">
        <f>VLOOKUP(VALUE(AC5),物品定价!$A:$E,2,0)</f>
        <v>低等攻击天赋书</v>
      </c>
      <c r="AF5" s="20">
        <f>VLOOKUP(VALUE(AC5),物品定价!$A:$E,5,0)</f>
        <v>10</v>
      </c>
      <c r="AG5" s="20">
        <f t="shared" si="4"/>
        <v>30</v>
      </c>
      <c r="AH5" s="20">
        <f>SUM($AG$3:AG5)</f>
        <v>140</v>
      </c>
    </row>
    <row r="6" spans="1:34">
      <c r="A6" s="20">
        <f t="shared" si="0"/>
        <v>104</v>
      </c>
      <c r="B6" s="20">
        <v>4</v>
      </c>
      <c r="C6" s="20">
        <v>1</v>
      </c>
      <c r="D6" s="20">
        <v>130</v>
      </c>
      <c r="E6" s="20">
        <f>SUM($D$3:D6)</f>
        <v>370</v>
      </c>
      <c r="F6" s="20">
        <f>物品定价!$E$2*E6+VLOOKUP($C6,$M$3:$Z$8,12,0)</f>
        <v>0.74</v>
      </c>
      <c r="G6" s="20">
        <v>0</v>
      </c>
      <c r="H6" s="20">
        <f>物品定价!$E$2*G6+VLOOKUP($C6,$M$3:$Z$8,13,0)</f>
        <v>0</v>
      </c>
      <c r="J6" s="20">
        <f>物品定价!$E$2*I6+VLOOKUP($C6,$M$3:$Z$8,14,0)</f>
        <v>0</v>
      </c>
      <c r="M6" s="23">
        <v>4</v>
      </c>
      <c r="N6" s="23">
        <v>203</v>
      </c>
      <c r="O6" s="23">
        <v>5</v>
      </c>
      <c r="P6" s="23">
        <f>IFERROR(VLOOKUP(N6,物品定价!$A:$E,5,0)*O6,0)</f>
        <v>15</v>
      </c>
      <c r="Q6" s="23">
        <v>204</v>
      </c>
      <c r="R6" s="23">
        <v>5</v>
      </c>
      <c r="S6" s="23">
        <f>IFERROR(VLOOKUP(Q6,物品定价!$A:$E,5,0)*R6,0)</f>
        <v>25</v>
      </c>
      <c r="T6" s="23">
        <v>207</v>
      </c>
      <c r="U6" s="23">
        <v>10</v>
      </c>
      <c r="V6" s="23">
        <f>IFERROR(VLOOKUP(T6,物品定价!$A:$E,5,0)*U6,0)</f>
        <v>100</v>
      </c>
      <c r="W6" s="23">
        <f t="shared" si="1"/>
        <v>140</v>
      </c>
      <c r="X6" s="23">
        <f>SUM($W$3:W6)</f>
        <v>225</v>
      </c>
      <c r="Y6" s="23">
        <f>SUM($W$5:W6)</f>
        <v>215</v>
      </c>
      <c r="Z6" s="23">
        <f>SUM($W$6:W6)</f>
        <v>140</v>
      </c>
      <c r="AB6" s="20" t="s">
        <v>1382</v>
      </c>
      <c r="AC6" s="20" t="str">
        <f t="shared" si="2"/>
        <v>313</v>
      </c>
      <c r="AD6" s="20" t="str">
        <f t="shared" si="3"/>
        <v>5</v>
      </c>
      <c r="AE6" s="20" t="str">
        <f>VLOOKUP(VALUE(AC6),物品定价!$A:$E,2,0)</f>
        <v>低等攻击天赋书</v>
      </c>
      <c r="AF6" s="20">
        <f>VLOOKUP(VALUE(AC6),物品定价!$A:$E,5,0)</f>
        <v>10</v>
      </c>
      <c r="AG6" s="20">
        <f t="shared" si="4"/>
        <v>50</v>
      </c>
      <c r="AH6" s="20">
        <f>SUM($AG$3:AG6)</f>
        <v>190</v>
      </c>
    </row>
    <row r="7" spans="1:34">
      <c r="A7" s="20">
        <f t="shared" si="0"/>
        <v>105</v>
      </c>
      <c r="B7" s="20">
        <v>5</v>
      </c>
      <c r="C7" s="20">
        <v>1</v>
      </c>
      <c r="D7" s="20">
        <v>170</v>
      </c>
      <c r="E7" s="20">
        <f>SUM($D$3:D7)</f>
        <v>540</v>
      </c>
      <c r="F7" s="20">
        <f>物品定价!$E$2*E7+VLOOKUP($C7,$M$3:$Z$8,12,0)</f>
        <v>1.08</v>
      </c>
      <c r="G7" s="20">
        <v>0</v>
      </c>
      <c r="H7" s="20">
        <f>物品定价!$E$2*G7+VLOOKUP($C7,$M$3:$Z$8,13,0)</f>
        <v>0</v>
      </c>
      <c r="J7" s="20">
        <f>物品定价!$E$2*I7+VLOOKUP($C7,$M$3:$Z$8,14,0)</f>
        <v>0</v>
      </c>
      <c r="M7" s="23">
        <v>5</v>
      </c>
      <c r="N7" s="23">
        <v>204</v>
      </c>
      <c r="O7" s="23">
        <v>5</v>
      </c>
      <c r="P7" s="23">
        <f>IFERROR(VLOOKUP(N7,物品定价!$A:$E,5,0)*O7,0)</f>
        <v>25</v>
      </c>
      <c r="Q7" s="23">
        <v>205</v>
      </c>
      <c r="R7" s="23">
        <v>5</v>
      </c>
      <c r="S7" s="23">
        <f>IFERROR(VLOOKUP(Q7,物品定价!$A:$E,5,0)*R7,0)</f>
        <v>50</v>
      </c>
      <c r="T7" s="23">
        <v>211</v>
      </c>
      <c r="U7" s="23">
        <v>5</v>
      </c>
      <c r="V7" s="23">
        <f>IFERROR(VLOOKUP(T7,物品定价!$A:$E,5,0)*U7,0)</f>
        <v>100</v>
      </c>
      <c r="W7" s="23">
        <f t="shared" si="1"/>
        <v>175</v>
      </c>
      <c r="X7" s="23">
        <f>SUM($W$3:W7)</f>
        <v>400</v>
      </c>
      <c r="Y7" s="23">
        <f>SUM($W$5:W7)</f>
        <v>390</v>
      </c>
      <c r="Z7" s="23">
        <f>SUM($W$6:W7)</f>
        <v>315</v>
      </c>
      <c r="AB7" s="20" t="s">
        <v>1383</v>
      </c>
      <c r="AC7" s="20" t="str">
        <f t="shared" si="2"/>
        <v>313</v>
      </c>
      <c r="AD7" s="20" t="str">
        <f t="shared" si="3"/>
        <v>8</v>
      </c>
      <c r="AE7" s="20" t="str">
        <f>VLOOKUP(VALUE(AC7),物品定价!$A:$E,2,0)</f>
        <v>低等攻击天赋书</v>
      </c>
      <c r="AF7" s="20">
        <f>VLOOKUP(VALUE(AC7),物品定价!$A:$E,5,0)</f>
        <v>10</v>
      </c>
      <c r="AG7" s="20">
        <f t="shared" si="4"/>
        <v>80</v>
      </c>
      <c r="AH7" s="20">
        <f>SUM($AG$3:AG7)</f>
        <v>270</v>
      </c>
    </row>
    <row r="8" spans="1:34">
      <c r="A8" s="20">
        <f t="shared" si="0"/>
        <v>106</v>
      </c>
      <c r="B8" s="20">
        <v>6</v>
      </c>
      <c r="C8" s="20">
        <v>1</v>
      </c>
      <c r="D8" s="20">
        <v>220</v>
      </c>
      <c r="E8" s="20">
        <f>SUM($D$3:D8)</f>
        <v>760</v>
      </c>
      <c r="F8" s="20">
        <f>物品定价!$E$2*E8+VLOOKUP($C8,$M$3:$Z$8,12,0)</f>
        <v>1.52</v>
      </c>
      <c r="G8" s="20">
        <v>0</v>
      </c>
      <c r="H8" s="20">
        <f>物品定价!$E$2*G8+VLOOKUP($C8,$M$3:$Z$8,13,0)</f>
        <v>0</v>
      </c>
      <c r="J8" s="20">
        <f>物品定价!$E$2*I8+VLOOKUP($C8,$M$3:$Z$8,14,0)</f>
        <v>0</v>
      </c>
      <c r="M8" s="23">
        <v>6</v>
      </c>
      <c r="N8" s="23">
        <v>205</v>
      </c>
      <c r="O8" s="23">
        <v>5</v>
      </c>
      <c r="P8" s="23">
        <f>IFERROR(VLOOKUP(N8,物品定价!$A:$E,5,0)*O8,0)</f>
        <v>50</v>
      </c>
      <c r="Q8" s="23">
        <v>206</v>
      </c>
      <c r="R8" s="23">
        <v>5</v>
      </c>
      <c r="S8" s="23">
        <f>IFERROR(VLOOKUP(Q8,物品定价!$A:$E,5,0)*R8,0)</f>
        <v>100</v>
      </c>
      <c r="T8" s="23">
        <v>211</v>
      </c>
      <c r="U8" s="23">
        <v>10</v>
      </c>
      <c r="V8" s="23">
        <f>IFERROR(VLOOKUP(T8,物品定价!$A:$E,5,0)*U8,0)</f>
        <v>200</v>
      </c>
      <c r="W8" s="23">
        <f t="shared" si="1"/>
        <v>350</v>
      </c>
      <c r="X8" s="23">
        <f>SUM($W$3:W8)</f>
        <v>750</v>
      </c>
      <c r="Y8" s="23">
        <f>SUM($W$5:W8)</f>
        <v>740</v>
      </c>
      <c r="Z8" s="23">
        <f>SUM($W$6:W8)</f>
        <v>665</v>
      </c>
      <c r="AB8" s="20" t="s">
        <v>1384</v>
      </c>
      <c r="AC8" s="20" t="str">
        <f t="shared" si="2"/>
        <v>316</v>
      </c>
      <c r="AD8" s="20" t="str">
        <f t="shared" si="3"/>
        <v>3</v>
      </c>
      <c r="AE8" s="20" t="str">
        <f>VLOOKUP(VALUE(AC8),物品定价!$A:$E,2,0)</f>
        <v>低等生存天赋书</v>
      </c>
      <c r="AF8" s="20">
        <f>VLOOKUP(VALUE(AC8),物品定价!$A:$E,5,0)</f>
        <v>10</v>
      </c>
      <c r="AG8" s="20">
        <f t="shared" si="4"/>
        <v>30</v>
      </c>
      <c r="AH8" s="20">
        <f>SUM($AG$3:AG8)</f>
        <v>300</v>
      </c>
    </row>
    <row r="9" spans="1:34">
      <c r="A9" s="20">
        <f t="shared" si="0"/>
        <v>107</v>
      </c>
      <c r="B9" s="20">
        <v>7</v>
      </c>
      <c r="C9" s="20">
        <v>1</v>
      </c>
      <c r="D9" s="20">
        <v>290</v>
      </c>
      <c r="E9" s="20">
        <f>SUM($D$3:D9)</f>
        <v>1050</v>
      </c>
      <c r="F9" s="20">
        <f>物品定价!$E$2*E9+VLOOKUP($C9,$M$3:$Z$8,12,0)</f>
        <v>2.1</v>
      </c>
      <c r="G9" s="20">
        <v>0</v>
      </c>
      <c r="H9" s="20">
        <f>物品定价!$E$2*G9+VLOOKUP($C9,$M$3:$Z$8,13,0)</f>
        <v>0</v>
      </c>
      <c r="J9" s="20">
        <f>物品定价!$E$2*I9+VLOOKUP($C9,$M$3:$Z$8,14,0)</f>
        <v>0</v>
      </c>
      <c r="AB9" s="20" t="s">
        <v>1385</v>
      </c>
      <c r="AC9" s="20" t="str">
        <f t="shared" si="2"/>
        <v>316</v>
      </c>
      <c r="AD9" s="20" t="str">
        <f t="shared" si="3"/>
        <v>5</v>
      </c>
      <c r="AE9" s="20" t="str">
        <f>VLOOKUP(VALUE(AC9),物品定价!$A:$E,2,0)</f>
        <v>低等生存天赋书</v>
      </c>
      <c r="AF9" s="20">
        <f>VLOOKUP(VALUE(AC9),物品定价!$A:$E,5,0)</f>
        <v>10</v>
      </c>
      <c r="AG9" s="20">
        <f t="shared" si="4"/>
        <v>50</v>
      </c>
      <c r="AH9" s="20">
        <f>SUM($AG$3:AG9)</f>
        <v>350</v>
      </c>
    </row>
    <row r="10" spans="1:34">
      <c r="A10" s="20">
        <f t="shared" si="0"/>
        <v>108</v>
      </c>
      <c r="B10" s="20">
        <v>8</v>
      </c>
      <c r="C10" s="20">
        <v>1</v>
      </c>
      <c r="D10" s="20">
        <v>380</v>
      </c>
      <c r="E10" s="20">
        <f>SUM($D$3:D10)</f>
        <v>1430</v>
      </c>
      <c r="F10" s="20">
        <f>物品定价!$E$2*E10+VLOOKUP($C10,$M$3:$Z$8,12,0)</f>
        <v>2.86</v>
      </c>
      <c r="G10" s="20">
        <v>0</v>
      </c>
      <c r="H10" s="20">
        <f>物品定价!$E$2*G10+VLOOKUP($C10,$M$3:$Z$8,13,0)</f>
        <v>0</v>
      </c>
      <c r="J10" s="20">
        <f>物品定价!$E$2*I10+VLOOKUP($C10,$M$3:$Z$8,14,0)</f>
        <v>0</v>
      </c>
      <c r="AB10" s="20" t="s">
        <v>1386</v>
      </c>
      <c r="AC10" s="20" t="str">
        <f t="shared" si="2"/>
        <v>316</v>
      </c>
      <c r="AD10" s="20" t="str">
        <f t="shared" si="3"/>
        <v>8</v>
      </c>
      <c r="AE10" s="20" t="str">
        <f>VLOOKUP(VALUE(AC10),物品定价!$A:$E,2,0)</f>
        <v>低等生存天赋书</v>
      </c>
      <c r="AF10" s="20">
        <f>VLOOKUP(VALUE(AC10),物品定价!$A:$E,5,0)</f>
        <v>10</v>
      </c>
      <c r="AG10" s="20">
        <f t="shared" si="4"/>
        <v>80</v>
      </c>
      <c r="AH10" s="20">
        <f>SUM($AG$3:AG10)</f>
        <v>430</v>
      </c>
    </row>
    <row r="11" spans="1:34">
      <c r="A11" s="20">
        <f t="shared" si="0"/>
        <v>109</v>
      </c>
      <c r="B11" s="20">
        <v>9</v>
      </c>
      <c r="C11" s="20">
        <v>1</v>
      </c>
      <c r="D11" s="20">
        <v>490</v>
      </c>
      <c r="E11" s="20">
        <f>SUM($D$3:D11)</f>
        <v>1920</v>
      </c>
      <c r="F11" s="20">
        <f>物品定价!$E$2*E11+VLOOKUP($C11,$M$3:$Z$8,12,0)</f>
        <v>3.84</v>
      </c>
      <c r="G11" s="20">
        <v>0</v>
      </c>
      <c r="H11" s="20">
        <f>物品定价!$E$2*G11+VLOOKUP($C11,$M$3:$Z$8,13,0)</f>
        <v>0</v>
      </c>
      <c r="J11" s="20">
        <f>物品定价!$E$2*I11+VLOOKUP($C11,$M$3:$Z$8,14,0)</f>
        <v>0</v>
      </c>
      <c r="L11" s="19" t="s">
        <v>1425</v>
      </c>
      <c r="N11" s="20" t="s">
        <v>1408</v>
      </c>
      <c r="O11" s="20" t="s">
        <v>1426</v>
      </c>
      <c r="AB11" s="20" t="s">
        <v>1387</v>
      </c>
      <c r="AC11" s="20" t="str">
        <f t="shared" si="2"/>
        <v>301</v>
      </c>
      <c r="AD11" s="20" t="str">
        <f t="shared" si="3"/>
        <v>5</v>
      </c>
      <c r="AE11" s="20" t="str">
        <f>VLOOKUP(VALUE(AC11),物品定价!$A:$E,2,0)</f>
        <v>元气牛肉</v>
      </c>
      <c r="AF11" s="20">
        <f>VLOOKUP(VALUE(AC11),物品定价!$A:$E,5,0)</f>
        <v>20</v>
      </c>
      <c r="AG11" s="20">
        <f t="shared" si="4"/>
        <v>100</v>
      </c>
      <c r="AH11" s="20">
        <f>SUM($AG$3:AG11)</f>
        <v>530</v>
      </c>
    </row>
    <row r="12" spans="1:34">
      <c r="A12" s="20">
        <f t="shared" si="0"/>
        <v>110</v>
      </c>
      <c r="B12" s="20">
        <v>10</v>
      </c>
      <c r="C12" s="20">
        <v>1</v>
      </c>
      <c r="D12" s="20">
        <v>510</v>
      </c>
      <c r="E12" s="20">
        <f>SUM($D$3:D12)</f>
        <v>2430</v>
      </c>
      <c r="F12" s="21">
        <f>物品定价!$E$2*E12+VLOOKUP($C12,$M$3:$Z$8,12,0)</f>
        <v>4.8600000000000003</v>
      </c>
      <c r="G12" s="20">
        <v>0</v>
      </c>
      <c r="H12" s="20">
        <f>物品定价!$E$2*G12+VLOOKUP($C12,$M$3:$Z$8,13,0)</f>
        <v>0</v>
      </c>
      <c r="J12" s="20">
        <f>物品定价!$E$2*I12+VLOOKUP($C12,$M$3:$Z$8,14,0)</f>
        <v>0</v>
      </c>
      <c r="L12" s="19" t="s">
        <v>1420</v>
      </c>
      <c r="M12" s="19">
        <v>202</v>
      </c>
      <c r="N12" s="20">
        <f>SUMIF($N$3:$N$8,M12,$O$3:$O$8)+SUMIF($Q$3:$Q$8,M12,$R$3:$R$8)+SUMIF($T$3:$T$8,M12,$U$3:$U$8)</f>
        <v>10</v>
      </c>
      <c r="O12" s="20">
        <f>N12*5</f>
        <v>50</v>
      </c>
      <c r="AB12" s="20" t="s">
        <v>1388</v>
      </c>
      <c r="AC12" s="20" t="str">
        <f t="shared" si="2"/>
        <v>302</v>
      </c>
      <c r="AD12" s="20" t="str">
        <f t="shared" si="3"/>
        <v>3</v>
      </c>
      <c r="AE12" s="20" t="str">
        <f>VLOOKUP(VALUE(AC12),物品定价!$A:$E,2,0)</f>
        <v>“Super-X”</v>
      </c>
      <c r="AF12" s="20">
        <f>VLOOKUP(VALUE(AC12),物品定价!$A:$E,5,0)</f>
        <v>50</v>
      </c>
      <c r="AG12" s="20">
        <f t="shared" si="4"/>
        <v>150</v>
      </c>
      <c r="AH12" s="20">
        <f>SUM($AG$3:AG12)</f>
        <v>680</v>
      </c>
    </row>
    <row r="13" spans="1:34">
      <c r="A13" s="20">
        <f t="shared" si="0"/>
        <v>201</v>
      </c>
      <c r="B13" s="20">
        <v>1</v>
      </c>
      <c r="C13" s="20">
        <v>2</v>
      </c>
      <c r="D13" s="20">
        <v>60</v>
      </c>
      <c r="E13" s="20">
        <f>SUM($D$3:D13)</f>
        <v>2490</v>
      </c>
      <c r="F13" s="25">
        <f>物品定价!$E$2*E13+VLOOKUP($C13,$M$3:$Z$8,12,0)</f>
        <v>14.98</v>
      </c>
      <c r="G13" s="20">
        <f>SUM($D$13:D13)</f>
        <v>60</v>
      </c>
      <c r="H13" s="20">
        <f>物品定价!$E$2*G13+VLOOKUP($C13,$M$3:$Z$8,13,0)</f>
        <v>0.12</v>
      </c>
      <c r="J13" s="20">
        <f>物品定价!$E$2*I13+VLOOKUP($C13,$M$3:$Z$8,14,0)</f>
        <v>0</v>
      </c>
      <c r="L13" s="19" t="s">
        <v>1421</v>
      </c>
      <c r="M13" s="19">
        <v>203</v>
      </c>
      <c r="N13" s="20">
        <f t="shared" ref="N13:N18" si="5">SUMIF($N$3:$N$8,M13,$O$3:$O$8)+SUMIF($Q$3:$Q$8,M13,$R$3:$R$8)+SUMIF($T$3:$T$8,M13,$U$3:$U$8)</f>
        <v>10</v>
      </c>
      <c r="O13" s="20">
        <f t="shared" ref="O13:O18" si="6">N13*5</f>
        <v>50</v>
      </c>
      <c r="AB13" s="20" t="s">
        <v>1389</v>
      </c>
      <c r="AC13" s="20" t="str">
        <f t="shared" si="2"/>
        <v>322</v>
      </c>
      <c r="AD13" s="20" t="str">
        <f t="shared" si="3"/>
        <v>5</v>
      </c>
      <c r="AE13" s="20" t="str">
        <f>VLOOKUP(VALUE(AC13),物品定价!$A:$E,2,0)</f>
        <v>觉醒胶囊</v>
      </c>
      <c r="AF13" s="20">
        <f>VLOOKUP(VALUE(AC13),物品定价!$A:$E,5,0)</f>
        <v>50</v>
      </c>
      <c r="AG13" s="20">
        <f t="shared" si="4"/>
        <v>250</v>
      </c>
      <c r="AH13" s="20">
        <f>SUM($AG$3:AG13)</f>
        <v>930</v>
      </c>
    </row>
    <row r="14" spans="1:34">
      <c r="A14" s="20">
        <f t="shared" si="0"/>
        <v>202</v>
      </c>
      <c r="B14" s="20">
        <v>2</v>
      </c>
      <c r="C14" s="20">
        <v>2</v>
      </c>
      <c r="D14" s="20">
        <v>80</v>
      </c>
      <c r="E14" s="20">
        <f>SUM($D$3:D14)</f>
        <v>2570</v>
      </c>
      <c r="F14" s="20">
        <f>物品定价!$E$2*E14+VLOOKUP($C14,$M$3:$Z$8,12,0)</f>
        <v>15.14</v>
      </c>
      <c r="G14" s="20">
        <f>SUM($D$13:D14)</f>
        <v>140</v>
      </c>
      <c r="H14" s="20">
        <f>物品定价!$E$2*G14+VLOOKUP($C14,$M$3:$Z$8,13,0)</f>
        <v>0.28000000000000003</v>
      </c>
      <c r="J14" s="20">
        <f>物品定价!$E$2*I14+VLOOKUP($C14,$M$3:$Z$8,14,0)</f>
        <v>0</v>
      </c>
      <c r="L14" s="19" t="s">
        <v>1422</v>
      </c>
      <c r="M14" s="19">
        <v>204</v>
      </c>
      <c r="N14" s="20">
        <f t="shared" si="5"/>
        <v>10</v>
      </c>
      <c r="O14" s="20">
        <f t="shared" si="6"/>
        <v>50</v>
      </c>
      <c r="AB14" s="20" t="s">
        <v>1390</v>
      </c>
      <c r="AC14" s="20" t="str">
        <f t="shared" si="2"/>
        <v>314</v>
      </c>
      <c r="AD14" s="20" t="str">
        <f t="shared" si="3"/>
        <v>3</v>
      </c>
      <c r="AE14" s="20" t="str">
        <f>VLOOKUP(VALUE(AC14),物品定价!$A:$E,2,0)</f>
        <v>中等攻击天赋书</v>
      </c>
      <c r="AF14" s="20">
        <f>VLOOKUP(VALUE(AC14),物品定价!$A:$E,5,0)</f>
        <v>30</v>
      </c>
      <c r="AG14" s="20">
        <f t="shared" si="4"/>
        <v>90</v>
      </c>
      <c r="AH14" s="20">
        <f>SUM($AG$3:AG14)</f>
        <v>1020</v>
      </c>
    </row>
    <row r="15" spans="1:34">
      <c r="A15" s="20">
        <f t="shared" si="0"/>
        <v>203</v>
      </c>
      <c r="B15" s="20">
        <v>3</v>
      </c>
      <c r="C15" s="20">
        <v>2</v>
      </c>
      <c r="D15" s="20">
        <v>100</v>
      </c>
      <c r="E15" s="20">
        <f>SUM($D$3:D15)</f>
        <v>2670</v>
      </c>
      <c r="F15" s="20">
        <f>物品定价!$E$2*E15+VLOOKUP($C15,$M$3:$Z$8,12,0)</f>
        <v>15.34</v>
      </c>
      <c r="G15" s="20">
        <f>SUM($D$13:D15)</f>
        <v>240</v>
      </c>
      <c r="H15" s="20">
        <f>物品定价!$E$2*G15+VLOOKUP($C15,$M$3:$Z$8,13,0)</f>
        <v>0.48</v>
      </c>
      <c r="J15" s="20">
        <f>物品定价!$E$2*I15+VLOOKUP($C15,$M$3:$Z$8,14,0)</f>
        <v>0</v>
      </c>
      <c r="L15" s="19" t="s">
        <v>1423</v>
      </c>
      <c r="M15" s="19">
        <v>205</v>
      </c>
      <c r="N15" s="20">
        <f t="shared" si="5"/>
        <v>10</v>
      </c>
      <c r="O15" s="20">
        <f t="shared" si="6"/>
        <v>50</v>
      </c>
      <c r="AB15" s="20" t="s">
        <v>1391</v>
      </c>
      <c r="AC15" s="20" t="str">
        <f t="shared" si="2"/>
        <v>314</v>
      </c>
      <c r="AD15" s="20" t="str">
        <f t="shared" si="3"/>
        <v>5</v>
      </c>
      <c r="AE15" s="20" t="str">
        <f>VLOOKUP(VALUE(AC15),物品定价!$A:$E,2,0)</f>
        <v>中等攻击天赋书</v>
      </c>
      <c r="AF15" s="20">
        <f>VLOOKUP(VALUE(AC15),物品定价!$A:$E,5,0)</f>
        <v>30</v>
      </c>
      <c r="AG15" s="20">
        <f t="shared" si="4"/>
        <v>150</v>
      </c>
      <c r="AH15" s="20">
        <f>SUM($AG$3:AG15)</f>
        <v>1170</v>
      </c>
    </row>
    <row r="16" spans="1:34">
      <c r="A16" s="20">
        <f t="shared" si="0"/>
        <v>204</v>
      </c>
      <c r="B16" s="20">
        <v>4</v>
      </c>
      <c r="C16" s="20">
        <v>2</v>
      </c>
      <c r="D16" s="20">
        <v>130</v>
      </c>
      <c r="E16" s="20">
        <f>SUM($D$3:D16)</f>
        <v>2800</v>
      </c>
      <c r="F16" s="20">
        <f>物品定价!$E$2*E16+VLOOKUP($C16,$M$3:$Z$8,12,0)</f>
        <v>15.600000000000001</v>
      </c>
      <c r="G16" s="20">
        <f>SUM($D$13:D16)</f>
        <v>370</v>
      </c>
      <c r="H16" s="20">
        <f>物品定价!$E$2*G16+VLOOKUP($C16,$M$3:$Z$8,13,0)</f>
        <v>0.74</v>
      </c>
      <c r="J16" s="20">
        <f>物品定价!$E$2*I16+VLOOKUP($C16,$M$3:$Z$8,14,0)</f>
        <v>0</v>
      </c>
      <c r="L16" s="19" t="s">
        <v>1424</v>
      </c>
      <c r="M16" s="19">
        <v>206</v>
      </c>
      <c r="N16" s="20">
        <f t="shared" si="5"/>
        <v>5</v>
      </c>
      <c r="O16" s="20">
        <f t="shared" si="6"/>
        <v>25</v>
      </c>
      <c r="AB16" s="20" t="s">
        <v>1392</v>
      </c>
      <c r="AC16" s="20" t="str">
        <f t="shared" si="2"/>
        <v>314</v>
      </c>
      <c r="AD16" s="20" t="str">
        <f t="shared" si="3"/>
        <v>8</v>
      </c>
      <c r="AE16" s="20" t="str">
        <f>VLOOKUP(VALUE(AC16),物品定价!$A:$E,2,0)</f>
        <v>中等攻击天赋书</v>
      </c>
      <c r="AF16" s="20">
        <f>VLOOKUP(VALUE(AC16),物品定价!$A:$E,5,0)</f>
        <v>30</v>
      </c>
      <c r="AG16" s="20">
        <f t="shared" si="4"/>
        <v>240</v>
      </c>
      <c r="AH16" s="20">
        <f>SUM($AG$3:AG16)</f>
        <v>1410</v>
      </c>
    </row>
    <row r="17" spans="1:34">
      <c r="A17" s="20">
        <f t="shared" si="0"/>
        <v>205</v>
      </c>
      <c r="B17" s="20">
        <v>5</v>
      </c>
      <c r="C17" s="20">
        <v>2</v>
      </c>
      <c r="D17" s="20">
        <v>170</v>
      </c>
      <c r="E17" s="20">
        <f>SUM($D$3:D17)</f>
        <v>2970</v>
      </c>
      <c r="F17" s="20">
        <f>物品定价!$E$2*E17+VLOOKUP($C17,$M$3:$Z$8,12,0)</f>
        <v>15.940000000000001</v>
      </c>
      <c r="G17" s="20">
        <f>SUM($D$13:D17)</f>
        <v>540</v>
      </c>
      <c r="H17" s="20">
        <f>物品定价!$E$2*G17+VLOOKUP($C17,$M$3:$Z$8,13,0)</f>
        <v>1.08</v>
      </c>
      <c r="J17" s="20">
        <f>物品定价!$E$2*I17+VLOOKUP($C17,$M$3:$Z$8,14,0)</f>
        <v>0</v>
      </c>
      <c r="L17" s="19" t="s">
        <v>1412</v>
      </c>
      <c r="M17" s="19">
        <v>207</v>
      </c>
      <c r="N17" s="20">
        <f t="shared" si="5"/>
        <v>15</v>
      </c>
      <c r="O17" s="20">
        <f t="shared" si="6"/>
        <v>75</v>
      </c>
      <c r="AB17" s="20" t="s">
        <v>1393</v>
      </c>
      <c r="AC17" s="20" t="str">
        <f t="shared" si="2"/>
        <v>317</v>
      </c>
      <c r="AD17" s="20" t="str">
        <f t="shared" si="3"/>
        <v>3</v>
      </c>
      <c r="AE17" s="20" t="str">
        <f>VLOOKUP(VALUE(AC17),物品定价!$A:$E,2,0)</f>
        <v>中等生存天赋书</v>
      </c>
      <c r="AF17" s="20">
        <f>VLOOKUP(VALUE(AC17),物品定价!$A:$E,5,0)</f>
        <v>30</v>
      </c>
      <c r="AG17" s="20">
        <f t="shared" si="4"/>
        <v>90</v>
      </c>
      <c r="AH17" s="20">
        <f>SUM($AG$3:AG17)</f>
        <v>1500</v>
      </c>
    </row>
    <row r="18" spans="1:34">
      <c r="A18" s="20">
        <f t="shared" si="0"/>
        <v>206</v>
      </c>
      <c r="B18" s="20">
        <v>6</v>
      </c>
      <c r="C18" s="20">
        <v>2</v>
      </c>
      <c r="D18" s="20">
        <v>220</v>
      </c>
      <c r="E18" s="20">
        <f>SUM($D$3:D18)</f>
        <v>3190</v>
      </c>
      <c r="F18" s="20">
        <f>物品定价!$E$2*E18+VLOOKUP($C18,$M$3:$Z$8,12,0)</f>
        <v>16.38</v>
      </c>
      <c r="G18" s="20">
        <f>SUM($D$13:D18)</f>
        <v>760</v>
      </c>
      <c r="H18" s="20">
        <f>物品定价!$E$2*G18+VLOOKUP($C18,$M$3:$Z$8,13,0)</f>
        <v>1.52</v>
      </c>
      <c r="J18" s="20">
        <f>物品定价!$E$2*I18+VLOOKUP($C18,$M$3:$Z$8,14,0)</f>
        <v>0</v>
      </c>
      <c r="L18" s="19" t="s">
        <v>1413</v>
      </c>
      <c r="M18" s="19">
        <v>211</v>
      </c>
      <c r="N18" s="20">
        <f t="shared" si="5"/>
        <v>15</v>
      </c>
      <c r="O18" s="20">
        <f t="shared" si="6"/>
        <v>75</v>
      </c>
      <c r="AB18" s="20" t="s">
        <v>1394</v>
      </c>
      <c r="AC18" s="20" t="str">
        <f t="shared" si="2"/>
        <v>317</v>
      </c>
      <c r="AD18" s="20" t="str">
        <f t="shared" si="3"/>
        <v>5</v>
      </c>
      <c r="AE18" s="20" t="str">
        <f>VLOOKUP(VALUE(AC18),物品定价!$A:$E,2,0)</f>
        <v>中等生存天赋书</v>
      </c>
      <c r="AF18" s="20">
        <f>VLOOKUP(VALUE(AC18),物品定价!$A:$E,5,0)</f>
        <v>30</v>
      </c>
      <c r="AG18" s="20">
        <f t="shared" si="4"/>
        <v>150</v>
      </c>
      <c r="AH18" s="20">
        <f>SUM($AG$3:AG18)</f>
        <v>1650</v>
      </c>
    </row>
    <row r="19" spans="1:34">
      <c r="A19" s="20">
        <f t="shared" si="0"/>
        <v>207</v>
      </c>
      <c r="B19" s="20">
        <v>7</v>
      </c>
      <c r="C19" s="20">
        <v>2</v>
      </c>
      <c r="D19" s="20">
        <v>290</v>
      </c>
      <c r="E19" s="20">
        <f>SUM($D$3:D19)</f>
        <v>3480</v>
      </c>
      <c r="F19" s="20">
        <f>物品定价!$E$2*E19+VLOOKUP($C19,$M$3:$Z$8,12,0)</f>
        <v>16.96</v>
      </c>
      <c r="G19" s="20">
        <f>SUM($D$13:D19)</f>
        <v>1050</v>
      </c>
      <c r="H19" s="20">
        <f>物品定价!$E$2*G19+VLOOKUP($C19,$M$3:$Z$8,13,0)</f>
        <v>2.1</v>
      </c>
      <c r="J19" s="20">
        <f>物品定价!$E$2*I19+VLOOKUP($C19,$M$3:$Z$8,14,0)</f>
        <v>0</v>
      </c>
      <c r="AB19" s="20" t="s">
        <v>1395</v>
      </c>
      <c r="AC19" s="20" t="str">
        <f t="shared" si="2"/>
        <v>317</v>
      </c>
      <c r="AD19" s="20" t="str">
        <f t="shared" si="3"/>
        <v>8</v>
      </c>
      <c r="AE19" s="20" t="str">
        <f>VLOOKUP(VALUE(AC19),物品定价!$A:$E,2,0)</f>
        <v>中等生存天赋书</v>
      </c>
      <c r="AF19" s="20">
        <f>VLOOKUP(VALUE(AC19),物品定价!$A:$E,5,0)</f>
        <v>30</v>
      </c>
      <c r="AG19" s="20">
        <f t="shared" si="4"/>
        <v>240</v>
      </c>
      <c r="AH19" s="20">
        <f>SUM($AG$3:AG19)</f>
        <v>1890</v>
      </c>
    </row>
    <row r="20" spans="1:34">
      <c r="A20" s="20">
        <f t="shared" si="0"/>
        <v>208</v>
      </c>
      <c r="B20" s="20">
        <v>8</v>
      </c>
      <c r="C20" s="20">
        <v>2</v>
      </c>
      <c r="D20" s="20">
        <v>380</v>
      </c>
      <c r="E20" s="20">
        <f>SUM($D$3:D20)</f>
        <v>3860</v>
      </c>
      <c r="F20" s="20">
        <f>物品定价!$E$2*E20+VLOOKUP($C20,$M$3:$Z$8,12,0)</f>
        <v>17.72</v>
      </c>
      <c r="G20" s="20">
        <f>SUM($D$13:D20)</f>
        <v>1430</v>
      </c>
      <c r="H20" s="20">
        <f>物品定价!$E$2*G20+VLOOKUP($C20,$M$3:$Z$8,13,0)</f>
        <v>2.86</v>
      </c>
      <c r="J20" s="20">
        <f>物品定价!$E$2*I20+VLOOKUP($C20,$M$3:$Z$8,14,0)</f>
        <v>0</v>
      </c>
      <c r="AB20" s="20" t="s">
        <v>1396</v>
      </c>
      <c r="AC20" s="20" t="str">
        <f t="shared" si="2"/>
        <v>302</v>
      </c>
      <c r="AD20" s="20" t="str">
        <f t="shared" si="3"/>
        <v>5</v>
      </c>
      <c r="AE20" s="20" t="str">
        <f>VLOOKUP(VALUE(AC20),物品定价!$A:$E,2,0)</f>
        <v>“Super-X”</v>
      </c>
      <c r="AF20" s="20">
        <f>VLOOKUP(VALUE(AC20),物品定价!$A:$E,5,0)</f>
        <v>50</v>
      </c>
      <c r="AG20" s="20">
        <f t="shared" si="4"/>
        <v>250</v>
      </c>
      <c r="AH20" s="20">
        <f>SUM($AG$3:AG20)</f>
        <v>2140</v>
      </c>
    </row>
    <row r="21" spans="1:34">
      <c r="A21" s="20">
        <f t="shared" si="0"/>
        <v>209</v>
      </c>
      <c r="B21" s="20">
        <v>9</v>
      </c>
      <c r="C21" s="20">
        <v>2</v>
      </c>
      <c r="D21" s="20">
        <v>490</v>
      </c>
      <c r="E21" s="20">
        <f>SUM($D$3:D21)</f>
        <v>4350</v>
      </c>
      <c r="F21" s="20">
        <f>物品定价!$E$2*E21+VLOOKUP($C21,$M$3:$Z$8,12,0)</f>
        <v>18.700000000000003</v>
      </c>
      <c r="G21" s="20">
        <f>SUM($D$13:D21)</f>
        <v>1920</v>
      </c>
      <c r="H21" s="20">
        <f>物品定价!$E$2*G21+VLOOKUP($C21,$M$3:$Z$8,13,0)</f>
        <v>3.84</v>
      </c>
      <c r="J21" s="20">
        <f>物品定价!$E$2*I21+VLOOKUP($C21,$M$3:$Z$8,14,0)</f>
        <v>0</v>
      </c>
      <c r="AB21" s="20" t="s">
        <v>1397</v>
      </c>
      <c r="AC21" s="20" t="str">
        <f t="shared" si="2"/>
        <v>303</v>
      </c>
      <c r="AD21" s="20" t="str">
        <f t="shared" si="3"/>
        <v>3</v>
      </c>
      <c r="AE21" s="20" t="str">
        <f>VLOOKUP(VALUE(AC21),物品定价!$A:$E,2,0)</f>
        <v>肌力药剂</v>
      </c>
      <c r="AF21" s="20">
        <f>VLOOKUP(VALUE(AC21),物品定价!$A:$E,5,0)</f>
        <v>100</v>
      </c>
      <c r="AG21" s="20">
        <f t="shared" si="4"/>
        <v>300</v>
      </c>
      <c r="AH21" s="20">
        <f>SUM($AG$3:AG21)</f>
        <v>2440</v>
      </c>
    </row>
    <row r="22" spans="1:34">
      <c r="A22" s="20">
        <f t="shared" si="0"/>
        <v>210</v>
      </c>
      <c r="B22" s="20">
        <v>10</v>
      </c>
      <c r="C22" s="20">
        <v>2</v>
      </c>
      <c r="D22" s="20">
        <v>510</v>
      </c>
      <c r="E22" s="20">
        <f>SUM($D$3:D22)</f>
        <v>4860</v>
      </c>
      <c r="F22" s="20">
        <f>物品定价!$E$2*E22+VLOOKUP($C22,$M$3:$Z$8,12,0)</f>
        <v>19.72</v>
      </c>
      <c r="G22" s="20">
        <f>SUM($D$13:D22)</f>
        <v>2430</v>
      </c>
      <c r="H22" s="20">
        <f>物品定价!$E$2*G22+VLOOKUP($C22,$M$3:$Z$8,13,0)</f>
        <v>4.8600000000000003</v>
      </c>
      <c r="J22" s="20">
        <f>物品定价!$E$2*I22+VLOOKUP($C22,$M$3:$Z$8,14,0)</f>
        <v>0</v>
      </c>
      <c r="AB22" s="20" t="s">
        <v>1398</v>
      </c>
      <c r="AC22" s="20" t="str">
        <f t="shared" si="2"/>
        <v>323</v>
      </c>
      <c r="AD22" s="20" t="str">
        <f t="shared" si="3"/>
        <v>5</v>
      </c>
      <c r="AE22" s="20" t="str">
        <f>VLOOKUP(VALUE(AC22),物品定价!$A:$E,2,0)</f>
        <v>高级觉醒胶囊</v>
      </c>
      <c r="AF22" s="20">
        <f>VLOOKUP(VALUE(AC22),物品定价!$A:$E,5,0)</f>
        <v>100</v>
      </c>
      <c r="AG22" s="20">
        <f t="shared" si="4"/>
        <v>500</v>
      </c>
      <c r="AH22" s="20">
        <f>SUM($AG$3:AG22)</f>
        <v>2940</v>
      </c>
    </row>
    <row r="23" spans="1:34">
      <c r="A23" s="20">
        <f t="shared" si="0"/>
        <v>211</v>
      </c>
      <c r="B23" s="20">
        <v>11</v>
      </c>
      <c r="C23" s="20">
        <v>2</v>
      </c>
      <c r="D23" s="20">
        <v>540</v>
      </c>
      <c r="E23" s="20">
        <f>SUM($D$3:D23)</f>
        <v>5400</v>
      </c>
      <c r="F23" s="20">
        <f>物品定价!$E$2*E23+VLOOKUP($C23,$M$3:$Z$8,12,0)</f>
        <v>20.8</v>
      </c>
      <c r="G23" s="20">
        <f>SUM($D$13:D23)</f>
        <v>2970</v>
      </c>
      <c r="H23" s="20">
        <f>物品定价!$E$2*G23+VLOOKUP($C23,$M$3:$Z$8,13,0)</f>
        <v>5.94</v>
      </c>
      <c r="J23" s="20">
        <f>物品定价!$E$2*I23+VLOOKUP($C23,$M$3:$Z$8,14,0)</f>
        <v>0</v>
      </c>
      <c r="AB23" s="20" t="s">
        <v>1399</v>
      </c>
      <c r="AC23" s="20" t="str">
        <f t="shared" si="2"/>
        <v>315</v>
      </c>
      <c r="AD23" s="20" t="str">
        <f t="shared" si="3"/>
        <v>3</v>
      </c>
      <c r="AE23" s="20" t="str">
        <f>VLOOKUP(VALUE(AC23),物品定价!$A:$E,2,0)</f>
        <v>高等攻击天赋书</v>
      </c>
      <c r="AF23" s="20">
        <f>VLOOKUP(VALUE(AC23),物品定价!$A:$E,5,0)</f>
        <v>120</v>
      </c>
      <c r="AG23" s="20">
        <f t="shared" si="4"/>
        <v>360</v>
      </c>
      <c r="AH23" s="20">
        <f>SUM($AG$3:AG23)</f>
        <v>3300</v>
      </c>
    </row>
    <row r="24" spans="1:34">
      <c r="A24" s="20">
        <f t="shared" si="0"/>
        <v>212</v>
      </c>
      <c r="B24" s="20">
        <v>12</v>
      </c>
      <c r="C24" s="20">
        <v>2</v>
      </c>
      <c r="D24" s="20">
        <v>570</v>
      </c>
      <c r="E24" s="20">
        <f>SUM($D$3:D24)</f>
        <v>5970</v>
      </c>
      <c r="F24" s="20">
        <f>物品定价!$E$2*E24+VLOOKUP($C24,$M$3:$Z$8,12,0)</f>
        <v>21.939999999999998</v>
      </c>
      <c r="G24" s="20">
        <f>SUM($D$13:D24)</f>
        <v>3540</v>
      </c>
      <c r="H24" s="20">
        <f>物品定价!$E$2*G24+VLOOKUP($C24,$M$3:$Z$8,13,0)</f>
        <v>7.08</v>
      </c>
      <c r="J24" s="20">
        <f>物品定价!$E$2*I24+VLOOKUP($C24,$M$3:$Z$8,14,0)</f>
        <v>0</v>
      </c>
      <c r="AB24" s="20" t="s">
        <v>1400</v>
      </c>
      <c r="AC24" s="20" t="str">
        <f t="shared" si="2"/>
        <v>315</v>
      </c>
      <c r="AD24" s="20" t="str">
        <f t="shared" si="3"/>
        <v>5</v>
      </c>
      <c r="AE24" s="20" t="str">
        <f>VLOOKUP(VALUE(AC24),物品定价!$A:$E,2,0)</f>
        <v>高等攻击天赋书</v>
      </c>
      <c r="AF24" s="20">
        <f>VLOOKUP(VALUE(AC24),物品定价!$A:$E,5,0)</f>
        <v>120</v>
      </c>
      <c r="AG24" s="20">
        <f t="shared" si="4"/>
        <v>600</v>
      </c>
      <c r="AH24" s="20">
        <f>SUM($AG$3:AG24)</f>
        <v>3900</v>
      </c>
    </row>
    <row r="25" spans="1:34">
      <c r="A25" s="20">
        <f t="shared" si="0"/>
        <v>213</v>
      </c>
      <c r="B25" s="20">
        <v>13</v>
      </c>
      <c r="C25" s="20">
        <v>2</v>
      </c>
      <c r="D25" s="20">
        <v>600</v>
      </c>
      <c r="E25" s="20">
        <f>SUM($D$3:D25)</f>
        <v>6570</v>
      </c>
      <c r="F25" s="20">
        <f>物品定价!$E$2*E25+VLOOKUP($C25,$M$3:$Z$8,12,0)</f>
        <v>23.14</v>
      </c>
      <c r="G25" s="20">
        <f>SUM($D$13:D25)</f>
        <v>4140</v>
      </c>
      <c r="H25" s="20">
        <f>物品定价!$E$2*G25+VLOOKUP($C25,$M$3:$Z$8,13,0)</f>
        <v>8.2799999999999994</v>
      </c>
      <c r="J25" s="20">
        <f>物品定价!$E$2*I25+VLOOKUP($C25,$M$3:$Z$8,14,0)</f>
        <v>0</v>
      </c>
      <c r="AB25" s="20" t="s">
        <v>1401</v>
      </c>
      <c r="AC25" s="20" t="str">
        <f t="shared" si="2"/>
        <v>315</v>
      </c>
      <c r="AD25" s="20" t="str">
        <f t="shared" si="3"/>
        <v>8</v>
      </c>
      <c r="AE25" s="20" t="str">
        <f>VLOOKUP(VALUE(AC25),物品定价!$A:$E,2,0)</f>
        <v>高等攻击天赋书</v>
      </c>
      <c r="AF25" s="20">
        <f>VLOOKUP(VALUE(AC25),物品定价!$A:$E,5,0)</f>
        <v>120</v>
      </c>
      <c r="AG25" s="20">
        <f t="shared" si="4"/>
        <v>960</v>
      </c>
      <c r="AH25" s="20">
        <f>SUM($AG$3:AG25)</f>
        <v>4860</v>
      </c>
    </row>
    <row r="26" spans="1:34">
      <c r="A26" s="20">
        <f t="shared" si="0"/>
        <v>214</v>
      </c>
      <c r="B26" s="20">
        <v>14</v>
      </c>
      <c r="C26" s="20">
        <v>2</v>
      </c>
      <c r="D26" s="20">
        <v>630</v>
      </c>
      <c r="E26" s="20">
        <f>SUM($D$3:D26)</f>
        <v>7200</v>
      </c>
      <c r="F26" s="20">
        <f>物品定价!$E$2*E26+VLOOKUP($C26,$M$3:$Z$8,12,0)</f>
        <v>24.4</v>
      </c>
      <c r="G26" s="20">
        <f>SUM($D$13:D26)</f>
        <v>4770</v>
      </c>
      <c r="H26" s="20">
        <f>物品定价!$E$2*G26+VLOOKUP($C26,$M$3:$Z$8,13,0)</f>
        <v>9.5400000000000009</v>
      </c>
      <c r="J26" s="20">
        <f>物品定价!$E$2*I26+VLOOKUP($C26,$M$3:$Z$8,14,0)</f>
        <v>0</v>
      </c>
      <c r="AB26" s="20" t="s">
        <v>1402</v>
      </c>
      <c r="AC26" s="20" t="str">
        <f t="shared" si="2"/>
        <v>318</v>
      </c>
      <c r="AD26" s="20" t="str">
        <f t="shared" si="3"/>
        <v>3</v>
      </c>
      <c r="AE26" s="20" t="str">
        <f>VLOOKUP(VALUE(AC26),物品定价!$A:$E,2,0)</f>
        <v>高等生存天赋书</v>
      </c>
      <c r="AF26" s="20">
        <f>VLOOKUP(VALUE(AC26),物品定价!$A:$E,5,0)</f>
        <v>120</v>
      </c>
      <c r="AG26" s="20">
        <f t="shared" si="4"/>
        <v>360</v>
      </c>
      <c r="AH26" s="20">
        <f>SUM($AG$3:AG26)</f>
        <v>5220</v>
      </c>
    </row>
    <row r="27" spans="1:34">
      <c r="A27" s="20">
        <f t="shared" si="0"/>
        <v>215</v>
      </c>
      <c r="B27" s="20">
        <v>15</v>
      </c>
      <c r="C27" s="20">
        <v>2</v>
      </c>
      <c r="D27" s="20">
        <v>660</v>
      </c>
      <c r="E27" s="20">
        <f>SUM($D$3:D27)</f>
        <v>7860</v>
      </c>
      <c r="F27" s="20">
        <f>物品定价!$E$2*E27+VLOOKUP($C27,$M$3:$Z$8,12,0)</f>
        <v>25.72</v>
      </c>
      <c r="G27" s="20">
        <f>SUM($D$13:D27)</f>
        <v>5430</v>
      </c>
      <c r="H27" s="20">
        <f>物品定价!$E$2*G27+VLOOKUP($C27,$M$3:$Z$8,13,0)</f>
        <v>10.86</v>
      </c>
      <c r="J27" s="20">
        <f>物品定价!$E$2*I27+VLOOKUP($C27,$M$3:$Z$8,14,0)</f>
        <v>0</v>
      </c>
      <c r="AB27" s="20" t="s">
        <v>1403</v>
      </c>
      <c r="AC27" s="20" t="str">
        <f t="shared" si="2"/>
        <v>318</v>
      </c>
      <c r="AD27" s="20" t="str">
        <f t="shared" si="3"/>
        <v>5</v>
      </c>
      <c r="AE27" s="20" t="str">
        <f>VLOOKUP(VALUE(AC27),物品定价!$A:$E,2,0)</f>
        <v>高等生存天赋书</v>
      </c>
      <c r="AF27" s="20">
        <f>VLOOKUP(VALUE(AC27),物品定价!$A:$E,5,0)</f>
        <v>120</v>
      </c>
      <c r="AG27" s="20">
        <f t="shared" si="4"/>
        <v>600</v>
      </c>
      <c r="AH27" s="20">
        <f>SUM($AG$3:AG27)</f>
        <v>5820</v>
      </c>
    </row>
    <row r="28" spans="1:34">
      <c r="A28" s="20">
        <f t="shared" si="0"/>
        <v>216</v>
      </c>
      <c r="B28" s="20">
        <v>16</v>
      </c>
      <c r="C28" s="20">
        <v>2</v>
      </c>
      <c r="D28" s="20">
        <v>690</v>
      </c>
      <c r="E28" s="20">
        <f>SUM($D$3:D28)</f>
        <v>8550</v>
      </c>
      <c r="F28" s="20">
        <f>物品定价!$E$2*E28+VLOOKUP($C28,$M$3:$Z$8,12,0)</f>
        <v>27.1</v>
      </c>
      <c r="G28" s="20">
        <f>SUM($D$13:D28)</f>
        <v>6120</v>
      </c>
      <c r="H28" s="20">
        <f>物品定价!$E$2*G28+VLOOKUP($C28,$M$3:$Z$8,13,0)</f>
        <v>12.24</v>
      </c>
      <c r="J28" s="20">
        <f>物品定价!$E$2*I28+VLOOKUP($C28,$M$3:$Z$8,14,0)</f>
        <v>0</v>
      </c>
      <c r="AB28" s="20" t="s">
        <v>1404</v>
      </c>
      <c r="AC28" s="20" t="str">
        <f t="shared" si="2"/>
        <v>318</v>
      </c>
      <c r="AD28" s="20" t="str">
        <f t="shared" si="3"/>
        <v>8</v>
      </c>
      <c r="AE28" s="20" t="str">
        <f>VLOOKUP(VALUE(AC28),物品定价!$A:$E,2,0)</f>
        <v>高等生存天赋书</v>
      </c>
      <c r="AF28" s="20">
        <f>VLOOKUP(VALUE(AC28),物品定价!$A:$E,5,0)</f>
        <v>120</v>
      </c>
      <c r="AG28" s="20">
        <f t="shared" si="4"/>
        <v>960</v>
      </c>
      <c r="AH28" s="20">
        <f>SUM($AG$3:AG28)</f>
        <v>6780</v>
      </c>
    </row>
    <row r="29" spans="1:34">
      <c r="A29" s="20">
        <f t="shared" si="0"/>
        <v>217</v>
      </c>
      <c r="B29" s="20">
        <v>17</v>
      </c>
      <c r="C29" s="20">
        <v>2</v>
      </c>
      <c r="D29" s="20">
        <v>720</v>
      </c>
      <c r="E29" s="20">
        <f>SUM($D$3:D29)</f>
        <v>9270</v>
      </c>
      <c r="F29" s="20">
        <f>物品定价!$E$2*E29+VLOOKUP($C29,$M$3:$Z$8,12,0)</f>
        <v>28.54</v>
      </c>
      <c r="G29" s="20">
        <f>SUM($D$13:D29)</f>
        <v>6840</v>
      </c>
      <c r="H29" s="20">
        <f>物品定价!$E$2*G29+VLOOKUP($C29,$M$3:$Z$8,13,0)</f>
        <v>13.68</v>
      </c>
      <c r="J29" s="20">
        <f>物品定价!$E$2*I29+VLOOKUP($C29,$M$3:$Z$8,14,0)</f>
        <v>0</v>
      </c>
      <c r="AB29" s="20" t="s">
        <v>1405</v>
      </c>
      <c r="AC29" s="20" t="str">
        <f t="shared" si="2"/>
        <v>303</v>
      </c>
      <c r="AD29" s="20" t="str">
        <f t="shared" si="3"/>
        <v>5</v>
      </c>
      <c r="AE29" s="20" t="str">
        <f>VLOOKUP(VALUE(AC29),物品定价!$A:$E,2,0)</f>
        <v>肌力药剂</v>
      </c>
      <c r="AF29" s="20">
        <f>VLOOKUP(VALUE(AC29),物品定价!$A:$E,5,0)</f>
        <v>100</v>
      </c>
      <c r="AG29" s="20">
        <f t="shared" si="4"/>
        <v>500</v>
      </c>
      <c r="AH29" s="20">
        <f>SUM($AG$3:AG29)</f>
        <v>7280</v>
      </c>
    </row>
    <row r="30" spans="1:34">
      <c r="A30" s="20">
        <f t="shared" si="0"/>
        <v>218</v>
      </c>
      <c r="B30" s="20">
        <v>18</v>
      </c>
      <c r="C30" s="20">
        <v>2</v>
      </c>
      <c r="D30" s="20">
        <v>760</v>
      </c>
      <c r="E30" s="20">
        <f>SUM($D$3:D30)</f>
        <v>10030</v>
      </c>
      <c r="F30" s="20">
        <f>物品定价!$E$2*E30+VLOOKUP($C30,$M$3:$Z$8,12,0)</f>
        <v>30.06</v>
      </c>
      <c r="G30" s="20">
        <f>SUM($D$13:D30)</f>
        <v>7600</v>
      </c>
      <c r="H30" s="20">
        <f>物品定价!$E$2*G30+VLOOKUP($C30,$M$3:$Z$8,13,0)</f>
        <v>15.200000000000001</v>
      </c>
      <c r="J30" s="20">
        <f>物品定价!$E$2*I30+VLOOKUP($C30,$M$3:$Z$8,14,0)</f>
        <v>0</v>
      </c>
    </row>
    <row r="31" spans="1:34">
      <c r="A31" s="20">
        <f t="shared" si="0"/>
        <v>219</v>
      </c>
      <c r="B31" s="20">
        <v>19</v>
      </c>
      <c r="C31" s="20">
        <v>2</v>
      </c>
      <c r="D31" s="20">
        <v>800</v>
      </c>
      <c r="E31" s="20">
        <f>SUM($D$3:D31)</f>
        <v>10830</v>
      </c>
      <c r="F31" s="20">
        <f>物品定价!$E$2*E31+VLOOKUP($C31,$M$3:$Z$8,12,0)</f>
        <v>31.66</v>
      </c>
      <c r="G31" s="20">
        <f>SUM($D$13:D31)</f>
        <v>8400</v>
      </c>
      <c r="H31" s="20">
        <f>物品定价!$E$2*G31+VLOOKUP($C31,$M$3:$Z$8,13,0)</f>
        <v>16.8</v>
      </c>
      <c r="J31" s="20">
        <f>物品定价!$E$2*I31+VLOOKUP($C31,$M$3:$Z$8,14,0)</f>
        <v>0</v>
      </c>
      <c r="AC31" s="20" t="s">
        <v>1408</v>
      </c>
      <c r="AD31" s="20" t="s">
        <v>1426</v>
      </c>
    </row>
    <row r="32" spans="1:34">
      <c r="A32" s="20">
        <f t="shared" si="0"/>
        <v>220</v>
      </c>
      <c r="B32" s="20">
        <v>20</v>
      </c>
      <c r="C32" s="20">
        <v>2</v>
      </c>
      <c r="D32" s="20">
        <v>900</v>
      </c>
      <c r="E32" s="20">
        <f>SUM($D$3:D32)</f>
        <v>11730</v>
      </c>
      <c r="F32" s="21">
        <f>物品定价!$E$2*E32+VLOOKUP($C32,$M$3:$Z$8,12,0)</f>
        <v>33.46</v>
      </c>
      <c r="G32" s="20">
        <f>SUM($D$13:D32)</f>
        <v>9300</v>
      </c>
      <c r="H32" s="21">
        <f>物品定价!$E$2*G32+VLOOKUP($C32,$M$3:$Z$8,13,0)</f>
        <v>18.600000000000001</v>
      </c>
      <c r="J32" s="21">
        <f>物品定价!$E$2*I32+VLOOKUP($C32,$M$3:$Z$8,14,0)</f>
        <v>0</v>
      </c>
      <c r="AB32" s="20" t="s">
        <v>1412</v>
      </c>
      <c r="AC32" s="20">
        <f>VALUE(AD3+AD11)</f>
        <v>8</v>
      </c>
      <c r="AD32" s="20">
        <f>AC32*5</f>
        <v>40</v>
      </c>
    </row>
    <row r="33" spans="1:30">
      <c r="A33" s="20">
        <f t="shared" si="0"/>
        <v>301</v>
      </c>
      <c r="B33" s="20">
        <v>1</v>
      </c>
      <c r="C33" s="20">
        <v>3</v>
      </c>
      <c r="D33" s="20">
        <v>60</v>
      </c>
      <c r="E33" s="20">
        <f>SUM($D$3:D33)</f>
        <v>11790</v>
      </c>
      <c r="F33" s="25">
        <f>物品定价!$E$2*E33+VLOOKUP($C33,$M$3:$Z$8,12,0)</f>
        <v>108.58</v>
      </c>
      <c r="G33" s="20">
        <f>SUM($D$13:D33)</f>
        <v>9360</v>
      </c>
      <c r="H33" s="25">
        <f>物品定价!$E$2*G33+VLOOKUP($C33,$M$3:$Z$8,13,0)</f>
        <v>93.72</v>
      </c>
      <c r="I33" s="20">
        <f>SUM($D$33:D33)</f>
        <v>60</v>
      </c>
      <c r="J33" s="25">
        <f>物品定价!$E$2*I33+VLOOKUP($C33,$M$3:$Z$8,14,0)</f>
        <v>0.12</v>
      </c>
      <c r="AB33" s="20" t="s">
        <v>1413</v>
      </c>
      <c r="AC33" s="20">
        <f>VALUE(AD12+AD20)</f>
        <v>8</v>
      </c>
      <c r="AD33" s="20">
        <f t="shared" ref="AD33:AD39" si="7">AC33*5</f>
        <v>40</v>
      </c>
    </row>
    <row r="34" spans="1:30">
      <c r="A34" s="20">
        <f t="shared" si="0"/>
        <v>302</v>
      </c>
      <c r="B34" s="20">
        <v>2</v>
      </c>
      <c r="C34" s="20">
        <v>3</v>
      </c>
      <c r="D34" s="20">
        <v>80</v>
      </c>
      <c r="E34" s="20">
        <f>SUM($D$3:D34)</f>
        <v>11870</v>
      </c>
      <c r="F34" s="20">
        <f>物品定价!$E$2*E34+VLOOKUP($C34,$M$3:$Z$8,12,0)</f>
        <v>108.74000000000001</v>
      </c>
      <c r="G34" s="20">
        <f>SUM($D$13:D34)</f>
        <v>9440</v>
      </c>
      <c r="H34" s="20">
        <f>物品定价!$E$2*G34+VLOOKUP($C34,$M$3:$Z$8,13,0)</f>
        <v>93.88</v>
      </c>
      <c r="I34" s="20">
        <f>SUM($D$33:D34)</f>
        <v>140</v>
      </c>
      <c r="J34" s="20">
        <f>物品定价!$E$2*I34+VLOOKUP($C34,$M$3:$Z$8,14,0)</f>
        <v>0.28000000000000003</v>
      </c>
      <c r="AB34" s="20" t="s">
        <v>1414</v>
      </c>
      <c r="AC34" s="20">
        <f>VALUE(AD21+AD29)</f>
        <v>8</v>
      </c>
      <c r="AD34" s="20">
        <f t="shared" si="7"/>
        <v>40</v>
      </c>
    </row>
    <row r="35" spans="1:30">
      <c r="A35" s="20">
        <f t="shared" si="0"/>
        <v>303</v>
      </c>
      <c r="B35" s="20">
        <v>3</v>
      </c>
      <c r="C35" s="20">
        <v>3</v>
      </c>
      <c r="D35" s="20">
        <v>100</v>
      </c>
      <c r="E35" s="20">
        <f>SUM($D$3:D35)</f>
        <v>11970</v>
      </c>
      <c r="F35" s="20">
        <f>物品定价!$E$2*E35+VLOOKUP($C35,$M$3:$Z$8,12,0)</f>
        <v>108.94</v>
      </c>
      <c r="G35" s="20">
        <f>SUM($D$13:D35)</f>
        <v>9540</v>
      </c>
      <c r="H35" s="20">
        <f>物品定价!$E$2*G35+VLOOKUP($C35,$M$3:$Z$8,13,0)</f>
        <v>94.08</v>
      </c>
      <c r="I35" s="20">
        <f>SUM($D$33:D35)</f>
        <v>240</v>
      </c>
      <c r="J35" s="20">
        <f>物品定价!$E$2*I35+VLOOKUP($C35,$M$3:$Z$8,14,0)</f>
        <v>0.48</v>
      </c>
      <c r="AB35" s="20" t="s">
        <v>1415</v>
      </c>
      <c r="AC35" s="20">
        <f>VALUE(AD5+AD6+AD7+AD8+AD9+AD10)</f>
        <v>32</v>
      </c>
      <c r="AD35" s="20">
        <f t="shared" si="7"/>
        <v>160</v>
      </c>
    </row>
    <row r="36" spans="1:30">
      <c r="A36" s="20">
        <f t="shared" si="0"/>
        <v>304</v>
      </c>
      <c r="B36" s="20">
        <v>4</v>
      </c>
      <c r="C36" s="20">
        <v>3</v>
      </c>
      <c r="D36" s="20">
        <v>130</v>
      </c>
      <c r="E36" s="20">
        <f>SUM($D$3:D36)</f>
        <v>12100</v>
      </c>
      <c r="F36" s="20">
        <f>物品定价!$E$2*E36+VLOOKUP($C36,$M$3:$Z$8,12,0)</f>
        <v>109.2</v>
      </c>
      <c r="G36" s="20">
        <f>SUM($D$13:D36)</f>
        <v>9670</v>
      </c>
      <c r="H36" s="20">
        <f>物品定价!$E$2*G36+VLOOKUP($C36,$M$3:$Z$8,13,0)</f>
        <v>94.34</v>
      </c>
      <c r="I36" s="20">
        <f>SUM($D$33:D36)</f>
        <v>370</v>
      </c>
      <c r="J36" s="20">
        <f>物品定价!$E$2*I36+VLOOKUP($C36,$M$3:$Z$8,14,0)</f>
        <v>0.74</v>
      </c>
      <c r="AB36" s="20" t="s">
        <v>1416</v>
      </c>
      <c r="AC36" s="20">
        <f>VALUE(AD14+AD15+AD16+AD17+AD18+AD19)</f>
        <v>32</v>
      </c>
      <c r="AD36" s="20">
        <f t="shared" si="7"/>
        <v>160</v>
      </c>
    </row>
    <row r="37" spans="1:30">
      <c r="A37" s="20">
        <f t="shared" si="0"/>
        <v>305</v>
      </c>
      <c r="B37" s="20">
        <v>5</v>
      </c>
      <c r="C37" s="20">
        <v>3</v>
      </c>
      <c r="D37" s="20">
        <v>170</v>
      </c>
      <c r="E37" s="20">
        <f>SUM($D$3:D37)</f>
        <v>12270</v>
      </c>
      <c r="F37" s="20">
        <f>物品定价!$E$2*E37+VLOOKUP($C37,$M$3:$Z$8,12,0)</f>
        <v>109.53999999999999</v>
      </c>
      <c r="G37" s="20">
        <f>SUM($D$13:D37)</f>
        <v>9840</v>
      </c>
      <c r="H37" s="20">
        <f>物品定价!$E$2*G37+VLOOKUP($C37,$M$3:$Z$8,13,0)</f>
        <v>94.68</v>
      </c>
      <c r="I37" s="20">
        <f>SUM($D$33:D37)</f>
        <v>540</v>
      </c>
      <c r="J37" s="20">
        <f>物品定价!$E$2*I37+VLOOKUP($C37,$M$3:$Z$8,14,0)</f>
        <v>1.08</v>
      </c>
      <c r="AB37" s="20" t="s">
        <v>1417</v>
      </c>
      <c r="AC37" s="20">
        <f>VALUE(AD23+AD24+AD25+AD26+AD27+AD28)</f>
        <v>32</v>
      </c>
      <c r="AD37" s="20">
        <f t="shared" si="7"/>
        <v>160</v>
      </c>
    </row>
    <row r="38" spans="1:30">
      <c r="A38" s="20">
        <f t="shared" si="0"/>
        <v>306</v>
      </c>
      <c r="B38" s="20">
        <v>6</v>
      </c>
      <c r="C38" s="20">
        <v>3</v>
      </c>
      <c r="D38" s="20">
        <v>220</v>
      </c>
      <c r="E38" s="20">
        <f>SUM($D$3:D38)</f>
        <v>12490</v>
      </c>
      <c r="F38" s="20">
        <f>物品定价!$E$2*E38+VLOOKUP($C38,$M$3:$Z$8,12,0)</f>
        <v>109.98</v>
      </c>
      <c r="G38" s="20">
        <f>SUM($D$13:D38)</f>
        <v>10060</v>
      </c>
      <c r="H38" s="20">
        <f>物品定价!$E$2*G38+VLOOKUP($C38,$M$3:$Z$8,13,0)</f>
        <v>95.12</v>
      </c>
      <c r="I38" s="20">
        <f>SUM($D$33:D38)</f>
        <v>760</v>
      </c>
      <c r="J38" s="20">
        <f>物品定价!$E$2*I38+VLOOKUP($C38,$M$3:$Z$8,14,0)</f>
        <v>1.52</v>
      </c>
      <c r="AB38" s="20" t="s">
        <v>1418</v>
      </c>
      <c r="AC38" s="20">
        <f>VALUE(AD4+AD13)</f>
        <v>6</v>
      </c>
      <c r="AD38" s="20">
        <f t="shared" si="7"/>
        <v>30</v>
      </c>
    </row>
    <row r="39" spans="1:30">
      <c r="A39" s="20">
        <f t="shared" si="0"/>
        <v>307</v>
      </c>
      <c r="B39" s="20">
        <v>7</v>
      </c>
      <c r="C39" s="20">
        <v>3</v>
      </c>
      <c r="D39" s="20">
        <v>290</v>
      </c>
      <c r="E39" s="20">
        <f>SUM($D$3:D39)</f>
        <v>12780</v>
      </c>
      <c r="F39" s="20">
        <f>物品定价!$E$2*E39+VLOOKUP($C39,$M$3:$Z$8,12,0)</f>
        <v>110.56</v>
      </c>
      <c r="G39" s="20">
        <f>SUM($D$13:D39)</f>
        <v>10350</v>
      </c>
      <c r="H39" s="20">
        <f>物品定价!$E$2*G39+VLOOKUP($C39,$M$3:$Z$8,13,0)</f>
        <v>95.7</v>
      </c>
      <c r="I39" s="20">
        <f>SUM($D$33:D39)</f>
        <v>1050</v>
      </c>
      <c r="J39" s="20">
        <f>物品定价!$E$2*I39+VLOOKUP($C39,$M$3:$Z$8,14,0)</f>
        <v>2.1</v>
      </c>
      <c r="AB39" s="20" t="s">
        <v>1419</v>
      </c>
      <c r="AC39" s="20">
        <f>VALUE(AD22)</f>
        <v>5</v>
      </c>
      <c r="AD39" s="20">
        <f t="shared" si="7"/>
        <v>25</v>
      </c>
    </row>
    <row r="40" spans="1:30">
      <c r="A40" s="20">
        <f t="shared" si="0"/>
        <v>308</v>
      </c>
      <c r="B40" s="20">
        <v>8</v>
      </c>
      <c r="C40" s="20">
        <v>3</v>
      </c>
      <c r="D40" s="20">
        <v>380</v>
      </c>
      <c r="E40" s="20">
        <f>SUM($D$3:D40)</f>
        <v>13160</v>
      </c>
      <c r="F40" s="20">
        <f>物品定价!$E$2*E40+VLOOKUP($C40,$M$3:$Z$8,12,0)</f>
        <v>111.32</v>
      </c>
      <c r="G40" s="20">
        <f>SUM($D$13:D40)</f>
        <v>10730</v>
      </c>
      <c r="H40" s="20">
        <f>物品定价!$E$2*G40+VLOOKUP($C40,$M$3:$Z$8,13,0)</f>
        <v>96.460000000000008</v>
      </c>
      <c r="I40" s="20">
        <f>SUM($D$33:D40)</f>
        <v>1430</v>
      </c>
      <c r="J40" s="20">
        <f>物品定价!$E$2*I40+VLOOKUP($C40,$M$3:$Z$8,14,0)</f>
        <v>2.86</v>
      </c>
    </row>
    <row r="41" spans="1:30">
      <c r="A41" s="20">
        <f t="shared" si="0"/>
        <v>309</v>
      </c>
      <c r="B41" s="20">
        <v>9</v>
      </c>
      <c r="C41" s="20">
        <v>3</v>
      </c>
      <c r="D41" s="20">
        <v>490</v>
      </c>
      <c r="E41" s="20">
        <f>SUM($D$3:D41)</f>
        <v>13650</v>
      </c>
      <c r="F41" s="20">
        <f>物品定价!$E$2*E41+VLOOKUP($C41,$M$3:$Z$8,12,0)</f>
        <v>112.3</v>
      </c>
      <c r="G41" s="20">
        <f>SUM($D$13:D41)</f>
        <v>11220</v>
      </c>
      <c r="H41" s="20">
        <f>物品定价!$E$2*G41+VLOOKUP($C41,$M$3:$Z$8,13,0)</f>
        <v>97.44</v>
      </c>
      <c r="I41" s="20">
        <f>SUM($D$33:D41)</f>
        <v>1920</v>
      </c>
      <c r="J41" s="20">
        <f>物品定价!$E$2*I41+VLOOKUP($C41,$M$3:$Z$8,14,0)</f>
        <v>3.84</v>
      </c>
    </row>
    <row r="42" spans="1:30">
      <c r="A42" s="20">
        <f t="shared" si="0"/>
        <v>310</v>
      </c>
      <c r="B42" s="20">
        <v>10</v>
      </c>
      <c r="C42" s="20">
        <v>3</v>
      </c>
      <c r="D42" s="20">
        <v>510</v>
      </c>
      <c r="E42" s="20">
        <f>SUM($D$3:D42)</f>
        <v>14160</v>
      </c>
      <c r="F42" s="20">
        <f>物品定价!$E$2*E42+VLOOKUP($C42,$M$3:$Z$8,12,0)</f>
        <v>113.32</v>
      </c>
      <c r="G42" s="20">
        <f>SUM($D$13:D42)</f>
        <v>11730</v>
      </c>
      <c r="H42" s="20">
        <f>物品定价!$E$2*G42+VLOOKUP($C42,$M$3:$Z$8,13,0)</f>
        <v>98.460000000000008</v>
      </c>
      <c r="I42" s="20">
        <f>SUM($D$33:D42)</f>
        <v>2430</v>
      </c>
      <c r="J42" s="20">
        <f>物品定价!$E$2*I42+VLOOKUP($C42,$M$3:$Z$8,14,0)</f>
        <v>4.8600000000000003</v>
      </c>
    </row>
    <row r="43" spans="1:30">
      <c r="A43" s="20">
        <f t="shared" si="0"/>
        <v>311</v>
      </c>
      <c r="B43" s="20">
        <v>11</v>
      </c>
      <c r="C43" s="20">
        <v>3</v>
      </c>
      <c r="D43" s="20">
        <v>540</v>
      </c>
      <c r="E43" s="20">
        <f>SUM($D$3:D43)</f>
        <v>14700</v>
      </c>
      <c r="F43" s="20">
        <f>物品定价!$E$2*E43+VLOOKUP($C43,$M$3:$Z$8,12,0)</f>
        <v>114.4</v>
      </c>
      <c r="G43" s="20">
        <f>SUM($D$13:D43)</f>
        <v>12270</v>
      </c>
      <c r="H43" s="20">
        <f>物品定价!$E$2*G43+VLOOKUP($C43,$M$3:$Z$8,13,0)</f>
        <v>99.539999999999992</v>
      </c>
      <c r="I43" s="20">
        <f>SUM($D$33:D43)</f>
        <v>2970</v>
      </c>
      <c r="J43" s="20">
        <f>物品定价!$E$2*I43+VLOOKUP($C43,$M$3:$Z$8,14,0)</f>
        <v>5.94</v>
      </c>
    </row>
    <row r="44" spans="1:30">
      <c r="A44" s="20">
        <f t="shared" si="0"/>
        <v>312</v>
      </c>
      <c r="B44" s="20">
        <v>12</v>
      </c>
      <c r="C44" s="20">
        <v>3</v>
      </c>
      <c r="D44" s="20">
        <v>570</v>
      </c>
      <c r="E44" s="20">
        <f>SUM($D$3:D44)</f>
        <v>15270</v>
      </c>
      <c r="F44" s="20">
        <f>物品定价!$E$2*E44+VLOOKUP($C44,$M$3:$Z$8,12,0)</f>
        <v>115.53999999999999</v>
      </c>
      <c r="G44" s="20">
        <f>SUM($D$13:D44)</f>
        <v>12840</v>
      </c>
      <c r="H44" s="20">
        <f>物品定价!$E$2*G44+VLOOKUP($C44,$M$3:$Z$8,13,0)</f>
        <v>100.68</v>
      </c>
      <c r="I44" s="20">
        <f>SUM($D$33:D44)</f>
        <v>3540</v>
      </c>
      <c r="J44" s="20">
        <f>物品定价!$E$2*I44+VLOOKUP($C44,$M$3:$Z$8,14,0)</f>
        <v>7.08</v>
      </c>
    </row>
    <row r="45" spans="1:30">
      <c r="A45" s="20">
        <f t="shared" si="0"/>
        <v>313</v>
      </c>
      <c r="B45" s="20">
        <v>13</v>
      </c>
      <c r="C45" s="20">
        <v>3</v>
      </c>
      <c r="D45" s="20">
        <v>600</v>
      </c>
      <c r="E45" s="20">
        <f>SUM($D$3:D45)</f>
        <v>15870</v>
      </c>
      <c r="F45" s="20">
        <f>物品定价!$E$2*E45+VLOOKUP($C45,$M$3:$Z$8,12,0)</f>
        <v>116.74000000000001</v>
      </c>
      <c r="G45" s="20">
        <f>SUM($D$13:D45)</f>
        <v>13440</v>
      </c>
      <c r="H45" s="20">
        <f>物品定价!$E$2*G45+VLOOKUP($C45,$M$3:$Z$8,13,0)</f>
        <v>101.88</v>
      </c>
      <c r="I45" s="20">
        <f>SUM($D$33:D45)</f>
        <v>4140</v>
      </c>
      <c r="J45" s="20">
        <f>物品定价!$E$2*I45+VLOOKUP($C45,$M$3:$Z$8,14,0)</f>
        <v>8.2799999999999994</v>
      </c>
    </row>
    <row r="46" spans="1:30">
      <c r="A46" s="20">
        <f t="shared" si="0"/>
        <v>314</v>
      </c>
      <c r="B46" s="20">
        <v>14</v>
      </c>
      <c r="C46" s="20">
        <v>3</v>
      </c>
      <c r="D46" s="20">
        <v>630</v>
      </c>
      <c r="E46" s="20">
        <f>SUM($D$3:D46)</f>
        <v>16500</v>
      </c>
      <c r="F46" s="20">
        <f>物品定价!$E$2*E46+VLOOKUP($C46,$M$3:$Z$8,12,0)</f>
        <v>118</v>
      </c>
      <c r="G46" s="20">
        <f>SUM($D$13:D46)</f>
        <v>14070</v>
      </c>
      <c r="H46" s="20">
        <f>物品定价!$E$2*G46+VLOOKUP($C46,$M$3:$Z$8,13,0)</f>
        <v>103.14</v>
      </c>
      <c r="I46" s="20">
        <f>SUM($D$33:D46)</f>
        <v>4770</v>
      </c>
      <c r="J46" s="20">
        <f>物品定价!$E$2*I46+VLOOKUP($C46,$M$3:$Z$8,14,0)</f>
        <v>9.5400000000000009</v>
      </c>
    </row>
    <row r="47" spans="1:30">
      <c r="A47" s="20">
        <f t="shared" si="0"/>
        <v>315</v>
      </c>
      <c r="B47" s="20">
        <v>15</v>
      </c>
      <c r="C47" s="20">
        <v>3</v>
      </c>
      <c r="D47" s="20">
        <v>660</v>
      </c>
      <c r="E47" s="20">
        <f>SUM($D$3:D47)</f>
        <v>17160</v>
      </c>
      <c r="F47" s="20">
        <f>物品定价!$E$2*E47+VLOOKUP($C47,$M$3:$Z$8,12,0)</f>
        <v>119.32</v>
      </c>
      <c r="G47" s="20">
        <f>SUM($D$13:D47)</f>
        <v>14730</v>
      </c>
      <c r="H47" s="20">
        <f>物品定价!$E$2*G47+VLOOKUP($C47,$M$3:$Z$8,13,0)</f>
        <v>104.46000000000001</v>
      </c>
      <c r="I47" s="20">
        <f>SUM($D$33:D47)</f>
        <v>5430</v>
      </c>
      <c r="J47" s="20">
        <f>物品定价!$E$2*I47+VLOOKUP($C47,$M$3:$Z$8,14,0)</f>
        <v>10.86</v>
      </c>
    </row>
    <row r="48" spans="1:30">
      <c r="A48" s="20">
        <f t="shared" si="0"/>
        <v>316</v>
      </c>
      <c r="B48" s="20">
        <v>16</v>
      </c>
      <c r="C48" s="20">
        <v>3</v>
      </c>
      <c r="D48" s="20">
        <v>690</v>
      </c>
      <c r="E48" s="20">
        <f>SUM($D$3:D48)</f>
        <v>17850</v>
      </c>
      <c r="F48" s="20">
        <f>物品定价!$E$2*E48+VLOOKUP($C48,$M$3:$Z$8,12,0)</f>
        <v>120.7</v>
      </c>
      <c r="G48" s="20">
        <f>SUM($D$13:D48)</f>
        <v>15420</v>
      </c>
      <c r="H48" s="20">
        <f>物品定价!$E$2*G48+VLOOKUP($C48,$M$3:$Z$8,13,0)</f>
        <v>105.84</v>
      </c>
      <c r="I48" s="20">
        <f>SUM($D$33:D48)</f>
        <v>6120</v>
      </c>
      <c r="J48" s="20">
        <f>物品定价!$E$2*I48+VLOOKUP($C48,$M$3:$Z$8,14,0)</f>
        <v>12.24</v>
      </c>
    </row>
    <row r="49" spans="1:10">
      <c r="A49" s="20">
        <f t="shared" si="0"/>
        <v>317</v>
      </c>
      <c r="B49" s="20">
        <v>17</v>
      </c>
      <c r="C49" s="20">
        <v>3</v>
      </c>
      <c r="D49" s="20">
        <v>720</v>
      </c>
      <c r="E49" s="20">
        <f>SUM($D$3:D49)</f>
        <v>18570</v>
      </c>
      <c r="F49" s="20">
        <f>物品定价!$E$2*E49+VLOOKUP($C49,$M$3:$Z$8,12,0)</f>
        <v>122.14</v>
      </c>
      <c r="G49" s="20">
        <f>SUM($D$13:D49)</f>
        <v>16140</v>
      </c>
      <c r="H49" s="20">
        <f>物品定价!$E$2*G49+VLOOKUP($C49,$M$3:$Z$8,13,0)</f>
        <v>107.28</v>
      </c>
      <c r="I49" s="20">
        <f>SUM($D$33:D49)</f>
        <v>6840</v>
      </c>
      <c r="J49" s="20">
        <f>物品定价!$E$2*I49+VLOOKUP($C49,$M$3:$Z$8,14,0)</f>
        <v>13.68</v>
      </c>
    </row>
    <row r="50" spans="1:10">
      <c r="A50" s="20">
        <f t="shared" si="0"/>
        <v>318</v>
      </c>
      <c r="B50" s="20">
        <v>18</v>
      </c>
      <c r="C50" s="20">
        <v>3</v>
      </c>
      <c r="D50" s="20">
        <v>760</v>
      </c>
      <c r="E50" s="20">
        <f>SUM($D$3:D50)</f>
        <v>19330</v>
      </c>
      <c r="F50" s="20">
        <f>物品定价!$E$2*E50+VLOOKUP($C50,$M$3:$Z$8,12,0)</f>
        <v>123.66</v>
      </c>
      <c r="G50" s="20">
        <f>SUM($D$13:D50)</f>
        <v>16900</v>
      </c>
      <c r="H50" s="20">
        <f>物品定价!$E$2*G50+VLOOKUP($C50,$M$3:$Z$8,13,0)</f>
        <v>108.8</v>
      </c>
      <c r="I50" s="20">
        <f>SUM($D$33:D50)</f>
        <v>7600</v>
      </c>
      <c r="J50" s="20">
        <f>物品定价!$E$2*I50+VLOOKUP($C50,$M$3:$Z$8,14,0)</f>
        <v>15.200000000000001</v>
      </c>
    </row>
    <row r="51" spans="1:10">
      <c r="A51" s="20">
        <f t="shared" si="0"/>
        <v>319</v>
      </c>
      <c r="B51" s="20">
        <v>19</v>
      </c>
      <c r="C51" s="20">
        <v>3</v>
      </c>
      <c r="D51" s="20">
        <v>800</v>
      </c>
      <c r="E51" s="20">
        <f>SUM($D$3:D51)</f>
        <v>20130</v>
      </c>
      <c r="F51" s="20">
        <f>物品定价!$E$2*E51+VLOOKUP($C51,$M$3:$Z$8,12,0)</f>
        <v>125.25999999999999</v>
      </c>
      <c r="G51" s="20">
        <f>SUM($D$13:D51)</f>
        <v>17700</v>
      </c>
      <c r="H51" s="20">
        <f>物品定价!$E$2*G51+VLOOKUP($C51,$M$3:$Z$8,13,0)</f>
        <v>110.4</v>
      </c>
      <c r="I51" s="20">
        <f>SUM($D$33:D51)</f>
        <v>8400</v>
      </c>
      <c r="J51" s="20">
        <f>物品定价!$E$2*I51+VLOOKUP($C51,$M$3:$Z$8,14,0)</f>
        <v>16.8</v>
      </c>
    </row>
    <row r="52" spans="1:10">
      <c r="A52" s="20">
        <f t="shared" si="0"/>
        <v>320</v>
      </c>
      <c r="B52" s="20">
        <v>20</v>
      </c>
      <c r="C52" s="20">
        <v>3</v>
      </c>
      <c r="D52" s="20">
        <v>900</v>
      </c>
      <c r="E52" s="20">
        <f>SUM($D$3:D52)</f>
        <v>21030</v>
      </c>
      <c r="F52" s="20">
        <f>物品定价!$E$2*E52+VLOOKUP($C52,$M$3:$Z$8,12,0)</f>
        <v>127.06</v>
      </c>
      <c r="G52" s="20">
        <f>SUM($D$13:D52)</f>
        <v>18600</v>
      </c>
      <c r="H52" s="20">
        <f>物品定价!$E$2*G52+VLOOKUP($C52,$M$3:$Z$8,13,0)</f>
        <v>112.2</v>
      </c>
      <c r="I52" s="20">
        <f>SUM($D$33:D52)</f>
        <v>9300</v>
      </c>
      <c r="J52" s="20">
        <f>物品定价!$E$2*I52+VLOOKUP($C52,$M$3:$Z$8,14,0)</f>
        <v>18.600000000000001</v>
      </c>
    </row>
    <row r="53" spans="1:10">
      <c r="A53" s="20">
        <f t="shared" si="0"/>
        <v>321</v>
      </c>
      <c r="B53" s="20">
        <v>21</v>
      </c>
      <c r="C53" s="20">
        <v>3</v>
      </c>
      <c r="D53" s="20">
        <v>1000</v>
      </c>
      <c r="E53" s="20">
        <f>SUM($D$3:D53)</f>
        <v>22030</v>
      </c>
      <c r="F53" s="20">
        <f>物品定价!$E$2*E53+VLOOKUP($C53,$M$3:$Z$8,12,0)</f>
        <v>129.06</v>
      </c>
      <c r="G53" s="20">
        <f>SUM($D$13:D53)</f>
        <v>19600</v>
      </c>
      <c r="H53" s="20">
        <f>物品定价!$E$2*G53+VLOOKUP($C53,$M$3:$Z$8,13,0)</f>
        <v>114.2</v>
      </c>
      <c r="I53" s="20">
        <f>SUM($D$33:D53)</f>
        <v>10300</v>
      </c>
      <c r="J53" s="20">
        <f>物品定价!$E$2*I53+VLOOKUP($C53,$M$3:$Z$8,14,0)</f>
        <v>20.6</v>
      </c>
    </row>
    <row r="54" spans="1:10">
      <c r="A54" s="20">
        <f t="shared" si="0"/>
        <v>322</v>
      </c>
      <c r="B54" s="20">
        <v>22</v>
      </c>
      <c r="C54" s="20">
        <v>3</v>
      </c>
      <c r="D54" s="20">
        <v>1100</v>
      </c>
      <c r="E54" s="20">
        <f>SUM($D$3:D54)</f>
        <v>23130</v>
      </c>
      <c r="F54" s="20">
        <f>物品定价!$E$2*E54+VLOOKUP($C54,$M$3:$Z$8,12,0)</f>
        <v>131.26</v>
      </c>
      <c r="G54" s="20">
        <f>SUM($D$13:D54)</f>
        <v>20700</v>
      </c>
      <c r="H54" s="20">
        <f>物品定价!$E$2*G54+VLOOKUP($C54,$M$3:$Z$8,13,0)</f>
        <v>116.4</v>
      </c>
      <c r="I54" s="20">
        <f>SUM($D$33:D54)</f>
        <v>11400</v>
      </c>
      <c r="J54" s="20">
        <f>物品定价!$E$2*I54+VLOOKUP($C54,$M$3:$Z$8,14,0)</f>
        <v>22.8</v>
      </c>
    </row>
    <row r="55" spans="1:10">
      <c r="A55" s="20">
        <f t="shared" si="0"/>
        <v>323</v>
      </c>
      <c r="B55" s="20">
        <v>23</v>
      </c>
      <c r="C55" s="20">
        <v>3</v>
      </c>
      <c r="D55" s="20">
        <v>1200</v>
      </c>
      <c r="E55" s="20">
        <f>SUM($D$3:D55)</f>
        <v>24330</v>
      </c>
      <c r="F55" s="20">
        <f>物品定价!$E$2*E55+VLOOKUP($C55,$M$3:$Z$8,12,0)</f>
        <v>133.66</v>
      </c>
      <c r="G55" s="20">
        <f>SUM($D$13:D55)</f>
        <v>21900</v>
      </c>
      <c r="H55" s="20">
        <f>物品定价!$E$2*G55+VLOOKUP($C55,$M$3:$Z$8,13,0)</f>
        <v>118.80000000000001</v>
      </c>
      <c r="I55" s="20">
        <f>SUM($D$33:D55)</f>
        <v>12600</v>
      </c>
      <c r="J55" s="20">
        <f>物品定价!$E$2*I55+VLOOKUP($C55,$M$3:$Z$8,14,0)</f>
        <v>25.2</v>
      </c>
    </row>
    <row r="56" spans="1:10">
      <c r="A56" s="20">
        <f t="shared" si="0"/>
        <v>324</v>
      </c>
      <c r="B56" s="20">
        <v>24</v>
      </c>
      <c r="C56" s="20">
        <v>3</v>
      </c>
      <c r="D56" s="20">
        <v>1400</v>
      </c>
      <c r="E56" s="20">
        <f>SUM($D$3:D56)</f>
        <v>25730</v>
      </c>
      <c r="F56" s="20">
        <f>物品定价!$E$2*E56+VLOOKUP($C56,$M$3:$Z$8,12,0)</f>
        <v>136.46</v>
      </c>
      <c r="G56" s="20">
        <f>SUM($D$13:D56)</f>
        <v>23300</v>
      </c>
      <c r="H56" s="20">
        <f>物品定价!$E$2*G56+VLOOKUP($C56,$M$3:$Z$8,13,0)</f>
        <v>121.6</v>
      </c>
      <c r="I56" s="20">
        <f>SUM($D$33:D56)</f>
        <v>14000</v>
      </c>
      <c r="J56" s="20">
        <f>物品定价!$E$2*I56+VLOOKUP($C56,$M$3:$Z$8,14,0)</f>
        <v>28</v>
      </c>
    </row>
    <row r="57" spans="1:10">
      <c r="A57" s="20">
        <f t="shared" si="0"/>
        <v>325</v>
      </c>
      <c r="B57" s="20">
        <v>25</v>
      </c>
      <c r="C57" s="20">
        <v>3</v>
      </c>
      <c r="D57" s="20">
        <v>1600</v>
      </c>
      <c r="E57" s="20">
        <f>SUM($D$3:D57)</f>
        <v>27330</v>
      </c>
      <c r="F57" s="20">
        <f>物品定价!$E$2*E57+VLOOKUP($C57,$M$3:$Z$8,12,0)</f>
        <v>139.66</v>
      </c>
      <c r="G57" s="20">
        <f>SUM($D$13:D57)</f>
        <v>24900</v>
      </c>
      <c r="H57" s="20">
        <f>物品定价!$E$2*G57+VLOOKUP($C57,$M$3:$Z$8,13,0)</f>
        <v>124.80000000000001</v>
      </c>
      <c r="I57" s="20">
        <f>SUM($D$33:D57)</f>
        <v>15600</v>
      </c>
      <c r="J57" s="20">
        <f>物品定价!$E$2*I57+VLOOKUP($C57,$M$3:$Z$8,14,0)</f>
        <v>31.2</v>
      </c>
    </row>
    <row r="58" spans="1:10">
      <c r="A58" s="20">
        <f t="shared" si="0"/>
        <v>326</v>
      </c>
      <c r="B58" s="20">
        <v>26</v>
      </c>
      <c r="C58" s="20">
        <v>3</v>
      </c>
      <c r="D58" s="20">
        <v>1800</v>
      </c>
      <c r="E58" s="20">
        <f>SUM($D$3:D58)</f>
        <v>29130</v>
      </c>
      <c r="F58" s="20">
        <f>物品定价!$E$2*E58+VLOOKUP($C58,$M$3:$Z$8,12,0)</f>
        <v>143.26</v>
      </c>
      <c r="G58" s="20">
        <f>SUM($D$13:D58)</f>
        <v>26700</v>
      </c>
      <c r="H58" s="20">
        <f>物品定价!$E$2*G58+VLOOKUP($C58,$M$3:$Z$8,13,0)</f>
        <v>128.4</v>
      </c>
      <c r="I58" s="20">
        <f>SUM($D$33:D58)</f>
        <v>17400</v>
      </c>
      <c r="J58" s="20">
        <f>物品定价!$E$2*I58+VLOOKUP($C58,$M$3:$Z$8,14,0)</f>
        <v>34.800000000000004</v>
      </c>
    </row>
    <row r="59" spans="1:10">
      <c r="A59" s="20">
        <f t="shared" si="0"/>
        <v>327</v>
      </c>
      <c r="B59" s="20">
        <v>27</v>
      </c>
      <c r="C59" s="20">
        <v>3</v>
      </c>
      <c r="D59" s="20">
        <v>2000</v>
      </c>
      <c r="E59" s="20">
        <f>SUM($D$3:D59)</f>
        <v>31130</v>
      </c>
      <c r="F59" s="20">
        <f>物品定价!$E$2*E59+VLOOKUP($C59,$M$3:$Z$8,12,0)</f>
        <v>147.26</v>
      </c>
      <c r="G59" s="20">
        <f>SUM($D$13:D59)</f>
        <v>28700</v>
      </c>
      <c r="H59" s="20">
        <f>物品定价!$E$2*G59+VLOOKUP($C59,$M$3:$Z$8,13,0)</f>
        <v>132.4</v>
      </c>
      <c r="I59" s="20">
        <f>SUM($D$33:D59)</f>
        <v>19400</v>
      </c>
      <c r="J59" s="20">
        <f>物品定价!$E$2*I59+VLOOKUP($C59,$M$3:$Z$8,14,0)</f>
        <v>38.800000000000004</v>
      </c>
    </row>
    <row r="60" spans="1:10">
      <c r="A60" s="20">
        <f t="shared" si="0"/>
        <v>328</v>
      </c>
      <c r="B60" s="20">
        <v>28</v>
      </c>
      <c r="C60" s="20">
        <v>3</v>
      </c>
      <c r="D60" s="20">
        <v>2300</v>
      </c>
      <c r="E60" s="20">
        <f>SUM($D$3:D60)</f>
        <v>33430</v>
      </c>
      <c r="F60" s="20">
        <f>物品定价!$E$2*E60+VLOOKUP($C60,$M$3:$Z$8,12,0)</f>
        <v>151.86000000000001</v>
      </c>
      <c r="G60" s="20">
        <f>SUM($D$13:D60)</f>
        <v>31000</v>
      </c>
      <c r="H60" s="20">
        <f>物品定价!$E$2*G60+VLOOKUP($C60,$M$3:$Z$8,13,0)</f>
        <v>137</v>
      </c>
      <c r="I60" s="20">
        <f>SUM($D$33:D60)</f>
        <v>21700</v>
      </c>
      <c r="J60" s="20">
        <f>物品定价!$E$2*I60+VLOOKUP($C60,$M$3:$Z$8,14,0)</f>
        <v>43.4</v>
      </c>
    </row>
    <row r="61" spans="1:10">
      <c r="A61" s="20">
        <f t="shared" si="0"/>
        <v>329</v>
      </c>
      <c r="B61" s="20">
        <v>29</v>
      </c>
      <c r="C61" s="20">
        <v>3</v>
      </c>
      <c r="D61" s="20">
        <v>2600</v>
      </c>
      <c r="E61" s="20">
        <f>SUM($D$3:D61)</f>
        <v>36030</v>
      </c>
      <c r="F61" s="20">
        <f>物品定价!$E$2*E61+VLOOKUP($C61,$M$3:$Z$8,12,0)</f>
        <v>157.06</v>
      </c>
      <c r="G61" s="20">
        <f>SUM($D$13:D61)</f>
        <v>33600</v>
      </c>
      <c r="H61" s="20">
        <f>物品定价!$E$2*G61+VLOOKUP($C61,$M$3:$Z$8,13,0)</f>
        <v>142.19999999999999</v>
      </c>
      <c r="I61" s="20">
        <f>SUM($D$33:D61)</f>
        <v>24300</v>
      </c>
      <c r="J61" s="20">
        <f>物品定价!$E$2*I61+VLOOKUP($C61,$M$3:$Z$8,14,0)</f>
        <v>48.6</v>
      </c>
    </row>
    <row r="62" spans="1:10">
      <c r="A62" s="20">
        <f t="shared" si="0"/>
        <v>330</v>
      </c>
      <c r="B62" s="20">
        <v>30</v>
      </c>
      <c r="C62" s="20">
        <v>3</v>
      </c>
      <c r="D62" s="20">
        <v>2900</v>
      </c>
      <c r="E62" s="20">
        <f>SUM($D$3:D62)</f>
        <v>38930</v>
      </c>
      <c r="F62" s="21">
        <f>物品定价!$E$2*E62+VLOOKUP($C62,$M$3:$Z$8,12,0)</f>
        <v>162.86000000000001</v>
      </c>
      <c r="G62" s="20">
        <f>SUM($D$13:D62)</f>
        <v>36500</v>
      </c>
      <c r="H62" s="21">
        <f>物品定价!$E$2*G62+VLOOKUP($C62,$M$3:$Z$8,13,0)</f>
        <v>148</v>
      </c>
      <c r="I62" s="20">
        <f>SUM($D$33:D62)</f>
        <v>27200</v>
      </c>
      <c r="J62" s="21">
        <f>物品定价!$E$2*I62+VLOOKUP($C62,$M$3:$Z$8,14,0)</f>
        <v>54.4</v>
      </c>
    </row>
    <row r="63" spans="1:10">
      <c r="A63" s="20">
        <f t="shared" si="0"/>
        <v>401</v>
      </c>
      <c r="B63" s="20">
        <v>1</v>
      </c>
      <c r="C63" s="20">
        <v>4</v>
      </c>
      <c r="D63" s="20">
        <v>60</v>
      </c>
      <c r="E63" s="20">
        <f>SUM($D$3:D63)</f>
        <v>38990</v>
      </c>
      <c r="F63" s="25">
        <f>物品定价!$E$2*E63+VLOOKUP($C63,$M$3:$Z$8,12,0)</f>
        <v>302.98</v>
      </c>
      <c r="G63" s="20">
        <f>SUM($D$13:D63)</f>
        <v>36560</v>
      </c>
      <c r="H63" s="25">
        <f>物品定价!$E$2*G63+VLOOKUP($C63,$M$3:$Z$8,13,0)</f>
        <v>288.12</v>
      </c>
      <c r="I63" s="20">
        <f>SUM($D$33:D63)</f>
        <v>27260</v>
      </c>
      <c r="J63" s="25">
        <f>物品定价!$E$2*I63+VLOOKUP($C63,$M$3:$Z$8,14,0)</f>
        <v>194.52</v>
      </c>
    </row>
    <row r="64" spans="1:10">
      <c r="A64" s="20">
        <f t="shared" si="0"/>
        <v>402</v>
      </c>
      <c r="B64" s="20">
        <v>2</v>
      </c>
      <c r="C64" s="20">
        <v>4</v>
      </c>
      <c r="D64" s="20">
        <v>80</v>
      </c>
      <c r="E64" s="20">
        <f>SUM($D$3:D64)</f>
        <v>39070</v>
      </c>
      <c r="F64" s="20">
        <f>物品定价!$E$2*E64+VLOOKUP($C64,$M$3:$Z$8,12,0)</f>
        <v>303.14</v>
      </c>
      <c r="G64" s="20">
        <f>SUM($D$13:D64)</f>
        <v>36640</v>
      </c>
      <c r="H64" s="20">
        <f>物品定价!$E$2*G64+VLOOKUP($C64,$M$3:$Z$8,13,0)</f>
        <v>288.27999999999997</v>
      </c>
      <c r="I64" s="20">
        <f>SUM($D$33:D64)</f>
        <v>27340</v>
      </c>
      <c r="J64" s="20">
        <f>物品定价!$E$2*I64+VLOOKUP($C64,$M$3:$Z$8,14,0)</f>
        <v>194.68</v>
      </c>
    </row>
    <row r="65" spans="1:10">
      <c r="A65" s="20">
        <f t="shared" si="0"/>
        <v>403</v>
      </c>
      <c r="B65" s="20">
        <v>3</v>
      </c>
      <c r="C65" s="20">
        <v>4</v>
      </c>
      <c r="D65" s="20">
        <v>100</v>
      </c>
      <c r="E65" s="20">
        <f>SUM($D$3:D65)</f>
        <v>39170</v>
      </c>
      <c r="F65" s="20">
        <f>物品定价!$E$2*E65+VLOOKUP($C65,$M$3:$Z$8,12,0)</f>
        <v>303.34000000000003</v>
      </c>
      <c r="G65" s="20">
        <f>SUM($D$13:D65)</f>
        <v>36740</v>
      </c>
      <c r="H65" s="20">
        <f>物品定价!$E$2*G65+VLOOKUP($C65,$M$3:$Z$8,13,0)</f>
        <v>288.48</v>
      </c>
      <c r="I65" s="20">
        <f>SUM($D$33:D65)</f>
        <v>27440</v>
      </c>
      <c r="J65" s="20">
        <f>物品定价!$E$2*I65+VLOOKUP($C65,$M$3:$Z$8,14,0)</f>
        <v>194.88</v>
      </c>
    </row>
    <row r="66" spans="1:10">
      <c r="A66" s="20">
        <f t="shared" si="0"/>
        <v>404</v>
      </c>
      <c r="B66" s="20">
        <v>4</v>
      </c>
      <c r="C66" s="20">
        <v>4</v>
      </c>
      <c r="D66" s="20">
        <v>130</v>
      </c>
      <c r="E66" s="20">
        <f>SUM($D$3:D66)</f>
        <v>39300</v>
      </c>
      <c r="F66" s="20">
        <f>物品定价!$E$2*E66+VLOOKUP($C66,$M$3:$Z$8,12,0)</f>
        <v>303.60000000000002</v>
      </c>
      <c r="G66" s="20">
        <f>SUM($D$13:D66)</f>
        <v>36870</v>
      </c>
      <c r="H66" s="20">
        <f>物品定价!$E$2*G66+VLOOKUP($C66,$M$3:$Z$8,13,0)</f>
        <v>288.74</v>
      </c>
      <c r="I66" s="20">
        <f>SUM($D$33:D66)</f>
        <v>27570</v>
      </c>
      <c r="J66" s="20">
        <f>物品定价!$E$2*I66+VLOOKUP($C66,$M$3:$Z$8,14,0)</f>
        <v>195.14</v>
      </c>
    </row>
    <row r="67" spans="1:10">
      <c r="A67" s="20">
        <f t="shared" si="0"/>
        <v>405</v>
      </c>
      <c r="B67" s="20">
        <v>5</v>
      </c>
      <c r="C67" s="20">
        <v>4</v>
      </c>
      <c r="D67" s="20">
        <v>170</v>
      </c>
      <c r="E67" s="20">
        <f>SUM($D$3:D67)</f>
        <v>39470</v>
      </c>
      <c r="F67" s="20">
        <f>物品定价!$E$2*E67+VLOOKUP($C67,$M$3:$Z$8,12,0)</f>
        <v>303.94</v>
      </c>
      <c r="G67" s="20">
        <f>SUM($D$13:D67)</f>
        <v>37040</v>
      </c>
      <c r="H67" s="20">
        <f>物品定价!$E$2*G67+VLOOKUP($C67,$M$3:$Z$8,13,0)</f>
        <v>289.08</v>
      </c>
      <c r="I67" s="20">
        <f>SUM($D$33:D67)</f>
        <v>27740</v>
      </c>
      <c r="J67" s="20">
        <f>物品定价!$E$2*I67+VLOOKUP($C67,$M$3:$Z$8,14,0)</f>
        <v>195.48000000000002</v>
      </c>
    </row>
    <row r="68" spans="1:10">
      <c r="A68" s="20">
        <f t="shared" ref="A68:A131" si="8">C68*100+B68</f>
        <v>406</v>
      </c>
      <c r="B68" s="20">
        <v>6</v>
      </c>
      <c r="C68" s="20">
        <v>4</v>
      </c>
      <c r="D68" s="20">
        <v>220</v>
      </c>
      <c r="E68" s="20">
        <f>SUM($D$3:D68)</f>
        <v>39690</v>
      </c>
      <c r="F68" s="20">
        <f>物品定价!$E$2*E68+VLOOKUP($C68,$M$3:$Z$8,12,0)</f>
        <v>304.38</v>
      </c>
      <c r="G68" s="20">
        <f>SUM($D$13:D68)</f>
        <v>37260</v>
      </c>
      <c r="H68" s="20">
        <f>物品定价!$E$2*G68+VLOOKUP($C68,$M$3:$Z$8,13,0)</f>
        <v>289.52</v>
      </c>
      <c r="I68" s="20">
        <f>SUM($D$33:D68)</f>
        <v>27960</v>
      </c>
      <c r="J68" s="20">
        <f>物品定价!$E$2*I68+VLOOKUP($C68,$M$3:$Z$8,14,0)</f>
        <v>195.92000000000002</v>
      </c>
    </row>
    <row r="69" spans="1:10">
      <c r="A69" s="20">
        <f t="shared" si="8"/>
        <v>407</v>
      </c>
      <c r="B69" s="20">
        <v>7</v>
      </c>
      <c r="C69" s="20">
        <v>4</v>
      </c>
      <c r="D69" s="20">
        <v>290</v>
      </c>
      <c r="E69" s="20">
        <f>SUM($D$3:D69)</f>
        <v>39980</v>
      </c>
      <c r="F69" s="20">
        <f>物品定价!$E$2*E69+VLOOKUP($C69,$M$3:$Z$8,12,0)</f>
        <v>304.96000000000004</v>
      </c>
      <c r="G69" s="20">
        <f>SUM($D$13:D69)</f>
        <v>37550</v>
      </c>
      <c r="H69" s="20">
        <f>物品定价!$E$2*G69+VLOOKUP($C69,$M$3:$Z$8,13,0)</f>
        <v>290.10000000000002</v>
      </c>
      <c r="I69" s="20">
        <f>SUM($D$33:D69)</f>
        <v>28250</v>
      </c>
      <c r="J69" s="20">
        <f>物品定价!$E$2*I69+VLOOKUP($C69,$M$3:$Z$8,14,0)</f>
        <v>196.5</v>
      </c>
    </row>
    <row r="70" spans="1:10">
      <c r="A70" s="20">
        <f t="shared" si="8"/>
        <v>408</v>
      </c>
      <c r="B70" s="20">
        <v>8</v>
      </c>
      <c r="C70" s="20">
        <v>4</v>
      </c>
      <c r="D70" s="20">
        <v>380</v>
      </c>
      <c r="E70" s="20">
        <f>SUM($D$3:D70)</f>
        <v>40360</v>
      </c>
      <c r="F70" s="20">
        <f>物品定价!$E$2*E70+VLOOKUP($C70,$M$3:$Z$8,12,0)</f>
        <v>305.72000000000003</v>
      </c>
      <c r="G70" s="20">
        <f>SUM($D$13:D70)</f>
        <v>37930</v>
      </c>
      <c r="H70" s="20">
        <f>物品定价!$E$2*G70+VLOOKUP($C70,$M$3:$Z$8,13,0)</f>
        <v>290.86</v>
      </c>
      <c r="I70" s="20">
        <f>SUM($D$33:D70)</f>
        <v>28630</v>
      </c>
      <c r="J70" s="20">
        <f>物品定价!$E$2*I70+VLOOKUP($C70,$M$3:$Z$8,14,0)</f>
        <v>197.26</v>
      </c>
    </row>
    <row r="71" spans="1:10">
      <c r="A71" s="20">
        <f t="shared" si="8"/>
        <v>409</v>
      </c>
      <c r="B71" s="20">
        <v>9</v>
      </c>
      <c r="C71" s="20">
        <v>4</v>
      </c>
      <c r="D71" s="20">
        <v>490</v>
      </c>
      <c r="E71" s="20">
        <f>SUM($D$3:D71)</f>
        <v>40850</v>
      </c>
      <c r="F71" s="20">
        <f>物品定价!$E$2*E71+VLOOKUP($C71,$M$3:$Z$8,12,0)</f>
        <v>306.7</v>
      </c>
      <c r="G71" s="20">
        <f>SUM($D$13:D71)</f>
        <v>38420</v>
      </c>
      <c r="H71" s="20">
        <f>物品定价!$E$2*G71+VLOOKUP($C71,$M$3:$Z$8,13,0)</f>
        <v>291.84000000000003</v>
      </c>
      <c r="I71" s="20">
        <f>SUM($D$33:D71)</f>
        <v>29120</v>
      </c>
      <c r="J71" s="20">
        <f>物品定价!$E$2*I71+VLOOKUP($C71,$M$3:$Z$8,14,0)</f>
        <v>198.24</v>
      </c>
    </row>
    <row r="72" spans="1:10">
      <c r="A72" s="20">
        <f t="shared" si="8"/>
        <v>410</v>
      </c>
      <c r="B72" s="20">
        <v>10</v>
      </c>
      <c r="C72" s="20">
        <v>4</v>
      </c>
      <c r="D72" s="20">
        <v>510</v>
      </c>
      <c r="E72" s="20">
        <f>SUM($D$3:D72)</f>
        <v>41360</v>
      </c>
      <c r="F72" s="20">
        <f>物品定价!$E$2*E72+VLOOKUP($C72,$M$3:$Z$8,12,0)</f>
        <v>307.72000000000003</v>
      </c>
      <c r="G72" s="20">
        <f>SUM($D$13:D72)</f>
        <v>38930</v>
      </c>
      <c r="H72" s="20">
        <f>物品定价!$E$2*G72+VLOOKUP($C72,$M$3:$Z$8,13,0)</f>
        <v>292.86</v>
      </c>
      <c r="I72" s="20">
        <f>SUM($D$33:D72)</f>
        <v>29630</v>
      </c>
      <c r="J72" s="20">
        <f>物品定价!$E$2*I72+VLOOKUP($C72,$M$3:$Z$8,14,0)</f>
        <v>199.26</v>
      </c>
    </row>
    <row r="73" spans="1:10">
      <c r="A73" s="20">
        <f t="shared" si="8"/>
        <v>411</v>
      </c>
      <c r="B73" s="20">
        <v>11</v>
      </c>
      <c r="C73" s="20">
        <v>4</v>
      </c>
      <c r="D73" s="20">
        <v>540</v>
      </c>
      <c r="E73" s="20">
        <f>SUM($D$3:D73)</f>
        <v>41900</v>
      </c>
      <c r="F73" s="20">
        <f>物品定价!$E$2*E73+VLOOKUP($C73,$M$3:$Z$8,12,0)</f>
        <v>308.8</v>
      </c>
      <c r="G73" s="20">
        <f>SUM($D$13:D73)</f>
        <v>39470</v>
      </c>
      <c r="H73" s="20">
        <f>物品定价!$E$2*G73+VLOOKUP($C73,$M$3:$Z$8,13,0)</f>
        <v>293.94</v>
      </c>
      <c r="I73" s="20">
        <f>SUM($D$33:D73)</f>
        <v>30170</v>
      </c>
      <c r="J73" s="20">
        <f>物品定价!$E$2*I73+VLOOKUP($C73,$M$3:$Z$8,14,0)</f>
        <v>200.34</v>
      </c>
    </row>
    <row r="74" spans="1:10">
      <c r="A74" s="20">
        <f t="shared" si="8"/>
        <v>412</v>
      </c>
      <c r="B74" s="20">
        <v>12</v>
      </c>
      <c r="C74" s="20">
        <v>4</v>
      </c>
      <c r="D74" s="20">
        <v>570</v>
      </c>
      <c r="E74" s="20">
        <f>SUM($D$3:D74)</f>
        <v>42470</v>
      </c>
      <c r="F74" s="20">
        <f>物品定价!$E$2*E74+VLOOKUP($C74,$M$3:$Z$8,12,0)</f>
        <v>309.94</v>
      </c>
      <c r="G74" s="20">
        <f>SUM($D$13:D74)</f>
        <v>40040</v>
      </c>
      <c r="H74" s="20">
        <f>物品定价!$E$2*G74+VLOOKUP($C74,$M$3:$Z$8,13,0)</f>
        <v>295.08</v>
      </c>
      <c r="I74" s="20">
        <f>SUM($D$33:D74)</f>
        <v>30740</v>
      </c>
      <c r="J74" s="20">
        <f>物品定价!$E$2*I74+VLOOKUP($C74,$M$3:$Z$8,14,0)</f>
        <v>201.48000000000002</v>
      </c>
    </row>
    <row r="75" spans="1:10">
      <c r="A75" s="20">
        <f t="shared" si="8"/>
        <v>413</v>
      </c>
      <c r="B75" s="20">
        <v>13</v>
      </c>
      <c r="C75" s="20">
        <v>4</v>
      </c>
      <c r="D75" s="20">
        <v>600</v>
      </c>
      <c r="E75" s="20">
        <f>SUM($D$3:D75)</f>
        <v>43070</v>
      </c>
      <c r="F75" s="20">
        <f>物品定价!$E$2*E75+VLOOKUP($C75,$M$3:$Z$8,12,0)</f>
        <v>311.14</v>
      </c>
      <c r="G75" s="20">
        <f>SUM($D$13:D75)</f>
        <v>40640</v>
      </c>
      <c r="H75" s="20">
        <f>物品定价!$E$2*G75+VLOOKUP($C75,$M$3:$Z$8,13,0)</f>
        <v>296.27999999999997</v>
      </c>
      <c r="I75" s="20">
        <f>SUM($D$33:D75)</f>
        <v>31340</v>
      </c>
      <c r="J75" s="20">
        <f>物品定价!$E$2*I75+VLOOKUP($C75,$M$3:$Z$8,14,0)</f>
        <v>202.68</v>
      </c>
    </row>
    <row r="76" spans="1:10">
      <c r="A76" s="20">
        <f t="shared" si="8"/>
        <v>414</v>
      </c>
      <c r="B76" s="20">
        <v>14</v>
      </c>
      <c r="C76" s="20">
        <v>4</v>
      </c>
      <c r="D76" s="20">
        <v>630</v>
      </c>
      <c r="E76" s="20">
        <f>SUM($D$3:D76)</f>
        <v>43700</v>
      </c>
      <c r="F76" s="20">
        <f>物品定价!$E$2*E76+VLOOKUP($C76,$M$3:$Z$8,12,0)</f>
        <v>312.39999999999998</v>
      </c>
      <c r="G76" s="20">
        <f>SUM($D$13:D76)</f>
        <v>41270</v>
      </c>
      <c r="H76" s="20">
        <f>物品定价!$E$2*G76+VLOOKUP($C76,$M$3:$Z$8,13,0)</f>
        <v>297.54000000000002</v>
      </c>
      <c r="I76" s="20">
        <f>SUM($D$33:D76)</f>
        <v>31970</v>
      </c>
      <c r="J76" s="20">
        <f>物品定价!$E$2*I76+VLOOKUP($C76,$M$3:$Z$8,14,0)</f>
        <v>203.94</v>
      </c>
    </row>
    <row r="77" spans="1:10">
      <c r="A77" s="20">
        <f t="shared" si="8"/>
        <v>415</v>
      </c>
      <c r="B77" s="20">
        <v>15</v>
      </c>
      <c r="C77" s="20">
        <v>4</v>
      </c>
      <c r="D77" s="20">
        <v>660</v>
      </c>
      <c r="E77" s="20">
        <f>SUM($D$3:D77)</f>
        <v>44360</v>
      </c>
      <c r="F77" s="20">
        <f>物品定价!$E$2*E77+VLOOKUP($C77,$M$3:$Z$8,12,0)</f>
        <v>313.72000000000003</v>
      </c>
      <c r="G77" s="20">
        <f>SUM($D$13:D77)</f>
        <v>41930</v>
      </c>
      <c r="H77" s="20">
        <f>物品定价!$E$2*G77+VLOOKUP($C77,$M$3:$Z$8,13,0)</f>
        <v>298.86</v>
      </c>
      <c r="I77" s="20">
        <f>SUM($D$33:D77)</f>
        <v>32630</v>
      </c>
      <c r="J77" s="20">
        <f>物品定价!$E$2*I77+VLOOKUP($C77,$M$3:$Z$8,14,0)</f>
        <v>205.26</v>
      </c>
    </row>
    <row r="78" spans="1:10">
      <c r="A78" s="20">
        <f t="shared" si="8"/>
        <v>416</v>
      </c>
      <c r="B78" s="20">
        <v>16</v>
      </c>
      <c r="C78" s="20">
        <v>4</v>
      </c>
      <c r="D78" s="20">
        <v>690</v>
      </c>
      <c r="E78" s="20">
        <f>SUM($D$3:D78)</f>
        <v>45050</v>
      </c>
      <c r="F78" s="20">
        <f>物品定价!$E$2*E78+VLOOKUP($C78,$M$3:$Z$8,12,0)</f>
        <v>315.10000000000002</v>
      </c>
      <c r="G78" s="20">
        <f>SUM($D$13:D78)</f>
        <v>42620</v>
      </c>
      <c r="H78" s="20">
        <f>物品定价!$E$2*G78+VLOOKUP($C78,$M$3:$Z$8,13,0)</f>
        <v>300.24</v>
      </c>
      <c r="I78" s="20">
        <f>SUM($D$33:D78)</f>
        <v>33320</v>
      </c>
      <c r="J78" s="20">
        <f>物品定价!$E$2*I78+VLOOKUP($C78,$M$3:$Z$8,14,0)</f>
        <v>206.64</v>
      </c>
    </row>
    <row r="79" spans="1:10">
      <c r="A79" s="20">
        <f t="shared" si="8"/>
        <v>417</v>
      </c>
      <c r="B79" s="20">
        <v>17</v>
      </c>
      <c r="C79" s="20">
        <v>4</v>
      </c>
      <c r="D79" s="20">
        <v>720</v>
      </c>
      <c r="E79" s="20">
        <f>SUM($D$3:D79)</f>
        <v>45770</v>
      </c>
      <c r="F79" s="20">
        <f>物品定价!$E$2*E79+VLOOKUP($C79,$M$3:$Z$8,12,0)</f>
        <v>316.54000000000002</v>
      </c>
      <c r="G79" s="20">
        <f>SUM($D$13:D79)</f>
        <v>43340</v>
      </c>
      <c r="H79" s="20">
        <f>物品定价!$E$2*G79+VLOOKUP($C79,$M$3:$Z$8,13,0)</f>
        <v>301.68</v>
      </c>
      <c r="I79" s="20">
        <f>SUM($D$33:D79)</f>
        <v>34040</v>
      </c>
      <c r="J79" s="20">
        <f>物品定价!$E$2*I79+VLOOKUP($C79,$M$3:$Z$8,14,0)</f>
        <v>208.07999999999998</v>
      </c>
    </row>
    <row r="80" spans="1:10">
      <c r="A80" s="20">
        <f t="shared" si="8"/>
        <v>418</v>
      </c>
      <c r="B80" s="20">
        <v>18</v>
      </c>
      <c r="C80" s="20">
        <v>4</v>
      </c>
      <c r="D80" s="20">
        <v>760</v>
      </c>
      <c r="E80" s="20">
        <f>SUM($D$3:D80)</f>
        <v>46530</v>
      </c>
      <c r="F80" s="20">
        <f>物品定价!$E$2*E80+VLOOKUP($C80,$M$3:$Z$8,12,0)</f>
        <v>318.06</v>
      </c>
      <c r="G80" s="20">
        <f>SUM($D$13:D80)</f>
        <v>44100</v>
      </c>
      <c r="H80" s="20">
        <f>物品定价!$E$2*G80+VLOOKUP($C80,$M$3:$Z$8,13,0)</f>
        <v>303.2</v>
      </c>
      <c r="I80" s="20">
        <f>SUM($D$33:D80)</f>
        <v>34800</v>
      </c>
      <c r="J80" s="20">
        <f>物品定价!$E$2*I80+VLOOKUP($C80,$M$3:$Z$8,14,0)</f>
        <v>209.60000000000002</v>
      </c>
    </row>
    <row r="81" spans="1:10">
      <c r="A81" s="20">
        <f t="shared" si="8"/>
        <v>419</v>
      </c>
      <c r="B81" s="20">
        <v>19</v>
      </c>
      <c r="C81" s="20">
        <v>4</v>
      </c>
      <c r="D81" s="20">
        <v>800</v>
      </c>
      <c r="E81" s="20">
        <f>SUM($D$3:D81)</f>
        <v>47330</v>
      </c>
      <c r="F81" s="20">
        <f>物品定价!$E$2*E81+VLOOKUP($C81,$M$3:$Z$8,12,0)</f>
        <v>319.65999999999997</v>
      </c>
      <c r="G81" s="20">
        <f>SUM($D$13:D81)</f>
        <v>44900</v>
      </c>
      <c r="H81" s="20">
        <f>物品定价!$E$2*G81+VLOOKUP($C81,$M$3:$Z$8,13,0)</f>
        <v>304.8</v>
      </c>
      <c r="I81" s="20">
        <f>SUM($D$33:D81)</f>
        <v>35600</v>
      </c>
      <c r="J81" s="20">
        <f>物品定价!$E$2*I81+VLOOKUP($C81,$M$3:$Z$8,14,0)</f>
        <v>211.2</v>
      </c>
    </row>
    <row r="82" spans="1:10">
      <c r="A82" s="20">
        <f t="shared" si="8"/>
        <v>420</v>
      </c>
      <c r="B82" s="20">
        <v>20</v>
      </c>
      <c r="C82" s="20">
        <v>4</v>
      </c>
      <c r="D82" s="20">
        <v>900</v>
      </c>
      <c r="E82" s="20">
        <f>SUM($D$3:D82)</f>
        <v>48230</v>
      </c>
      <c r="F82" s="20">
        <f>物品定价!$E$2*E82+VLOOKUP($C82,$M$3:$Z$8,12,0)</f>
        <v>321.46000000000004</v>
      </c>
      <c r="G82" s="20">
        <f>SUM($D$13:D82)</f>
        <v>45800</v>
      </c>
      <c r="H82" s="20">
        <f>物品定价!$E$2*G82+VLOOKUP($C82,$M$3:$Z$8,13,0)</f>
        <v>306.60000000000002</v>
      </c>
      <c r="I82" s="20">
        <f>SUM($D$33:D82)</f>
        <v>36500</v>
      </c>
      <c r="J82" s="20">
        <f>物品定价!$E$2*I82+VLOOKUP($C82,$M$3:$Z$8,14,0)</f>
        <v>213</v>
      </c>
    </row>
    <row r="83" spans="1:10">
      <c r="A83" s="20">
        <f t="shared" si="8"/>
        <v>421</v>
      </c>
      <c r="B83" s="20">
        <v>21</v>
      </c>
      <c r="C83" s="20">
        <v>4</v>
      </c>
      <c r="D83" s="20">
        <v>1000</v>
      </c>
      <c r="E83" s="20">
        <f>SUM($D$3:D83)</f>
        <v>49230</v>
      </c>
      <c r="F83" s="20">
        <f>物品定价!$E$2*E83+VLOOKUP($C83,$M$3:$Z$8,12,0)</f>
        <v>323.46000000000004</v>
      </c>
      <c r="G83" s="20">
        <f>SUM($D$13:D83)</f>
        <v>46800</v>
      </c>
      <c r="H83" s="20">
        <f>物品定价!$E$2*G83+VLOOKUP($C83,$M$3:$Z$8,13,0)</f>
        <v>308.60000000000002</v>
      </c>
      <c r="I83" s="20">
        <f>SUM($D$33:D83)</f>
        <v>37500</v>
      </c>
      <c r="J83" s="20">
        <f>物品定价!$E$2*I83+VLOOKUP($C83,$M$3:$Z$8,14,0)</f>
        <v>215</v>
      </c>
    </row>
    <row r="84" spans="1:10">
      <c r="A84" s="20">
        <f t="shared" si="8"/>
        <v>422</v>
      </c>
      <c r="B84" s="20">
        <v>22</v>
      </c>
      <c r="C84" s="20">
        <v>4</v>
      </c>
      <c r="D84" s="20">
        <v>1100</v>
      </c>
      <c r="E84" s="20">
        <f>SUM($D$3:D84)</f>
        <v>50330</v>
      </c>
      <c r="F84" s="20">
        <f>物品定价!$E$2*E84+VLOOKUP($C84,$M$3:$Z$8,12,0)</f>
        <v>325.65999999999997</v>
      </c>
      <c r="G84" s="20">
        <f>SUM($D$13:D84)</f>
        <v>47900</v>
      </c>
      <c r="H84" s="20">
        <f>物品定价!$E$2*G84+VLOOKUP($C84,$M$3:$Z$8,13,0)</f>
        <v>310.8</v>
      </c>
      <c r="I84" s="20">
        <f>SUM($D$33:D84)</f>
        <v>38600</v>
      </c>
      <c r="J84" s="20">
        <f>物品定价!$E$2*I84+VLOOKUP($C84,$M$3:$Z$8,14,0)</f>
        <v>217.2</v>
      </c>
    </row>
    <row r="85" spans="1:10">
      <c r="A85" s="20">
        <f t="shared" si="8"/>
        <v>423</v>
      </c>
      <c r="B85" s="20">
        <v>23</v>
      </c>
      <c r="C85" s="20">
        <v>4</v>
      </c>
      <c r="D85" s="20">
        <v>1200</v>
      </c>
      <c r="E85" s="20">
        <f>SUM($D$3:D85)</f>
        <v>51530</v>
      </c>
      <c r="F85" s="20">
        <f>物品定价!$E$2*E85+VLOOKUP($C85,$M$3:$Z$8,12,0)</f>
        <v>328.06</v>
      </c>
      <c r="G85" s="20">
        <f>SUM($D$13:D85)</f>
        <v>49100</v>
      </c>
      <c r="H85" s="20">
        <f>物品定价!$E$2*G85+VLOOKUP($C85,$M$3:$Z$8,13,0)</f>
        <v>313.2</v>
      </c>
      <c r="I85" s="20">
        <f>SUM($D$33:D85)</f>
        <v>39800</v>
      </c>
      <c r="J85" s="20">
        <f>物品定价!$E$2*I85+VLOOKUP($C85,$M$3:$Z$8,14,0)</f>
        <v>219.60000000000002</v>
      </c>
    </row>
    <row r="86" spans="1:10">
      <c r="A86" s="20">
        <f t="shared" si="8"/>
        <v>424</v>
      </c>
      <c r="B86" s="20">
        <v>24</v>
      </c>
      <c r="C86" s="20">
        <v>4</v>
      </c>
      <c r="D86" s="20">
        <v>1400</v>
      </c>
      <c r="E86" s="20">
        <f>SUM($D$3:D86)</f>
        <v>52930</v>
      </c>
      <c r="F86" s="20">
        <f>物品定价!$E$2*E86+VLOOKUP($C86,$M$3:$Z$8,12,0)</f>
        <v>330.86</v>
      </c>
      <c r="G86" s="20">
        <f>SUM($D$13:D86)</f>
        <v>50500</v>
      </c>
      <c r="H86" s="20">
        <f>物品定价!$E$2*G86+VLOOKUP($C86,$M$3:$Z$8,13,0)</f>
        <v>316</v>
      </c>
      <c r="I86" s="20">
        <f>SUM($D$33:D86)</f>
        <v>41200</v>
      </c>
      <c r="J86" s="20">
        <f>物品定价!$E$2*I86+VLOOKUP($C86,$M$3:$Z$8,14,0)</f>
        <v>222.4</v>
      </c>
    </row>
    <row r="87" spans="1:10">
      <c r="A87" s="20">
        <f t="shared" si="8"/>
        <v>425</v>
      </c>
      <c r="B87" s="20">
        <v>25</v>
      </c>
      <c r="C87" s="20">
        <v>4</v>
      </c>
      <c r="D87" s="20">
        <v>1600</v>
      </c>
      <c r="E87" s="20">
        <f>SUM($D$3:D87)</f>
        <v>54530</v>
      </c>
      <c r="F87" s="20">
        <f>物品定价!$E$2*E87+VLOOKUP($C87,$M$3:$Z$8,12,0)</f>
        <v>334.06</v>
      </c>
      <c r="G87" s="20">
        <f>SUM($D$13:D87)</f>
        <v>52100</v>
      </c>
      <c r="H87" s="20">
        <f>物品定价!$E$2*G87+VLOOKUP($C87,$M$3:$Z$8,13,0)</f>
        <v>319.2</v>
      </c>
      <c r="I87" s="20">
        <f>SUM($D$33:D87)</f>
        <v>42800</v>
      </c>
      <c r="J87" s="20">
        <f>物品定价!$E$2*I87+VLOOKUP($C87,$M$3:$Z$8,14,0)</f>
        <v>225.60000000000002</v>
      </c>
    </row>
    <row r="88" spans="1:10">
      <c r="A88" s="20">
        <f t="shared" si="8"/>
        <v>426</v>
      </c>
      <c r="B88" s="20">
        <v>26</v>
      </c>
      <c r="C88" s="20">
        <v>4</v>
      </c>
      <c r="D88" s="20">
        <v>1800</v>
      </c>
      <c r="E88" s="20">
        <f>SUM($D$3:D88)</f>
        <v>56330</v>
      </c>
      <c r="F88" s="20">
        <f>物品定价!$E$2*E88+VLOOKUP($C88,$M$3:$Z$8,12,0)</f>
        <v>337.65999999999997</v>
      </c>
      <c r="G88" s="20">
        <f>SUM($D$13:D88)</f>
        <v>53900</v>
      </c>
      <c r="H88" s="20">
        <f>物品定价!$E$2*G88+VLOOKUP($C88,$M$3:$Z$8,13,0)</f>
        <v>322.8</v>
      </c>
      <c r="I88" s="20">
        <f>SUM($D$33:D88)</f>
        <v>44600</v>
      </c>
      <c r="J88" s="20">
        <f>物品定价!$E$2*I88+VLOOKUP($C88,$M$3:$Z$8,14,0)</f>
        <v>229.2</v>
      </c>
    </row>
    <row r="89" spans="1:10">
      <c r="A89" s="20">
        <f t="shared" si="8"/>
        <v>427</v>
      </c>
      <c r="B89" s="20">
        <v>27</v>
      </c>
      <c r="C89" s="20">
        <v>4</v>
      </c>
      <c r="D89" s="20">
        <v>2000</v>
      </c>
      <c r="E89" s="20">
        <f>SUM($D$3:D89)</f>
        <v>58330</v>
      </c>
      <c r="F89" s="20">
        <f>物品定价!$E$2*E89+VLOOKUP($C89,$M$3:$Z$8,12,0)</f>
        <v>341.65999999999997</v>
      </c>
      <c r="G89" s="20">
        <f>SUM($D$13:D89)</f>
        <v>55900</v>
      </c>
      <c r="H89" s="20">
        <f>物品定价!$E$2*G89+VLOOKUP($C89,$M$3:$Z$8,13,0)</f>
        <v>326.8</v>
      </c>
      <c r="I89" s="20">
        <f>SUM($D$33:D89)</f>
        <v>46600</v>
      </c>
      <c r="J89" s="20">
        <f>物品定价!$E$2*I89+VLOOKUP($C89,$M$3:$Z$8,14,0)</f>
        <v>233.2</v>
      </c>
    </row>
    <row r="90" spans="1:10">
      <c r="A90" s="20">
        <f t="shared" si="8"/>
        <v>428</v>
      </c>
      <c r="B90" s="20">
        <v>28</v>
      </c>
      <c r="C90" s="20">
        <v>4</v>
      </c>
      <c r="D90" s="20">
        <v>2300</v>
      </c>
      <c r="E90" s="20">
        <f>SUM($D$3:D90)</f>
        <v>60630</v>
      </c>
      <c r="F90" s="20">
        <f>物品定价!$E$2*E90+VLOOKUP($C90,$M$3:$Z$8,12,0)</f>
        <v>346.26</v>
      </c>
      <c r="G90" s="20">
        <f>SUM($D$13:D90)</f>
        <v>58200</v>
      </c>
      <c r="H90" s="20">
        <f>物品定价!$E$2*G90+VLOOKUP($C90,$M$3:$Z$8,13,0)</f>
        <v>331.4</v>
      </c>
      <c r="I90" s="20">
        <f>SUM($D$33:D90)</f>
        <v>48900</v>
      </c>
      <c r="J90" s="20">
        <f>物品定价!$E$2*I90+VLOOKUP($C90,$M$3:$Z$8,14,0)</f>
        <v>237.8</v>
      </c>
    </row>
    <row r="91" spans="1:10">
      <c r="A91" s="20">
        <f t="shared" si="8"/>
        <v>429</v>
      </c>
      <c r="B91" s="20">
        <v>29</v>
      </c>
      <c r="C91" s="20">
        <v>4</v>
      </c>
      <c r="D91" s="20">
        <v>2600</v>
      </c>
      <c r="E91" s="20">
        <f>SUM($D$3:D91)</f>
        <v>63230</v>
      </c>
      <c r="F91" s="20">
        <f>物品定价!$E$2*E91+VLOOKUP($C91,$M$3:$Z$8,12,0)</f>
        <v>351.46000000000004</v>
      </c>
      <c r="G91" s="20">
        <f>SUM($D$13:D91)</f>
        <v>60800</v>
      </c>
      <c r="H91" s="20">
        <f>物品定价!$E$2*G91+VLOOKUP($C91,$M$3:$Z$8,13,0)</f>
        <v>336.6</v>
      </c>
      <c r="I91" s="20">
        <f>SUM($D$33:D91)</f>
        <v>51500</v>
      </c>
      <c r="J91" s="20">
        <f>物品定价!$E$2*I91+VLOOKUP($C91,$M$3:$Z$8,14,0)</f>
        <v>243</v>
      </c>
    </row>
    <row r="92" spans="1:10">
      <c r="A92" s="20">
        <f t="shared" si="8"/>
        <v>430</v>
      </c>
      <c r="B92" s="20">
        <v>30</v>
      </c>
      <c r="C92" s="20">
        <v>4</v>
      </c>
      <c r="D92" s="20">
        <v>2900</v>
      </c>
      <c r="E92" s="20">
        <f>SUM($D$3:D92)</f>
        <v>66130</v>
      </c>
      <c r="F92" s="20">
        <f>物品定价!$E$2*E92+VLOOKUP($C92,$M$3:$Z$8,12,0)</f>
        <v>357.26</v>
      </c>
      <c r="G92" s="20">
        <f>SUM($D$13:D92)</f>
        <v>63700</v>
      </c>
      <c r="H92" s="20">
        <f>物品定价!$E$2*G92+VLOOKUP($C92,$M$3:$Z$8,13,0)</f>
        <v>342.4</v>
      </c>
      <c r="I92" s="20">
        <f>SUM($D$33:D92)</f>
        <v>54400</v>
      </c>
      <c r="J92" s="20">
        <f>物品定价!$E$2*I92+VLOOKUP($C92,$M$3:$Z$8,14,0)</f>
        <v>248.8</v>
      </c>
    </row>
    <row r="93" spans="1:10">
      <c r="A93" s="20">
        <f t="shared" si="8"/>
        <v>431</v>
      </c>
      <c r="B93" s="20">
        <v>31</v>
      </c>
      <c r="C93" s="20">
        <v>4</v>
      </c>
      <c r="D93" s="20">
        <v>3200</v>
      </c>
      <c r="E93" s="20">
        <f>SUM($D$3:D93)</f>
        <v>69330</v>
      </c>
      <c r="F93" s="20">
        <f>物品定价!$E$2*E93+VLOOKUP($C93,$M$3:$Z$8,12,0)</f>
        <v>363.65999999999997</v>
      </c>
      <c r="G93" s="20">
        <f>SUM($D$13:D93)</f>
        <v>66900</v>
      </c>
      <c r="H93" s="20">
        <f>物品定价!$E$2*G93+VLOOKUP($C93,$M$3:$Z$8,13,0)</f>
        <v>348.8</v>
      </c>
      <c r="I93" s="20">
        <f>SUM($D$33:D93)</f>
        <v>57600</v>
      </c>
      <c r="J93" s="20">
        <f>物品定价!$E$2*I93+VLOOKUP($C93,$M$3:$Z$8,14,0)</f>
        <v>255.2</v>
      </c>
    </row>
    <row r="94" spans="1:10">
      <c r="A94" s="20">
        <f t="shared" si="8"/>
        <v>432</v>
      </c>
      <c r="B94" s="20">
        <v>32</v>
      </c>
      <c r="C94" s="20">
        <v>4</v>
      </c>
      <c r="D94" s="20">
        <v>3600</v>
      </c>
      <c r="E94" s="20">
        <f>SUM($D$3:D94)</f>
        <v>72930</v>
      </c>
      <c r="F94" s="20">
        <f>物品定价!$E$2*E94+VLOOKUP($C94,$M$3:$Z$8,12,0)</f>
        <v>370.86</v>
      </c>
      <c r="G94" s="20">
        <f>SUM($D$13:D94)</f>
        <v>70500</v>
      </c>
      <c r="H94" s="20">
        <f>物品定价!$E$2*G94+VLOOKUP($C94,$M$3:$Z$8,13,0)</f>
        <v>356</v>
      </c>
      <c r="I94" s="20">
        <f>SUM($D$33:D94)</f>
        <v>61200</v>
      </c>
      <c r="J94" s="20">
        <f>物品定价!$E$2*I94+VLOOKUP($C94,$M$3:$Z$8,14,0)</f>
        <v>262.39999999999998</v>
      </c>
    </row>
    <row r="95" spans="1:10">
      <c r="A95" s="20">
        <f t="shared" si="8"/>
        <v>433</v>
      </c>
      <c r="B95" s="20">
        <v>33</v>
      </c>
      <c r="C95" s="20">
        <v>4</v>
      </c>
      <c r="D95" s="20">
        <v>4000</v>
      </c>
      <c r="E95" s="20">
        <f>SUM($D$3:D95)</f>
        <v>76930</v>
      </c>
      <c r="F95" s="20">
        <f>物品定价!$E$2*E95+VLOOKUP($C95,$M$3:$Z$8,12,0)</f>
        <v>378.86</v>
      </c>
      <c r="G95" s="20">
        <f>SUM($D$13:D95)</f>
        <v>74500</v>
      </c>
      <c r="H95" s="20">
        <f>物品定价!$E$2*G95+VLOOKUP($C95,$M$3:$Z$8,13,0)</f>
        <v>364</v>
      </c>
      <c r="I95" s="20">
        <f>SUM($D$33:D95)</f>
        <v>65200</v>
      </c>
      <c r="J95" s="20">
        <f>物品定价!$E$2*I95+VLOOKUP($C95,$M$3:$Z$8,14,0)</f>
        <v>270.39999999999998</v>
      </c>
    </row>
    <row r="96" spans="1:10">
      <c r="A96" s="20">
        <f t="shared" si="8"/>
        <v>434</v>
      </c>
      <c r="B96" s="20">
        <v>34</v>
      </c>
      <c r="C96" s="20">
        <v>4</v>
      </c>
      <c r="D96" s="20">
        <v>4500</v>
      </c>
      <c r="E96" s="20">
        <f>SUM($D$3:D96)</f>
        <v>81430</v>
      </c>
      <c r="F96" s="20">
        <f>物品定价!$E$2*E96+VLOOKUP($C96,$M$3:$Z$8,12,0)</f>
        <v>387.86</v>
      </c>
      <c r="G96" s="20">
        <f>SUM($D$13:D96)</f>
        <v>79000</v>
      </c>
      <c r="H96" s="20">
        <f>物品定价!$E$2*G96+VLOOKUP($C96,$M$3:$Z$8,13,0)</f>
        <v>373</v>
      </c>
      <c r="I96" s="20">
        <f>SUM($D$33:D96)</f>
        <v>69700</v>
      </c>
      <c r="J96" s="20">
        <f>物品定价!$E$2*I96+VLOOKUP($C96,$M$3:$Z$8,14,0)</f>
        <v>279.39999999999998</v>
      </c>
    </row>
    <row r="97" spans="1:10">
      <c r="A97" s="20">
        <f t="shared" si="8"/>
        <v>435</v>
      </c>
      <c r="B97" s="20">
        <v>35</v>
      </c>
      <c r="C97" s="20">
        <v>4</v>
      </c>
      <c r="D97" s="20">
        <v>5000</v>
      </c>
      <c r="E97" s="20">
        <f>SUM($D$3:D97)</f>
        <v>86430</v>
      </c>
      <c r="F97" s="20">
        <f>物品定价!$E$2*E97+VLOOKUP($C97,$M$3:$Z$8,12,0)</f>
        <v>397.86</v>
      </c>
      <c r="G97" s="20">
        <f>SUM($D$13:D97)</f>
        <v>84000</v>
      </c>
      <c r="H97" s="20">
        <f>物品定价!$E$2*G97+VLOOKUP($C97,$M$3:$Z$8,13,0)</f>
        <v>383</v>
      </c>
      <c r="I97" s="20">
        <f>SUM($D$33:D97)</f>
        <v>74700</v>
      </c>
      <c r="J97" s="20">
        <f>物品定价!$E$2*I97+VLOOKUP($C97,$M$3:$Z$8,14,0)</f>
        <v>289.39999999999998</v>
      </c>
    </row>
    <row r="98" spans="1:10">
      <c r="A98" s="20">
        <f t="shared" si="8"/>
        <v>436</v>
      </c>
      <c r="B98" s="20">
        <v>36</v>
      </c>
      <c r="C98" s="20">
        <v>4</v>
      </c>
      <c r="D98" s="20">
        <v>5600</v>
      </c>
      <c r="E98" s="20">
        <f>SUM($D$3:D98)</f>
        <v>92030</v>
      </c>
      <c r="F98" s="20">
        <f>物品定价!$E$2*E98+VLOOKUP($C98,$M$3:$Z$8,12,0)</f>
        <v>409.06</v>
      </c>
      <c r="G98" s="20">
        <f>SUM($D$13:D98)</f>
        <v>89600</v>
      </c>
      <c r="H98" s="20">
        <f>物品定价!$E$2*G98+VLOOKUP($C98,$M$3:$Z$8,13,0)</f>
        <v>394.20000000000005</v>
      </c>
      <c r="I98" s="20">
        <f>SUM($D$33:D98)</f>
        <v>80300</v>
      </c>
      <c r="J98" s="20">
        <f>物品定价!$E$2*I98+VLOOKUP($C98,$M$3:$Z$8,14,0)</f>
        <v>300.60000000000002</v>
      </c>
    </row>
    <row r="99" spans="1:10">
      <c r="A99" s="20">
        <f t="shared" si="8"/>
        <v>437</v>
      </c>
      <c r="B99" s="20">
        <v>37</v>
      </c>
      <c r="C99" s="20">
        <v>4</v>
      </c>
      <c r="D99" s="20">
        <v>6300</v>
      </c>
      <c r="E99" s="20">
        <f>SUM($D$3:D99)</f>
        <v>98330</v>
      </c>
      <c r="F99" s="20">
        <f>物品定价!$E$2*E99+VLOOKUP($C99,$M$3:$Z$8,12,0)</f>
        <v>421.65999999999997</v>
      </c>
      <c r="G99" s="20">
        <f>SUM($D$13:D99)</f>
        <v>95900</v>
      </c>
      <c r="H99" s="20">
        <f>物品定价!$E$2*G99+VLOOKUP($C99,$M$3:$Z$8,13,0)</f>
        <v>406.8</v>
      </c>
      <c r="I99" s="20">
        <f>SUM($D$33:D99)</f>
        <v>86600</v>
      </c>
      <c r="J99" s="20">
        <f>物品定价!$E$2*I99+VLOOKUP($C99,$M$3:$Z$8,14,0)</f>
        <v>313.20000000000005</v>
      </c>
    </row>
    <row r="100" spans="1:10">
      <c r="A100" s="20">
        <f t="shared" si="8"/>
        <v>438</v>
      </c>
      <c r="B100" s="20">
        <v>38</v>
      </c>
      <c r="C100" s="20">
        <v>4</v>
      </c>
      <c r="D100" s="20">
        <v>7100</v>
      </c>
      <c r="E100" s="20">
        <f>SUM($D$3:D100)</f>
        <v>105430</v>
      </c>
      <c r="F100" s="20">
        <f>物品定价!$E$2*E100+VLOOKUP($C100,$M$3:$Z$8,12,0)</f>
        <v>435.86</v>
      </c>
      <c r="G100" s="20">
        <f>SUM($D$13:D100)</f>
        <v>103000</v>
      </c>
      <c r="H100" s="20">
        <f>物品定价!$E$2*G100+VLOOKUP($C100,$M$3:$Z$8,13,0)</f>
        <v>421</v>
      </c>
      <c r="I100" s="20">
        <f>SUM($D$33:D100)</f>
        <v>93700</v>
      </c>
      <c r="J100" s="20">
        <f>物品定价!$E$2*I100+VLOOKUP($C100,$M$3:$Z$8,14,0)</f>
        <v>327.39999999999998</v>
      </c>
    </row>
    <row r="101" spans="1:10">
      <c r="A101" s="20">
        <f t="shared" si="8"/>
        <v>439</v>
      </c>
      <c r="B101" s="20">
        <v>39</v>
      </c>
      <c r="C101" s="20">
        <v>4</v>
      </c>
      <c r="D101" s="20">
        <v>8000</v>
      </c>
      <c r="E101" s="20">
        <f>SUM($D$3:D101)</f>
        <v>113430</v>
      </c>
      <c r="F101" s="20">
        <f>物品定价!$E$2*E101+VLOOKUP($C101,$M$3:$Z$8,12,0)</f>
        <v>451.86</v>
      </c>
      <c r="G101" s="20">
        <f>SUM($D$13:D101)</f>
        <v>111000</v>
      </c>
      <c r="H101" s="20">
        <f>物品定价!$E$2*G101+VLOOKUP($C101,$M$3:$Z$8,13,0)</f>
        <v>437</v>
      </c>
      <c r="I101" s="20">
        <f>SUM($D$33:D101)</f>
        <v>101700</v>
      </c>
      <c r="J101" s="20">
        <f>物品定价!$E$2*I101+VLOOKUP($C101,$M$3:$Z$8,14,0)</f>
        <v>343.4</v>
      </c>
    </row>
    <row r="102" spans="1:10">
      <c r="A102" s="20">
        <f t="shared" si="8"/>
        <v>440</v>
      </c>
      <c r="B102" s="20">
        <v>40</v>
      </c>
      <c r="C102" s="20">
        <v>4</v>
      </c>
      <c r="D102" s="20">
        <v>9000</v>
      </c>
      <c r="E102" s="20">
        <f>SUM($D$3:D102)</f>
        <v>122430</v>
      </c>
      <c r="F102" s="21">
        <f>物品定价!$E$2*E102+VLOOKUP($C102,$M$3:$Z$8,12,0)</f>
        <v>469.86</v>
      </c>
      <c r="G102" s="20">
        <f>SUM($D$13:D102)</f>
        <v>120000</v>
      </c>
      <c r="H102" s="21">
        <f>物品定价!$E$2*G102+VLOOKUP($C102,$M$3:$Z$8,13,0)</f>
        <v>455</v>
      </c>
      <c r="I102" s="20">
        <f>SUM($D$33:D102)</f>
        <v>110700</v>
      </c>
      <c r="J102" s="21">
        <f>物品定价!$E$2*I102+VLOOKUP($C102,$M$3:$Z$8,14,0)</f>
        <v>361.4</v>
      </c>
    </row>
    <row r="103" spans="1:10">
      <c r="A103" s="20">
        <f t="shared" si="8"/>
        <v>501</v>
      </c>
      <c r="B103" s="20">
        <v>1</v>
      </c>
      <c r="C103" s="20">
        <v>5</v>
      </c>
      <c r="D103" s="20">
        <v>60</v>
      </c>
      <c r="E103" s="20">
        <f>SUM($D$3:D103)</f>
        <v>122490</v>
      </c>
      <c r="F103" s="25">
        <f>物品定价!$E$2*E103+VLOOKUP($C103,$M$3:$Z$8,12,0)</f>
        <v>644.98</v>
      </c>
      <c r="G103" s="20">
        <f>SUM($D$13:D103)</f>
        <v>120060</v>
      </c>
      <c r="H103" s="25">
        <f>物品定价!$E$2*G103+VLOOKUP($C103,$M$3:$Z$8,13,0)</f>
        <v>630.12</v>
      </c>
      <c r="I103" s="20">
        <f>SUM($D$33:D103)</f>
        <v>110760</v>
      </c>
      <c r="J103" s="25">
        <f>物品定价!$E$2*I103+VLOOKUP($C103,$M$3:$Z$8,14,0)</f>
        <v>536.52</v>
      </c>
    </row>
    <row r="104" spans="1:10">
      <c r="A104" s="20">
        <f t="shared" si="8"/>
        <v>502</v>
      </c>
      <c r="B104" s="20">
        <v>2</v>
      </c>
      <c r="C104" s="20">
        <v>5</v>
      </c>
      <c r="D104" s="20">
        <v>80</v>
      </c>
      <c r="E104" s="20">
        <f>SUM($D$3:D104)</f>
        <v>122570</v>
      </c>
      <c r="F104" s="20">
        <f>物品定价!$E$2*E104+VLOOKUP($C104,$M$3:$Z$8,12,0)</f>
        <v>645.14</v>
      </c>
      <c r="G104" s="20">
        <f>SUM($D$13:D104)</f>
        <v>120140</v>
      </c>
      <c r="H104" s="20">
        <f>物品定价!$E$2*G104+VLOOKUP($C104,$M$3:$Z$8,13,0)</f>
        <v>630.28</v>
      </c>
      <c r="I104" s="20">
        <f>SUM($D$33:D104)</f>
        <v>110840</v>
      </c>
      <c r="J104" s="20">
        <f>物品定价!$E$2*I104+VLOOKUP($C104,$M$3:$Z$8,14,0)</f>
        <v>536.68000000000006</v>
      </c>
    </row>
    <row r="105" spans="1:10">
      <c r="A105" s="20">
        <f t="shared" si="8"/>
        <v>503</v>
      </c>
      <c r="B105" s="20">
        <v>3</v>
      </c>
      <c r="C105" s="20">
        <v>5</v>
      </c>
      <c r="D105" s="20">
        <v>100</v>
      </c>
      <c r="E105" s="20">
        <f>SUM($D$3:D105)</f>
        <v>122670</v>
      </c>
      <c r="F105" s="20">
        <f>物品定价!$E$2*E105+VLOOKUP($C105,$M$3:$Z$8,12,0)</f>
        <v>645.34</v>
      </c>
      <c r="G105" s="20">
        <f>SUM($D$13:D105)</f>
        <v>120240</v>
      </c>
      <c r="H105" s="20">
        <f>物品定价!$E$2*G105+VLOOKUP($C105,$M$3:$Z$8,13,0)</f>
        <v>630.48</v>
      </c>
      <c r="I105" s="20">
        <f>SUM($D$33:D105)</f>
        <v>110940</v>
      </c>
      <c r="J105" s="20">
        <f>物品定价!$E$2*I105+VLOOKUP($C105,$M$3:$Z$8,14,0)</f>
        <v>536.88</v>
      </c>
    </row>
    <row r="106" spans="1:10">
      <c r="A106" s="20">
        <f t="shared" si="8"/>
        <v>504</v>
      </c>
      <c r="B106" s="20">
        <v>4</v>
      </c>
      <c r="C106" s="20">
        <v>5</v>
      </c>
      <c r="D106" s="20">
        <v>130</v>
      </c>
      <c r="E106" s="20">
        <f>SUM($D$3:D106)</f>
        <v>122800</v>
      </c>
      <c r="F106" s="20">
        <f>物品定价!$E$2*E106+VLOOKUP($C106,$M$3:$Z$8,12,0)</f>
        <v>645.6</v>
      </c>
      <c r="G106" s="20">
        <f>SUM($D$13:D106)</f>
        <v>120370</v>
      </c>
      <c r="H106" s="20">
        <f>物品定价!$E$2*G106+VLOOKUP($C106,$M$3:$Z$8,13,0)</f>
        <v>630.74</v>
      </c>
      <c r="I106" s="20">
        <f>SUM($D$33:D106)</f>
        <v>111070</v>
      </c>
      <c r="J106" s="20">
        <f>物品定价!$E$2*I106+VLOOKUP($C106,$M$3:$Z$8,14,0)</f>
        <v>537.14</v>
      </c>
    </row>
    <row r="107" spans="1:10">
      <c r="A107" s="20">
        <f t="shared" si="8"/>
        <v>505</v>
      </c>
      <c r="B107" s="20">
        <v>5</v>
      </c>
      <c r="C107" s="20">
        <v>5</v>
      </c>
      <c r="D107" s="20">
        <v>170</v>
      </c>
      <c r="E107" s="20">
        <f>SUM($D$3:D107)</f>
        <v>122970</v>
      </c>
      <c r="F107" s="20">
        <f>物品定价!$E$2*E107+VLOOKUP($C107,$M$3:$Z$8,12,0)</f>
        <v>645.94000000000005</v>
      </c>
      <c r="G107" s="20">
        <f>SUM($D$13:D107)</f>
        <v>120540</v>
      </c>
      <c r="H107" s="20">
        <f>物品定价!$E$2*G107+VLOOKUP($C107,$M$3:$Z$8,13,0)</f>
        <v>631.08000000000004</v>
      </c>
      <c r="I107" s="20">
        <f>SUM($D$33:D107)</f>
        <v>111240</v>
      </c>
      <c r="J107" s="20">
        <f>物品定价!$E$2*I107+VLOOKUP($C107,$M$3:$Z$8,14,0)</f>
        <v>537.48</v>
      </c>
    </row>
    <row r="108" spans="1:10">
      <c r="A108" s="20">
        <f t="shared" si="8"/>
        <v>506</v>
      </c>
      <c r="B108" s="20">
        <v>6</v>
      </c>
      <c r="C108" s="20">
        <v>5</v>
      </c>
      <c r="D108" s="20">
        <v>220</v>
      </c>
      <c r="E108" s="20">
        <f>SUM($D$3:D108)</f>
        <v>123190</v>
      </c>
      <c r="F108" s="20">
        <f>物品定价!$E$2*E108+VLOOKUP($C108,$M$3:$Z$8,12,0)</f>
        <v>646.38</v>
      </c>
      <c r="G108" s="20">
        <f>SUM($D$13:D108)</f>
        <v>120760</v>
      </c>
      <c r="H108" s="20">
        <f>物品定价!$E$2*G108+VLOOKUP($C108,$M$3:$Z$8,13,0)</f>
        <v>631.52</v>
      </c>
      <c r="I108" s="20">
        <f>SUM($D$33:D108)</f>
        <v>111460</v>
      </c>
      <c r="J108" s="20">
        <f>物品定价!$E$2*I108+VLOOKUP($C108,$M$3:$Z$8,14,0)</f>
        <v>537.92000000000007</v>
      </c>
    </row>
    <row r="109" spans="1:10">
      <c r="A109" s="20">
        <f t="shared" si="8"/>
        <v>507</v>
      </c>
      <c r="B109" s="20">
        <v>7</v>
      </c>
      <c r="C109" s="20">
        <v>5</v>
      </c>
      <c r="D109" s="20">
        <v>290</v>
      </c>
      <c r="E109" s="20">
        <f>SUM($D$3:D109)</f>
        <v>123480</v>
      </c>
      <c r="F109" s="20">
        <f>物品定价!$E$2*E109+VLOOKUP($C109,$M$3:$Z$8,12,0)</f>
        <v>646.96</v>
      </c>
      <c r="G109" s="20">
        <f>SUM($D$13:D109)</f>
        <v>121050</v>
      </c>
      <c r="H109" s="20">
        <f>物品定价!$E$2*G109+VLOOKUP($C109,$M$3:$Z$8,13,0)</f>
        <v>632.1</v>
      </c>
      <c r="I109" s="20">
        <f>SUM($D$33:D109)</f>
        <v>111750</v>
      </c>
      <c r="J109" s="20">
        <f>物品定价!$E$2*I109+VLOOKUP($C109,$M$3:$Z$8,14,0)</f>
        <v>538.5</v>
      </c>
    </row>
    <row r="110" spans="1:10">
      <c r="A110" s="20">
        <f t="shared" si="8"/>
        <v>508</v>
      </c>
      <c r="B110" s="20">
        <v>8</v>
      </c>
      <c r="C110" s="20">
        <v>5</v>
      </c>
      <c r="D110" s="20">
        <v>380</v>
      </c>
      <c r="E110" s="20">
        <f>SUM($D$3:D110)</f>
        <v>123860</v>
      </c>
      <c r="F110" s="20">
        <f>物品定价!$E$2*E110+VLOOKUP($C110,$M$3:$Z$8,12,0)</f>
        <v>647.72</v>
      </c>
      <c r="G110" s="20">
        <f>SUM($D$13:D110)</f>
        <v>121430</v>
      </c>
      <c r="H110" s="20">
        <f>物品定价!$E$2*G110+VLOOKUP($C110,$M$3:$Z$8,13,0)</f>
        <v>632.86</v>
      </c>
      <c r="I110" s="20">
        <f>SUM($D$33:D110)</f>
        <v>112130</v>
      </c>
      <c r="J110" s="20">
        <f>物品定价!$E$2*I110+VLOOKUP($C110,$M$3:$Z$8,14,0)</f>
        <v>539.26</v>
      </c>
    </row>
    <row r="111" spans="1:10">
      <c r="A111" s="20">
        <f t="shared" si="8"/>
        <v>509</v>
      </c>
      <c r="B111" s="20">
        <v>9</v>
      </c>
      <c r="C111" s="20">
        <v>5</v>
      </c>
      <c r="D111" s="20">
        <v>490</v>
      </c>
      <c r="E111" s="20">
        <f>SUM($D$3:D111)</f>
        <v>124350</v>
      </c>
      <c r="F111" s="20">
        <f>物品定价!$E$2*E111+VLOOKUP($C111,$M$3:$Z$8,12,0)</f>
        <v>648.70000000000005</v>
      </c>
      <c r="G111" s="20">
        <f>SUM($D$13:D111)</f>
        <v>121920</v>
      </c>
      <c r="H111" s="20">
        <f>物品定价!$E$2*G111+VLOOKUP($C111,$M$3:$Z$8,13,0)</f>
        <v>633.84</v>
      </c>
      <c r="I111" s="20">
        <f>SUM($D$33:D111)</f>
        <v>112620</v>
      </c>
      <c r="J111" s="20">
        <f>物品定价!$E$2*I111+VLOOKUP($C111,$M$3:$Z$8,14,0)</f>
        <v>540.24</v>
      </c>
    </row>
    <row r="112" spans="1:10">
      <c r="A112" s="20">
        <f t="shared" si="8"/>
        <v>510</v>
      </c>
      <c r="B112" s="20">
        <v>10</v>
      </c>
      <c r="C112" s="20">
        <v>5</v>
      </c>
      <c r="D112" s="20">
        <v>510</v>
      </c>
      <c r="E112" s="20">
        <f>SUM($D$3:D112)</f>
        <v>124860</v>
      </c>
      <c r="F112" s="20">
        <f>物品定价!$E$2*E112+VLOOKUP($C112,$M$3:$Z$8,12,0)</f>
        <v>649.72</v>
      </c>
      <c r="G112" s="20">
        <f>SUM($D$13:D112)</f>
        <v>122430</v>
      </c>
      <c r="H112" s="20">
        <f>物品定价!$E$2*G112+VLOOKUP($C112,$M$3:$Z$8,13,0)</f>
        <v>634.86</v>
      </c>
      <c r="I112" s="20">
        <f>SUM($D$33:D112)</f>
        <v>113130</v>
      </c>
      <c r="J112" s="20">
        <f>物品定价!$E$2*I112+VLOOKUP($C112,$M$3:$Z$8,14,0)</f>
        <v>541.26</v>
      </c>
    </row>
    <row r="113" spans="1:10">
      <c r="A113" s="20">
        <f t="shared" si="8"/>
        <v>511</v>
      </c>
      <c r="B113" s="20">
        <v>11</v>
      </c>
      <c r="C113" s="20">
        <v>5</v>
      </c>
      <c r="D113" s="20">
        <v>540</v>
      </c>
      <c r="E113" s="20">
        <f>SUM($D$3:D113)</f>
        <v>125400</v>
      </c>
      <c r="F113" s="20">
        <f>物品定价!$E$2*E113+VLOOKUP($C113,$M$3:$Z$8,12,0)</f>
        <v>650.79999999999995</v>
      </c>
      <c r="G113" s="20">
        <f>SUM($D$13:D113)</f>
        <v>122970</v>
      </c>
      <c r="H113" s="20">
        <f>物品定价!$E$2*G113+VLOOKUP($C113,$M$3:$Z$8,13,0)</f>
        <v>635.94000000000005</v>
      </c>
      <c r="I113" s="20">
        <f>SUM($D$33:D113)</f>
        <v>113670</v>
      </c>
      <c r="J113" s="20">
        <f>物品定价!$E$2*I113+VLOOKUP($C113,$M$3:$Z$8,14,0)</f>
        <v>542.34</v>
      </c>
    </row>
    <row r="114" spans="1:10">
      <c r="A114" s="20">
        <f t="shared" si="8"/>
        <v>512</v>
      </c>
      <c r="B114" s="20">
        <v>12</v>
      </c>
      <c r="C114" s="20">
        <v>5</v>
      </c>
      <c r="D114" s="20">
        <v>570</v>
      </c>
      <c r="E114" s="20">
        <f>SUM($D$3:D114)</f>
        <v>125970</v>
      </c>
      <c r="F114" s="20">
        <f>物品定价!$E$2*E114+VLOOKUP($C114,$M$3:$Z$8,12,0)</f>
        <v>651.94000000000005</v>
      </c>
      <c r="G114" s="20">
        <f>SUM($D$13:D114)</f>
        <v>123540</v>
      </c>
      <c r="H114" s="20">
        <f>物品定价!$E$2*G114+VLOOKUP($C114,$M$3:$Z$8,13,0)</f>
        <v>637.08000000000004</v>
      </c>
      <c r="I114" s="20">
        <f>SUM($D$33:D114)</f>
        <v>114240</v>
      </c>
      <c r="J114" s="20">
        <f>物品定价!$E$2*I114+VLOOKUP($C114,$M$3:$Z$8,14,0)</f>
        <v>543.48</v>
      </c>
    </row>
    <row r="115" spans="1:10">
      <c r="A115" s="20">
        <f t="shared" si="8"/>
        <v>513</v>
      </c>
      <c r="B115" s="20">
        <v>13</v>
      </c>
      <c r="C115" s="20">
        <v>5</v>
      </c>
      <c r="D115" s="20">
        <v>600</v>
      </c>
      <c r="E115" s="20">
        <f>SUM($D$3:D115)</f>
        <v>126570</v>
      </c>
      <c r="F115" s="20">
        <f>物品定价!$E$2*E115+VLOOKUP($C115,$M$3:$Z$8,12,0)</f>
        <v>653.14</v>
      </c>
      <c r="G115" s="20">
        <f>SUM($D$13:D115)</f>
        <v>124140</v>
      </c>
      <c r="H115" s="20">
        <f>物品定价!$E$2*G115+VLOOKUP($C115,$M$3:$Z$8,13,0)</f>
        <v>638.28</v>
      </c>
      <c r="I115" s="20">
        <f>SUM($D$33:D115)</f>
        <v>114840</v>
      </c>
      <c r="J115" s="20">
        <f>物品定价!$E$2*I115+VLOOKUP($C115,$M$3:$Z$8,14,0)</f>
        <v>544.68000000000006</v>
      </c>
    </row>
    <row r="116" spans="1:10">
      <c r="A116" s="20">
        <f t="shared" si="8"/>
        <v>514</v>
      </c>
      <c r="B116" s="20">
        <v>14</v>
      </c>
      <c r="C116" s="20">
        <v>5</v>
      </c>
      <c r="D116" s="20">
        <v>630</v>
      </c>
      <c r="E116" s="20">
        <f>SUM($D$3:D116)</f>
        <v>127200</v>
      </c>
      <c r="F116" s="20">
        <f>物品定价!$E$2*E116+VLOOKUP($C116,$M$3:$Z$8,12,0)</f>
        <v>654.4</v>
      </c>
      <c r="G116" s="20">
        <f>SUM($D$13:D116)</f>
        <v>124770</v>
      </c>
      <c r="H116" s="20">
        <f>物品定价!$E$2*G116+VLOOKUP($C116,$M$3:$Z$8,13,0)</f>
        <v>639.54</v>
      </c>
      <c r="I116" s="20">
        <f>SUM($D$33:D116)</f>
        <v>115470</v>
      </c>
      <c r="J116" s="20">
        <f>物品定价!$E$2*I116+VLOOKUP($C116,$M$3:$Z$8,14,0)</f>
        <v>545.94000000000005</v>
      </c>
    </row>
    <row r="117" spans="1:10">
      <c r="A117" s="20">
        <f t="shared" si="8"/>
        <v>515</v>
      </c>
      <c r="B117" s="20">
        <v>15</v>
      </c>
      <c r="C117" s="20">
        <v>5</v>
      </c>
      <c r="D117" s="20">
        <v>660</v>
      </c>
      <c r="E117" s="20">
        <f>SUM($D$3:D117)</f>
        <v>127860</v>
      </c>
      <c r="F117" s="20">
        <f>物品定价!$E$2*E117+VLOOKUP($C117,$M$3:$Z$8,12,0)</f>
        <v>655.72</v>
      </c>
      <c r="G117" s="20">
        <f>SUM($D$13:D117)</f>
        <v>125430</v>
      </c>
      <c r="H117" s="20">
        <f>物品定价!$E$2*G117+VLOOKUP($C117,$M$3:$Z$8,13,0)</f>
        <v>640.86</v>
      </c>
      <c r="I117" s="20">
        <f>SUM($D$33:D117)</f>
        <v>116130</v>
      </c>
      <c r="J117" s="20">
        <f>物品定价!$E$2*I117+VLOOKUP($C117,$M$3:$Z$8,14,0)</f>
        <v>547.26</v>
      </c>
    </row>
    <row r="118" spans="1:10">
      <c r="A118" s="20">
        <f t="shared" si="8"/>
        <v>516</v>
      </c>
      <c r="B118" s="20">
        <v>16</v>
      </c>
      <c r="C118" s="20">
        <v>5</v>
      </c>
      <c r="D118" s="20">
        <v>690</v>
      </c>
      <c r="E118" s="20">
        <f>SUM($D$3:D118)</f>
        <v>128550</v>
      </c>
      <c r="F118" s="20">
        <f>物品定价!$E$2*E118+VLOOKUP($C118,$M$3:$Z$8,12,0)</f>
        <v>657.1</v>
      </c>
      <c r="G118" s="20">
        <f>SUM($D$13:D118)</f>
        <v>126120</v>
      </c>
      <c r="H118" s="20">
        <f>物品定价!$E$2*G118+VLOOKUP($C118,$M$3:$Z$8,13,0)</f>
        <v>642.24</v>
      </c>
      <c r="I118" s="20">
        <f>SUM($D$33:D118)</f>
        <v>116820</v>
      </c>
      <c r="J118" s="20">
        <f>物品定价!$E$2*I118+VLOOKUP($C118,$M$3:$Z$8,14,0)</f>
        <v>548.64</v>
      </c>
    </row>
    <row r="119" spans="1:10">
      <c r="A119" s="20">
        <f t="shared" si="8"/>
        <v>517</v>
      </c>
      <c r="B119" s="20">
        <v>17</v>
      </c>
      <c r="C119" s="20">
        <v>5</v>
      </c>
      <c r="D119" s="20">
        <v>720</v>
      </c>
      <c r="E119" s="20">
        <f>SUM($D$3:D119)</f>
        <v>129270</v>
      </c>
      <c r="F119" s="20">
        <f>物品定价!$E$2*E119+VLOOKUP($C119,$M$3:$Z$8,12,0)</f>
        <v>658.54</v>
      </c>
      <c r="G119" s="20">
        <f>SUM($D$13:D119)</f>
        <v>126840</v>
      </c>
      <c r="H119" s="20">
        <f>物品定价!$E$2*G119+VLOOKUP($C119,$M$3:$Z$8,13,0)</f>
        <v>643.68000000000006</v>
      </c>
      <c r="I119" s="20">
        <f>SUM($D$33:D119)</f>
        <v>117540</v>
      </c>
      <c r="J119" s="20">
        <f>物品定价!$E$2*I119+VLOOKUP($C119,$M$3:$Z$8,14,0)</f>
        <v>550.08000000000004</v>
      </c>
    </row>
    <row r="120" spans="1:10">
      <c r="A120" s="20">
        <f t="shared" si="8"/>
        <v>518</v>
      </c>
      <c r="B120" s="20">
        <v>18</v>
      </c>
      <c r="C120" s="20">
        <v>5</v>
      </c>
      <c r="D120" s="20">
        <v>760</v>
      </c>
      <c r="E120" s="20">
        <f>SUM($D$3:D120)</f>
        <v>130030</v>
      </c>
      <c r="F120" s="20">
        <f>物品定价!$E$2*E120+VLOOKUP($C120,$M$3:$Z$8,12,0)</f>
        <v>660.06</v>
      </c>
      <c r="G120" s="20">
        <f>SUM($D$13:D120)</f>
        <v>127600</v>
      </c>
      <c r="H120" s="20">
        <f>物品定价!$E$2*G120+VLOOKUP($C120,$M$3:$Z$8,13,0)</f>
        <v>645.20000000000005</v>
      </c>
      <c r="I120" s="20">
        <f>SUM($D$33:D120)</f>
        <v>118300</v>
      </c>
      <c r="J120" s="20">
        <f>物品定价!$E$2*I120+VLOOKUP($C120,$M$3:$Z$8,14,0)</f>
        <v>551.6</v>
      </c>
    </row>
    <row r="121" spans="1:10">
      <c r="A121" s="20">
        <f t="shared" si="8"/>
        <v>519</v>
      </c>
      <c r="B121" s="20">
        <v>19</v>
      </c>
      <c r="C121" s="20">
        <v>5</v>
      </c>
      <c r="D121" s="20">
        <v>800</v>
      </c>
      <c r="E121" s="20">
        <f>SUM($D$3:D121)</f>
        <v>130830</v>
      </c>
      <c r="F121" s="20">
        <f>物品定价!$E$2*E121+VLOOKUP($C121,$M$3:$Z$8,12,0)</f>
        <v>661.66000000000008</v>
      </c>
      <c r="G121" s="20">
        <f>SUM($D$13:D121)</f>
        <v>128400</v>
      </c>
      <c r="H121" s="20">
        <f>物品定价!$E$2*G121+VLOOKUP($C121,$M$3:$Z$8,13,0)</f>
        <v>646.79999999999995</v>
      </c>
      <c r="I121" s="20">
        <f>SUM($D$33:D121)</f>
        <v>119100</v>
      </c>
      <c r="J121" s="20">
        <f>物品定价!$E$2*I121+VLOOKUP($C121,$M$3:$Z$8,14,0)</f>
        <v>553.20000000000005</v>
      </c>
    </row>
    <row r="122" spans="1:10">
      <c r="A122" s="20">
        <f t="shared" si="8"/>
        <v>520</v>
      </c>
      <c r="B122" s="20">
        <v>20</v>
      </c>
      <c r="C122" s="20">
        <v>5</v>
      </c>
      <c r="D122" s="20">
        <v>900</v>
      </c>
      <c r="E122" s="20">
        <f>SUM($D$3:D122)</f>
        <v>131730</v>
      </c>
      <c r="F122" s="20">
        <f>物品定价!$E$2*E122+VLOOKUP($C122,$M$3:$Z$8,12,0)</f>
        <v>663.46</v>
      </c>
      <c r="G122" s="20">
        <f>SUM($D$13:D122)</f>
        <v>129300</v>
      </c>
      <c r="H122" s="20">
        <f>物品定价!$E$2*G122+VLOOKUP($C122,$M$3:$Z$8,13,0)</f>
        <v>648.6</v>
      </c>
      <c r="I122" s="20">
        <f>SUM($D$33:D122)</f>
        <v>120000</v>
      </c>
      <c r="J122" s="20">
        <f>物品定价!$E$2*I122+VLOOKUP($C122,$M$3:$Z$8,14,0)</f>
        <v>555</v>
      </c>
    </row>
    <row r="123" spans="1:10">
      <c r="A123" s="20">
        <f t="shared" si="8"/>
        <v>521</v>
      </c>
      <c r="B123" s="20">
        <v>21</v>
      </c>
      <c r="C123" s="20">
        <v>5</v>
      </c>
      <c r="D123" s="20">
        <v>1000</v>
      </c>
      <c r="E123" s="20">
        <f>SUM($D$3:D123)</f>
        <v>132730</v>
      </c>
      <c r="F123" s="20">
        <f>物品定价!$E$2*E123+VLOOKUP($C123,$M$3:$Z$8,12,0)</f>
        <v>665.46</v>
      </c>
      <c r="G123" s="20">
        <f>SUM($D$13:D123)</f>
        <v>130300</v>
      </c>
      <c r="H123" s="20">
        <f>物品定价!$E$2*G123+VLOOKUP($C123,$M$3:$Z$8,13,0)</f>
        <v>650.6</v>
      </c>
      <c r="I123" s="20">
        <f>SUM($D$33:D123)</f>
        <v>121000</v>
      </c>
      <c r="J123" s="20">
        <f>物品定价!$E$2*I123+VLOOKUP($C123,$M$3:$Z$8,14,0)</f>
        <v>557</v>
      </c>
    </row>
    <row r="124" spans="1:10">
      <c r="A124" s="20">
        <f t="shared" si="8"/>
        <v>522</v>
      </c>
      <c r="B124" s="20">
        <v>22</v>
      </c>
      <c r="C124" s="20">
        <v>5</v>
      </c>
      <c r="D124" s="20">
        <v>1100</v>
      </c>
      <c r="E124" s="20">
        <f>SUM($D$3:D124)</f>
        <v>133830</v>
      </c>
      <c r="F124" s="20">
        <f>物品定价!$E$2*E124+VLOOKUP($C124,$M$3:$Z$8,12,0)</f>
        <v>667.66000000000008</v>
      </c>
      <c r="G124" s="20">
        <f>SUM($D$13:D124)</f>
        <v>131400</v>
      </c>
      <c r="H124" s="20">
        <f>物品定价!$E$2*G124+VLOOKUP($C124,$M$3:$Z$8,13,0)</f>
        <v>652.79999999999995</v>
      </c>
      <c r="I124" s="20">
        <f>SUM($D$33:D124)</f>
        <v>122100</v>
      </c>
      <c r="J124" s="20">
        <f>物品定价!$E$2*I124+VLOOKUP($C124,$M$3:$Z$8,14,0)</f>
        <v>559.20000000000005</v>
      </c>
    </row>
    <row r="125" spans="1:10">
      <c r="A125" s="20">
        <f t="shared" si="8"/>
        <v>523</v>
      </c>
      <c r="B125" s="20">
        <v>23</v>
      </c>
      <c r="C125" s="20">
        <v>5</v>
      </c>
      <c r="D125" s="20">
        <v>1200</v>
      </c>
      <c r="E125" s="20">
        <f>SUM($D$3:D125)</f>
        <v>135030</v>
      </c>
      <c r="F125" s="20">
        <f>物品定价!$E$2*E125+VLOOKUP($C125,$M$3:$Z$8,12,0)</f>
        <v>670.06</v>
      </c>
      <c r="G125" s="20">
        <f>SUM($D$13:D125)</f>
        <v>132600</v>
      </c>
      <c r="H125" s="20">
        <f>物品定价!$E$2*G125+VLOOKUP($C125,$M$3:$Z$8,13,0)</f>
        <v>655.20000000000005</v>
      </c>
      <c r="I125" s="20">
        <f>SUM($D$33:D125)</f>
        <v>123300</v>
      </c>
      <c r="J125" s="20">
        <f>物品定价!$E$2*I125+VLOOKUP($C125,$M$3:$Z$8,14,0)</f>
        <v>561.6</v>
      </c>
    </row>
    <row r="126" spans="1:10">
      <c r="A126" s="20">
        <f t="shared" si="8"/>
        <v>524</v>
      </c>
      <c r="B126" s="20">
        <v>24</v>
      </c>
      <c r="C126" s="20">
        <v>5</v>
      </c>
      <c r="D126" s="20">
        <v>1400</v>
      </c>
      <c r="E126" s="20">
        <f>SUM($D$3:D126)</f>
        <v>136430</v>
      </c>
      <c r="F126" s="20">
        <f>物品定价!$E$2*E126+VLOOKUP($C126,$M$3:$Z$8,12,0)</f>
        <v>672.86</v>
      </c>
      <c r="G126" s="20">
        <f>SUM($D$13:D126)</f>
        <v>134000</v>
      </c>
      <c r="H126" s="20">
        <f>物品定价!$E$2*G126+VLOOKUP($C126,$M$3:$Z$8,13,0)</f>
        <v>658</v>
      </c>
      <c r="I126" s="20">
        <f>SUM($D$33:D126)</f>
        <v>124700</v>
      </c>
      <c r="J126" s="20">
        <f>物品定价!$E$2*I126+VLOOKUP($C126,$M$3:$Z$8,14,0)</f>
        <v>564.4</v>
      </c>
    </row>
    <row r="127" spans="1:10">
      <c r="A127" s="20">
        <f t="shared" si="8"/>
        <v>525</v>
      </c>
      <c r="B127" s="20">
        <v>25</v>
      </c>
      <c r="C127" s="20">
        <v>5</v>
      </c>
      <c r="D127" s="20">
        <v>1600</v>
      </c>
      <c r="E127" s="20">
        <f>SUM($D$3:D127)</f>
        <v>138030</v>
      </c>
      <c r="F127" s="20">
        <f>物品定价!$E$2*E127+VLOOKUP($C127,$M$3:$Z$8,12,0)</f>
        <v>676.06</v>
      </c>
      <c r="G127" s="20">
        <f>SUM($D$13:D127)</f>
        <v>135600</v>
      </c>
      <c r="H127" s="20">
        <f>物品定价!$E$2*G127+VLOOKUP($C127,$M$3:$Z$8,13,0)</f>
        <v>661.2</v>
      </c>
      <c r="I127" s="20">
        <f>SUM($D$33:D127)</f>
        <v>126300</v>
      </c>
      <c r="J127" s="20">
        <f>物品定价!$E$2*I127+VLOOKUP($C127,$M$3:$Z$8,14,0)</f>
        <v>567.6</v>
      </c>
    </row>
    <row r="128" spans="1:10">
      <c r="A128" s="20">
        <f t="shared" si="8"/>
        <v>526</v>
      </c>
      <c r="B128" s="20">
        <v>26</v>
      </c>
      <c r="C128" s="20">
        <v>5</v>
      </c>
      <c r="D128" s="20">
        <v>1800</v>
      </c>
      <c r="E128" s="20">
        <f>SUM($D$3:D128)</f>
        <v>139830</v>
      </c>
      <c r="F128" s="20">
        <f>物品定价!$E$2*E128+VLOOKUP($C128,$M$3:$Z$8,12,0)</f>
        <v>679.66000000000008</v>
      </c>
      <c r="G128" s="20">
        <f>SUM($D$13:D128)</f>
        <v>137400</v>
      </c>
      <c r="H128" s="20">
        <f>物品定价!$E$2*G128+VLOOKUP($C128,$M$3:$Z$8,13,0)</f>
        <v>664.8</v>
      </c>
      <c r="I128" s="20">
        <f>SUM($D$33:D128)</f>
        <v>128100</v>
      </c>
      <c r="J128" s="20">
        <f>物品定价!$E$2*I128+VLOOKUP($C128,$M$3:$Z$8,14,0)</f>
        <v>571.20000000000005</v>
      </c>
    </row>
    <row r="129" spans="1:10">
      <c r="A129" s="20">
        <f t="shared" si="8"/>
        <v>527</v>
      </c>
      <c r="B129" s="20">
        <v>27</v>
      </c>
      <c r="C129" s="20">
        <v>5</v>
      </c>
      <c r="D129" s="20">
        <v>2000</v>
      </c>
      <c r="E129" s="20">
        <f>SUM($D$3:D129)</f>
        <v>141830</v>
      </c>
      <c r="F129" s="20">
        <f>物品定价!$E$2*E129+VLOOKUP($C129,$M$3:$Z$8,12,0)</f>
        <v>683.66000000000008</v>
      </c>
      <c r="G129" s="20">
        <f>SUM($D$13:D129)</f>
        <v>139400</v>
      </c>
      <c r="H129" s="20">
        <f>物品定价!$E$2*G129+VLOOKUP($C129,$M$3:$Z$8,13,0)</f>
        <v>668.8</v>
      </c>
      <c r="I129" s="20">
        <f>SUM($D$33:D129)</f>
        <v>130100</v>
      </c>
      <c r="J129" s="20">
        <f>物品定价!$E$2*I129+VLOOKUP($C129,$M$3:$Z$8,14,0)</f>
        <v>575.20000000000005</v>
      </c>
    </row>
    <row r="130" spans="1:10">
      <c r="A130" s="20">
        <f t="shared" si="8"/>
        <v>528</v>
      </c>
      <c r="B130" s="20">
        <v>28</v>
      </c>
      <c r="C130" s="20">
        <v>5</v>
      </c>
      <c r="D130" s="20">
        <v>2300</v>
      </c>
      <c r="E130" s="20">
        <f>SUM($D$3:D130)</f>
        <v>144130</v>
      </c>
      <c r="F130" s="20">
        <f>物品定价!$E$2*E130+VLOOKUP($C130,$M$3:$Z$8,12,0)</f>
        <v>688.26</v>
      </c>
      <c r="G130" s="20">
        <f>SUM($D$13:D130)</f>
        <v>141700</v>
      </c>
      <c r="H130" s="20">
        <f>物品定价!$E$2*G130+VLOOKUP($C130,$M$3:$Z$8,13,0)</f>
        <v>673.40000000000009</v>
      </c>
      <c r="I130" s="20">
        <f>SUM($D$33:D130)</f>
        <v>132400</v>
      </c>
      <c r="J130" s="20">
        <f>物品定价!$E$2*I130+VLOOKUP($C130,$M$3:$Z$8,14,0)</f>
        <v>579.79999999999995</v>
      </c>
    </row>
    <row r="131" spans="1:10">
      <c r="A131" s="20">
        <f t="shared" si="8"/>
        <v>529</v>
      </c>
      <c r="B131" s="20">
        <v>29</v>
      </c>
      <c r="C131" s="20">
        <v>5</v>
      </c>
      <c r="D131" s="20">
        <v>2600</v>
      </c>
      <c r="E131" s="20">
        <f>SUM($D$3:D131)</f>
        <v>146730</v>
      </c>
      <c r="F131" s="20">
        <f>物品定价!$E$2*E131+VLOOKUP($C131,$M$3:$Z$8,12,0)</f>
        <v>693.46</v>
      </c>
      <c r="G131" s="20">
        <f>SUM($D$13:D131)</f>
        <v>144300</v>
      </c>
      <c r="H131" s="20">
        <f>物品定价!$E$2*G131+VLOOKUP($C131,$M$3:$Z$8,13,0)</f>
        <v>678.6</v>
      </c>
      <c r="I131" s="20">
        <f>SUM($D$33:D131)</f>
        <v>135000</v>
      </c>
      <c r="J131" s="20">
        <f>物品定价!$E$2*I131+VLOOKUP($C131,$M$3:$Z$8,14,0)</f>
        <v>585</v>
      </c>
    </row>
    <row r="132" spans="1:10">
      <c r="A132" s="20">
        <f t="shared" ref="A132:A195" si="9">C132*100+B132</f>
        <v>530</v>
      </c>
      <c r="B132" s="20">
        <v>30</v>
      </c>
      <c r="C132" s="20">
        <v>5</v>
      </c>
      <c r="D132" s="20">
        <v>2900</v>
      </c>
      <c r="E132" s="20">
        <f>SUM($D$3:D132)</f>
        <v>149630</v>
      </c>
      <c r="F132" s="20">
        <f>物品定价!$E$2*E132+VLOOKUP($C132,$M$3:$Z$8,12,0)</f>
        <v>699.26</v>
      </c>
      <c r="G132" s="20">
        <f>SUM($D$13:D132)</f>
        <v>147200</v>
      </c>
      <c r="H132" s="20">
        <f>物品定价!$E$2*G132+VLOOKUP($C132,$M$3:$Z$8,13,0)</f>
        <v>684.40000000000009</v>
      </c>
      <c r="I132" s="20">
        <f>SUM($D$33:D132)</f>
        <v>137900</v>
      </c>
      <c r="J132" s="20">
        <f>物品定价!$E$2*I132+VLOOKUP($C132,$M$3:$Z$8,14,0)</f>
        <v>590.79999999999995</v>
      </c>
    </row>
    <row r="133" spans="1:10">
      <c r="A133" s="20">
        <f t="shared" si="9"/>
        <v>531</v>
      </c>
      <c r="B133" s="20">
        <v>31</v>
      </c>
      <c r="C133" s="20">
        <v>5</v>
      </c>
      <c r="D133" s="20">
        <v>3200</v>
      </c>
      <c r="E133" s="20">
        <f>SUM($D$3:D133)</f>
        <v>152830</v>
      </c>
      <c r="F133" s="20">
        <f>物品定价!$E$2*E133+VLOOKUP($C133,$M$3:$Z$8,12,0)</f>
        <v>705.66000000000008</v>
      </c>
      <c r="G133" s="20">
        <f>SUM($D$13:D133)</f>
        <v>150400</v>
      </c>
      <c r="H133" s="20">
        <f>物品定价!$E$2*G133+VLOOKUP($C133,$M$3:$Z$8,13,0)</f>
        <v>690.8</v>
      </c>
      <c r="I133" s="20">
        <f>SUM($D$33:D133)</f>
        <v>141100</v>
      </c>
      <c r="J133" s="20">
        <f>物品定价!$E$2*I133+VLOOKUP($C133,$M$3:$Z$8,14,0)</f>
        <v>597.20000000000005</v>
      </c>
    </row>
    <row r="134" spans="1:10">
      <c r="A134" s="20">
        <f t="shared" si="9"/>
        <v>532</v>
      </c>
      <c r="B134" s="20">
        <v>32</v>
      </c>
      <c r="C134" s="20">
        <v>5</v>
      </c>
      <c r="D134" s="20">
        <v>3600</v>
      </c>
      <c r="E134" s="20">
        <f>SUM($D$3:D134)</f>
        <v>156430</v>
      </c>
      <c r="F134" s="20">
        <f>物品定价!$E$2*E134+VLOOKUP($C134,$M$3:$Z$8,12,0)</f>
        <v>712.86</v>
      </c>
      <c r="G134" s="20">
        <f>SUM($D$13:D134)</f>
        <v>154000</v>
      </c>
      <c r="H134" s="20">
        <f>物品定价!$E$2*G134+VLOOKUP($C134,$M$3:$Z$8,13,0)</f>
        <v>698</v>
      </c>
      <c r="I134" s="20">
        <f>SUM($D$33:D134)</f>
        <v>144700</v>
      </c>
      <c r="J134" s="20">
        <f>物品定价!$E$2*I134+VLOOKUP($C134,$M$3:$Z$8,14,0)</f>
        <v>604.40000000000009</v>
      </c>
    </row>
    <row r="135" spans="1:10">
      <c r="A135" s="20">
        <f t="shared" si="9"/>
        <v>533</v>
      </c>
      <c r="B135" s="20">
        <v>33</v>
      </c>
      <c r="C135" s="20">
        <v>5</v>
      </c>
      <c r="D135" s="20">
        <v>4000</v>
      </c>
      <c r="E135" s="20">
        <f>SUM($D$3:D135)</f>
        <v>160430</v>
      </c>
      <c r="F135" s="20">
        <f>物品定价!$E$2*E135+VLOOKUP($C135,$M$3:$Z$8,12,0)</f>
        <v>720.86</v>
      </c>
      <c r="G135" s="20">
        <f>SUM($D$13:D135)</f>
        <v>158000</v>
      </c>
      <c r="H135" s="20">
        <f>物品定价!$E$2*G135+VLOOKUP($C135,$M$3:$Z$8,13,0)</f>
        <v>706</v>
      </c>
      <c r="I135" s="20">
        <f>SUM($D$33:D135)</f>
        <v>148700</v>
      </c>
      <c r="J135" s="20">
        <f>物品定价!$E$2*I135+VLOOKUP($C135,$M$3:$Z$8,14,0)</f>
        <v>612.40000000000009</v>
      </c>
    </row>
    <row r="136" spans="1:10">
      <c r="A136" s="20">
        <f t="shared" si="9"/>
        <v>534</v>
      </c>
      <c r="B136" s="20">
        <v>34</v>
      </c>
      <c r="C136" s="20">
        <v>5</v>
      </c>
      <c r="D136" s="20">
        <v>4500</v>
      </c>
      <c r="E136" s="20">
        <f>SUM($D$3:D136)</f>
        <v>164930</v>
      </c>
      <c r="F136" s="20">
        <f>物品定价!$E$2*E136+VLOOKUP($C136,$M$3:$Z$8,12,0)</f>
        <v>729.86</v>
      </c>
      <c r="G136" s="20">
        <f>SUM($D$13:D136)</f>
        <v>162500</v>
      </c>
      <c r="H136" s="20">
        <f>物品定价!$E$2*G136+VLOOKUP($C136,$M$3:$Z$8,13,0)</f>
        <v>715</v>
      </c>
      <c r="I136" s="20">
        <f>SUM($D$33:D136)</f>
        <v>153200</v>
      </c>
      <c r="J136" s="20">
        <f>物品定价!$E$2*I136+VLOOKUP($C136,$M$3:$Z$8,14,0)</f>
        <v>621.40000000000009</v>
      </c>
    </row>
    <row r="137" spans="1:10">
      <c r="A137" s="20">
        <f t="shared" si="9"/>
        <v>535</v>
      </c>
      <c r="B137" s="20">
        <v>35</v>
      </c>
      <c r="C137" s="20">
        <v>5</v>
      </c>
      <c r="D137" s="20">
        <v>5000</v>
      </c>
      <c r="E137" s="20">
        <f>SUM($D$3:D137)</f>
        <v>169930</v>
      </c>
      <c r="F137" s="20">
        <f>物品定价!$E$2*E137+VLOOKUP($C137,$M$3:$Z$8,12,0)</f>
        <v>739.86</v>
      </c>
      <c r="G137" s="20">
        <f>SUM($D$13:D137)</f>
        <v>167500</v>
      </c>
      <c r="H137" s="20">
        <f>物品定价!$E$2*G137+VLOOKUP($C137,$M$3:$Z$8,13,0)</f>
        <v>725</v>
      </c>
      <c r="I137" s="20">
        <f>SUM($D$33:D137)</f>
        <v>158200</v>
      </c>
      <c r="J137" s="20">
        <f>物品定价!$E$2*I137+VLOOKUP($C137,$M$3:$Z$8,14,0)</f>
        <v>631.40000000000009</v>
      </c>
    </row>
    <row r="138" spans="1:10">
      <c r="A138" s="20">
        <f t="shared" si="9"/>
        <v>536</v>
      </c>
      <c r="B138" s="20">
        <v>36</v>
      </c>
      <c r="C138" s="20">
        <v>5</v>
      </c>
      <c r="D138" s="20">
        <v>5600</v>
      </c>
      <c r="E138" s="20">
        <f>SUM($D$3:D138)</f>
        <v>175530</v>
      </c>
      <c r="F138" s="20">
        <f>物品定价!$E$2*E138+VLOOKUP($C138,$M$3:$Z$8,12,0)</f>
        <v>751.06</v>
      </c>
      <c r="G138" s="20">
        <f>SUM($D$13:D138)</f>
        <v>173100</v>
      </c>
      <c r="H138" s="20">
        <f>物品定价!$E$2*G138+VLOOKUP($C138,$M$3:$Z$8,13,0)</f>
        <v>736.2</v>
      </c>
      <c r="I138" s="20">
        <f>SUM($D$33:D138)</f>
        <v>163800</v>
      </c>
      <c r="J138" s="20">
        <f>物品定价!$E$2*I138+VLOOKUP($C138,$M$3:$Z$8,14,0)</f>
        <v>642.6</v>
      </c>
    </row>
    <row r="139" spans="1:10">
      <c r="A139" s="20">
        <f t="shared" si="9"/>
        <v>537</v>
      </c>
      <c r="B139" s="20">
        <v>37</v>
      </c>
      <c r="C139" s="20">
        <v>5</v>
      </c>
      <c r="D139" s="20">
        <v>6300</v>
      </c>
      <c r="E139" s="20">
        <f>SUM($D$3:D139)</f>
        <v>181830</v>
      </c>
      <c r="F139" s="20">
        <f>物品定价!$E$2*E139+VLOOKUP($C139,$M$3:$Z$8,12,0)</f>
        <v>763.66000000000008</v>
      </c>
      <c r="G139" s="20">
        <f>SUM($D$13:D139)</f>
        <v>179400</v>
      </c>
      <c r="H139" s="20">
        <f>物品定价!$E$2*G139+VLOOKUP($C139,$M$3:$Z$8,13,0)</f>
        <v>748.8</v>
      </c>
      <c r="I139" s="20">
        <f>SUM($D$33:D139)</f>
        <v>170100</v>
      </c>
      <c r="J139" s="20">
        <f>物品定价!$E$2*I139+VLOOKUP($C139,$M$3:$Z$8,14,0)</f>
        <v>655.20000000000005</v>
      </c>
    </row>
    <row r="140" spans="1:10">
      <c r="A140" s="20">
        <f t="shared" si="9"/>
        <v>538</v>
      </c>
      <c r="B140" s="20">
        <v>38</v>
      </c>
      <c r="C140" s="20">
        <v>5</v>
      </c>
      <c r="D140" s="20">
        <v>7100</v>
      </c>
      <c r="E140" s="20">
        <f>SUM($D$3:D140)</f>
        <v>188930</v>
      </c>
      <c r="F140" s="20">
        <f>物品定价!$E$2*E140+VLOOKUP($C140,$M$3:$Z$8,12,0)</f>
        <v>777.86</v>
      </c>
      <c r="G140" s="20">
        <f>SUM($D$13:D140)</f>
        <v>186500</v>
      </c>
      <c r="H140" s="20">
        <f>物品定价!$E$2*G140+VLOOKUP($C140,$M$3:$Z$8,13,0)</f>
        <v>763</v>
      </c>
      <c r="I140" s="20">
        <f>SUM($D$33:D140)</f>
        <v>177200</v>
      </c>
      <c r="J140" s="20">
        <f>物品定价!$E$2*I140+VLOOKUP($C140,$M$3:$Z$8,14,0)</f>
        <v>669.40000000000009</v>
      </c>
    </row>
    <row r="141" spans="1:10">
      <c r="A141" s="20">
        <f t="shared" si="9"/>
        <v>539</v>
      </c>
      <c r="B141" s="20">
        <v>39</v>
      </c>
      <c r="C141" s="20">
        <v>5</v>
      </c>
      <c r="D141" s="20">
        <v>8000</v>
      </c>
      <c r="E141" s="20">
        <f>SUM($D$3:D141)</f>
        <v>196930</v>
      </c>
      <c r="F141" s="20">
        <f>物品定价!$E$2*E141+VLOOKUP($C141,$M$3:$Z$8,12,0)</f>
        <v>793.86</v>
      </c>
      <c r="G141" s="20">
        <f>SUM($D$13:D141)</f>
        <v>194500</v>
      </c>
      <c r="H141" s="20">
        <f>物品定价!$E$2*G141+VLOOKUP($C141,$M$3:$Z$8,13,0)</f>
        <v>779</v>
      </c>
      <c r="I141" s="20">
        <f>SUM($D$33:D141)</f>
        <v>185200</v>
      </c>
      <c r="J141" s="20">
        <f>物品定价!$E$2*I141+VLOOKUP($C141,$M$3:$Z$8,14,0)</f>
        <v>685.40000000000009</v>
      </c>
    </row>
    <row r="142" spans="1:10">
      <c r="A142" s="20">
        <f t="shared" si="9"/>
        <v>540</v>
      </c>
      <c r="B142" s="20">
        <v>40</v>
      </c>
      <c r="C142" s="20">
        <v>5</v>
      </c>
      <c r="D142" s="20">
        <v>9000</v>
      </c>
      <c r="E142" s="20">
        <f>SUM($D$3:D142)</f>
        <v>205930</v>
      </c>
      <c r="F142" s="20">
        <f>物品定价!$E$2*E142+VLOOKUP($C142,$M$3:$Z$8,12,0)</f>
        <v>811.86</v>
      </c>
      <c r="G142" s="20">
        <f>SUM($D$13:D142)</f>
        <v>203500</v>
      </c>
      <c r="H142" s="20">
        <f>物品定价!$E$2*G142+VLOOKUP($C142,$M$3:$Z$8,13,0)</f>
        <v>797</v>
      </c>
      <c r="I142" s="20">
        <f>SUM($D$33:D142)</f>
        <v>194200</v>
      </c>
      <c r="J142" s="20">
        <f>物品定价!$E$2*I142+VLOOKUP($C142,$M$3:$Z$8,14,0)</f>
        <v>703.40000000000009</v>
      </c>
    </row>
    <row r="143" spans="1:10">
      <c r="A143" s="20">
        <f t="shared" si="9"/>
        <v>541</v>
      </c>
      <c r="B143" s="20">
        <v>41</v>
      </c>
      <c r="C143" s="20">
        <v>5</v>
      </c>
      <c r="D143" s="20">
        <v>10100</v>
      </c>
      <c r="E143" s="20">
        <f>SUM($D$3:D143)</f>
        <v>216030</v>
      </c>
      <c r="F143" s="20">
        <f>物品定价!$E$2*E143+VLOOKUP($C143,$M$3:$Z$8,12,0)</f>
        <v>832.06</v>
      </c>
      <c r="G143" s="20">
        <f>SUM($D$13:D143)</f>
        <v>213600</v>
      </c>
      <c r="H143" s="20">
        <f>物品定价!$E$2*G143+VLOOKUP($C143,$M$3:$Z$8,13,0)</f>
        <v>817.2</v>
      </c>
      <c r="I143" s="20">
        <f>SUM($D$33:D143)</f>
        <v>204300</v>
      </c>
      <c r="J143" s="20">
        <f>物品定价!$E$2*I143+VLOOKUP($C143,$M$3:$Z$8,14,0)</f>
        <v>723.6</v>
      </c>
    </row>
    <row r="144" spans="1:10">
      <c r="A144" s="20">
        <f t="shared" si="9"/>
        <v>542</v>
      </c>
      <c r="B144" s="20">
        <v>42</v>
      </c>
      <c r="C144" s="20">
        <v>5</v>
      </c>
      <c r="D144" s="20">
        <v>11300</v>
      </c>
      <c r="E144" s="20">
        <f>SUM($D$3:D144)</f>
        <v>227330</v>
      </c>
      <c r="F144" s="20">
        <f>物品定价!$E$2*E144+VLOOKUP($C144,$M$3:$Z$8,12,0)</f>
        <v>854.66000000000008</v>
      </c>
      <c r="G144" s="20">
        <f>SUM($D$13:D144)</f>
        <v>224900</v>
      </c>
      <c r="H144" s="20">
        <f>物品定价!$E$2*G144+VLOOKUP($C144,$M$3:$Z$8,13,0)</f>
        <v>839.8</v>
      </c>
      <c r="I144" s="20">
        <f>SUM($D$33:D144)</f>
        <v>215600</v>
      </c>
      <c r="J144" s="20">
        <f>物品定价!$E$2*I144+VLOOKUP($C144,$M$3:$Z$8,14,0)</f>
        <v>746.2</v>
      </c>
    </row>
    <row r="145" spans="1:10">
      <c r="A145" s="20">
        <f t="shared" si="9"/>
        <v>543</v>
      </c>
      <c r="B145" s="20">
        <v>43</v>
      </c>
      <c r="C145" s="20">
        <v>5</v>
      </c>
      <c r="D145" s="20">
        <v>12700</v>
      </c>
      <c r="E145" s="20">
        <f>SUM($D$3:D145)</f>
        <v>240030</v>
      </c>
      <c r="F145" s="20">
        <f>物品定价!$E$2*E145+VLOOKUP($C145,$M$3:$Z$8,12,0)</f>
        <v>880.06</v>
      </c>
      <c r="G145" s="20">
        <f>SUM($D$13:D145)</f>
        <v>237600</v>
      </c>
      <c r="H145" s="20">
        <f>物品定价!$E$2*G145+VLOOKUP($C145,$M$3:$Z$8,13,0)</f>
        <v>865.2</v>
      </c>
      <c r="I145" s="20">
        <f>SUM($D$33:D145)</f>
        <v>228300</v>
      </c>
      <c r="J145" s="20">
        <f>物品定价!$E$2*I145+VLOOKUP($C145,$M$3:$Z$8,14,0)</f>
        <v>771.6</v>
      </c>
    </row>
    <row r="146" spans="1:10">
      <c r="A146" s="20">
        <f t="shared" si="9"/>
        <v>544</v>
      </c>
      <c r="B146" s="20">
        <v>44</v>
      </c>
      <c r="C146" s="20">
        <v>5</v>
      </c>
      <c r="D146" s="20">
        <v>14200</v>
      </c>
      <c r="E146" s="20">
        <f>SUM($D$3:D146)</f>
        <v>254230</v>
      </c>
      <c r="F146" s="20">
        <f>物品定价!$E$2*E146+VLOOKUP($C146,$M$3:$Z$8,12,0)</f>
        <v>908.46</v>
      </c>
      <c r="G146" s="20">
        <f>SUM($D$13:D146)</f>
        <v>251800</v>
      </c>
      <c r="H146" s="20">
        <f>物品定价!$E$2*G146+VLOOKUP($C146,$M$3:$Z$8,13,0)</f>
        <v>893.6</v>
      </c>
      <c r="I146" s="20">
        <f>SUM($D$33:D146)</f>
        <v>242500</v>
      </c>
      <c r="J146" s="20">
        <f>物品定价!$E$2*I146+VLOOKUP($C146,$M$3:$Z$8,14,0)</f>
        <v>800</v>
      </c>
    </row>
    <row r="147" spans="1:10">
      <c r="A147" s="20">
        <f t="shared" si="9"/>
        <v>545</v>
      </c>
      <c r="B147" s="20">
        <v>45</v>
      </c>
      <c r="C147" s="20">
        <v>5</v>
      </c>
      <c r="D147" s="20">
        <v>15900</v>
      </c>
      <c r="E147" s="20">
        <f>SUM($D$3:D147)</f>
        <v>270130</v>
      </c>
      <c r="F147" s="20">
        <f>物品定价!$E$2*E147+VLOOKUP($C147,$M$3:$Z$8,12,0)</f>
        <v>940.26</v>
      </c>
      <c r="G147" s="20">
        <f>SUM($D$13:D147)</f>
        <v>267700</v>
      </c>
      <c r="H147" s="20">
        <f>物品定价!$E$2*G147+VLOOKUP($C147,$M$3:$Z$8,13,0)</f>
        <v>925.4</v>
      </c>
      <c r="I147" s="20">
        <f>SUM($D$33:D147)</f>
        <v>258400</v>
      </c>
      <c r="J147" s="20">
        <f>物品定价!$E$2*I147+VLOOKUP($C147,$M$3:$Z$8,14,0)</f>
        <v>831.8</v>
      </c>
    </row>
    <row r="148" spans="1:10">
      <c r="A148" s="20">
        <f t="shared" si="9"/>
        <v>546</v>
      </c>
      <c r="B148" s="20">
        <v>46</v>
      </c>
      <c r="C148" s="20">
        <v>5</v>
      </c>
      <c r="D148" s="20">
        <v>17800</v>
      </c>
      <c r="E148" s="20">
        <f>SUM($D$3:D148)</f>
        <v>287930</v>
      </c>
      <c r="F148" s="20">
        <f>物品定价!$E$2*E148+VLOOKUP($C148,$M$3:$Z$8,12,0)</f>
        <v>975.86</v>
      </c>
      <c r="G148" s="20">
        <f>SUM($D$13:D148)</f>
        <v>285500</v>
      </c>
      <c r="H148" s="20">
        <f>物品定价!$E$2*G148+VLOOKUP($C148,$M$3:$Z$8,13,0)</f>
        <v>961</v>
      </c>
      <c r="I148" s="20">
        <f>SUM($D$33:D148)</f>
        <v>276200</v>
      </c>
      <c r="J148" s="20">
        <f>物品定价!$E$2*I148+VLOOKUP($C148,$M$3:$Z$8,14,0)</f>
        <v>867.4</v>
      </c>
    </row>
    <row r="149" spans="1:10">
      <c r="A149" s="20">
        <f t="shared" si="9"/>
        <v>547</v>
      </c>
      <c r="B149" s="20">
        <v>47</v>
      </c>
      <c r="C149" s="20">
        <v>5</v>
      </c>
      <c r="D149" s="20">
        <v>19900</v>
      </c>
      <c r="E149" s="20">
        <f>SUM($D$3:D149)</f>
        <v>307830</v>
      </c>
      <c r="F149" s="20">
        <f>物品定价!$E$2*E149+VLOOKUP($C149,$M$3:$Z$8,12,0)</f>
        <v>1015.66</v>
      </c>
      <c r="G149" s="20">
        <f>SUM($D$13:D149)</f>
        <v>305400</v>
      </c>
      <c r="H149" s="20">
        <f>物品定价!$E$2*G149+VLOOKUP($C149,$M$3:$Z$8,13,0)</f>
        <v>1000.8000000000001</v>
      </c>
      <c r="I149" s="20">
        <f>SUM($D$33:D149)</f>
        <v>296100</v>
      </c>
      <c r="J149" s="20">
        <f>物品定价!$E$2*I149+VLOOKUP($C149,$M$3:$Z$8,14,0)</f>
        <v>907.2</v>
      </c>
    </row>
    <row r="150" spans="1:10">
      <c r="A150" s="20">
        <f t="shared" si="9"/>
        <v>548</v>
      </c>
      <c r="B150" s="20">
        <v>48</v>
      </c>
      <c r="C150" s="20">
        <v>5</v>
      </c>
      <c r="D150" s="20">
        <v>22300</v>
      </c>
      <c r="E150" s="20">
        <f>SUM($D$3:D150)</f>
        <v>330130</v>
      </c>
      <c r="F150" s="20">
        <f>物品定价!$E$2*E150+VLOOKUP($C150,$M$3:$Z$8,12,0)</f>
        <v>1060.26</v>
      </c>
      <c r="G150" s="20">
        <f>SUM($D$13:D150)</f>
        <v>327700</v>
      </c>
      <c r="H150" s="20">
        <f>物品定价!$E$2*G150+VLOOKUP($C150,$M$3:$Z$8,13,0)</f>
        <v>1045.4000000000001</v>
      </c>
      <c r="I150" s="20">
        <f>SUM($D$33:D150)</f>
        <v>318400</v>
      </c>
      <c r="J150" s="20">
        <f>物品定价!$E$2*I150+VLOOKUP($C150,$M$3:$Z$8,14,0)</f>
        <v>951.80000000000007</v>
      </c>
    </row>
    <row r="151" spans="1:10">
      <c r="A151" s="20">
        <f t="shared" si="9"/>
        <v>549</v>
      </c>
      <c r="B151" s="20">
        <v>49</v>
      </c>
      <c r="C151" s="20">
        <v>5</v>
      </c>
      <c r="D151" s="20">
        <v>25000</v>
      </c>
      <c r="E151" s="20">
        <f>SUM($D$3:D151)</f>
        <v>355130</v>
      </c>
      <c r="F151" s="20">
        <f>物品定价!$E$2*E151+VLOOKUP($C151,$M$3:$Z$8,12,0)</f>
        <v>1110.26</v>
      </c>
      <c r="G151" s="20">
        <f>SUM($D$13:D151)</f>
        <v>352700</v>
      </c>
      <c r="H151" s="20">
        <f>物品定价!$E$2*G151+VLOOKUP($C151,$M$3:$Z$8,13,0)</f>
        <v>1095.4000000000001</v>
      </c>
      <c r="I151" s="20">
        <f>SUM($D$33:D151)</f>
        <v>343400</v>
      </c>
      <c r="J151" s="20">
        <f>物品定价!$E$2*I151+VLOOKUP($C151,$M$3:$Z$8,14,0)</f>
        <v>1001.8000000000001</v>
      </c>
    </row>
    <row r="152" spans="1:10">
      <c r="A152" s="20">
        <f t="shared" si="9"/>
        <v>550</v>
      </c>
      <c r="B152" s="20">
        <v>50</v>
      </c>
      <c r="C152" s="20">
        <v>5</v>
      </c>
      <c r="D152" s="20">
        <v>28000</v>
      </c>
      <c r="E152" s="20">
        <f>SUM($D$3:D152)</f>
        <v>383130</v>
      </c>
      <c r="F152" s="21">
        <f>物品定价!$E$2*E152+VLOOKUP($C152,$M$3:$Z$8,12,0)</f>
        <v>1166.26</v>
      </c>
      <c r="G152" s="20">
        <f>SUM($D$13:D152)</f>
        <v>380700</v>
      </c>
      <c r="H152" s="21">
        <f>物品定价!$E$2*G152+VLOOKUP($C152,$M$3:$Z$8,13,0)</f>
        <v>1151.4000000000001</v>
      </c>
      <c r="I152" s="20">
        <f>SUM($D$33:D152)</f>
        <v>371400</v>
      </c>
      <c r="J152" s="21">
        <f>物品定价!$E$2*I152+VLOOKUP($C152,$M$3:$Z$8,14,0)</f>
        <v>1057.8000000000002</v>
      </c>
    </row>
    <row r="153" spans="1:10">
      <c r="A153" s="20">
        <f t="shared" si="9"/>
        <v>601</v>
      </c>
      <c r="B153" s="20">
        <v>1</v>
      </c>
      <c r="C153" s="20">
        <v>6</v>
      </c>
      <c r="D153" s="20">
        <v>60</v>
      </c>
      <c r="E153" s="20">
        <f>SUM($D$3:D153)</f>
        <v>383190</v>
      </c>
      <c r="F153" s="25">
        <f>物品定价!$E$2*E153+VLOOKUP($C153,$M$3:$Z$8,12,0)</f>
        <v>1516.38</v>
      </c>
      <c r="G153" s="20">
        <f>SUM($D$13:D153)</f>
        <v>380760</v>
      </c>
      <c r="H153" s="25">
        <f>物品定价!$E$2*G153+VLOOKUP($C153,$M$3:$Z$8,13,0)</f>
        <v>1501.52</v>
      </c>
      <c r="I153" s="20">
        <f>SUM($D$33:D153)</f>
        <v>371460</v>
      </c>
      <c r="J153" s="25">
        <f>物品定价!$E$2*I153+VLOOKUP($C153,$M$3:$Z$8,14,0)</f>
        <v>1407.92</v>
      </c>
    </row>
    <row r="154" spans="1:10">
      <c r="A154" s="20">
        <f t="shared" si="9"/>
        <v>602</v>
      </c>
      <c r="B154" s="20">
        <v>2</v>
      </c>
      <c r="C154" s="20">
        <v>6</v>
      </c>
      <c r="D154" s="20">
        <v>80</v>
      </c>
      <c r="E154" s="20">
        <f>SUM($D$3:D154)</f>
        <v>383270</v>
      </c>
      <c r="F154" s="20">
        <f>物品定价!$E$2*E154+VLOOKUP($C154,$M$3:$Z$8,12,0)</f>
        <v>1516.54</v>
      </c>
      <c r="G154" s="20">
        <f>SUM($D$13:D154)</f>
        <v>380840</v>
      </c>
      <c r="H154" s="20">
        <f>物品定价!$E$2*G154+VLOOKUP($C154,$M$3:$Z$8,13,0)</f>
        <v>1501.68</v>
      </c>
      <c r="I154" s="20">
        <f>SUM($D$33:D154)</f>
        <v>371540</v>
      </c>
      <c r="J154" s="20">
        <f>物品定价!$E$2*I154+VLOOKUP($C154,$M$3:$Z$8,14,0)</f>
        <v>1408.08</v>
      </c>
    </row>
    <row r="155" spans="1:10">
      <c r="A155" s="20">
        <f t="shared" si="9"/>
        <v>603</v>
      </c>
      <c r="B155" s="20">
        <v>3</v>
      </c>
      <c r="C155" s="20">
        <v>6</v>
      </c>
      <c r="D155" s="20">
        <v>100</v>
      </c>
      <c r="E155" s="20">
        <f>SUM($D$3:D155)</f>
        <v>383370</v>
      </c>
      <c r="F155" s="20">
        <f>物品定价!$E$2*E155+VLOOKUP($C155,$M$3:$Z$8,12,0)</f>
        <v>1516.74</v>
      </c>
      <c r="G155" s="20">
        <f>SUM($D$13:D155)</f>
        <v>380940</v>
      </c>
      <c r="H155" s="20">
        <f>物品定价!$E$2*G155+VLOOKUP($C155,$M$3:$Z$8,13,0)</f>
        <v>1501.88</v>
      </c>
      <c r="I155" s="20">
        <f>SUM($D$33:D155)</f>
        <v>371640</v>
      </c>
      <c r="J155" s="20">
        <f>物品定价!$E$2*I155+VLOOKUP($C155,$M$3:$Z$8,14,0)</f>
        <v>1408.28</v>
      </c>
    </row>
    <row r="156" spans="1:10">
      <c r="A156" s="20">
        <f t="shared" si="9"/>
        <v>604</v>
      </c>
      <c r="B156" s="20">
        <v>4</v>
      </c>
      <c r="C156" s="20">
        <v>6</v>
      </c>
      <c r="D156" s="20">
        <v>130</v>
      </c>
      <c r="E156" s="20">
        <f>SUM($D$3:D156)</f>
        <v>383500</v>
      </c>
      <c r="F156" s="20">
        <f>物品定价!$E$2*E156+VLOOKUP($C156,$M$3:$Z$8,12,0)</f>
        <v>1517</v>
      </c>
      <c r="G156" s="20">
        <f>SUM($D$13:D156)</f>
        <v>381070</v>
      </c>
      <c r="H156" s="20">
        <f>物品定价!$E$2*G156+VLOOKUP($C156,$M$3:$Z$8,13,0)</f>
        <v>1502.1399999999999</v>
      </c>
      <c r="I156" s="20">
        <f>SUM($D$33:D156)</f>
        <v>371770</v>
      </c>
      <c r="J156" s="20">
        <f>物品定价!$E$2*I156+VLOOKUP($C156,$M$3:$Z$8,14,0)</f>
        <v>1408.54</v>
      </c>
    </row>
    <row r="157" spans="1:10">
      <c r="A157" s="20">
        <f t="shared" si="9"/>
        <v>605</v>
      </c>
      <c r="B157" s="20">
        <v>5</v>
      </c>
      <c r="C157" s="20">
        <v>6</v>
      </c>
      <c r="D157" s="20">
        <v>170</v>
      </c>
      <c r="E157" s="20">
        <f>SUM($D$3:D157)</f>
        <v>383670</v>
      </c>
      <c r="F157" s="20">
        <f>物品定价!$E$2*E157+VLOOKUP($C157,$M$3:$Z$8,12,0)</f>
        <v>1517.3400000000001</v>
      </c>
      <c r="G157" s="20">
        <f>SUM($D$13:D157)</f>
        <v>381240</v>
      </c>
      <c r="H157" s="20">
        <f>物品定价!$E$2*G157+VLOOKUP($C157,$M$3:$Z$8,13,0)</f>
        <v>1502.48</v>
      </c>
      <c r="I157" s="20">
        <f>SUM($D$33:D157)</f>
        <v>371940</v>
      </c>
      <c r="J157" s="20">
        <f>物品定价!$E$2*I157+VLOOKUP($C157,$M$3:$Z$8,14,0)</f>
        <v>1408.88</v>
      </c>
    </row>
    <row r="158" spans="1:10">
      <c r="A158" s="20">
        <f t="shared" si="9"/>
        <v>606</v>
      </c>
      <c r="B158" s="20">
        <v>6</v>
      </c>
      <c r="C158" s="20">
        <v>6</v>
      </c>
      <c r="D158" s="20">
        <v>220</v>
      </c>
      <c r="E158" s="20">
        <f>SUM($D$3:D158)</f>
        <v>383890</v>
      </c>
      <c r="F158" s="20">
        <f>物品定价!$E$2*E158+VLOOKUP($C158,$M$3:$Z$8,12,0)</f>
        <v>1517.78</v>
      </c>
      <c r="G158" s="20">
        <f>SUM($D$13:D158)</f>
        <v>381460</v>
      </c>
      <c r="H158" s="20">
        <f>物品定价!$E$2*G158+VLOOKUP($C158,$M$3:$Z$8,13,0)</f>
        <v>1502.92</v>
      </c>
      <c r="I158" s="20">
        <f>SUM($D$33:D158)</f>
        <v>372160</v>
      </c>
      <c r="J158" s="20">
        <f>物品定价!$E$2*I158+VLOOKUP($C158,$M$3:$Z$8,14,0)</f>
        <v>1409.3200000000002</v>
      </c>
    </row>
    <row r="159" spans="1:10">
      <c r="A159" s="20">
        <f t="shared" si="9"/>
        <v>607</v>
      </c>
      <c r="B159" s="20">
        <v>7</v>
      </c>
      <c r="C159" s="20">
        <v>6</v>
      </c>
      <c r="D159" s="20">
        <v>290</v>
      </c>
      <c r="E159" s="20">
        <f>SUM($D$3:D159)</f>
        <v>384180</v>
      </c>
      <c r="F159" s="20">
        <f>物品定价!$E$2*E159+VLOOKUP($C159,$M$3:$Z$8,12,0)</f>
        <v>1518.3600000000001</v>
      </c>
      <c r="G159" s="20">
        <f>SUM($D$13:D159)</f>
        <v>381750</v>
      </c>
      <c r="H159" s="20">
        <f>物品定价!$E$2*G159+VLOOKUP($C159,$M$3:$Z$8,13,0)</f>
        <v>1503.5</v>
      </c>
      <c r="I159" s="20">
        <f>SUM($D$33:D159)</f>
        <v>372450</v>
      </c>
      <c r="J159" s="20">
        <f>物品定价!$E$2*I159+VLOOKUP($C159,$M$3:$Z$8,14,0)</f>
        <v>1409.9</v>
      </c>
    </row>
    <row r="160" spans="1:10">
      <c r="A160" s="20">
        <f t="shared" si="9"/>
        <v>608</v>
      </c>
      <c r="B160" s="20">
        <v>8</v>
      </c>
      <c r="C160" s="20">
        <v>6</v>
      </c>
      <c r="D160" s="20">
        <v>380</v>
      </c>
      <c r="E160" s="20">
        <f>SUM($D$3:D160)</f>
        <v>384560</v>
      </c>
      <c r="F160" s="20">
        <f>物品定价!$E$2*E160+VLOOKUP($C160,$M$3:$Z$8,12,0)</f>
        <v>1519.12</v>
      </c>
      <c r="G160" s="20">
        <f>SUM($D$13:D160)</f>
        <v>382130</v>
      </c>
      <c r="H160" s="20">
        <f>物品定价!$E$2*G160+VLOOKUP($C160,$M$3:$Z$8,13,0)</f>
        <v>1504.26</v>
      </c>
      <c r="I160" s="20">
        <f>SUM($D$33:D160)</f>
        <v>372830</v>
      </c>
      <c r="J160" s="20">
        <f>物品定价!$E$2*I160+VLOOKUP($C160,$M$3:$Z$8,14,0)</f>
        <v>1410.6599999999999</v>
      </c>
    </row>
    <row r="161" spans="1:10">
      <c r="A161" s="20">
        <f t="shared" si="9"/>
        <v>609</v>
      </c>
      <c r="B161" s="20">
        <v>9</v>
      </c>
      <c r="C161" s="20">
        <v>6</v>
      </c>
      <c r="D161" s="20">
        <v>490</v>
      </c>
      <c r="E161" s="20">
        <f>SUM($D$3:D161)</f>
        <v>385050</v>
      </c>
      <c r="F161" s="20">
        <f>物品定价!$E$2*E161+VLOOKUP($C161,$M$3:$Z$8,12,0)</f>
        <v>1520.1</v>
      </c>
      <c r="G161" s="20">
        <f>SUM($D$13:D161)</f>
        <v>382620</v>
      </c>
      <c r="H161" s="20">
        <f>物品定价!$E$2*G161+VLOOKUP($C161,$M$3:$Z$8,13,0)</f>
        <v>1505.24</v>
      </c>
      <c r="I161" s="20">
        <f>SUM($D$33:D161)</f>
        <v>373320</v>
      </c>
      <c r="J161" s="20">
        <f>物品定价!$E$2*I161+VLOOKUP($C161,$M$3:$Z$8,14,0)</f>
        <v>1411.6399999999999</v>
      </c>
    </row>
    <row r="162" spans="1:10">
      <c r="A162" s="20">
        <f t="shared" si="9"/>
        <v>610</v>
      </c>
      <c r="B162" s="20">
        <v>10</v>
      </c>
      <c r="C162" s="20">
        <v>6</v>
      </c>
      <c r="D162" s="20">
        <v>510</v>
      </c>
      <c r="E162" s="20">
        <f>SUM($D$3:D162)</f>
        <v>385560</v>
      </c>
      <c r="F162" s="20">
        <f>物品定价!$E$2*E162+VLOOKUP($C162,$M$3:$Z$8,12,0)</f>
        <v>1521.12</v>
      </c>
      <c r="G162" s="20">
        <f>SUM($D$13:D162)</f>
        <v>383130</v>
      </c>
      <c r="H162" s="20">
        <f>物品定价!$E$2*G162+VLOOKUP($C162,$M$3:$Z$8,13,0)</f>
        <v>1506.26</v>
      </c>
      <c r="I162" s="20">
        <f>SUM($D$33:D162)</f>
        <v>373830</v>
      </c>
      <c r="J162" s="20">
        <f>物品定价!$E$2*I162+VLOOKUP($C162,$M$3:$Z$8,14,0)</f>
        <v>1412.6599999999999</v>
      </c>
    </row>
    <row r="163" spans="1:10">
      <c r="A163" s="20">
        <f t="shared" si="9"/>
        <v>611</v>
      </c>
      <c r="B163" s="20">
        <v>11</v>
      </c>
      <c r="C163" s="20">
        <v>6</v>
      </c>
      <c r="D163" s="20">
        <v>540</v>
      </c>
      <c r="E163" s="20">
        <f>SUM($D$3:D163)</f>
        <v>386100</v>
      </c>
      <c r="F163" s="20">
        <f>物品定价!$E$2*E163+VLOOKUP($C163,$M$3:$Z$8,12,0)</f>
        <v>1522.2</v>
      </c>
      <c r="G163" s="20">
        <f>SUM($D$13:D163)</f>
        <v>383670</v>
      </c>
      <c r="H163" s="20">
        <f>物品定价!$E$2*G163+VLOOKUP($C163,$M$3:$Z$8,13,0)</f>
        <v>1507.3400000000001</v>
      </c>
      <c r="I163" s="20">
        <f>SUM($D$33:D163)</f>
        <v>374370</v>
      </c>
      <c r="J163" s="20">
        <f>物品定价!$E$2*I163+VLOOKUP($C163,$M$3:$Z$8,14,0)</f>
        <v>1413.74</v>
      </c>
    </row>
    <row r="164" spans="1:10">
      <c r="A164" s="20">
        <f t="shared" si="9"/>
        <v>612</v>
      </c>
      <c r="B164" s="20">
        <v>12</v>
      </c>
      <c r="C164" s="20">
        <v>6</v>
      </c>
      <c r="D164" s="20">
        <v>570</v>
      </c>
      <c r="E164" s="20">
        <f>SUM($D$3:D164)</f>
        <v>386670</v>
      </c>
      <c r="F164" s="20">
        <f>物品定价!$E$2*E164+VLOOKUP($C164,$M$3:$Z$8,12,0)</f>
        <v>1523.3400000000001</v>
      </c>
      <c r="G164" s="20">
        <f>SUM($D$13:D164)</f>
        <v>384240</v>
      </c>
      <c r="H164" s="20">
        <f>物品定价!$E$2*G164+VLOOKUP($C164,$M$3:$Z$8,13,0)</f>
        <v>1508.48</v>
      </c>
      <c r="I164" s="20">
        <f>SUM($D$33:D164)</f>
        <v>374940</v>
      </c>
      <c r="J164" s="20">
        <f>物品定价!$E$2*I164+VLOOKUP($C164,$M$3:$Z$8,14,0)</f>
        <v>1414.88</v>
      </c>
    </row>
    <row r="165" spans="1:10">
      <c r="A165" s="20">
        <f t="shared" si="9"/>
        <v>613</v>
      </c>
      <c r="B165" s="20">
        <v>13</v>
      </c>
      <c r="C165" s="20">
        <v>6</v>
      </c>
      <c r="D165" s="20">
        <v>600</v>
      </c>
      <c r="E165" s="20">
        <f>SUM($D$3:D165)</f>
        <v>387270</v>
      </c>
      <c r="F165" s="20">
        <f>物品定价!$E$2*E165+VLOOKUP($C165,$M$3:$Z$8,12,0)</f>
        <v>1524.54</v>
      </c>
      <c r="G165" s="20">
        <f>SUM($D$13:D165)</f>
        <v>384840</v>
      </c>
      <c r="H165" s="20">
        <f>物品定价!$E$2*G165+VLOOKUP($C165,$M$3:$Z$8,13,0)</f>
        <v>1509.68</v>
      </c>
      <c r="I165" s="20">
        <f>SUM($D$33:D165)</f>
        <v>375540</v>
      </c>
      <c r="J165" s="20">
        <f>物品定价!$E$2*I165+VLOOKUP($C165,$M$3:$Z$8,14,0)</f>
        <v>1416.08</v>
      </c>
    </row>
    <row r="166" spans="1:10">
      <c r="A166" s="20">
        <f t="shared" si="9"/>
        <v>614</v>
      </c>
      <c r="B166" s="20">
        <v>14</v>
      </c>
      <c r="C166" s="20">
        <v>6</v>
      </c>
      <c r="D166" s="20">
        <v>630</v>
      </c>
      <c r="E166" s="20">
        <f>SUM($D$3:D166)</f>
        <v>387900</v>
      </c>
      <c r="F166" s="20">
        <f>物品定价!$E$2*E166+VLOOKUP($C166,$M$3:$Z$8,12,0)</f>
        <v>1525.8000000000002</v>
      </c>
      <c r="G166" s="20">
        <f>SUM($D$13:D166)</f>
        <v>385470</v>
      </c>
      <c r="H166" s="20">
        <f>物品定价!$E$2*G166+VLOOKUP($C166,$M$3:$Z$8,13,0)</f>
        <v>1510.94</v>
      </c>
      <c r="I166" s="20">
        <f>SUM($D$33:D166)</f>
        <v>376170</v>
      </c>
      <c r="J166" s="20">
        <f>物品定价!$E$2*I166+VLOOKUP($C166,$M$3:$Z$8,14,0)</f>
        <v>1417.3400000000001</v>
      </c>
    </row>
    <row r="167" spans="1:10">
      <c r="A167" s="20">
        <f t="shared" si="9"/>
        <v>615</v>
      </c>
      <c r="B167" s="20">
        <v>15</v>
      </c>
      <c r="C167" s="20">
        <v>6</v>
      </c>
      <c r="D167" s="20">
        <v>660</v>
      </c>
      <c r="E167" s="20">
        <f>SUM($D$3:D167)</f>
        <v>388560</v>
      </c>
      <c r="F167" s="20">
        <f>物品定价!$E$2*E167+VLOOKUP($C167,$M$3:$Z$8,12,0)</f>
        <v>1527.12</v>
      </c>
      <c r="G167" s="20">
        <f>SUM($D$13:D167)</f>
        <v>386130</v>
      </c>
      <c r="H167" s="20">
        <f>物品定价!$E$2*G167+VLOOKUP($C167,$M$3:$Z$8,13,0)</f>
        <v>1512.26</v>
      </c>
      <c r="I167" s="20">
        <f>SUM($D$33:D167)</f>
        <v>376830</v>
      </c>
      <c r="J167" s="20">
        <f>物品定价!$E$2*I167+VLOOKUP($C167,$M$3:$Z$8,14,0)</f>
        <v>1418.6599999999999</v>
      </c>
    </row>
    <row r="168" spans="1:10">
      <c r="A168" s="20">
        <f t="shared" si="9"/>
        <v>616</v>
      </c>
      <c r="B168" s="20">
        <v>16</v>
      </c>
      <c r="C168" s="20">
        <v>6</v>
      </c>
      <c r="D168" s="20">
        <v>690</v>
      </c>
      <c r="E168" s="20">
        <f>SUM($D$3:D168)</f>
        <v>389250</v>
      </c>
      <c r="F168" s="20">
        <f>物品定价!$E$2*E168+VLOOKUP($C168,$M$3:$Z$8,12,0)</f>
        <v>1528.5</v>
      </c>
      <c r="G168" s="20">
        <f>SUM($D$13:D168)</f>
        <v>386820</v>
      </c>
      <c r="H168" s="20">
        <f>物品定价!$E$2*G168+VLOOKUP($C168,$M$3:$Z$8,13,0)</f>
        <v>1513.6399999999999</v>
      </c>
      <c r="I168" s="20">
        <f>SUM($D$33:D168)</f>
        <v>377520</v>
      </c>
      <c r="J168" s="20">
        <f>物品定价!$E$2*I168+VLOOKUP($C168,$M$3:$Z$8,14,0)</f>
        <v>1420.04</v>
      </c>
    </row>
    <row r="169" spans="1:10">
      <c r="A169" s="20">
        <f t="shared" si="9"/>
        <v>617</v>
      </c>
      <c r="B169" s="20">
        <v>17</v>
      </c>
      <c r="C169" s="20">
        <v>6</v>
      </c>
      <c r="D169" s="20">
        <v>720</v>
      </c>
      <c r="E169" s="20">
        <f>SUM($D$3:D169)</f>
        <v>389970</v>
      </c>
      <c r="F169" s="20">
        <f>物品定价!$E$2*E169+VLOOKUP($C169,$M$3:$Z$8,12,0)</f>
        <v>1529.94</v>
      </c>
      <c r="G169" s="20">
        <f>SUM($D$13:D169)</f>
        <v>387540</v>
      </c>
      <c r="H169" s="20">
        <f>物品定价!$E$2*G169+VLOOKUP($C169,$M$3:$Z$8,13,0)</f>
        <v>1515.08</v>
      </c>
      <c r="I169" s="20">
        <f>SUM($D$33:D169)</f>
        <v>378240</v>
      </c>
      <c r="J169" s="20">
        <f>物品定价!$E$2*I169+VLOOKUP($C169,$M$3:$Z$8,14,0)</f>
        <v>1421.48</v>
      </c>
    </row>
    <row r="170" spans="1:10">
      <c r="A170" s="20">
        <f t="shared" si="9"/>
        <v>618</v>
      </c>
      <c r="B170" s="20">
        <v>18</v>
      </c>
      <c r="C170" s="20">
        <v>6</v>
      </c>
      <c r="D170" s="20">
        <v>760</v>
      </c>
      <c r="E170" s="20">
        <f>SUM($D$3:D170)</f>
        <v>390730</v>
      </c>
      <c r="F170" s="20">
        <f>物品定价!$E$2*E170+VLOOKUP($C170,$M$3:$Z$8,12,0)</f>
        <v>1531.46</v>
      </c>
      <c r="G170" s="20">
        <f>SUM($D$13:D170)</f>
        <v>388300</v>
      </c>
      <c r="H170" s="20">
        <f>物品定价!$E$2*G170+VLOOKUP($C170,$M$3:$Z$8,13,0)</f>
        <v>1516.6</v>
      </c>
      <c r="I170" s="20">
        <f>SUM($D$33:D170)</f>
        <v>379000</v>
      </c>
      <c r="J170" s="20">
        <f>物品定价!$E$2*I170+VLOOKUP($C170,$M$3:$Z$8,14,0)</f>
        <v>1423</v>
      </c>
    </row>
    <row r="171" spans="1:10">
      <c r="A171" s="20">
        <f t="shared" si="9"/>
        <v>619</v>
      </c>
      <c r="B171" s="20">
        <v>19</v>
      </c>
      <c r="C171" s="20">
        <v>6</v>
      </c>
      <c r="D171" s="20">
        <v>800</v>
      </c>
      <c r="E171" s="20">
        <f>SUM($D$3:D171)</f>
        <v>391530</v>
      </c>
      <c r="F171" s="20">
        <f>物品定价!$E$2*E171+VLOOKUP($C171,$M$3:$Z$8,12,0)</f>
        <v>1533.06</v>
      </c>
      <c r="G171" s="20">
        <f>SUM($D$13:D171)</f>
        <v>389100</v>
      </c>
      <c r="H171" s="20">
        <f>物品定价!$E$2*G171+VLOOKUP($C171,$M$3:$Z$8,13,0)</f>
        <v>1518.2</v>
      </c>
      <c r="I171" s="20">
        <f>SUM($D$33:D171)</f>
        <v>379800</v>
      </c>
      <c r="J171" s="20">
        <f>物品定价!$E$2*I171+VLOOKUP($C171,$M$3:$Z$8,14,0)</f>
        <v>1424.6</v>
      </c>
    </row>
    <row r="172" spans="1:10">
      <c r="A172" s="20">
        <f t="shared" si="9"/>
        <v>620</v>
      </c>
      <c r="B172" s="20">
        <v>20</v>
      </c>
      <c r="C172" s="20">
        <v>6</v>
      </c>
      <c r="D172" s="20">
        <v>900</v>
      </c>
      <c r="E172" s="20">
        <f>SUM($D$3:D172)</f>
        <v>392430</v>
      </c>
      <c r="F172" s="20">
        <f>物品定价!$E$2*E172+VLOOKUP($C172,$M$3:$Z$8,12,0)</f>
        <v>1534.8600000000001</v>
      </c>
      <c r="G172" s="20">
        <f>SUM($D$13:D172)</f>
        <v>390000</v>
      </c>
      <c r="H172" s="20">
        <f>物品定价!$E$2*G172+VLOOKUP($C172,$M$3:$Z$8,13,0)</f>
        <v>1520</v>
      </c>
      <c r="I172" s="20">
        <f>SUM($D$33:D172)</f>
        <v>380700</v>
      </c>
      <c r="J172" s="20">
        <f>物品定价!$E$2*I172+VLOOKUP($C172,$M$3:$Z$8,14,0)</f>
        <v>1426.4</v>
      </c>
    </row>
    <row r="173" spans="1:10">
      <c r="A173" s="20">
        <f t="shared" si="9"/>
        <v>621</v>
      </c>
      <c r="B173" s="20">
        <v>21</v>
      </c>
      <c r="C173" s="20">
        <v>6</v>
      </c>
      <c r="D173" s="20">
        <v>1000</v>
      </c>
      <c r="E173" s="20">
        <f>SUM($D$3:D173)</f>
        <v>393430</v>
      </c>
      <c r="F173" s="20">
        <f>物品定价!$E$2*E173+VLOOKUP($C173,$M$3:$Z$8,12,0)</f>
        <v>1536.8600000000001</v>
      </c>
      <c r="G173" s="20">
        <f>SUM($D$13:D173)</f>
        <v>391000</v>
      </c>
      <c r="H173" s="20">
        <f>物品定价!$E$2*G173+VLOOKUP($C173,$M$3:$Z$8,13,0)</f>
        <v>1522</v>
      </c>
      <c r="I173" s="20">
        <f>SUM($D$33:D173)</f>
        <v>381700</v>
      </c>
      <c r="J173" s="20">
        <f>物品定价!$E$2*I173+VLOOKUP($C173,$M$3:$Z$8,14,0)</f>
        <v>1428.4</v>
      </c>
    </row>
    <row r="174" spans="1:10">
      <c r="A174" s="20">
        <f t="shared" si="9"/>
        <v>622</v>
      </c>
      <c r="B174" s="20">
        <v>22</v>
      </c>
      <c r="C174" s="20">
        <v>6</v>
      </c>
      <c r="D174" s="20">
        <v>1100</v>
      </c>
      <c r="E174" s="20">
        <f>SUM($D$3:D174)</f>
        <v>394530</v>
      </c>
      <c r="F174" s="20">
        <f>物品定价!$E$2*E174+VLOOKUP($C174,$M$3:$Z$8,12,0)</f>
        <v>1539.06</v>
      </c>
      <c r="G174" s="20">
        <f>SUM($D$13:D174)</f>
        <v>392100</v>
      </c>
      <c r="H174" s="20">
        <f>物品定价!$E$2*G174+VLOOKUP($C174,$M$3:$Z$8,13,0)</f>
        <v>1524.2</v>
      </c>
      <c r="I174" s="20">
        <f>SUM($D$33:D174)</f>
        <v>382800</v>
      </c>
      <c r="J174" s="20">
        <f>物品定价!$E$2*I174+VLOOKUP($C174,$M$3:$Z$8,14,0)</f>
        <v>1430.6</v>
      </c>
    </row>
    <row r="175" spans="1:10">
      <c r="A175" s="20">
        <f t="shared" si="9"/>
        <v>623</v>
      </c>
      <c r="B175" s="20">
        <v>23</v>
      </c>
      <c r="C175" s="20">
        <v>6</v>
      </c>
      <c r="D175" s="20">
        <v>1200</v>
      </c>
      <c r="E175" s="20">
        <f>SUM($D$3:D175)</f>
        <v>395730</v>
      </c>
      <c r="F175" s="20">
        <f>物品定价!$E$2*E175+VLOOKUP($C175,$M$3:$Z$8,12,0)</f>
        <v>1541.46</v>
      </c>
      <c r="G175" s="20">
        <f>SUM($D$13:D175)</f>
        <v>393300</v>
      </c>
      <c r="H175" s="20">
        <f>物品定价!$E$2*G175+VLOOKUP($C175,$M$3:$Z$8,13,0)</f>
        <v>1526.6</v>
      </c>
      <c r="I175" s="20">
        <f>SUM($D$33:D175)</f>
        <v>384000</v>
      </c>
      <c r="J175" s="20">
        <f>物品定价!$E$2*I175+VLOOKUP($C175,$M$3:$Z$8,14,0)</f>
        <v>1433</v>
      </c>
    </row>
    <row r="176" spans="1:10">
      <c r="A176" s="20">
        <f t="shared" si="9"/>
        <v>624</v>
      </c>
      <c r="B176" s="20">
        <v>24</v>
      </c>
      <c r="C176" s="20">
        <v>6</v>
      </c>
      <c r="D176" s="20">
        <v>1400</v>
      </c>
      <c r="E176" s="20">
        <f>SUM($D$3:D176)</f>
        <v>397130</v>
      </c>
      <c r="F176" s="20">
        <f>物品定价!$E$2*E176+VLOOKUP($C176,$M$3:$Z$8,12,0)</f>
        <v>1544.26</v>
      </c>
      <c r="G176" s="20">
        <f>SUM($D$13:D176)</f>
        <v>394700</v>
      </c>
      <c r="H176" s="20">
        <f>物品定价!$E$2*G176+VLOOKUP($C176,$M$3:$Z$8,13,0)</f>
        <v>1529.4</v>
      </c>
      <c r="I176" s="20">
        <f>SUM($D$33:D176)</f>
        <v>385400</v>
      </c>
      <c r="J176" s="20">
        <f>物品定价!$E$2*I176+VLOOKUP($C176,$M$3:$Z$8,14,0)</f>
        <v>1435.8000000000002</v>
      </c>
    </row>
    <row r="177" spans="1:10">
      <c r="A177" s="20">
        <f t="shared" si="9"/>
        <v>625</v>
      </c>
      <c r="B177" s="20">
        <v>25</v>
      </c>
      <c r="C177" s="20">
        <v>6</v>
      </c>
      <c r="D177" s="20">
        <v>1600</v>
      </c>
      <c r="E177" s="20">
        <f>SUM($D$3:D177)</f>
        <v>398730</v>
      </c>
      <c r="F177" s="20">
        <f>物品定价!$E$2*E177+VLOOKUP($C177,$M$3:$Z$8,12,0)</f>
        <v>1547.46</v>
      </c>
      <c r="G177" s="20">
        <f>SUM($D$13:D177)</f>
        <v>396300</v>
      </c>
      <c r="H177" s="20">
        <f>物品定价!$E$2*G177+VLOOKUP($C177,$M$3:$Z$8,13,0)</f>
        <v>1532.6</v>
      </c>
      <c r="I177" s="20">
        <f>SUM($D$33:D177)</f>
        <v>387000</v>
      </c>
      <c r="J177" s="20">
        <f>物品定价!$E$2*I177+VLOOKUP($C177,$M$3:$Z$8,14,0)</f>
        <v>1439</v>
      </c>
    </row>
    <row r="178" spans="1:10">
      <c r="A178" s="20">
        <f t="shared" si="9"/>
        <v>626</v>
      </c>
      <c r="B178" s="20">
        <v>26</v>
      </c>
      <c r="C178" s="20">
        <v>6</v>
      </c>
      <c r="D178" s="20">
        <v>1800</v>
      </c>
      <c r="E178" s="20">
        <f>SUM($D$3:D178)</f>
        <v>400530</v>
      </c>
      <c r="F178" s="20">
        <f>物品定价!$E$2*E178+VLOOKUP($C178,$M$3:$Z$8,12,0)</f>
        <v>1551.06</v>
      </c>
      <c r="G178" s="20">
        <f>SUM($D$13:D178)</f>
        <v>398100</v>
      </c>
      <c r="H178" s="20">
        <f>物品定价!$E$2*G178+VLOOKUP($C178,$M$3:$Z$8,13,0)</f>
        <v>1536.2</v>
      </c>
      <c r="I178" s="20">
        <f>SUM($D$33:D178)</f>
        <v>388800</v>
      </c>
      <c r="J178" s="20">
        <f>物品定价!$E$2*I178+VLOOKUP($C178,$M$3:$Z$8,14,0)</f>
        <v>1442.6</v>
      </c>
    </row>
    <row r="179" spans="1:10">
      <c r="A179" s="20">
        <f t="shared" si="9"/>
        <v>627</v>
      </c>
      <c r="B179" s="20">
        <v>27</v>
      </c>
      <c r="C179" s="20">
        <v>6</v>
      </c>
      <c r="D179" s="20">
        <v>2000</v>
      </c>
      <c r="E179" s="20">
        <f>SUM($D$3:D179)</f>
        <v>402530</v>
      </c>
      <c r="F179" s="20">
        <f>物品定价!$E$2*E179+VLOOKUP($C179,$M$3:$Z$8,12,0)</f>
        <v>1555.06</v>
      </c>
      <c r="G179" s="20">
        <f>SUM($D$13:D179)</f>
        <v>400100</v>
      </c>
      <c r="H179" s="20">
        <f>物品定价!$E$2*G179+VLOOKUP($C179,$M$3:$Z$8,13,0)</f>
        <v>1540.2</v>
      </c>
      <c r="I179" s="20">
        <f>SUM($D$33:D179)</f>
        <v>390800</v>
      </c>
      <c r="J179" s="20">
        <f>物品定价!$E$2*I179+VLOOKUP($C179,$M$3:$Z$8,14,0)</f>
        <v>1446.6</v>
      </c>
    </row>
    <row r="180" spans="1:10">
      <c r="A180" s="20">
        <f t="shared" si="9"/>
        <v>628</v>
      </c>
      <c r="B180" s="20">
        <v>28</v>
      </c>
      <c r="C180" s="20">
        <v>6</v>
      </c>
      <c r="D180" s="20">
        <v>2300</v>
      </c>
      <c r="E180" s="20">
        <f>SUM($D$3:D180)</f>
        <v>404830</v>
      </c>
      <c r="F180" s="20">
        <f>物品定价!$E$2*E180+VLOOKUP($C180,$M$3:$Z$8,12,0)</f>
        <v>1559.6599999999999</v>
      </c>
      <c r="G180" s="20">
        <f>SUM($D$13:D180)</f>
        <v>402400</v>
      </c>
      <c r="H180" s="20">
        <f>物品定价!$E$2*G180+VLOOKUP($C180,$M$3:$Z$8,13,0)</f>
        <v>1544.8000000000002</v>
      </c>
      <c r="I180" s="20">
        <f>SUM($D$33:D180)</f>
        <v>393100</v>
      </c>
      <c r="J180" s="20">
        <f>物品定价!$E$2*I180+VLOOKUP($C180,$M$3:$Z$8,14,0)</f>
        <v>1451.2</v>
      </c>
    </row>
    <row r="181" spans="1:10">
      <c r="A181" s="20">
        <f t="shared" si="9"/>
        <v>629</v>
      </c>
      <c r="B181" s="20">
        <v>29</v>
      </c>
      <c r="C181" s="20">
        <v>6</v>
      </c>
      <c r="D181" s="20">
        <v>2600</v>
      </c>
      <c r="E181" s="20">
        <f>SUM($D$3:D181)</f>
        <v>407430</v>
      </c>
      <c r="F181" s="20">
        <f>物品定价!$E$2*E181+VLOOKUP($C181,$M$3:$Z$8,12,0)</f>
        <v>1564.8600000000001</v>
      </c>
      <c r="G181" s="20">
        <f>SUM($D$13:D181)</f>
        <v>405000</v>
      </c>
      <c r="H181" s="20">
        <f>物品定价!$E$2*G181+VLOOKUP($C181,$M$3:$Z$8,13,0)</f>
        <v>1550</v>
      </c>
      <c r="I181" s="20">
        <f>SUM($D$33:D181)</f>
        <v>395700</v>
      </c>
      <c r="J181" s="20">
        <f>物品定价!$E$2*I181+VLOOKUP($C181,$M$3:$Z$8,14,0)</f>
        <v>1456.4</v>
      </c>
    </row>
    <row r="182" spans="1:10">
      <c r="A182" s="20">
        <f t="shared" si="9"/>
        <v>630</v>
      </c>
      <c r="B182" s="20">
        <v>30</v>
      </c>
      <c r="C182" s="20">
        <v>6</v>
      </c>
      <c r="D182" s="20">
        <v>2900</v>
      </c>
      <c r="E182" s="20">
        <f>SUM($D$3:D182)</f>
        <v>410330</v>
      </c>
      <c r="F182" s="20">
        <f>物品定价!$E$2*E182+VLOOKUP($C182,$M$3:$Z$8,12,0)</f>
        <v>1570.6599999999999</v>
      </c>
      <c r="G182" s="20">
        <f>SUM($D$13:D182)</f>
        <v>407900</v>
      </c>
      <c r="H182" s="20">
        <f>物品定价!$E$2*G182+VLOOKUP($C182,$M$3:$Z$8,13,0)</f>
        <v>1555.8000000000002</v>
      </c>
      <c r="I182" s="20">
        <f>SUM($D$33:D182)</f>
        <v>398600</v>
      </c>
      <c r="J182" s="20">
        <f>物品定价!$E$2*I182+VLOOKUP($C182,$M$3:$Z$8,14,0)</f>
        <v>1462.2</v>
      </c>
    </row>
    <row r="183" spans="1:10">
      <c r="A183" s="20">
        <f t="shared" si="9"/>
        <v>631</v>
      </c>
      <c r="B183" s="20">
        <v>31</v>
      </c>
      <c r="C183" s="20">
        <v>6</v>
      </c>
      <c r="D183" s="20">
        <v>3200</v>
      </c>
      <c r="E183" s="20">
        <f>SUM($D$3:D183)</f>
        <v>413530</v>
      </c>
      <c r="F183" s="20">
        <f>物品定价!$E$2*E183+VLOOKUP($C183,$M$3:$Z$8,12,0)</f>
        <v>1577.06</v>
      </c>
      <c r="G183" s="20">
        <f>SUM($D$13:D183)</f>
        <v>411100</v>
      </c>
      <c r="H183" s="20">
        <f>物品定价!$E$2*G183+VLOOKUP($C183,$M$3:$Z$8,13,0)</f>
        <v>1562.2</v>
      </c>
      <c r="I183" s="20">
        <f>SUM($D$33:D183)</f>
        <v>401800</v>
      </c>
      <c r="J183" s="20">
        <f>物品定价!$E$2*I183+VLOOKUP($C183,$M$3:$Z$8,14,0)</f>
        <v>1468.6</v>
      </c>
    </row>
    <row r="184" spans="1:10">
      <c r="A184" s="20">
        <f t="shared" si="9"/>
        <v>632</v>
      </c>
      <c r="B184" s="20">
        <v>32</v>
      </c>
      <c r="C184" s="20">
        <v>6</v>
      </c>
      <c r="D184" s="20">
        <v>3600</v>
      </c>
      <c r="E184" s="20">
        <f>SUM($D$3:D184)</f>
        <v>417130</v>
      </c>
      <c r="F184" s="20">
        <f>物品定价!$E$2*E184+VLOOKUP($C184,$M$3:$Z$8,12,0)</f>
        <v>1584.26</v>
      </c>
      <c r="G184" s="20">
        <f>SUM($D$13:D184)</f>
        <v>414700</v>
      </c>
      <c r="H184" s="20">
        <f>物品定价!$E$2*G184+VLOOKUP($C184,$M$3:$Z$8,13,0)</f>
        <v>1569.4</v>
      </c>
      <c r="I184" s="20">
        <f>SUM($D$33:D184)</f>
        <v>405400</v>
      </c>
      <c r="J184" s="20">
        <f>物品定价!$E$2*I184+VLOOKUP($C184,$M$3:$Z$8,14,0)</f>
        <v>1475.8000000000002</v>
      </c>
    </row>
    <row r="185" spans="1:10">
      <c r="A185" s="20">
        <f t="shared" si="9"/>
        <v>633</v>
      </c>
      <c r="B185" s="20">
        <v>33</v>
      </c>
      <c r="C185" s="20">
        <v>6</v>
      </c>
      <c r="D185" s="20">
        <v>4000</v>
      </c>
      <c r="E185" s="20">
        <f>SUM($D$3:D185)</f>
        <v>421130</v>
      </c>
      <c r="F185" s="20">
        <f>物品定价!$E$2*E185+VLOOKUP($C185,$M$3:$Z$8,12,0)</f>
        <v>1592.26</v>
      </c>
      <c r="G185" s="20">
        <f>SUM($D$13:D185)</f>
        <v>418700</v>
      </c>
      <c r="H185" s="20">
        <f>物品定价!$E$2*G185+VLOOKUP($C185,$M$3:$Z$8,13,0)</f>
        <v>1577.4</v>
      </c>
      <c r="I185" s="20">
        <f>SUM($D$33:D185)</f>
        <v>409400</v>
      </c>
      <c r="J185" s="20">
        <f>物品定价!$E$2*I185+VLOOKUP($C185,$M$3:$Z$8,14,0)</f>
        <v>1483.8000000000002</v>
      </c>
    </row>
    <row r="186" spans="1:10">
      <c r="A186" s="20">
        <f t="shared" si="9"/>
        <v>634</v>
      </c>
      <c r="B186" s="20">
        <v>34</v>
      </c>
      <c r="C186" s="20">
        <v>6</v>
      </c>
      <c r="D186" s="20">
        <v>4500</v>
      </c>
      <c r="E186" s="20">
        <f>SUM($D$3:D186)</f>
        <v>425630</v>
      </c>
      <c r="F186" s="20">
        <f>物品定价!$E$2*E186+VLOOKUP($C186,$M$3:$Z$8,12,0)</f>
        <v>1601.26</v>
      </c>
      <c r="G186" s="20">
        <f>SUM($D$13:D186)</f>
        <v>423200</v>
      </c>
      <c r="H186" s="20">
        <f>物品定价!$E$2*G186+VLOOKUP($C186,$M$3:$Z$8,13,0)</f>
        <v>1586.4</v>
      </c>
      <c r="I186" s="20">
        <f>SUM($D$33:D186)</f>
        <v>413900</v>
      </c>
      <c r="J186" s="20">
        <f>物品定价!$E$2*I186+VLOOKUP($C186,$M$3:$Z$8,14,0)</f>
        <v>1492.8000000000002</v>
      </c>
    </row>
    <row r="187" spans="1:10">
      <c r="A187" s="20">
        <f t="shared" si="9"/>
        <v>635</v>
      </c>
      <c r="B187" s="20">
        <v>35</v>
      </c>
      <c r="C187" s="20">
        <v>6</v>
      </c>
      <c r="D187" s="20">
        <v>5000</v>
      </c>
      <c r="E187" s="20">
        <f>SUM($D$3:D187)</f>
        <v>430630</v>
      </c>
      <c r="F187" s="20">
        <f>物品定价!$E$2*E187+VLOOKUP($C187,$M$3:$Z$8,12,0)</f>
        <v>1611.26</v>
      </c>
      <c r="G187" s="20">
        <f>SUM($D$13:D187)</f>
        <v>428200</v>
      </c>
      <c r="H187" s="20">
        <f>物品定价!$E$2*G187+VLOOKUP($C187,$M$3:$Z$8,13,0)</f>
        <v>1596.4</v>
      </c>
      <c r="I187" s="20">
        <f>SUM($D$33:D187)</f>
        <v>418900</v>
      </c>
      <c r="J187" s="20">
        <f>物品定价!$E$2*I187+VLOOKUP($C187,$M$3:$Z$8,14,0)</f>
        <v>1502.8000000000002</v>
      </c>
    </row>
    <row r="188" spans="1:10">
      <c r="A188" s="20">
        <f t="shared" si="9"/>
        <v>636</v>
      </c>
      <c r="B188" s="20">
        <v>36</v>
      </c>
      <c r="C188" s="20">
        <v>6</v>
      </c>
      <c r="D188" s="20">
        <v>5600</v>
      </c>
      <c r="E188" s="20">
        <f>SUM($D$3:D188)</f>
        <v>436230</v>
      </c>
      <c r="F188" s="20">
        <f>物品定价!$E$2*E188+VLOOKUP($C188,$M$3:$Z$8,12,0)</f>
        <v>1622.46</v>
      </c>
      <c r="G188" s="20">
        <f>SUM($D$13:D188)</f>
        <v>433800</v>
      </c>
      <c r="H188" s="20">
        <f>物品定价!$E$2*G188+VLOOKUP($C188,$M$3:$Z$8,13,0)</f>
        <v>1607.6</v>
      </c>
      <c r="I188" s="20">
        <f>SUM($D$33:D188)</f>
        <v>424500</v>
      </c>
      <c r="J188" s="20">
        <f>物品定价!$E$2*I188+VLOOKUP($C188,$M$3:$Z$8,14,0)</f>
        <v>1514</v>
      </c>
    </row>
    <row r="189" spans="1:10">
      <c r="A189" s="20">
        <f t="shared" si="9"/>
        <v>637</v>
      </c>
      <c r="B189" s="20">
        <v>37</v>
      </c>
      <c r="C189" s="20">
        <v>6</v>
      </c>
      <c r="D189" s="20">
        <v>6300</v>
      </c>
      <c r="E189" s="20">
        <f>SUM($D$3:D189)</f>
        <v>442530</v>
      </c>
      <c r="F189" s="20">
        <f>物品定价!$E$2*E189+VLOOKUP($C189,$M$3:$Z$8,12,0)</f>
        <v>1635.06</v>
      </c>
      <c r="G189" s="20">
        <f>SUM($D$13:D189)</f>
        <v>440100</v>
      </c>
      <c r="H189" s="20">
        <f>物品定价!$E$2*G189+VLOOKUP($C189,$M$3:$Z$8,13,0)</f>
        <v>1620.2</v>
      </c>
      <c r="I189" s="20">
        <f>SUM($D$33:D189)</f>
        <v>430800</v>
      </c>
      <c r="J189" s="20">
        <f>物品定价!$E$2*I189+VLOOKUP($C189,$M$3:$Z$8,14,0)</f>
        <v>1526.6</v>
      </c>
    </row>
    <row r="190" spans="1:10">
      <c r="A190" s="20">
        <f t="shared" si="9"/>
        <v>638</v>
      </c>
      <c r="B190" s="20">
        <v>38</v>
      </c>
      <c r="C190" s="20">
        <v>6</v>
      </c>
      <c r="D190" s="20">
        <v>7100</v>
      </c>
      <c r="E190" s="20">
        <f>SUM($D$3:D190)</f>
        <v>449630</v>
      </c>
      <c r="F190" s="20">
        <f>物品定价!$E$2*E190+VLOOKUP($C190,$M$3:$Z$8,12,0)</f>
        <v>1649.26</v>
      </c>
      <c r="G190" s="20">
        <f>SUM($D$13:D190)</f>
        <v>447200</v>
      </c>
      <c r="H190" s="20">
        <f>物品定价!$E$2*G190+VLOOKUP($C190,$M$3:$Z$8,13,0)</f>
        <v>1634.4</v>
      </c>
      <c r="I190" s="20">
        <f>SUM($D$33:D190)</f>
        <v>437900</v>
      </c>
      <c r="J190" s="20">
        <f>物品定价!$E$2*I190+VLOOKUP($C190,$M$3:$Z$8,14,0)</f>
        <v>1540.8000000000002</v>
      </c>
    </row>
    <row r="191" spans="1:10">
      <c r="A191" s="20">
        <f t="shared" si="9"/>
        <v>639</v>
      </c>
      <c r="B191" s="20">
        <v>39</v>
      </c>
      <c r="C191" s="20">
        <v>6</v>
      </c>
      <c r="D191" s="20">
        <v>8000</v>
      </c>
      <c r="E191" s="20">
        <f>SUM($D$3:D191)</f>
        <v>457630</v>
      </c>
      <c r="F191" s="20">
        <f>物品定价!$E$2*E191+VLOOKUP($C191,$M$3:$Z$8,12,0)</f>
        <v>1665.26</v>
      </c>
      <c r="G191" s="20">
        <f>SUM($D$13:D191)</f>
        <v>455200</v>
      </c>
      <c r="H191" s="20">
        <f>物品定价!$E$2*G191+VLOOKUP($C191,$M$3:$Z$8,13,0)</f>
        <v>1650.4</v>
      </c>
      <c r="I191" s="20">
        <f>SUM($D$33:D191)</f>
        <v>445900</v>
      </c>
      <c r="J191" s="20">
        <f>物品定价!$E$2*I191+VLOOKUP($C191,$M$3:$Z$8,14,0)</f>
        <v>1556.8000000000002</v>
      </c>
    </row>
    <row r="192" spans="1:10">
      <c r="A192" s="20">
        <f t="shared" si="9"/>
        <v>640</v>
      </c>
      <c r="B192" s="20">
        <v>40</v>
      </c>
      <c r="C192" s="20">
        <v>6</v>
      </c>
      <c r="D192" s="20">
        <v>9000</v>
      </c>
      <c r="E192" s="20">
        <f>SUM($D$3:D192)</f>
        <v>466630</v>
      </c>
      <c r="F192" s="20">
        <f>物品定价!$E$2*E192+VLOOKUP($C192,$M$3:$Z$8,12,0)</f>
        <v>1683.26</v>
      </c>
      <c r="G192" s="20">
        <f>SUM($D$13:D192)</f>
        <v>464200</v>
      </c>
      <c r="H192" s="20">
        <f>物品定价!$E$2*G192+VLOOKUP($C192,$M$3:$Z$8,13,0)</f>
        <v>1668.4</v>
      </c>
      <c r="I192" s="20">
        <f>SUM($D$33:D192)</f>
        <v>454900</v>
      </c>
      <c r="J192" s="20">
        <f>物品定价!$E$2*I192+VLOOKUP($C192,$M$3:$Z$8,14,0)</f>
        <v>1574.8000000000002</v>
      </c>
    </row>
    <row r="193" spans="1:10">
      <c r="A193" s="20">
        <f t="shared" si="9"/>
        <v>641</v>
      </c>
      <c r="B193" s="20">
        <v>41</v>
      </c>
      <c r="C193" s="20">
        <v>6</v>
      </c>
      <c r="D193" s="20">
        <v>10100</v>
      </c>
      <c r="E193" s="20">
        <f>SUM($D$3:D193)</f>
        <v>476730</v>
      </c>
      <c r="F193" s="20">
        <f>物品定价!$E$2*E193+VLOOKUP($C193,$M$3:$Z$8,12,0)</f>
        <v>1703.46</v>
      </c>
      <c r="G193" s="20">
        <f>SUM($D$13:D193)</f>
        <v>474300</v>
      </c>
      <c r="H193" s="20">
        <f>物品定价!$E$2*G193+VLOOKUP($C193,$M$3:$Z$8,13,0)</f>
        <v>1688.6</v>
      </c>
      <c r="I193" s="20">
        <f>SUM($D$33:D193)</f>
        <v>465000</v>
      </c>
      <c r="J193" s="20">
        <f>物品定价!$E$2*I193+VLOOKUP($C193,$M$3:$Z$8,14,0)</f>
        <v>1595</v>
      </c>
    </row>
    <row r="194" spans="1:10">
      <c r="A194" s="20">
        <f t="shared" si="9"/>
        <v>642</v>
      </c>
      <c r="B194" s="20">
        <v>42</v>
      </c>
      <c r="C194" s="20">
        <v>6</v>
      </c>
      <c r="D194" s="20">
        <v>11300</v>
      </c>
      <c r="E194" s="20">
        <f>SUM($D$3:D194)</f>
        <v>488030</v>
      </c>
      <c r="F194" s="20">
        <f>物品定价!$E$2*E194+VLOOKUP($C194,$M$3:$Z$8,12,0)</f>
        <v>1726.06</v>
      </c>
      <c r="G194" s="20">
        <f>SUM($D$13:D194)</f>
        <v>485600</v>
      </c>
      <c r="H194" s="20">
        <f>物品定价!$E$2*G194+VLOOKUP($C194,$M$3:$Z$8,13,0)</f>
        <v>1711.2</v>
      </c>
      <c r="I194" s="20">
        <f>SUM($D$33:D194)</f>
        <v>476300</v>
      </c>
      <c r="J194" s="20">
        <f>物品定价!$E$2*I194+VLOOKUP($C194,$M$3:$Z$8,14,0)</f>
        <v>1617.6</v>
      </c>
    </row>
    <row r="195" spans="1:10">
      <c r="A195" s="20">
        <f t="shared" si="9"/>
        <v>643</v>
      </c>
      <c r="B195" s="20">
        <v>43</v>
      </c>
      <c r="C195" s="20">
        <v>6</v>
      </c>
      <c r="D195" s="20">
        <v>12700</v>
      </c>
      <c r="E195" s="20">
        <f>SUM($D$3:D195)</f>
        <v>500730</v>
      </c>
      <c r="F195" s="20">
        <f>物品定价!$E$2*E195+VLOOKUP($C195,$M$3:$Z$8,12,0)</f>
        <v>1751.46</v>
      </c>
      <c r="G195" s="20">
        <f>SUM($D$13:D195)</f>
        <v>498300</v>
      </c>
      <c r="H195" s="20">
        <f>物品定价!$E$2*G195+VLOOKUP($C195,$M$3:$Z$8,13,0)</f>
        <v>1736.6</v>
      </c>
      <c r="I195" s="20">
        <f>SUM($D$33:D195)</f>
        <v>489000</v>
      </c>
      <c r="J195" s="20">
        <f>物品定价!$E$2*I195+VLOOKUP($C195,$M$3:$Z$8,14,0)</f>
        <v>1643</v>
      </c>
    </row>
    <row r="196" spans="1:10">
      <c r="A196" s="20">
        <f t="shared" ref="A196:A212" si="10">C196*100+B196</f>
        <v>644</v>
      </c>
      <c r="B196" s="20">
        <v>44</v>
      </c>
      <c r="C196" s="20">
        <v>6</v>
      </c>
      <c r="D196" s="20">
        <v>14200</v>
      </c>
      <c r="E196" s="20">
        <f>SUM($D$3:D196)</f>
        <v>514930</v>
      </c>
      <c r="F196" s="20">
        <f>物品定价!$E$2*E196+VLOOKUP($C196,$M$3:$Z$8,12,0)</f>
        <v>1779.8600000000001</v>
      </c>
      <c r="G196" s="20">
        <f>SUM($D$13:D196)</f>
        <v>512500</v>
      </c>
      <c r="H196" s="20">
        <f>物品定价!$E$2*G196+VLOOKUP($C196,$M$3:$Z$8,13,0)</f>
        <v>1765</v>
      </c>
      <c r="I196" s="20">
        <f>SUM($D$33:D196)</f>
        <v>503200</v>
      </c>
      <c r="J196" s="20">
        <f>物品定价!$E$2*I196+VLOOKUP($C196,$M$3:$Z$8,14,0)</f>
        <v>1671.4</v>
      </c>
    </row>
    <row r="197" spans="1:10">
      <c r="A197" s="20">
        <f t="shared" si="10"/>
        <v>645</v>
      </c>
      <c r="B197" s="20">
        <v>45</v>
      </c>
      <c r="C197" s="20">
        <v>6</v>
      </c>
      <c r="D197" s="20">
        <v>15900</v>
      </c>
      <c r="E197" s="20">
        <f>SUM($D$3:D197)</f>
        <v>530830</v>
      </c>
      <c r="F197" s="20">
        <f>物品定价!$E$2*E197+VLOOKUP($C197,$M$3:$Z$8,12,0)</f>
        <v>1811.66</v>
      </c>
      <c r="G197" s="20">
        <f>SUM($D$13:D197)</f>
        <v>528400</v>
      </c>
      <c r="H197" s="20">
        <f>物品定价!$E$2*G197+VLOOKUP($C197,$M$3:$Z$8,13,0)</f>
        <v>1796.8</v>
      </c>
      <c r="I197" s="20">
        <f>SUM($D$33:D197)</f>
        <v>519100</v>
      </c>
      <c r="J197" s="20">
        <f>物品定价!$E$2*I197+VLOOKUP($C197,$M$3:$Z$8,14,0)</f>
        <v>1703.2</v>
      </c>
    </row>
    <row r="198" spans="1:10">
      <c r="A198" s="20">
        <f t="shared" si="10"/>
        <v>646</v>
      </c>
      <c r="B198" s="20">
        <v>46</v>
      </c>
      <c r="C198" s="20">
        <v>6</v>
      </c>
      <c r="D198" s="20">
        <v>17800</v>
      </c>
      <c r="E198" s="20">
        <f>SUM($D$3:D198)</f>
        <v>548630</v>
      </c>
      <c r="F198" s="20">
        <f>物品定价!$E$2*E198+VLOOKUP($C198,$M$3:$Z$8,12,0)</f>
        <v>1847.26</v>
      </c>
      <c r="G198" s="20">
        <f>SUM($D$13:D198)</f>
        <v>546200</v>
      </c>
      <c r="H198" s="20">
        <f>物品定价!$E$2*G198+VLOOKUP($C198,$M$3:$Z$8,13,0)</f>
        <v>1832.4</v>
      </c>
      <c r="I198" s="20">
        <f>SUM($D$33:D198)</f>
        <v>536900</v>
      </c>
      <c r="J198" s="20">
        <f>物品定价!$E$2*I198+VLOOKUP($C198,$M$3:$Z$8,14,0)</f>
        <v>1738.8</v>
      </c>
    </row>
    <row r="199" spans="1:10">
      <c r="A199" s="20">
        <f t="shared" si="10"/>
        <v>647</v>
      </c>
      <c r="B199" s="20">
        <v>47</v>
      </c>
      <c r="C199" s="20">
        <v>6</v>
      </c>
      <c r="D199" s="20">
        <v>19900</v>
      </c>
      <c r="E199" s="20">
        <f>SUM($D$3:D199)</f>
        <v>568530</v>
      </c>
      <c r="F199" s="20">
        <f>物品定价!$E$2*E199+VLOOKUP($C199,$M$3:$Z$8,12,0)</f>
        <v>1887.06</v>
      </c>
      <c r="G199" s="20">
        <f>SUM($D$13:D199)</f>
        <v>566100</v>
      </c>
      <c r="H199" s="20">
        <f>物品定价!$E$2*G199+VLOOKUP($C199,$M$3:$Z$8,13,0)</f>
        <v>1872.2</v>
      </c>
      <c r="I199" s="20">
        <f>SUM($D$33:D199)</f>
        <v>556800</v>
      </c>
      <c r="J199" s="20">
        <f>物品定价!$E$2*I199+VLOOKUP($C199,$M$3:$Z$8,14,0)</f>
        <v>1778.6000000000001</v>
      </c>
    </row>
    <row r="200" spans="1:10">
      <c r="A200" s="20">
        <f t="shared" si="10"/>
        <v>648</v>
      </c>
      <c r="B200" s="20">
        <v>48</v>
      </c>
      <c r="C200" s="20">
        <v>6</v>
      </c>
      <c r="D200" s="20">
        <v>22300</v>
      </c>
      <c r="E200" s="20">
        <f>SUM($D$3:D200)</f>
        <v>590830</v>
      </c>
      <c r="F200" s="20">
        <f>物品定价!$E$2*E200+VLOOKUP($C200,$M$3:$Z$8,12,0)</f>
        <v>1931.66</v>
      </c>
      <c r="G200" s="20">
        <f>SUM($D$13:D200)</f>
        <v>588400</v>
      </c>
      <c r="H200" s="20">
        <f>物品定价!$E$2*G200+VLOOKUP($C200,$M$3:$Z$8,13,0)</f>
        <v>1916.8</v>
      </c>
      <c r="I200" s="20">
        <f>SUM($D$33:D200)</f>
        <v>579100</v>
      </c>
      <c r="J200" s="20">
        <f>物品定价!$E$2*I200+VLOOKUP($C200,$M$3:$Z$8,14,0)</f>
        <v>1823.2</v>
      </c>
    </row>
    <row r="201" spans="1:10">
      <c r="A201" s="20">
        <f t="shared" si="10"/>
        <v>649</v>
      </c>
      <c r="B201" s="20">
        <v>49</v>
      </c>
      <c r="C201" s="20">
        <v>6</v>
      </c>
      <c r="D201" s="20">
        <v>25000</v>
      </c>
      <c r="E201" s="20">
        <f>SUM($D$3:D201)</f>
        <v>615830</v>
      </c>
      <c r="F201" s="20">
        <f>物品定价!$E$2*E201+VLOOKUP($C201,$M$3:$Z$8,12,0)</f>
        <v>1981.66</v>
      </c>
      <c r="G201" s="20">
        <f>SUM($D$13:D201)</f>
        <v>613400</v>
      </c>
      <c r="H201" s="20">
        <f>物品定价!$E$2*G201+VLOOKUP($C201,$M$3:$Z$8,13,0)</f>
        <v>1966.8</v>
      </c>
      <c r="I201" s="20">
        <f>SUM($D$33:D201)</f>
        <v>604100</v>
      </c>
      <c r="J201" s="20">
        <f>物品定价!$E$2*I201+VLOOKUP($C201,$M$3:$Z$8,14,0)</f>
        <v>1873.2</v>
      </c>
    </row>
    <row r="202" spans="1:10">
      <c r="A202" s="20">
        <f t="shared" si="10"/>
        <v>650</v>
      </c>
      <c r="B202" s="20">
        <v>50</v>
      </c>
      <c r="C202" s="20">
        <v>6</v>
      </c>
      <c r="D202" s="20">
        <v>28000</v>
      </c>
      <c r="E202" s="20">
        <f>SUM($D$3:D202)</f>
        <v>643830</v>
      </c>
      <c r="F202" s="20">
        <f>物品定价!$E$2*E202+VLOOKUP($C202,$M$3:$Z$8,12,0)</f>
        <v>2037.66</v>
      </c>
      <c r="G202" s="20">
        <f>SUM($D$13:D202)</f>
        <v>641400</v>
      </c>
      <c r="H202" s="20">
        <f>物品定价!$E$2*G202+VLOOKUP($C202,$M$3:$Z$8,13,0)</f>
        <v>2022.8</v>
      </c>
      <c r="I202" s="20">
        <f>SUM($D$33:D202)</f>
        <v>632100</v>
      </c>
      <c r="J202" s="20">
        <f>物品定价!$E$2*I202+VLOOKUP($C202,$M$3:$Z$8,14,0)</f>
        <v>1929.2</v>
      </c>
    </row>
    <row r="203" spans="1:10">
      <c r="A203" s="20">
        <f t="shared" si="10"/>
        <v>651</v>
      </c>
      <c r="B203" s="20">
        <v>51</v>
      </c>
      <c r="C203" s="20">
        <v>6</v>
      </c>
      <c r="D203" s="20">
        <v>31400</v>
      </c>
      <c r="E203" s="20">
        <f>SUM($D$3:D203)</f>
        <v>675230</v>
      </c>
      <c r="F203" s="20">
        <f>物品定价!$E$2*E203+VLOOKUP($C203,$M$3:$Z$8,12,0)</f>
        <v>2100.46</v>
      </c>
      <c r="G203" s="20">
        <f>SUM($D$13:D203)</f>
        <v>672800</v>
      </c>
      <c r="H203" s="20">
        <f>物品定价!$E$2*G203+VLOOKUP($C203,$M$3:$Z$8,13,0)</f>
        <v>2085.6000000000004</v>
      </c>
      <c r="I203" s="20">
        <f>SUM($D$33:D203)</f>
        <v>663500</v>
      </c>
      <c r="J203" s="20">
        <f>物品定价!$E$2*I203+VLOOKUP($C203,$M$3:$Z$8,14,0)</f>
        <v>1992</v>
      </c>
    </row>
    <row r="204" spans="1:10">
      <c r="A204" s="20">
        <f t="shared" si="10"/>
        <v>652</v>
      </c>
      <c r="B204" s="20">
        <v>52</v>
      </c>
      <c r="C204" s="20">
        <v>6</v>
      </c>
      <c r="D204" s="20">
        <v>35200</v>
      </c>
      <c r="E204" s="20">
        <f>SUM($D$3:D204)</f>
        <v>710430</v>
      </c>
      <c r="F204" s="20">
        <f>物品定价!$E$2*E204+VLOOKUP($C204,$M$3:$Z$8,12,0)</f>
        <v>2170.86</v>
      </c>
      <c r="G204" s="20">
        <f>SUM($D$13:D204)</f>
        <v>708000</v>
      </c>
      <c r="H204" s="20">
        <f>物品定价!$E$2*G204+VLOOKUP($C204,$M$3:$Z$8,13,0)</f>
        <v>2156</v>
      </c>
      <c r="I204" s="20">
        <f>SUM($D$33:D204)</f>
        <v>698700</v>
      </c>
      <c r="J204" s="20">
        <f>物品定价!$E$2*I204+VLOOKUP($C204,$M$3:$Z$8,14,0)</f>
        <v>2062.4</v>
      </c>
    </row>
    <row r="205" spans="1:10">
      <c r="A205" s="20">
        <f t="shared" si="10"/>
        <v>653</v>
      </c>
      <c r="B205" s="20">
        <v>53</v>
      </c>
      <c r="C205" s="20">
        <v>6</v>
      </c>
      <c r="D205" s="20">
        <v>39400</v>
      </c>
      <c r="E205" s="20">
        <f>SUM($D$3:D205)</f>
        <v>749830</v>
      </c>
      <c r="F205" s="20">
        <f>物品定价!$E$2*E205+VLOOKUP($C205,$M$3:$Z$8,12,0)</f>
        <v>2249.66</v>
      </c>
      <c r="G205" s="20">
        <f>SUM($D$13:D205)</f>
        <v>747400</v>
      </c>
      <c r="H205" s="20">
        <f>物品定价!$E$2*G205+VLOOKUP($C205,$M$3:$Z$8,13,0)</f>
        <v>2234.8000000000002</v>
      </c>
      <c r="I205" s="20">
        <f>SUM($D$33:D205)</f>
        <v>738100</v>
      </c>
      <c r="J205" s="20">
        <f>物品定价!$E$2*I205+VLOOKUP($C205,$M$3:$Z$8,14,0)</f>
        <v>2141.1999999999998</v>
      </c>
    </row>
    <row r="206" spans="1:10">
      <c r="A206" s="20">
        <f t="shared" si="10"/>
        <v>654</v>
      </c>
      <c r="B206" s="20">
        <v>54</v>
      </c>
      <c r="C206" s="20">
        <v>6</v>
      </c>
      <c r="D206" s="20">
        <v>44100</v>
      </c>
      <c r="E206" s="20">
        <f>SUM($D$3:D206)</f>
        <v>793930</v>
      </c>
      <c r="F206" s="20">
        <f>物品定价!$E$2*E206+VLOOKUP($C206,$M$3:$Z$8,12,0)</f>
        <v>2337.86</v>
      </c>
      <c r="G206" s="20">
        <f>SUM($D$13:D206)</f>
        <v>791500</v>
      </c>
      <c r="H206" s="20">
        <f>物品定价!$E$2*G206+VLOOKUP($C206,$M$3:$Z$8,13,0)</f>
        <v>2323</v>
      </c>
      <c r="I206" s="20">
        <f>SUM($D$33:D206)</f>
        <v>782200</v>
      </c>
      <c r="J206" s="20">
        <f>物品定价!$E$2*I206+VLOOKUP($C206,$M$3:$Z$8,14,0)</f>
        <v>2229.4</v>
      </c>
    </row>
    <row r="207" spans="1:10">
      <c r="A207" s="20">
        <f t="shared" si="10"/>
        <v>655</v>
      </c>
      <c r="B207" s="20">
        <v>55</v>
      </c>
      <c r="C207" s="20">
        <v>6</v>
      </c>
      <c r="D207" s="20">
        <v>49400</v>
      </c>
      <c r="E207" s="20">
        <f>SUM($D$3:D207)</f>
        <v>843330</v>
      </c>
      <c r="F207" s="20">
        <f>物品定价!$E$2*E207+VLOOKUP($C207,$M$3:$Z$8,12,0)</f>
        <v>2436.66</v>
      </c>
      <c r="G207" s="20">
        <f>SUM($D$13:D207)</f>
        <v>840900</v>
      </c>
      <c r="H207" s="20">
        <f>物品定价!$E$2*G207+VLOOKUP($C207,$M$3:$Z$8,13,0)</f>
        <v>2421.8000000000002</v>
      </c>
      <c r="I207" s="20">
        <f>SUM($D$33:D207)</f>
        <v>831600</v>
      </c>
      <c r="J207" s="20">
        <f>物品定价!$E$2*I207+VLOOKUP($C207,$M$3:$Z$8,14,0)</f>
        <v>2328.1999999999998</v>
      </c>
    </row>
    <row r="208" spans="1:10">
      <c r="A208" s="20">
        <f t="shared" si="10"/>
        <v>656</v>
      </c>
      <c r="B208" s="20">
        <v>56</v>
      </c>
      <c r="C208" s="20">
        <v>6</v>
      </c>
      <c r="D208" s="20">
        <v>55300</v>
      </c>
      <c r="E208" s="20">
        <f>SUM($D$3:D208)</f>
        <v>898630</v>
      </c>
      <c r="F208" s="20">
        <f>物品定价!$E$2*E208+VLOOKUP($C208,$M$3:$Z$8,12,0)</f>
        <v>2547.2600000000002</v>
      </c>
      <c r="G208" s="20">
        <f>SUM($D$13:D208)</f>
        <v>896200</v>
      </c>
      <c r="H208" s="20">
        <f>物品定价!$E$2*G208+VLOOKUP($C208,$M$3:$Z$8,13,0)</f>
        <v>2532.4</v>
      </c>
      <c r="I208" s="20">
        <f>SUM($D$33:D208)</f>
        <v>886900</v>
      </c>
      <c r="J208" s="20">
        <f>物品定价!$E$2*I208+VLOOKUP($C208,$M$3:$Z$8,14,0)</f>
        <v>2438.8000000000002</v>
      </c>
    </row>
    <row r="209" spans="1:10">
      <c r="A209" s="20">
        <f t="shared" si="10"/>
        <v>657</v>
      </c>
      <c r="B209" s="20">
        <v>57</v>
      </c>
      <c r="C209" s="20">
        <v>6</v>
      </c>
      <c r="D209" s="20">
        <v>61900</v>
      </c>
      <c r="E209" s="20">
        <f>SUM($D$3:D209)</f>
        <v>960530</v>
      </c>
      <c r="F209" s="20">
        <f>物品定价!$E$2*E209+VLOOKUP($C209,$M$3:$Z$8,12,0)</f>
        <v>2671.06</v>
      </c>
      <c r="G209" s="20">
        <f>SUM($D$13:D209)</f>
        <v>958100</v>
      </c>
      <c r="H209" s="20">
        <f>物品定价!$E$2*G209+VLOOKUP($C209,$M$3:$Z$8,13,0)</f>
        <v>2656.2</v>
      </c>
      <c r="I209" s="20">
        <f>SUM($D$33:D209)</f>
        <v>948800</v>
      </c>
      <c r="J209" s="20">
        <f>物品定价!$E$2*I209+VLOOKUP($C209,$M$3:$Z$8,14,0)</f>
        <v>2562.6000000000004</v>
      </c>
    </row>
    <row r="210" spans="1:10">
      <c r="A210" s="20">
        <f t="shared" si="10"/>
        <v>658</v>
      </c>
      <c r="B210" s="20">
        <v>58</v>
      </c>
      <c r="C210" s="20">
        <v>6</v>
      </c>
      <c r="D210" s="20">
        <v>69300</v>
      </c>
      <c r="E210" s="20">
        <f>SUM($D$3:D210)</f>
        <v>1029830</v>
      </c>
      <c r="F210" s="20">
        <f>物品定价!$E$2*E210+VLOOKUP($C210,$M$3:$Z$8,12,0)</f>
        <v>2809.66</v>
      </c>
      <c r="G210" s="20">
        <f>SUM($D$13:D210)</f>
        <v>1027400</v>
      </c>
      <c r="H210" s="20">
        <f>物品定价!$E$2*G210+VLOOKUP($C210,$M$3:$Z$8,13,0)</f>
        <v>2794.8</v>
      </c>
      <c r="I210" s="20">
        <f>SUM($D$33:D210)</f>
        <v>1018100</v>
      </c>
      <c r="J210" s="20">
        <f>物品定价!$E$2*I210+VLOOKUP($C210,$M$3:$Z$8,14,0)</f>
        <v>2701.2</v>
      </c>
    </row>
    <row r="211" spans="1:10">
      <c r="A211" s="20">
        <f t="shared" si="10"/>
        <v>659</v>
      </c>
      <c r="B211" s="20">
        <v>59</v>
      </c>
      <c r="C211" s="20">
        <v>6</v>
      </c>
      <c r="D211" s="20">
        <v>77600</v>
      </c>
      <c r="E211" s="20">
        <f>SUM($D$3:D211)</f>
        <v>1107430</v>
      </c>
      <c r="F211" s="20">
        <f>物品定价!$E$2*E211+VLOOKUP($C211,$M$3:$Z$8,12,0)</f>
        <v>2964.86</v>
      </c>
      <c r="G211" s="20">
        <f>SUM($D$13:D211)</f>
        <v>1105000</v>
      </c>
      <c r="H211" s="20">
        <f>物品定价!$E$2*G211+VLOOKUP($C211,$M$3:$Z$8,13,0)</f>
        <v>2950</v>
      </c>
      <c r="I211" s="20">
        <f>SUM($D$33:D211)</f>
        <v>1095700</v>
      </c>
      <c r="J211" s="20">
        <f>物品定价!$E$2*I211+VLOOKUP($C211,$M$3:$Z$8,14,0)</f>
        <v>2856.4</v>
      </c>
    </row>
    <row r="212" spans="1:10">
      <c r="A212" s="20">
        <f t="shared" si="10"/>
        <v>660</v>
      </c>
      <c r="B212" s="20">
        <v>60</v>
      </c>
      <c r="C212" s="20">
        <v>6</v>
      </c>
      <c r="D212" s="20">
        <v>0</v>
      </c>
      <c r="E212" s="20">
        <f>SUM($D$3:D212)</f>
        <v>1107430</v>
      </c>
      <c r="F212" s="21">
        <f>物品定价!$E$2*E212+VLOOKUP($C212,$M$3:$Z$8,12,0)</f>
        <v>2964.86</v>
      </c>
      <c r="G212" s="20">
        <f>SUM($D$13:D212)</f>
        <v>1105000</v>
      </c>
      <c r="H212" s="21">
        <f>物品定价!$E$2*G212+VLOOKUP($C212,$M$3:$Z$8,13,0)</f>
        <v>2950</v>
      </c>
      <c r="I212" s="20">
        <f>SUM($D$33:D212)</f>
        <v>1095700</v>
      </c>
      <c r="J212" s="21">
        <f>物品定价!$E$2*I212+VLOOKUP($C212,$M$3:$Z$8,14,0)</f>
        <v>2856.4</v>
      </c>
    </row>
  </sheetData>
  <phoneticPr fontId="1" type="noConversion"/>
  <conditionalFormatting sqref="C3:C2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2E21-2398-47C5-BA39-F6457B020053}">
  <dimension ref="A1:B2"/>
  <sheetViews>
    <sheetView workbookViewId="0">
      <selection activeCell="H13" sqref="H13"/>
    </sheetView>
  </sheetViews>
  <sheetFormatPr defaultRowHeight="15.75"/>
  <cols>
    <col min="1" max="1" width="9" style="5"/>
  </cols>
  <sheetData>
    <row r="1" spans="1:2">
      <c r="A1" s="5">
        <v>1</v>
      </c>
      <c r="B1" s="4" t="s">
        <v>1351</v>
      </c>
    </row>
    <row r="2" spans="1:2">
      <c r="A2" s="5">
        <v>2</v>
      </c>
      <c r="B2" s="4" t="s">
        <v>1356</v>
      </c>
    </row>
  </sheetData>
  <phoneticPr fontId="1" type="noConversion"/>
  <hyperlinks>
    <hyperlink ref="B1" r:id="rId1" xr:uid="{6D925CB9-9AA5-4F3C-BBCC-189CF04B8034}"/>
    <hyperlink ref="B2" r:id="rId2" xr:uid="{5F57F45B-084A-4110-B4AC-137CFDBE97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1"/>
  <sheetViews>
    <sheetView workbookViewId="0">
      <selection activeCell="F20" sqref="F20"/>
    </sheetView>
  </sheetViews>
  <sheetFormatPr defaultColWidth="11" defaultRowHeight="12.75"/>
  <cols>
    <col min="1" max="4" width="11" style="19"/>
    <col min="5" max="5" width="21.625" style="19" bestFit="1" customWidth="1"/>
    <col min="6" max="8" width="11" style="19"/>
    <col min="9" max="9" width="14.375" style="19" bestFit="1" customWidth="1"/>
    <col min="10" max="10" width="45.625" style="19" bestFit="1" customWidth="1"/>
    <col min="11" max="12" width="11" style="19"/>
    <col min="13" max="13" width="12.5" style="19" bestFit="1" customWidth="1"/>
    <col min="14" max="16384" width="11" style="19"/>
  </cols>
  <sheetData>
    <row r="1" spans="1:15">
      <c r="A1" s="26" t="s">
        <v>361</v>
      </c>
      <c r="B1" s="27" t="s">
        <v>362</v>
      </c>
      <c r="C1" s="27" t="s">
        <v>338</v>
      </c>
      <c r="D1" s="27" t="s">
        <v>363</v>
      </c>
      <c r="E1" s="28" t="s">
        <v>364</v>
      </c>
      <c r="F1" s="26" t="s">
        <v>365</v>
      </c>
      <c r="G1" s="29" t="s">
        <v>366</v>
      </c>
      <c r="H1" s="30"/>
      <c r="I1" s="30" t="s">
        <v>500</v>
      </c>
      <c r="J1" s="30" t="s">
        <v>501</v>
      </c>
      <c r="K1" s="30"/>
    </row>
    <row r="2" spans="1:15">
      <c r="A2" s="26">
        <v>1</v>
      </c>
      <c r="B2" s="30" t="s">
        <v>502</v>
      </c>
      <c r="C2" s="27">
        <v>1</v>
      </c>
      <c r="D2" s="27" t="s">
        <v>503</v>
      </c>
      <c r="E2" s="28" t="s">
        <v>504</v>
      </c>
      <c r="F2" s="26">
        <v>1</v>
      </c>
      <c r="G2" s="26"/>
      <c r="H2" s="30" t="s">
        <v>505</v>
      </c>
      <c r="I2" s="27" t="s">
        <v>367</v>
      </c>
      <c r="J2" s="30"/>
      <c r="K2" s="30"/>
    </row>
    <row r="3" spans="1:15">
      <c r="A3" s="26">
        <v>2</v>
      </c>
      <c r="B3" s="30" t="s">
        <v>506</v>
      </c>
      <c r="C3" s="27">
        <v>1</v>
      </c>
      <c r="D3" s="27" t="s">
        <v>507</v>
      </c>
      <c r="E3" s="28" t="s">
        <v>508</v>
      </c>
      <c r="F3" s="26">
        <v>1</v>
      </c>
      <c r="G3" s="26"/>
      <c r="H3" s="30" t="s">
        <v>509</v>
      </c>
      <c r="I3" s="27" t="s">
        <v>368</v>
      </c>
      <c r="J3" s="30"/>
      <c r="K3" s="30"/>
    </row>
    <row r="4" spans="1:15">
      <c r="A4" s="26">
        <v>3</v>
      </c>
      <c r="B4" s="30" t="s">
        <v>510</v>
      </c>
      <c r="C4" s="27">
        <v>1</v>
      </c>
      <c r="D4" s="27" t="s">
        <v>511</v>
      </c>
      <c r="E4" s="28" t="s">
        <v>369</v>
      </c>
      <c r="F4" s="26">
        <v>1</v>
      </c>
      <c r="G4" s="26"/>
      <c r="H4" s="30" t="s">
        <v>512</v>
      </c>
      <c r="I4" s="27" t="s">
        <v>370</v>
      </c>
      <c r="J4" s="30"/>
      <c r="K4" s="30"/>
    </row>
    <row r="5" spans="1:15">
      <c r="A5" s="26">
        <v>4</v>
      </c>
      <c r="B5" s="30" t="s">
        <v>513</v>
      </c>
      <c r="C5" s="27">
        <v>1</v>
      </c>
      <c r="D5" s="27" t="s">
        <v>514</v>
      </c>
      <c r="E5" s="28" t="s">
        <v>371</v>
      </c>
      <c r="F5" s="26">
        <v>1</v>
      </c>
      <c r="G5" s="26"/>
      <c r="H5" s="30" t="s">
        <v>515</v>
      </c>
      <c r="I5" s="27" t="s">
        <v>372</v>
      </c>
      <c r="J5" s="30"/>
      <c r="K5" s="30"/>
    </row>
    <row r="6" spans="1:15">
      <c r="A6" s="26">
        <v>5</v>
      </c>
      <c r="B6" s="30" t="s">
        <v>516</v>
      </c>
      <c r="C6" s="27">
        <v>1</v>
      </c>
      <c r="D6" s="27" t="s">
        <v>517</v>
      </c>
      <c r="E6" s="28" t="s">
        <v>373</v>
      </c>
      <c r="F6" s="26">
        <v>1</v>
      </c>
      <c r="G6" s="26"/>
      <c r="H6" s="30" t="s">
        <v>518</v>
      </c>
      <c r="I6" s="27" t="s">
        <v>374</v>
      </c>
      <c r="J6" s="30"/>
      <c r="K6" s="30"/>
    </row>
    <row r="7" spans="1:15">
      <c r="A7" s="26">
        <v>6</v>
      </c>
      <c r="B7" s="30" t="s">
        <v>519</v>
      </c>
      <c r="C7" s="27">
        <v>1</v>
      </c>
      <c r="D7" s="27" t="s">
        <v>520</v>
      </c>
      <c r="E7" s="28" t="s">
        <v>375</v>
      </c>
      <c r="F7" s="26">
        <v>1</v>
      </c>
      <c r="G7" s="26"/>
      <c r="H7" s="30" t="s">
        <v>521</v>
      </c>
      <c r="I7" s="27" t="s">
        <v>376</v>
      </c>
      <c r="J7" s="30"/>
      <c r="K7" s="30"/>
    </row>
    <row r="8" spans="1:15">
      <c r="A8" s="26">
        <v>7</v>
      </c>
      <c r="B8" s="30" t="s">
        <v>522</v>
      </c>
      <c r="C8" s="27">
        <v>1</v>
      </c>
      <c r="D8" s="27" t="s">
        <v>523</v>
      </c>
      <c r="E8" s="28" t="s">
        <v>377</v>
      </c>
      <c r="F8" s="26">
        <v>1</v>
      </c>
      <c r="G8" s="26"/>
      <c r="H8" s="30" t="s">
        <v>524</v>
      </c>
      <c r="I8" s="27" t="s">
        <v>525</v>
      </c>
      <c r="J8" s="30"/>
      <c r="K8" s="30"/>
      <c r="M8" s="28" t="s">
        <v>1274</v>
      </c>
      <c r="N8" s="30" t="s">
        <v>528</v>
      </c>
      <c r="O8" s="27" t="s">
        <v>379</v>
      </c>
    </row>
    <row r="9" spans="1:15">
      <c r="A9" s="26">
        <v>8</v>
      </c>
      <c r="B9" s="30" t="s">
        <v>526</v>
      </c>
      <c r="C9" s="27">
        <v>1</v>
      </c>
      <c r="D9" s="27" t="s">
        <v>527</v>
      </c>
      <c r="E9" s="28" t="s">
        <v>1274</v>
      </c>
      <c r="F9" s="26">
        <v>1</v>
      </c>
      <c r="G9" s="26"/>
      <c r="H9" s="30" t="s">
        <v>528</v>
      </c>
      <c r="I9" s="27" t="s">
        <v>379</v>
      </c>
      <c r="J9" s="30"/>
      <c r="K9" s="30"/>
      <c r="M9" s="31" t="s">
        <v>1275</v>
      </c>
      <c r="N9" s="30" t="s">
        <v>531</v>
      </c>
      <c r="O9" s="30" t="s">
        <v>532</v>
      </c>
    </row>
    <row r="10" spans="1:15">
      <c r="A10" s="30">
        <v>9</v>
      </c>
      <c r="B10" s="30" t="s">
        <v>529</v>
      </c>
      <c r="C10" s="27">
        <v>1</v>
      </c>
      <c r="D10" s="27" t="s">
        <v>530</v>
      </c>
      <c r="E10" s="31" t="s">
        <v>1275</v>
      </c>
      <c r="F10" s="32">
        <v>1</v>
      </c>
      <c r="G10" s="30"/>
      <c r="H10" s="30" t="s">
        <v>531</v>
      </c>
      <c r="I10" s="30" t="s">
        <v>532</v>
      </c>
      <c r="J10" s="30" t="s">
        <v>533</v>
      </c>
      <c r="K10" s="30"/>
      <c r="M10" s="31" t="s">
        <v>381</v>
      </c>
      <c r="N10" s="30" t="s">
        <v>536</v>
      </c>
      <c r="O10" s="30" t="s">
        <v>537</v>
      </c>
    </row>
    <row r="11" spans="1:15">
      <c r="A11" s="30">
        <v>10</v>
      </c>
      <c r="B11" s="30" t="s">
        <v>534</v>
      </c>
      <c r="C11" s="27">
        <v>1</v>
      </c>
      <c r="D11" s="27" t="s">
        <v>535</v>
      </c>
      <c r="E11" s="31" t="s">
        <v>381</v>
      </c>
      <c r="F11" s="32">
        <v>1</v>
      </c>
      <c r="G11" s="30"/>
      <c r="H11" s="30" t="s">
        <v>536</v>
      </c>
      <c r="I11" s="30" t="s">
        <v>537</v>
      </c>
      <c r="J11" s="30" t="s">
        <v>538</v>
      </c>
      <c r="K11" s="30"/>
      <c r="M11" s="28" t="s">
        <v>417</v>
      </c>
      <c r="N11" s="30" t="s">
        <v>685</v>
      </c>
      <c r="O11" s="26" t="s">
        <v>331</v>
      </c>
    </row>
    <row r="12" spans="1:15">
      <c r="A12" s="26">
        <v>101</v>
      </c>
      <c r="B12" s="30" t="s">
        <v>539</v>
      </c>
      <c r="C12" s="27">
        <v>1</v>
      </c>
      <c r="D12" s="27" t="s">
        <v>540</v>
      </c>
      <c r="E12" s="28" t="s">
        <v>382</v>
      </c>
      <c r="F12" s="26">
        <v>1</v>
      </c>
      <c r="G12" s="26"/>
      <c r="H12" s="30" t="s">
        <v>357</v>
      </c>
      <c r="I12" s="26" t="s">
        <v>541</v>
      </c>
      <c r="J12" s="33" t="s">
        <v>542</v>
      </c>
      <c r="K12" s="30"/>
      <c r="M12" s="28" t="s">
        <v>419</v>
      </c>
      <c r="N12" s="30" t="s">
        <v>690</v>
      </c>
      <c r="O12" s="26" t="s">
        <v>325</v>
      </c>
    </row>
    <row r="13" spans="1:15">
      <c r="A13" s="26">
        <v>102</v>
      </c>
      <c r="B13" s="30" t="s">
        <v>543</v>
      </c>
      <c r="C13" s="27">
        <v>1</v>
      </c>
      <c r="D13" s="27" t="s">
        <v>544</v>
      </c>
      <c r="E13" s="28" t="s">
        <v>383</v>
      </c>
      <c r="F13" s="26">
        <v>2</v>
      </c>
      <c r="G13" s="26"/>
      <c r="H13" s="30" t="s">
        <v>359</v>
      </c>
      <c r="I13" s="26" t="s">
        <v>545</v>
      </c>
      <c r="J13" s="33" t="s">
        <v>546</v>
      </c>
      <c r="K13" s="30"/>
      <c r="M13" s="28" t="s">
        <v>421</v>
      </c>
      <c r="N13" s="30" t="s">
        <v>695</v>
      </c>
      <c r="O13" s="26" t="s">
        <v>327</v>
      </c>
    </row>
    <row r="14" spans="1:15">
      <c r="A14" s="26">
        <v>103</v>
      </c>
      <c r="B14" s="30" t="s">
        <v>547</v>
      </c>
      <c r="C14" s="27">
        <v>1</v>
      </c>
      <c r="D14" s="27" t="s">
        <v>548</v>
      </c>
      <c r="E14" s="28" t="s">
        <v>384</v>
      </c>
      <c r="F14" s="26">
        <v>3</v>
      </c>
      <c r="G14" s="26"/>
      <c r="H14" s="30" t="s">
        <v>322</v>
      </c>
      <c r="I14" s="26" t="s">
        <v>549</v>
      </c>
      <c r="J14" s="33" t="s">
        <v>550</v>
      </c>
      <c r="K14" s="30"/>
      <c r="M14" s="28" t="s">
        <v>423</v>
      </c>
      <c r="N14" s="30" t="s">
        <v>700</v>
      </c>
      <c r="O14" s="26" t="s">
        <v>329</v>
      </c>
    </row>
    <row r="15" spans="1:15">
      <c r="A15" s="26">
        <v>104</v>
      </c>
      <c r="B15" s="30" t="s">
        <v>551</v>
      </c>
      <c r="C15" s="27">
        <v>1</v>
      </c>
      <c r="D15" s="27" t="s">
        <v>552</v>
      </c>
      <c r="E15" s="28" t="s">
        <v>385</v>
      </c>
      <c r="F15" s="26">
        <v>4</v>
      </c>
      <c r="G15" s="26"/>
      <c r="H15" s="30" t="s">
        <v>553</v>
      </c>
      <c r="I15" s="26" t="s">
        <v>554</v>
      </c>
      <c r="J15" s="33" t="s">
        <v>555</v>
      </c>
      <c r="K15" s="30"/>
      <c r="M15" s="28" t="s">
        <v>402</v>
      </c>
      <c r="N15" s="32" t="s">
        <v>598</v>
      </c>
      <c r="O15" s="28" t="s">
        <v>403</v>
      </c>
    </row>
    <row r="16" spans="1:15">
      <c r="A16" s="26">
        <v>105</v>
      </c>
      <c r="B16" s="30" t="s">
        <v>556</v>
      </c>
      <c r="C16" s="27">
        <v>1</v>
      </c>
      <c r="D16" s="27" t="s">
        <v>557</v>
      </c>
      <c r="E16" s="28" t="s">
        <v>386</v>
      </c>
      <c r="F16" s="26">
        <v>5</v>
      </c>
      <c r="G16" s="26"/>
      <c r="H16" s="30" t="s">
        <v>558</v>
      </c>
      <c r="I16" s="26" t="s">
        <v>559</v>
      </c>
      <c r="J16" s="33" t="s">
        <v>560</v>
      </c>
      <c r="K16" s="30"/>
    </row>
    <row r="17" spans="1:11">
      <c r="A17" s="26">
        <v>106</v>
      </c>
      <c r="B17" s="30" t="s">
        <v>561</v>
      </c>
      <c r="C17" s="27">
        <v>2</v>
      </c>
      <c r="D17" s="27">
        <v>0</v>
      </c>
      <c r="E17" s="28"/>
      <c r="F17" s="26">
        <v>1</v>
      </c>
      <c r="G17" s="29">
        <v>1</v>
      </c>
      <c r="H17" s="30" t="s">
        <v>562</v>
      </c>
      <c r="I17" s="26" t="s">
        <v>387</v>
      </c>
      <c r="J17" s="33"/>
      <c r="K17" s="30"/>
    </row>
    <row r="18" spans="1:11">
      <c r="A18" s="26">
        <v>107</v>
      </c>
      <c r="B18" s="30" t="s">
        <v>563</v>
      </c>
      <c r="C18" s="27">
        <v>2</v>
      </c>
      <c r="D18" s="27">
        <v>0</v>
      </c>
      <c r="E18" s="28"/>
      <c r="F18" s="26">
        <v>1</v>
      </c>
      <c r="G18" s="29">
        <v>2</v>
      </c>
      <c r="H18" s="30" t="s">
        <v>564</v>
      </c>
      <c r="I18" s="26" t="s">
        <v>388</v>
      </c>
      <c r="J18" s="33"/>
      <c r="K18" s="30"/>
    </row>
    <row r="19" spans="1:11">
      <c r="A19" s="26">
        <v>108</v>
      </c>
      <c r="B19" s="30" t="s">
        <v>565</v>
      </c>
      <c r="C19" s="27">
        <v>2</v>
      </c>
      <c r="D19" s="27">
        <v>0</v>
      </c>
      <c r="E19" s="28"/>
      <c r="F19" s="26">
        <v>1</v>
      </c>
      <c r="G19" s="29">
        <v>3</v>
      </c>
      <c r="H19" s="30" t="s">
        <v>566</v>
      </c>
      <c r="I19" s="26" t="s">
        <v>389</v>
      </c>
      <c r="J19" s="33"/>
      <c r="K19" s="30"/>
    </row>
    <row r="20" spans="1:11">
      <c r="A20" s="26">
        <v>109</v>
      </c>
      <c r="B20" s="30" t="s">
        <v>567</v>
      </c>
      <c r="C20" s="27">
        <v>2</v>
      </c>
      <c r="D20" s="27">
        <v>0</v>
      </c>
      <c r="E20" s="28"/>
      <c r="F20" s="26">
        <v>1</v>
      </c>
      <c r="G20" s="29">
        <v>4</v>
      </c>
      <c r="H20" s="30" t="s">
        <v>568</v>
      </c>
      <c r="I20" s="26" t="s">
        <v>390</v>
      </c>
      <c r="J20" s="33"/>
      <c r="K20" s="30"/>
    </row>
    <row r="21" spans="1:11">
      <c r="A21" s="26">
        <v>110</v>
      </c>
      <c r="B21" s="30" t="s">
        <v>569</v>
      </c>
      <c r="C21" s="27">
        <v>2</v>
      </c>
      <c r="D21" s="27">
        <v>0</v>
      </c>
      <c r="E21" s="28"/>
      <c r="F21" s="26">
        <v>1</v>
      </c>
      <c r="G21" s="29">
        <v>5</v>
      </c>
      <c r="H21" s="30" t="s">
        <v>570</v>
      </c>
      <c r="I21" s="26" t="s">
        <v>391</v>
      </c>
      <c r="J21" s="33"/>
      <c r="K21" s="30"/>
    </row>
    <row r="22" spans="1:11">
      <c r="A22" s="26">
        <v>111</v>
      </c>
      <c r="B22" s="30" t="s">
        <v>571</v>
      </c>
      <c r="C22" s="27">
        <v>2</v>
      </c>
      <c r="D22" s="27">
        <v>0</v>
      </c>
      <c r="E22" s="28"/>
      <c r="F22" s="26">
        <v>1</v>
      </c>
      <c r="G22" s="29">
        <v>6</v>
      </c>
      <c r="H22" s="30" t="s">
        <v>572</v>
      </c>
      <c r="I22" s="26" t="s">
        <v>392</v>
      </c>
      <c r="J22" s="33"/>
      <c r="K22" s="30"/>
    </row>
    <row r="23" spans="1:11">
      <c r="A23" s="26">
        <v>112</v>
      </c>
      <c r="B23" s="30" t="s">
        <v>573</v>
      </c>
      <c r="C23" s="27">
        <v>2</v>
      </c>
      <c r="D23" s="27">
        <v>0</v>
      </c>
      <c r="E23" s="28"/>
      <c r="F23" s="26">
        <v>1</v>
      </c>
      <c r="G23" s="29">
        <v>7</v>
      </c>
      <c r="H23" s="30" t="s">
        <v>574</v>
      </c>
      <c r="I23" s="26" t="s">
        <v>393</v>
      </c>
      <c r="J23" s="33"/>
      <c r="K23" s="30"/>
    </row>
    <row r="24" spans="1:11">
      <c r="A24" s="26">
        <v>113</v>
      </c>
      <c r="B24" s="30" t="s">
        <v>575</v>
      </c>
      <c r="C24" s="27">
        <v>2</v>
      </c>
      <c r="D24" s="27">
        <v>0</v>
      </c>
      <c r="E24" s="28"/>
      <c r="F24" s="26">
        <v>1</v>
      </c>
      <c r="G24" s="29">
        <v>8</v>
      </c>
      <c r="H24" s="30" t="s">
        <v>576</v>
      </c>
      <c r="I24" s="26" t="s">
        <v>394</v>
      </c>
      <c r="J24" s="33"/>
      <c r="K24" s="30"/>
    </row>
    <row r="25" spans="1:11">
      <c r="A25" s="26">
        <v>114</v>
      </c>
      <c r="B25" s="30" t="s">
        <v>577</v>
      </c>
      <c r="C25" s="27">
        <v>2</v>
      </c>
      <c r="D25" s="27">
        <v>0</v>
      </c>
      <c r="E25" s="28"/>
      <c r="F25" s="26">
        <v>1</v>
      </c>
      <c r="G25" s="29">
        <v>9</v>
      </c>
      <c r="H25" s="30" t="s">
        <v>578</v>
      </c>
      <c r="I25" s="26" t="s">
        <v>395</v>
      </c>
      <c r="J25" s="33"/>
      <c r="K25" s="30"/>
    </row>
    <row r="26" spans="1:11">
      <c r="A26" s="26">
        <v>115</v>
      </c>
      <c r="B26" s="30" t="s">
        <v>579</v>
      </c>
      <c r="C26" s="27">
        <v>2</v>
      </c>
      <c r="D26" s="27">
        <v>0</v>
      </c>
      <c r="E26" s="28"/>
      <c r="F26" s="26">
        <v>1</v>
      </c>
      <c r="G26" s="29">
        <v>10</v>
      </c>
      <c r="H26" s="30" t="s">
        <v>580</v>
      </c>
      <c r="I26" s="26" t="s">
        <v>396</v>
      </c>
      <c r="J26" s="33"/>
      <c r="K26" s="30"/>
    </row>
    <row r="27" spans="1:11">
      <c r="A27" s="26">
        <v>116</v>
      </c>
      <c r="B27" s="30" t="s">
        <v>581</v>
      </c>
      <c r="C27" s="27">
        <v>2</v>
      </c>
      <c r="D27" s="27">
        <v>0</v>
      </c>
      <c r="E27" s="28"/>
      <c r="F27" s="26">
        <v>1</v>
      </c>
      <c r="G27" s="29">
        <v>11</v>
      </c>
      <c r="H27" s="30" t="s">
        <v>582</v>
      </c>
      <c r="I27" s="26" t="s">
        <v>397</v>
      </c>
      <c r="J27" s="33"/>
      <c r="K27" s="30"/>
    </row>
    <row r="28" spans="1:11">
      <c r="A28" s="26">
        <v>117</v>
      </c>
      <c r="B28" s="30" t="s">
        <v>583</v>
      </c>
      <c r="C28" s="27">
        <v>2</v>
      </c>
      <c r="D28" s="27">
        <v>0</v>
      </c>
      <c r="E28" s="28"/>
      <c r="F28" s="26">
        <v>1</v>
      </c>
      <c r="G28" s="29">
        <v>12</v>
      </c>
      <c r="H28" s="30" t="s">
        <v>584</v>
      </c>
      <c r="I28" s="26" t="s">
        <v>398</v>
      </c>
      <c r="J28" s="33"/>
      <c r="K28" s="30"/>
    </row>
    <row r="29" spans="1:11">
      <c r="A29" s="26">
        <v>118</v>
      </c>
      <c r="B29" s="30" t="s">
        <v>585</v>
      </c>
      <c r="C29" s="27">
        <v>2</v>
      </c>
      <c r="D29" s="27">
        <v>0</v>
      </c>
      <c r="E29" s="28"/>
      <c r="F29" s="26">
        <v>1</v>
      </c>
      <c r="G29" s="29">
        <v>13</v>
      </c>
      <c r="H29" s="30" t="s">
        <v>586</v>
      </c>
      <c r="I29" s="26" t="s">
        <v>399</v>
      </c>
      <c r="J29" s="33"/>
      <c r="K29" s="30"/>
    </row>
    <row r="30" spans="1:11">
      <c r="A30" s="26">
        <v>119</v>
      </c>
      <c r="B30" s="30" t="s">
        <v>587</v>
      </c>
      <c r="C30" s="27">
        <v>2</v>
      </c>
      <c r="D30" s="27">
        <v>0</v>
      </c>
      <c r="E30" s="28"/>
      <c r="F30" s="26">
        <v>1</v>
      </c>
      <c r="G30" s="29">
        <v>14</v>
      </c>
      <c r="H30" s="30" t="s">
        <v>588</v>
      </c>
      <c r="I30" s="26" t="s">
        <v>400</v>
      </c>
      <c r="J30" s="33"/>
      <c r="K30" s="30"/>
    </row>
    <row r="31" spans="1:11">
      <c r="A31" s="26">
        <v>120</v>
      </c>
      <c r="B31" s="30" t="s">
        <v>589</v>
      </c>
      <c r="C31" s="27">
        <v>2</v>
      </c>
      <c r="D31" s="27">
        <v>0</v>
      </c>
      <c r="E31" s="28"/>
      <c r="F31" s="26">
        <v>1</v>
      </c>
      <c r="G31" s="29">
        <v>15</v>
      </c>
      <c r="H31" s="30" t="s">
        <v>590</v>
      </c>
      <c r="I31" s="26" t="s">
        <v>401</v>
      </c>
      <c r="J31" s="33"/>
      <c r="K31" s="30"/>
    </row>
    <row r="32" spans="1:11">
      <c r="A32" s="34">
        <v>122</v>
      </c>
      <c r="B32" s="30" t="s">
        <v>591</v>
      </c>
      <c r="C32" s="27">
        <v>3</v>
      </c>
      <c r="D32" s="27" t="s">
        <v>592</v>
      </c>
      <c r="E32" s="34" t="s">
        <v>402</v>
      </c>
      <c r="F32" s="34">
        <v>1</v>
      </c>
      <c r="G32" s="35" t="s">
        <v>593</v>
      </c>
      <c r="H32" s="36" t="s">
        <v>594</v>
      </c>
      <c r="I32" s="34" t="s">
        <v>403</v>
      </c>
      <c r="J32" s="37" t="s">
        <v>404</v>
      </c>
      <c r="K32" s="30"/>
    </row>
    <row r="33" spans="1:11">
      <c r="A33" s="28">
        <v>123</v>
      </c>
      <c r="B33" s="30" t="s">
        <v>595</v>
      </c>
      <c r="C33" s="27">
        <v>3</v>
      </c>
      <c r="D33" s="27" t="s">
        <v>596</v>
      </c>
      <c r="E33" s="28" t="s">
        <v>402</v>
      </c>
      <c r="F33" s="28">
        <v>2</v>
      </c>
      <c r="G33" s="38" t="s">
        <v>597</v>
      </c>
      <c r="H33" s="32" t="s">
        <v>598</v>
      </c>
      <c r="I33" s="28" t="s">
        <v>403</v>
      </c>
      <c r="J33" s="33" t="s">
        <v>404</v>
      </c>
      <c r="K33" s="30" t="s">
        <v>599</v>
      </c>
    </row>
    <row r="34" spans="1:11">
      <c r="A34" s="28">
        <v>124</v>
      </c>
      <c r="B34" s="30" t="s">
        <v>600</v>
      </c>
      <c r="C34" s="27">
        <v>3</v>
      </c>
      <c r="D34" s="27" t="s">
        <v>601</v>
      </c>
      <c r="E34" s="28" t="s">
        <v>402</v>
      </c>
      <c r="F34" s="28">
        <v>3</v>
      </c>
      <c r="G34" s="38" t="s">
        <v>602</v>
      </c>
      <c r="H34" s="32" t="s">
        <v>603</v>
      </c>
      <c r="I34" s="28" t="s">
        <v>403</v>
      </c>
      <c r="J34" s="33" t="s">
        <v>404</v>
      </c>
      <c r="K34" s="30" t="s">
        <v>599</v>
      </c>
    </row>
    <row r="35" spans="1:11">
      <c r="A35" s="28">
        <v>125</v>
      </c>
      <c r="B35" s="30" t="s">
        <v>604</v>
      </c>
      <c r="C35" s="27">
        <v>3</v>
      </c>
      <c r="D35" s="27" t="s">
        <v>605</v>
      </c>
      <c r="E35" s="28" t="s">
        <v>402</v>
      </c>
      <c r="F35" s="28">
        <v>4</v>
      </c>
      <c r="G35" s="38" t="s">
        <v>606</v>
      </c>
      <c r="H35" s="32" t="s">
        <v>607</v>
      </c>
      <c r="I35" s="28" t="s">
        <v>403</v>
      </c>
      <c r="J35" s="33" t="s">
        <v>404</v>
      </c>
      <c r="K35" s="30" t="s">
        <v>599</v>
      </c>
    </row>
    <row r="36" spans="1:11">
      <c r="A36" s="28">
        <v>126</v>
      </c>
      <c r="B36" s="30" t="s">
        <v>608</v>
      </c>
      <c r="C36" s="27">
        <v>3</v>
      </c>
      <c r="D36" s="27" t="s">
        <v>609</v>
      </c>
      <c r="E36" s="28" t="s">
        <v>402</v>
      </c>
      <c r="F36" s="28">
        <v>5</v>
      </c>
      <c r="G36" s="38" t="s">
        <v>610</v>
      </c>
      <c r="H36" s="32" t="s">
        <v>611</v>
      </c>
      <c r="I36" s="28" t="s">
        <v>403</v>
      </c>
      <c r="J36" s="33" t="s">
        <v>404</v>
      </c>
      <c r="K36" s="30" t="s">
        <v>599</v>
      </c>
    </row>
    <row r="37" spans="1:11">
      <c r="A37" s="26">
        <v>127</v>
      </c>
      <c r="B37" s="30" t="s">
        <v>612</v>
      </c>
      <c r="C37" s="27">
        <v>3</v>
      </c>
      <c r="D37" s="27" t="s">
        <v>613</v>
      </c>
      <c r="E37" s="28" t="s">
        <v>405</v>
      </c>
      <c r="F37" s="26">
        <v>5</v>
      </c>
      <c r="G37" s="29" t="s">
        <v>406</v>
      </c>
      <c r="H37" s="30" t="s">
        <v>614</v>
      </c>
      <c r="I37" s="26" t="s">
        <v>30</v>
      </c>
      <c r="J37" s="33" t="s">
        <v>407</v>
      </c>
      <c r="K37" s="30" t="s">
        <v>599</v>
      </c>
    </row>
    <row r="38" spans="1:11">
      <c r="A38" s="26">
        <v>128</v>
      </c>
      <c r="B38" s="30" t="s">
        <v>615</v>
      </c>
      <c r="C38" s="27">
        <v>3</v>
      </c>
      <c r="D38" s="27" t="s">
        <v>616</v>
      </c>
      <c r="E38" s="28" t="s">
        <v>408</v>
      </c>
      <c r="F38" s="26">
        <v>5</v>
      </c>
      <c r="G38" s="29" t="s">
        <v>409</v>
      </c>
      <c r="H38" s="30" t="s">
        <v>617</v>
      </c>
      <c r="I38" s="26" t="s">
        <v>32</v>
      </c>
      <c r="J38" s="33" t="s">
        <v>410</v>
      </c>
      <c r="K38" s="30" t="s">
        <v>599</v>
      </c>
    </row>
    <row r="39" spans="1:11">
      <c r="A39" s="26">
        <v>129</v>
      </c>
      <c r="B39" s="30" t="s">
        <v>618</v>
      </c>
      <c r="C39" s="27">
        <v>3</v>
      </c>
      <c r="D39" s="27" t="s">
        <v>619</v>
      </c>
      <c r="E39" s="28" t="s">
        <v>411</v>
      </c>
      <c r="F39" s="26">
        <v>5</v>
      </c>
      <c r="G39" s="29" t="s">
        <v>412</v>
      </c>
      <c r="H39" s="30" t="s">
        <v>620</v>
      </c>
      <c r="I39" s="26" t="s">
        <v>34</v>
      </c>
      <c r="J39" s="33" t="s">
        <v>413</v>
      </c>
      <c r="K39" s="30" t="s">
        <v>599</v>
      </c>
    </row>
    <row r="40" spans="1:11">
      <c r="A40" s="26">
        <v>130</v>
      </c>
      <c r="B40" s="30" t="s">
        <v>621</v>
      </c>
      <c r="C40" s="27">
        <v>3</v>
      </c>
      <c r="D40" s="27" t="s">
        <v>622</v>
      </c>
      <c r="E40" s="28" t="s">
        <v>414</v>
      </c>
      <c r="F40" s="26">
        <v>5</v>
      </c>
      <c r="G40" s="29" t="s">
        <v>415</v>
      </c>
      <c r="H40" s="30" t="s">
        <v>623</v>
      </c>
      <c r="I40" s="26" t="s">
        <v>36</v>
      </c>
      <c r="J40" s="33" t="s">
        <v>416</v>
      </c>
      <c r="K40" s="30" t="s">
        <v>599</v>
      </c>
    </row>
    <row r="41" spans="1:11">
      <c r="A41" s="26">
        <v>131</v>
      </c>
      <c r="B41" s="30" t="s">
        <v>624</v>
      </c>
      <c r="C41" s="27">
        <v>3</v>
      </c>
      <c r="D41" s="27" t="s">
        <v>625</v>
      </c>
      <c r="E41" s="28" t="s">
        <v>417</v>
      </c>
      <c r="F41" s="26">
        <v>5</v>
      </c>
      <c r="G41" s="29" t="s">
        <v>418</v>
      </c>
      <c r="H41" s="30" t="s">
        <v>323</v>
      </c>
      <c r="I41" s="26" t="s">
        <v>331</v>
      </c>
      <c r="J41" s="33" t="s">
        <v>626</v>
      </c>
      <c r="K41" s="30" t="s">
        <v>627</v>
      </c>
    </row>
    <row r="42" spans="1:11">
      <c r="A42" s="26">
        <v>132</v>
      </c>
      <c r="B42" s="30" t="s">
        <v>628</v>
      </c>
      <c r="C42" s="27">
        <v>3</v>
      </c>
      <c r="D42" s="27" t="s">
        <v>629</v>
      </c>
      <c r="E42" s="28" t="s">
        <v>419</v>
      </c>
      <c r="F42" s="26">
        <v>5</v>
      </c>
      <c r="G42" s="29" t="s">
        <v>420</v>
      </c>
      <c r="H42" s="30" t="s">
        <v>324</v>
      </c>
      <c r="I42" s="26" t="s">
        <v>325</v>
      </c>
      <c r="J42" s="33" t="s">
        <v>630</v>
      </c>
      <c r="K42" s="30" t="s">
        <v>627</v>
      </c>
    </row>
    <row r="43" spans="1:11">
      <c r="A43" s="26">
        <v>133</v>
      </c>
      <c r="B43" s="30" t="s">
        <v>631</v>
      </c>
      <c r="C43" s="27">
        <v>3</v>
      </c>
      <c r="D43" s="27" t="s">
        <v>632</v>
      </c>
      <c r="E43" s="28" t="s">
        <v>421</v>
      </c>
      <c r="F43" s="26">
        <v>5</v>
      </c>
      <c r="G43" s="29" t="s">
        <v>422</v>
      </c>
      <c r="H43" s="30" t="s">
        <v>326</v>
      </c>
      <c r="I43" s="26" t="s">
        <v>327</v>
      </c>
      <c r="J43" s="33" t="s">
        <v>633</v>
      </c>
      <c r="K43" s="30" t="s">
        <v>627</v>
      </c>
    </row>
    <row r="44" spans="1:11">
      <c r="A44" s="26">
        <v>134</v>
      </c>
      <c r="B44" s="30" t="s">
        <v>634</v>
      </c>
      <c r="C44" s="27">
        <v>3</v>
      </c>
      <c r="D44" s="27" t="s">
        <v>635</v>
      </c>
      <c r="E44" s="28" t="s">
        <v>423</v>
      </c>
      <c r="F44" s="26">
        <v>5</v>
      </c>
      <c r="G44" s="29" t="s">
        <v>424</v>
      </c>
      <c r="H44" s="30" t="s">
        <v>328</v>
      </c>
      <c r="I44" s="26" t="s">
        <v>329</v>
      </c>
      <c r="J44" s="33" t="s">
        <v>636</v>
      </c>
      <c r="K44" s="30" t="s">
        <v>627</v>
      </c>
    </row>
    <row r="45" spans="1:11">
      <c r="A45" s="26">
        <v>135</v>
      </c>
      <c r="B45" s="30" t="s">
        <v>637</v>
      </c>
      <c r="C45" s="27">
        <v>3</v>
      </c>
      <c r="D45" s="27" t="s">
        <v>638</v>
      </c>
      <c r="E45" s="28" t="s">
        <v>425</v>
      </c>
      <c r="F45" s="26">
        <v>5</v>
      </c>
      <c r="G45" s="29" t="s">
        <v>426</v>
      </c>
      <c r="H45" s="30" t="s">
        <v>639</v>
      </c>
      <c r="I45" s="26" t="s">
        <v>427</v>
      </c>
      <c r="J45" s="33" t="s">
        <v>428</v>
      </c>
      <c r="K45" s="30"/>
    </row>
    <row r="46" spans="1:11">
      <c r="A46" s="26">
        <v>136</v>
      </c>
      <c r="B46" s="30" t="s">
        <v>640</v>
      </c>
      <c r="C46" s="27">
        <v>3</v>
      </c>
      <c r="D46" s="27" t="s">
        <v>641</v>
      </c>
      <c r="E46" s="28" t="s">
        <v>429</v>
      </c>
      <c r="F46" s="26">
        <v>5</v>
      </c>
      <c r="G46" s="29" t="s">
        <v>430</v>
      </c>
      <c r="H46" s="30" t="s">
        <v>642</v>
      </c>
      <c r="I46" s="26" t="s">
        <v>431</v>
      </c>
      <c r="J46" s="33" t="s">
        <v>432</v>
      </c>
      <c r="K46" s="30"/>
    </row>
    <row r="47" spans="1:11">
      <c r="A47" s="26">
        <v>137</v>
      </c>
      <c r="B47" s="30" t="s">
        <v>643</v>
      </c>
      <c r="C47" s="27">
        <v>3</v>
      </c>
      <c r="D47" s="27" t="s">
        <v>644</v>
      </c>
      <c r="E47" s="28" t="s">
        <v>433</v>
      </c>
      <c r="F47" s="26">
        <v>5</v>
      </c>
      <c r="G47" s="29" t="s">
        <v>434</v>
      </c>
      <c r="H47" s="30" t="s">
        <v>645</v>
      </c>
      <c r="I47" s="26" t="s">
        <v>435</v>
      </c>
      <c r="J47" s="33" t="s">
        <v>436</v>
      </c>
      <c r="K47" s="30"/>
    </row>
    <row r="48" spans="1:11">
      <c r="A48" s="26">
        <v>138</v>
      </c>
      <c r="B48" s="30" t="s">
        <v>646</v>
      </c>
      <c r="C48" s="27">
        <v>3</v>
      </c>
      <c r="D48" s="27" t="s">
        <v>647</v>
      </c>
      <c r="E48" s="39" t="s">
        <v>437</v>
      </c>
      <c r="F48" s="26">
        <v>3</v>
      </c>
      <c r="G48" s="29" t="s">
        <v>438</v>
      </c>
      <c r="H48" s="30" t="s">
        <v>648</v>
      </c>
      <c r="I48" s="26" t="s">
        <v>649</v>
      </c>
      <c r="J48" s="33" t="s">
        <v>650</v>
      </c>
      <c r="K48" s="30"/>
    </row>
    <row r="49" spans="1:14">
      <c r="A49" s="26">
        <v>139</v>
      </c>
      <c r="B49" s="30" t="s">
        <v>651</v>
      </c>
      <c r="C49" s="27">
        <v>3</v>
      </c>
      <c r="D49" s="27" t="s">
        <v>652</v>
      </c>
      <c r="E49" s="39" t="s">
        <v>437</v>
      </c>
      <c r="F49" s="26">
        <v>4</v>
      </c>
      <c r="G49" s="29" t="s">
        <v>439</v>
      </c>
      <c r="H49" s="30" t="s">
        <v>653</v>
      </c>
      <c r="I49" s="26" t="s">
        <v>654</v>
      </c>
      <c r="J49" s="33" t="s">
        <v>655</v>
      </c>
      <c r="K49" s="30"/>
    </row>
    <row r="50" spans="1:14">
      <c r="A50" s="26">
        <v>140</v>
      </c>
      <c r="B50" s="30" t="s">
        <v>656</v>
      </c>
      <c r="C50" s="27">
        <v>3</v>
      </c>
      <c r="D50" s="27" t="s">
        <v>657</v>
      </c>
      <c r="E50" s="39" t="s">
        <v>437</v>
      </c>
      <c r="F50" s="26">
        <v>5</v>
      </c>
      <c r="G50" s="29" t="s">
        <v>440</v>
      </c>
      <c r="H50" s="30" t="s">
        <v>658</v>
      </c>
      <c r="I50" s="26" t="s">
        <v>659</v>
      </c>
      <c r="J50" s="33" t="s">
        <v>660</v>
      </c>
      <c r="K50" s="30"/>
    </row>
    <row r="51" spans="1:14">
      <c r="A51" s="26">
        <v>141</v>
      </c>
      <c r="B51" s="30" t="s">
        <v>661</v>
      </c>
      <c r="C51" s="27">
        <v>3</v>
      </c>
      <c r="D51" s="27" t="s">
        <v>662</v>
      </c>
      <c r="E51" s="28" t="s">
        <v>441</v>
      </c>
      <c r="F51" s="26">
        <v>5</v>
      </c>
      <c r="G51" s="29" t="s">
        <v>663</v>
      </c>
      <c r="H51" s="30" t="s">
        <v>664</v>
      </c>
      <c r="I51" s="26" t="s">
        <v>665</v>
      </c>
      <c r="J51" s="33" t="s">
        <v>666</v>
      </c>
      <c r="K51" s="30"/>
    </row>
    <row r="52" spans="1:14">
      <c r="A52" s="26">
        <v>200</v>
      </c>
      <c r="B52" s="30" t="s">
        <v>667</v>
      </c>
      <c r="C52" s="27">
        <v>3</v>
      </c>
      <c r="D52" s="27" t="s">
        <v>668</v>
      </c>
      <c r="E52" s="28" t="s">
        <v>378</v>
      </c>
      <c r="F52" s="26">
        <v>1</v>
      </c>
      <c r="G52" s="29" t="s">
        <v>669</v>
      </c>
      <c r="H52" s="30" t="s">
        <v>670</v>
      </c>
      <c r="I52" s="33" t="s">
        <v>442</v>
      </c>
      <c r="J52" s="33" t="s">
        <v>443</v>
      </c>
      <c r="K52" s="30" t="s">
        <v>599</v>
      </c>
    </row>
    <row r="53" spans="1:14">
      <c r="A53" s="28">
        <v>201</v>
      </c>
      <c r="B53" s="30" t="s">
        <v>671</v>
      </c>
      <c r="C53" s="27">
        <v>3</v>
      </c>
      <c r="D53" s="27" t="s">
        <v>672</v>
      </c>
      <c r="E53" s="28" t="s">
        <v>378</v>
      </c>
      <c r="F53" s="28">
        <v>2</v>
      </c>
      <c r="G53" s="29" t="s">
        <v>673</v>
      </c>
      <c r="H53" s="30" t="s">
        <v>674</v>
      </c>
      <c r="I53" s="33" t="s">
        <v>442</v>
      </c>
      <c r="J53" s="33" t="s">
        <v>443</v>
      </c>
      <c r="K53" s="30" t="s">
        <v>599</v>
      </c>
    </row>
    <row r="54" spans="1:14">
      <c r="A54" s="28">
        <v>202</v>
      </c>
      <c r="B54" s="30" t="s">
        <v>675</v>
      </c>
      <c r="C54" s="27">
        <v>3</v>
      </c>
      <c r="D54" s="27" t="s">
        <v>676</v>
      </c>
      <c r="E54" s="28" t="s">
        <v>378</v>
      </c>
      <c r="F54" s="28">
        <v>3</v>
      </c>
      <c r="G54" s="29" t="s">
        <v>444</v>
      </c>
      <c r="H54" s="30" t="s">
        <v>677</v>
      </c>
      <c r="I54" s="33" t="s">
        <v>442</v>
      </c>
      <c r="J54" s="33" t="s">
        <v>443</v>
      </c>
      <c r="K54" s="30" t="s">
        <v>599</v>
      </c>
      <c r="N54" s="19" t="s">
        <v>1279</v>
      </c>
    </row>
    <row r="55" spans="1:14">
      <c r="A55" s="28">
        <v>203</v>
      </c>
      <c r="B55" s="30" t="s">
        <v>678</v>
      </c>
      <c r="C55" s="27">
        <v>3</v>
      </c>
      <c r="D55" s="27" t="s">
        <v>679</v>
      </c>
      <c r="E55" s="28" t="s">
        <v>378</v>
      </c>
      <c r="F55" s="28">
        <v>3</v>
      </c>
      <c r="G55" s="29" t="s">
        <v>680</v>
      </c>
      <c r="H55" s="30" t="s">
        <v>681</v>
      </c>
      <c r="I55" s="33" t="s">
        <v>442</v>
      </c>
      <c r="J55" s="33" t="s">
        <v>443</v>
      </c>
      <c r="K55" s="30" t="s">
        <v>599</v>
      </c>
    </row>
    <row r="56" spans="1:14">
      <c r="A56" s="28">
        <v>204</v>
      </c>
      <c r="B56" s="30" t="s">
        <v>682</v>
      </c>
      <c r="C56" s="27">
        <v>3</v>
      </c>
      <c r="D56" s="27" t="s">
        <v>683</v>
      </c>
      <c r="E56" s="28" t="s">
        <v>417</v>
      </c>
      <c r="F56" s="28">
        <v>4</v>
      </c>
      <c r="G56" s="29" t="s">
        <v>684</v>
      </c>
      <c r="H56" s="30" t="s">
        <v>685</v>
      </c>
      <c r="I56" s="26" t="s">
        <v>331</v>
      </c>
      <c r="J56" s="30" t="s">
        <v>686</v>
      </c>
      <c r="K56" s="30" t="s">
        <v>599</v>
      </c>
    </row>
    <row r="57" spans="1:14">
      <c r="A57" s="28">
        <v>205</v>
      </c>
      <c r="B57" s="30" t="s">
        <v>687</v>
      </c>
      <c r="C57" s="27">
        <v>3</v>
      </c>
      <c r="D57" s="27" t="s">
        <v>688</v>
      </c>
      <c r="E57" s="28" t="s">
        <v>419</v>
      </c>
      <c r="F57" s="28">
        <v>4</v>
      </c>
      <c r="G57" s="29" t="s">
        <v>689</v>
      </c>
      <c r="H57" s="30" t="s">
        <v>690</v>
      </c>
      <c r="I57" s="26" t="s">
        <v>325</v>
      </c>
      <c r="J57" s="30" t="s">
        <v>691</v>
      </c>
      <c r="K57" s="30" t="s">
        <v>599</v>
      </c>
    </row>
    <row r="58" spans="1:14">
      <c r="A58" s="28">
        <v>206</v>
      </c>
      <c r="B58" s="30" t="s">
        <v>692</v>
      </c>
      <c r="C58" s="27">
        <v>3</v>
      </c>
      <c r="D58" s="27" t="s">
        <v>693</v>
      </c>
      <c r="E58" s="28" t="s">
        <v>421</v>
      </c>
      <c r="F58" s="28">
        <v>4</v>
      </c>
      <c r="G58" s="29" t="s">
        <v>694</v>
      </c>
      <c r="H58" s="30" t="s">
        <v>695</v>
      </c>
      <c r="I58" s="26" t="s">
        <v>327</v>
      </c>
      <c r="J58" s="30" t="s">
        <v>696</v>
      </c>
      <c r="K58" s="30" t="s">
        <v>599</v>
      </c>
    </row>
    <row r="59" spans="1:14">
      <c r="A59" s="28">
        <v>207</v>
      </c>
      <c r="B59" s="30" t="s">
        <v>697</v>
      </c>
      <c r="C59" s="27">
        <v>3</v>
      </c>
      <c r="D59" s="27" t="s">
        <v>698</v>
      </c>
      <c r="E59" s="28" t="s">
        <v>423</v>
      </c>
      <c r="F59" s="28">
        <v>4</v>
      </c>
      <c r="G59" s="29" t="s">
        <v>699</v>
      </c>
      <c r="H59" s="30" t="s">
        <v>700</v>
      </c>
      <c r="I59" s="26" t="s">
        <v>329</v>
      </c>
      <c r="J59" s="30" t="s">
        <v>701</v>
      </c>
      <c r="K59" s="30" t="s">
        <v>599</v>
      </c>
    </row>
    <row r="60" spans="1:14">
      <c r="A60" s="28">
        <v>208</v>
      </c>
      <c r="B60" s="30" t="s">
        <v>702</v>
      </c>
      <c r="C60" s="27">
        <v>3</v>
      </c>
      <c r="D60" s="27" t="s">
        <v>703</v>
      </c>
      <c r="E60" s="28" t="s">
        <v>417</v>
      </c>
      <c r="F60" s="28">
        <v>5</v>
      </c>
      <c r="G60" s="29" t="s">
        <v>418</v>
      </c>
      <c r="H60" s="30" t="s">
        <v>704</v>
      </c>
      <c r="I60" s="26" t="s">
        <v>331</v>
      </c>
      <c r="J60" s="30" t="s">
        <v>686</v>
      </c>
      <c r="K60" s="30" t="s">
        <v>599</v>
      </c>
    </row>
    <row r="61" spans="1:14">
      <c r="A61" s="28">
        <v>209</v>
      </c>
      <c r="B61" s="30" t="s">
        <v>705</v>
      </c>
      <c r="C61" s="27">
        <v>3</v>
      </c>
      <c r="D61" s="27" t="s">
        <v>706</v>
      </c>
      <c r="E61" s="28" t="s">
        <v>419</v>
      </c>
      <c r="F61" s="28">
        <v>5</v>
      </c>
      <c r="G61" s="29" t="s">
        <v>420</v>
      </c>
      <c r="H61" s="30" t="s">
        <v>707</v>
      </c>
      <c r="I61" s="26" t="s">
        <v>325</v>
      </c>
      <c r="J61" s="30" t="s">
        <v>691</v>
      </c>
      <c r="K61" s="30" t="s">
        <v>599</v>
      </c>
    </row>
    <row r="62" spans="1:14">
      <c r="A62" s="28">
        <v>210</v>
      </c>
      <c r="B62" s="30" t="s">
        <v>708</v>
      </c>
      <c r="C62" s="27">
        <v>3</v>
      </c>
      <c r="D62" s="27" t="s">
        <v>709</v>
      </c>
      <c r="E62" s="28" t="s">
        <v>421</v>
      </c>
      <c r="F62" s="28">
        <v>5</v>
      </c>
      <c r="G62" s="29" t="s">
        <v>422</v>
      </c>
      <c r="H62" s="30" t="s">
        <v>710</v>
      </c>
      <c r="I62" s="26" t="s">
        <v>327</v>
      </c>
      <c r="J62" s="30" t="s">
        <v>696</v>
      </c>
      <c r="K62" s="30" t="s">
        <v>599</v>
      </c>
    </row>
    <row r="63" spans="1:14">
      <c r="A63" s="28">
        <v>211</v>
      </c>
      <c r="B63" s="30" t="s">
        <v>711</v>
      </c>
      <c r="C63" s="27">
        <v>3</v>
      </c>
      <c r="D63" s="27" t="s">
        <v>712</v>
      </c>
      <c r="E63" s="28" t="s">
        <v>423</v>
      </c>
      <c r="F63" s="28">
        <v>5</v>
      </c>
      <c r="G63" s="29" t="s">
        <v>424</v>
      </c>
      <c r="H63" s="30" t="s">
        <v>713</v>
      </c>
      <c r="I63" s="26" t="s">
        <v>329</v>
      </c>
      <c r="J63" s="30" t="s">
        <v>701</v>
      </c>
      <c r="K63" s="30" t="s">
        <v>599</v>
      </c>
    </row>
    <row r="64" spans="1:14">
      <c r="A64" s="40">
        <v>1101</v>
      </c>
      <c r="B64" s="40">
        <v>3001010</v>
      </c>
      <c r="C64" s="40">
        <v>1</v>
      </c>
      <c r="D64" s="40">
        <v>3001011</v>
      </c>
      <c r="E64" s="32" t="s">
        <v>445</v>
      </c>
      <c r="F64" s="40">
        <v>1</v>
      </c>
      <c r="G64" s="30"/>
      <c r="H64" s="30"/>
      <c r="I64" s="41" t="s">
        <v>8</v>
      </c>
      <c r="J64" s="30"/>
      <c r="K64" s="30"/>
    </row>
    <row r="65" spans="1:11">
      <c r="A65" s="40">
        <v>1102</v>
      </c>
      <c r="B65" s="40">
        <v>3001020</v>
      </c>
      <c r="C65" s="40">
        <v>1</v>
      </c>
      <c r="D65" s="40">
        <v>3001021</v>
      </c>
      <c r="E65" s="32" t="s">
        <v>446</v>
      </c>
      <c r="F65" s="40">
        <v>1</v>
      </c>
      <c r="G65" s="30"/>
      <c r="H65" s="30"/>
      <c r="I65" s="41" t="s">
        <v>9</v>
      </c>
      <c r="J65" s="30"/>
      <c r="K65" s="30"/>
    </row>
    <row r="66" spans="1:11">
      <c r="A66" s="40">
        <v>1103</v>
      </c>
      <c r="B66" s="40">
        <v>3001030</v>
      </c>
      <c r="C66" s="40">
        <v>1</v>
      </c>
      <c r="D66" s="40">
        <v>3001031</v>
      </c>
      <c r="E66" s="32" t="s">
        <v>447</v>
      </c>
      <c r="F66" s="40">
        <v>2</v>
      </c>
      <c r="G66" s="30"/>
      <c r="H66" s="30"/>
      <c r="I66" s="41" t="s">
        <v>10</v>
      </c>
      <c r="J66" s="30"/>
      <c r="K66" s="30"/>
    </row>
    <row r="67" spans="1:11">
      <c r="A67" s="40">
        <v>1104</v>
      </c>
      <c r="B67" s="40">
        <v>3001040</v>
      </c>
      <c r="C67" s="40">
        <v>1</v>
      </c>
      <c r="D67" s="40">
        <v>3001041</v>
      </c>
      <c r="E67" s="32" t="s">
        <v>448</v>
      </c>
      <c r="F67" s="40">
        <v>3</v>
      </c>
      <c r="G67" s="30"/>
      <c r="H67" s="30"/>
      <c r="I67" s="41" t="s">
        <v>12</v>
      </c>
      <c r="J67" s="30"/>
      <c r="K67" s="30"/>
    </row>
    <row r="68" spans="1:11">
      <c r="A68" s="40">
        <v>1105</v>
      </c>
      <c r="B68" s="40">
        <v>3001050</v>
      </c>
      <c r="C68" s="40">
        <v>1</v>
      </c>
      <c r="D68" s="40">
        <v>3001051</v>
      </c>
      <c r="E68" s="32" t="s">
        <v>449</v>
      </c>
      <c r="F68" s="40">
        <v>4</v>
      </c>
      <c r="G68" s="30"/>
      <c r="H68" s="30"/>
      <c r="I68" s="41" t="s">
        <v>14</v>
      </c>
      <c r="J68" s="30"/>
      <c r="K68" s="30"/>
    </row>
    <row r="69" spans="1:11">
      <c r="A69" s="40">
        <v>1106</v>
      </c>
      <c r="B69" s="40">
        <v>3001060</v>
      </c>
      <c r="C69" s="40">
        <v>1</v>
      </c>
      <c r="D69" s="40">
        <v>3001061</v>
      </c>
      <c r="E69" s="32" t="s">
        <v>450</v>
      </c>
      <c r="F69" s="40">
        <v>5</v>
      </c>
      <c r="G69" s="30"/>
      <c r="H69" s="30"/>
      <c r="I69" s="41" t="s">
        <v>339</v>
      </c>
      <c r="J69" s="30"/>
      <c r="K69" s="30"/>
    </row>
    <row r="70" spans="1:11">
      <c r="A70" s="40">
        <v>1201</v>
      </c>
      <c r="B70" s="40">
        <v>3002010</v>
      </c>
      <c r="C70" s="40">
        <v>1</v>
      </c>
      <c r="D70" s="40">
        <v>3002011</v>
      </c>
      <c r="E70" s="32" t="s">
        <v>451</v>
      </c>
      <c r="F70" s="40">
        <v>1</v>
      </c>
      <c r="G70" s="30"/>
      <c r="H70" s="30"/>
      <c r="I70" s="41" t="s">
        <v>17</v>
      </c>
      <c r="J70" s="30"/>
      <c r="K70" s="30"/>
    </row>
    <row r="71" spans="1:11">
      <c r="A71" s="40">
        <v>1202</v>
      </c>
      <c r="B71" s="40">
        <v>3002020</v>
      </c>
      <c r="C71" s="40">
        <v>1</v>
      </c>
      <c r="D71" s="40">
        <v>3002021</v>
      </c>
      <c r="E71" s="32" t="s">
        <v>452</v>
      </c>
      <c r="F71" s="40">
        <v>1</v>
      </c>
      <c r="G71" s="30"/>
      <c r="H71" s="30"/>
      <c r="I71" s="41" t="s">
        <v>19</v>
      </c>
      <c r="J71" s="30"/>
      <c r="K71" s="30"/>
    </row>
    <row r="72" spans="1:11">
      <c r="A72" s="40">
        <v>1203</v>
      </c>
      <c r="B72" s="40">
        <v>3002030</v>
      </c>
      <c r="C72" s="40">
        <v>1</v>
      </c>
      <c r="D72" s="40">
        <v>3002031</v>
      </c>
      <c r="E72" s="32" t="s">
        <v>453</v>
      </c>
      <c r="F72" s="40">
        <v>2</v>
      </c>
      <c r="G72" s="30"/>
      <c r="H72" s="30"/>
      <c r="I72" s="41" t="s">
        <v>21</v>
      </c>
      <c r="J72" s="30"/>
      <c r="K72" s="30"/>
    </row>
    <row r="73" spans="1:11">
      <c r="A73" s="40">
        <v>1204</v>
      </c>
      <c r="B73" s="40">
        <v>3002040</v>
      </c>
      <c r="C73" s="40">
        <v>1</v>
      </c>
      <c r="D73" s="40">
        <v>3002041</v>
      </c>
      <c r="E73" s="32" t="s">
        <v>454</v>
      </c>
      <c r="F73" s="40">
        <v>3</v>
      </c>
      <c r="G73" s="30"/>
      <c r="H73" s="30"/>
      <c r="I73" s="41" t="s">
        <v>23</v>
      </c>
      <c r="J73" s="30"/>
      <c r="K73" s="30"/>
    </row>
    <row r="74" spans="1:11">
      <c r="A74" s="40">
        <v>1205</v>
      </c>
      <c r="B74" s="40">
        <v>3002050</v>
      </c>
      <c r="C74" s="40">
        <v>1</v>
      </c>
      <c r="D74" s="40">
        <v>3002051</v>
      </c>
      <c r="E74" s="32" t="s">
        <v>455</v>
      </c>
      <c r="F74" s="40">
        <v>4</v>
      </c>
      <c r="G74" s="30"/>
      <c r="H74" s="30"/>
      <c r="I74" s="41" t="s">
        <v>25</v>
      </c>
      <c r="J74" s="30"/>
      <c r="K74" s="30"/>
    </row>
    <row r="75" spans="1:11">
      <c r="A75" s="40">
        <v>1206</v>
      </c>
      <c r="B75" s="40">
        <v>3002060</v>
      </c>
      <c r="C75" s="40">
        <v>1</v>
      </c>
      <c r="D75" s="40">
        <v>3002061</v>
      </c>
      <c r="E75" s="32" t="s">
        <v>456</v>
      </c>
      <c r="F75" s="40">
        <v>5</v>
      </c>
      <c r="G75" s="30"/>
      <c r="H75" s="30"/>
      <c r="I75" s="41" t="s">
        <v>28</v>
      </c>
      <c r="J75" s="30"/>
      <c r="K75" s="30"/>
    </row>
    <row r="76" spans="1:11">
      <c r="A76" s="40">
        <v>1207</v>
      </c>
      <c r="B76" s="40">
        <v>3002070</v>
      </c>
      <c r="C76" s="40">
        <v>1</v>
      </c>
      <c r="D76" s="40">
        <v>3002071</v>
      </c>
      <c r="E76" s="32" t="s">
        <v>457</v>
      </c>
      <c r="F76" s="40">
        <v>3</v>
      </c>
      <c r="G76" s="30"/>
      <c r="H76" s="30"/>
      <c r="I76" s="41" t="s">
        <v>30</v>
      </c>
      <c r="J76" s="30"/>
      <c r="K76" s="30"/>
    </row>
    <row r="77" spans="1:11">
      <c r="A77" s="40">
        <v>1208</v>
      </c>
      <c r="B77" s="40">
        <v>3002080</v>
      </c>
      <c r="C77" s="40">
        <v>1</v>
      </c>
      <c r="D77" s="40">
        <v>3002081</v>
      </c>
      <c r="E77" s="32" t="s">
        <v>458</v>
      </c>
      <c r="F77" s="40">
        <v>3</v>
      </c>
      <c r="G77" s="30"/>
      <c r="H77" s="30"/>
      <c r="I77" s="41" t="s">
        <v>32</v>
      </c>
      <c r="J77" s="30"/>
      <c r="K77" s="30"/>
    </row>
    <row r="78" spans="1:11">
      <c r="A78" s="40">
        <v>1209</v>
      </c>
      <c r="B78" s="40">
        <v>3002090</v>
      </c>
      <c r="C78" s="40">
        <v>1</v>
      </c>
      <c r="D78" s="40">
        <v>3002091</v>
      </c>
      <c r="E78" s="32" t="s">
        <v>459</v>
      </c>
      <c r="F78" s="40">
        <v>3</v>
      </c>
      <c r="G78" s="30"/>
      <c r="H78" s="30"/>
      <c r="I78" s="41" t="s">
        <v>34</v>
      </c>
      <c r="J78" s="30"/>
      <c r="K78" s="30"/>
    </row>
    <row r="79" spans="1:11">
      <c r="A79" s="40">
        <v>1210</v>
      </c>
      <c r="B79" s="40">
        <v>3002100</v>
      </c>
      <c r="C79" s="40">
        <v>1</v>
      </c>
      <c r="D79" s="40">
        <v>3002101</v>
      </c>
      <c r="E79" s="32" t="s">
        <v>460</v>
      </c>
      <c r="F79" s="40">
        <v>3</v>
      </c>
      <c r="G79" s="30"/>
      <c r="H79" s="30"/>
      <c r="I79" s="41" t="s">
        <v>36</v>
      </c>
      <c r="J79" s="30"/>
      <c r="K79" s="30"/>
    </row>
    <row r="80" spans="1:11">
      <c r="A80" s="40">
        <v>1211</v>
      </c>
      <c r="B80" s="40">
        <v>3002110</v>
      </c>
      <c r="C80" s="40">
        <v>1</v>
      </c>
      <c r="D80" s="40">
        <v>3002111</v>
      </c>
      <c r="E80" s="32" t="s">
        <v>461</v>
      </c>
      <c r="F80" s="40">
        <v>5</v>
      </c>
      <c r="G80" s="30"/>
      <c r="H80" s="30"/>
      <c r="I80" s="41" t="s">
        <v>38</v>
      </c>
      <c r="J80" s="30"/>
      <c r="K80" s="30"/>
    </row>
    <row r="81" spans="1:11">
      <c r="A81" s="40">
        <v>1212</v>
      </c>
      <c r="B81" s="40">
        <v>3002120</v>
      </c>
      <c r="C81" s="40">
        <v>1</v>
      </c>
      <c r="D81" s="40">
        <v>3002121</v>
      </c>
      <c r="E81" s="32" t="s">
        <v>462</v>
      </c>
      <c r="F81" s="40">
        <v>5</v>
      </c>
      <c r="G81" s="30"/>
      <c r="H81" s="30"/>
      <c r="I81" s="41" t="s">
        <v>40</v>
      </c>
      <c r="J81" s="30"/>
      <c r="K81" s="30"/>
    </row>
    <row r="82" spans="1:11">
      <c r="A82" s="40">
        <v>1213</v>
      </c>
      <c r="B82" s="40">
        <v>3002130</v>
      </c>
      <c r="C82" s="40">
        <v>1</v>
      </c>
      <c r="D82" s="40">
        <v>3002131</v>
      </c>
      <c r="E82" s="32" t="s">
        <v>463</v>
      </c>
      <c r="F82" s="40">
        <v>5</v>
      </c>
      <c r="G82" s="30"/>
      <c r="H82" s="30"/>
      <c r="I82" s="41" t="s">
        <v>42</v>
      </c>
      <c r="J82" s="30"/>
      <c r="K82" s="30"/>
    </row>
    <row r="83" spans="1:11">
      <c r="A83" s="40">
        <v>1214</v>
      </c>
      <c r="B83" s="40">
        <v>3002140</v>
      </c>
      <c r="C83" s="40">
        <v>1</v>
      </c>
      <c r="D83" s="40">
        <v>3002141</v>
      </c>
      <c r="E83" s="32" t="s">
        <v>464</v>
      </c>
      <c r="F83" s="40">
        <v>5</v>
      </c>
      <c r="G83" s="30"/>
      <c r="H83" s="30"/>
      <c r="I83" s="41" t="s">
        <v>44</v>
      </c>
      <c r="J83" s="30"/>
      <c r="K83" s="30"/>
    </row>
    <row r="84" spans="1:11">
      <c r="A84" s="40">
        <v>1301</v>
      </c>
      <c r="B84" s="40">
        <v>3003010</v>
      </c>
      <c r="C84" s="40">
        <v>1</v>
      </c>
      <c r="D84" s="40">
        <v>3003011</v>
      </c>
      <c r="E84" s="32" t="s">
        <v>465</v>
      </c>
      <c r="F84" s="40">
        <v>3</v>
      </c>
      <c r="G84" s="30"/>
      <c r="H84" s="30"/>
      <c r="I84" s="41" t="s">
        <v>46</v>
      </c>
      <c r="J84" s="30"/>
      <c r="K84" s="30"/>
    </row>
    <row r="85" spans="1:11">
      <c r="A85" s="40">
        <v>1302</v>
      </c>
      <c r="B85" s="40">
        <v>3003020</v>
      </c>
      <c r="C85" s="40">
        <v>1</v>
      </c>
      <c r="D85" s="40">
        <v>3003021</v>
      </c>
      <c r="E85" s="32" t="s">
        <v>466</v>
      </c>
      <c r="F85" s="40">
        <v>4</v>
      </c>
      <c r="G85" s="30"/>
      <c r="H85" s="30"/>
      <c r="I85" s="41" t="s">
        <v>48</v>
      </c>
      <c r="J85" s="30"/>
      <c r="K85" s="30"/>
    </row>
    <row r="86" spans="1:11">
      <c r="A86" s="40">
        <v>1303</v>
      </c>
      <c r="B86" s="40">
        <v>3003030</v>
      </c>
      <c r="C86" s="40">
        <v>1</v>
      </c>
      <c r="D86" s="40">
        <v>3003031</v>
      </c>
      <c r="E86" s="32" t="s">
        <v>467</v>
      </c>
      <c r="F86" s="40">
        <v>5</v>
      </c>
      <c r="G86" s="30"/>
      <c r="H86" s="30"/>
      <c r="I86" s="41" t="s">
        <v>49</v>
      </c>
      <c r="J86" s="30"/>
      <c r="K86" s="30"/>
    </row>
    <row r="87" spans="1:11">
      <c r="A87" s="40">
        <v>1304</v>
      </c>
      <c r="B87" s="40">
        <v>3003040</v>
      </c>
      <c r="C87" s="40">
        <v>1</v>
      </c>
      <c r="D87" s="40">
        <v>3003041</v>
      </c>
      <c r="E87" s="32" t="s">
        <v>468</v>
      </c>
      <c r="F87" s="40">
        <v>3</v>
      </c>
      <c r="G87" s="30"/>
      <c r="H87" s="30"/>
      <c r="I87" s="41" t="s">
        <v>50</v>
      </c>
      <c r="J87" s="30"/>
      <c r="K87" s="30"/>
    </row>
    <row r="88" spans="1:11">
      <c r="A88" s="40">
        <v>1305</v>
      </c>
      <c r="B88" s="40">
        <v>3003050</v>
      </c>
      <c r="C88" s="40">
        <v>1</v>
      </c>
      <c r="D88" s="40">
        <v>3003051</v>
      </c>
      <c r="E88" s="32" t="s">
        <v>469</v>
      </c>
      <c r="F88" s="40">
        <v>4</v>
      </c>
      <c r="G88" s="30"/>
      <c r="H88" s="30"/>
      <c r="I88" s="41" t="s">
        <v>52</v>
      </c>
      <c r="J88" s="30"/>
      <c r="K88" s="30"/>
    </row>
    <row r="89" spans="1:11">
      <c r="A89" s="40">
        <v>1306</v>
      </c>
      <c r="B89" s="40">
        <v>3003060</v>
      </c>
      <c r="C89" s="40">
        <v>1</v>
      </c>
      <c r="D89" s="40">
        <v>3003061</v>
      </c>
      <c r="E89" s="32" t="s">
        <v>470</v>
      </c>
      <c r="F89" s="40">
        <v>5</v>
      </c>
      <c r="G89" s="30"/>
      <c r="H89" s="30"/>
      <c r="I89" s="41" t="s">
        <v>53</v>
      </c>
      <c r="J89" s="30"/>
      <c r="K89" s="30"/>
    </row>
    <row r="90" spans="1:11">
      <c r="A90" s="40">
        <v>1307</v>
      </c>
      <c r="B90" s="40">
        <v>3003070</v>
      </c>
      <c r="C90" s="40">
        <v>1</v>
      </c>
      <c r="D90" s="40">
        <v>3003071</v>
      </c>
      <c r="E90" s="32" t="s">
        <v>471</v>
      </c>
      <c r="F90" s="40">
        <v>3</v>
      </c>
      <c r="G90" s="30"/>
      <c r="H90" s="30"/>
      <c r="I90" s="41" t="s">
        <v>54</v>
      </c>
      <c r="J90" s="30"/>
      <c r="K90" s="30"/>
    </row>
    <row r="91" spans="1:11">
      <c r="A91" s="40">
        <v>1308</v>
      </c>
      <c r="B91" s="40">
        <v>3003080</v>
      </c>
      <c r="C91" s="40">
        <v>1</v>
      </c>
      <c r="D91" s="40">
        <v>3003081</v>
      </c>
      <c r="E91" s="32" t="s">
        <v>472</v>
      </c>
      <c r="F91" s="40">
        <v>4</v>
      </c>
      <c r="G91" s="30"/>
      <c r="H91" s="30"/>
      <c r="I91" s="41" t="s">
        <v>56</v>
      </c>
      <c r="J91" s="30"/>
      <c r="K91" s="30"/>
    </row>
    <row r="92" spans="1:11">
      <c r="A92" s="40">
        <v>1309</v>
      </c>
      <c r="B92" s="40">
        <v>3003090</v>
      </c>
      <c r="C92" s="40">
        <v>1</v>
      </c>
      <c r="D92" s="40">
        <v>3003091</v>
      </c>
      <c r="E92" s="32" t="s">
        <v>473</v>
      </c>
      <c r="F92" s="40">
        <v>5</v>
      </c>
      <c r="G92" s="30"/>
      <c r="H92" s="30"/>
      <c r="I92" s="41" t="s">
        <v>57</v>
      </c>
      <c r="J92" s="30"/>
      <c r="K92" s="30"/>
    </row>
    <row r="93" spans="1:11">
      <c r="A93" s="40">
        <v>1310</v>
      </c>
      <c r="B93" s="40">
        <v>3003100</v>
      </c>
      <c r="C93" s="40">
        <v>1</v>
      </c>
      <c r="D93" s="40">
        <v>3003101</v>
      </c>
      <c r="E93" s="32" t="s">
        <v>474</v>
      </c>
      <c r="F93" s="40">
        <v>3</v>
      </c>
      <c r="G93" s="30"/>
      <c r="H93" s="30"/>
      <c r="I93" s="41" t="s">
        <v>58</v>
      </c>
      <c r="J93" s="30"/>
      <c r="K93" s="30"/>
    </row>
    <row r="94" spans="1:11">
      <c r="A94" s="40">
        <v>1311</v>
      </c>
      <c r="B94" s="40">
        <v>3003110</v>
      </c>
      <c r="C94" s="40">
        <v>1</v>
      </c>
      <c r="D94" s="40">
        <v>3003111</v>
      </c>
      <c r="E94" s="32" t="s">
        <v>475</v>
      </c>
      <c r="F94" s="40">
        <v>4</v>
      </c>
      <c r="G94" s="30"/>
      <c r="H94" s="30"/>
      <c r="I94" s="41" t="s">
        <v>60</v>
      </c>
      <c r="J94" s="30"/>
      <c r="K94" s="30"/>
    </row>
    <row r="95" spans="1:11">
      <c r="A95" s="40">
        <v>1312</v>
      </c>
      <c r="B95" s="40">
        <v>3003120</v>
      </c>
      <c r="C95" s="40">
        <v>1</v>
      </c>
      <c r="D95" s="40">
        <v>3003121</v>
      </c>
      <c r="E95" s="32" t="s">
        <v>476</v>
      </c>
      <c r="F95" s="40">
        <v>5</v>
      </c>
      <c r="G95" s="30"/>
      <c r="H95" s="30"/>
      <c r="I95" s="41" t="s">
        <v>61</v>
      </c>
      <c r="J95" s="30"/>
      <c r="K95" s="30"/>
    </row>
    <row r="96" spans="1:11">
      <c r="A96" s="40">
        <v>1313</v>
      </c>
      <c r="B96" s="40">
        <v>3003130</v>
      </c>
      <c r="C96" s="40">
        <v>1</v>
      </c>
      <c r="D96" s="40">
        <v>3003131</v>
      </c>
      <c r="E96" s="32" t="s">
        <v>477</v>
      </c>
      <c r="F96" s="40">
        <v>3</v>
      </c>
      <c r="G96" s="30"/>
      <c r="H96" s="30"/>
      <c r="I96" s="41" t="s">
        <v>62</v>
      </c>
      <c r="J96" s="30"/>
      <c r="K96" s="30"/>
    </row>
    <row r="97" spans="1:11">
      <c r="A97" s="40">
        <v>1314</v>
      </c>
      <c r="B97" s="40">
        <v>3003140</v>
      </c>
      <c r="C97" s="40">
        <v>1</v>
      </c>
      <c r="D97" s="40">
        <v>3003141</v>
      </c>
      <c r="E97" s="32" t="s">
        <v>478</v>
      </c>
      <c r="F97" s="40">
        <v>4</v>
      </c>
      <c r="G97" s="30"/>
      <c r="H97" s="30"/>
      <c r="I97" s="41" t="s">
        <v>64</v>
      </c>
      <c r="J97" s="30"/>
      <c r="K97" s="30"/>
    </row>
    <row r="98" spans="1:11">
      <c r="A98" s="40">
        <v>1315</v>
      </c>
      <c r="B98" s="40">
        <v>3003150</v>
      </c>
      <c r="C98" s="40">
        <v>1</v>
      </c>
      <c r="D98" s="40">
        <v>3003151</v>
      </c>
      <c r="E98" s="32" t="s">
        <v>479</v>
      </c>
      <c r="F98" s="40">
        <v>5</v>
      </c>
      <c r="G98" s="30"/>
      <c r="H98" s="30"/>
      <c r="I98" s="41" t="s">
        <v>65</v>
      </c>
      <c r="J98" s="30"/>
      <c r="K98" s="30"/>
    </row>
    <row r="99" spans="1:11">
      <c r="A99" s="40">
        <v>1316</v>
      </c>
      <c r="B99" s="40">
        <v>3003160</v>
      </c>
      <c r="C99" s="40">
        <v>1</v>
      </c>
      <c r="D99" s="40">
        <v>3003161</v>
      </c>
      <c r="E99" s="32" t="s">
        <v>480</v>
      </c>
      <c r="F99" s="40">
        <v>3</v>
      </c>
      <c r="G99" s="30"/>
      <c r="H99" s="30"/>
      <c r="I99" s="41" t="s">
        <v>66</v>
      </c>
      <c r="J99" s="30"/>
      <c r="K99" s="30"/>
    </row>
    <row r="100" spans="1:11">
      <c r="A100" s="40">
        <v>1317</v>
      </c>
      <c r="B100" s="40">
        <v>3003170</v>
      </c>
      <c r="C100" s="40">
        <v>1</v>
      </c>
      <c r="D100" s="40">
        <v>3003171</v>
      </c>
      <c r="E100" s="32" t="s">
        <v>481</v>
      </c>
      <c r="F100" s="40">
        <v>4</v>
      </c>
      <c r="G100" s="30"/>
      <c r="H100" s="30"/>
      <c r="I100" s="41" t="s">
        <v>68</v>
      </c>
      <c r="J100" s="30"/>
      <c r="K100" s="30"/>
    </row>
    <row r="101" spans="1:11">
      <c r="A101" s="40">
        <v>1318</v>
      </c>
      <c r="B101" s="40">
        <v>3003180</v>
      </c>
      <c r="C101" s="40">
        <v>1</v>
      </c>
      <c r="D101" s="40">
        <v>3003181</v>
      </c>
      <c r="E101" s="32" t="s">
        <v>482</v>
      </c>
      <c r="F101" s="40">
        <v>5</v>
      </c>
      <c r="G101" s="30"/>
      <c r="H101" s="30"/>
      <c r="I101" s="41" t="s">
        <v>69</v>
      </c>
      <c r="J101" s="30"/>
      <c r="K101" s="30"/>
    </row>
    <row r="102" spans="1:11">
      <c r="A102" s="40">
        <v>1319</v>
      </c>
      <c r="B102" s="40">
        <v>3003190</v>
      </c>
      <c r="C102" s="40">
        <v>1</v>
      </c>
      <c r="D102" s="40">
        <v>3003191</v>
      </c>
      <c r="E102" s="32" t="s">
        <v>483</v>
      </c>
      <c r="F102" s="40">
        <v>3</v>
      </c>
      <c r="G102" s="30"/>
      <c r="H102" s="30"/>
      <c r="I102" s="41" t="s">
        <v>70</v>
      </c>
      <c r="J102" s="30"/>
      <c r="K102" s="30"/>
    </row>
    <row r="103" spans="1:11">
      <c r="A103" s="40">
        <v>1320</v>
      </c>
      <c r="B103" s="40">
        <v>3003200</v>
      </c>
      <c r="C103" s="40">
        <v>1</v>
      </c>
      <c r="D103" s="40">
        <v>3003201</v>
      </c>
      <c r="E103" s="32" t="s">
        <v>484</v>
      </c>
      <c r="F103" s="40">
        <v>4</v>
      </c>
      <c r="G103" s="30"/>
      <c r="H103" s="30"/>
      <c r="I103" s="41" t="s">
        <v>72</v>
      </c>
      <c r="J103" s="30"/>
      <c r="K103" s="30"/>
    </row>
    <row r="104" spans="1:11">
      <c r="A104" s="40">
        <v>1321</v>
      </c>
      <c r="B104" s="40">
        <v>3003210</v>
      </c>
      <c r="C104" s="40">
        <v>1</v>
      </c>
      <c r="D104" s="40">
        <v>3003211</v>
      </c>
      <c r="E104" s="32" t="s">
        <v>485</v>
      </c>
      <c r="F104" s="40">
        <v>5</v>
      </c>
      <c r="G104" s="30"/>
      <c r="H104" s="30"/>
      <c r="I104" s="41" t="s">
        <v>73</v>
      </c>
      <c r="J104" s="30"/>
      <c r="K104" s="30"/>
    </row>
    <row r="105" spans="1:11">
      <c r="A105" s="40">
        <v>1322</v>
      </c>
      <c r="B105" s="40">
        <v>3003220</v>
      </c>
      <c r="C105" s="40">
        <v>1</v>
      </c>
      <c r="D105" s="40">
        <v>3003221</v>
      </c>
      <c r="E105" s="32" t="s">
        <v>320</v>
      </c>
      <c r="F105" s="40">
        <v>4</v>
      </c>
      <c r="G105" s="30"/>
      <c r="H105" s="30"/>
      <c r="I105" s="41" t="s">
        <v>74</v>
      </c>
      <c r="J105" s="30"/>
      <c r="K105" s="30"/>
    </row>
    <row r="106" spans="1:11">
      <c r="A106" s="40">
        <v>1323</v>
      </c>
      <c r="B106" s="40">
        <v>3003230</v>
      </c>
      <c r="C106" s="40">
        <v>1</v>
      </c>
      <c r="D106" s="40">
        <v>3003231</v>
      </c>
      <c r="E106" s="32" t="s">
        <v>321</v>
      </c>
      <c r="F106" s="40">
        <v>5</v>
      </c>
      <c r="G106" s="30"/>
      <c r="H106" s="30"/>
      <c r="I106" s="41" t="s">
        <v>76</v>
      </c>
      <c r="J106" s="30"/>
      <c r="K106" s="30"/>
    </row>
    <row r="107" spans="1:11">
      <c r="A107" s="40">
        <v>1401</v>
      </c>
      <c r="B107" s="40">
        <v>3004010</v>
      </c>
      <c r="C107" s="40">
        <v>1</v>
      </c>
      <c r="D107" s="40">
        <v>3004011</v>
      </c>
      <c r="E107" s="32" t="s">
        <v>486</v>
      </c>
      <c r="F107" s="40">
        <v>3</v>
      </c>
      <c r="G107" s="30"/>
      <c r="H107" s="30"/>
      <c r="I107" s="41" t="s">
        <v>77</v>
      </c>
      <c r="J107" s="30"/>
      <c r="K107" s="30"/>
    </row>
    <row r="108" spans="1:11">
      <c r="A108" s="40">
        <v>1402</v>
      </c>
      <c r="B108" s="40">
        <v>3004020</v>
      </c>
      <c r="C108" s="40">
        <v>1</v>
      </c>
      <c r="D108" s="40">
        <v>3004021</v>
      </c>
      <c r="E108" s="32" t="s">
        <v>487</v>
      </c>
      <c r="F108" s="40">
        <v>4</v>
      </c>
      <c r="G108" s="30"/>
      <c r="H108" s="30"/>
      <c r="I108" s="41" t="s">
        <v>79</v>
      </c>
      <c r="J108" s="30"/>
      <c r="K108" s="30"/>
    </row>
    <row r="109" spans="1:11">
      <c r="A109" s="40">
        <v>1403</v>
      </c>
      <c r="B109" s="40">
        <v>3004030</v>
      </c>
      <c r="C109" s="40">
        <v>1</v>
      </c>
      <c r="D109" s="40">
        <v>3004031</v>
      </c>
      <c r="E109" s="32" t="s">
        <v>488</v>
      </c>
      <c r="F109" s="40">
        <v>5</v>
      </c>
      <c r="G109" s="30"/>
      <c r="H109" s="30"/>
      <c r="I109" s="41" t="s">
        <v>81</v>
      </c>
      <c r="J109" s="30"/>
      <c r="K109" s="30"/>
    </row>
    <row r="110" spans="1:11">
      <c r="A110" s="42">
        <v>1701</v>
      </c>
      <c r="B110" s="40">
        <v>3007010</v>
      </c>
      <c r="C110" s="40">
        <v>1</v>
      </c>
      <c r="D110" s="42">
        <v>3007011</v>
      </c>
      <c r="E110" s="32" t="s">
        <v>489</v>
      </c>
      <c r="F110" s="42">
        <v>4</v>
      </c>
      <c r="G110" s="30"/>
      <c r="H110" s="30"/>
      <c r="I110" s="41" t="s">
        <v>192</v>
      </c>
      <c r="J110" s="30"/>
      <c r="K110" s="30"/>
    </row>
    <row r="111" spans="1:11">
      <c r="A111" s="42">
        <v>1702</v>
      </c>
      <c r="B111" s="40">
        <v>3007020</v>
      </c>
      <c r="C111" s="40">
        <v>1</v>
      </c>
      <c r="D111" s="42">
        <v>3007021</v>
      </c>
      <c r="E111" s="32" t="s">
        <v>330</v>
      </c>
      <c r="F111" s="42">
        <v>5</v>
      </c>
      <c r="G111" s="30"/>
      <c r="H111" s="30"/>
      <c r="I111" s="41" t="s">
        <v>193</v>
      </c>
      <c r="J111" s="30"/>
      <c r="K111" s="30"/>
    </row>
    <row r="112" spans="1:11">
      <c r="A112" s="42">
        <v>1703</v>
      </c>
      <c r="B112" s="40">
        <v>3007030</v>
      </c>
      <c r="C112" s="40">
        <v>1</v>
      </c>
      <c r="D112" s="42">
        <v>3007031</v>
      </c>
      <c r="E112" s="32" t="s">
        <v>490</v>
      </c>
      <c r="F112" s="42">
        <v>6</v>
      </c>
      <c r="G112" s="30"/>
      <c r="H112" s="30"/>
      <c r="I112" s="41" t="s">
        <v>194</v>
      </c>
      <c r="J112" s="30"/>
      <c r="K112" s="30"/>
    </row>
    <row r="113" spans="1:11">
      <c r="A113" s="42">
        <v>1801</v>
      </c>
      <c r="B113" s="40">
        <v>3008010</v>
      </c>
      <c r="C113" s="40">
        <v>1</v>
      </c>
      <c r="D113" s="42">
        <v>3008011</v>
      </c>
      <c r="E113" s="32" t="s">
        <v>491</v>
      </c>
      <c r="F113" s="42">
        <v>4</v>
      </c>
      <c r="G113" s="30"/>
      <c r="H113" s="30"/>
      <c r="I113" s="41" t="s">
        <v>195</v>
      </c>
      <c r="J113" s="30"/>
      <c r="K113" s="30"/>
    </row>
    <row r="114" spans="1:11">
      <c r="A114" s="42">
        <v>1802</v>
      </c>
      <c r="B114" s="40">
        <v>3008020</v>
      </c>
      <c r="C114" s="40">
        <v>1</v>
      </c>
      <c r="D114" s="42">
        <v>3008021</v>
      </c>
      <c r="E114" s="32" t="s">
        <v>492</v>
      </c>
      <c r="F114" s="42">
        <v>5</v>
      </c>
      <c r="G114" s="30"/>
      <c r="H114" s="30"/>
      <c r="I114" s="41" t="s">
        <v>196</v>
      </c>
      <c r="J114" s="30"/>
      <c r="K114" s="30"/>
    </row>
    <row r="115" spans="1:11">
      <c r="A115" s="42">
        <v>1803</v>
      </c>
      <c r="B115" s="40">
        <v>3008030</v>
      </c>
      <c r="C115" s="40">
        <v>1</v>
      </c>
      <c r="D115" s="42">
        <v>3008031</v>
      </c>
      <c r="E115" s="32" t="s">
        <v>493</v>
      </c>
      <c r="F115" s="42">
        <v>4</v>
      </c>
      <c r="G115" s="30"/>
      <c r="H115" s="30"/>
      <c r="I115" s="41" t="s">
        <v>197</v>
      </c>
      <c r="J115" s="30"/>
      <c r="K115" s="30"/>
    </row>
    <row r="116" spans="1:11">
      <c r="A116" s="42">
        <v>1804</v>
      </c>
      <c r="B116" s="40">
        <v>3008040</v>
      </c>
      <c r="C116" s="40">
        <v>1</v>
      </c>
      <c r="D116" s="42">
        <v>3008041</v>
      </c>
      <c r="E116" s="32" t="s">
        <v>494</v>
      </c>
      <c r="F116" s="42">
        <v>5</v>
      </c>
      <c r="G116" s="30"/>
      <c r="H116" s="30"/>
      <c r="I116" s="41" t="s">
        <v>198</v>
      </c>
      <c r="J116" s="30"/>
      <c r="K116" s="30"/>
    </row>
    <row r="117" spans="1:11">
      <c r="A117" s="30">
        <v>4001</v>
      </c>
      <c r="B117" s="30" t="s">
        <v>561</v>
      </c>
      <c r="C117" s="27">
        <v>2</v>
      </c>
      <c r="D117" s="27">
        <v>0</v>
      </c>
      <c r="E117" s="28"/>
      <c r="F117" s="26">
        <v>1</v>
      </c>
      <c r="G117" s="29">
        <v>1</v>
      </c>
      <c r="H117" s="30"/>
      <c r="I117" s="26" t="s">
        <v>387</v>
      </c>
      <c r="J117" s="30"/>
      <c r="K117" s="30"/>
    </row>
    <row r="118" spans="1:11">
      <c r="A118" s="30">
        <v>4002</v>
      </c>
      <c r="B118" s="30" t="s">
        <v>563</v>
      </c>
      <c r="C118" s="27">
        <v>2</v>
      </c>
      <c r="D118" s="27">
        <v>0</v>
      </c>
      <c r="E118" s="28"/>
      <c r="F118" s="26">
        <v>1</v>
      </c>
      <c r="G118" s="29">
        <v>2</v>
      </c>
      <c r="H118" s="30"/>
      <c r="I118" s="26" t="s">
        <v>388</v>
      </c>
      <c r="J118" s="30"/>
      <c r="K118" s="30"/>
    </row>
    <row r="119" spans="1:11">
      <c r="A119" s="30">
        <v>4003</v>
      </c>
      <c r="B119" s="30" t="s">
        <v>565</v>
      </c>
      <c r="C119" s="27">
        <v>2</v>
      </c>
      <c r="D119" s="27">
        <v>0</v>
      </c>
      <c r="E119" s="28"/>
      <c r="F119" s="26">
        <v>1</v>
      </c>
      <c r="G119" s="29">
        <v>3</v>
      </c>
      <c r="H119" s="30"/>
      <c r="I119" s="26" t="s">
        <v>389</v>
      </c>
      <c r="J119" s="30"/>
      <c r="K119" s="30"/>
    </row>
    <row r="120" spans="1:11">
      <c r="A120" s="30">
        <v>4004</v>
      </c>
      <c r="B120" s="30" t="s">
        <v>567</v>
      </c>
      <c r="C120" s="27">
        <v>2</v>
      </c>
      <c r="D120" s="27">
        <v>0</v>
      </c>
      <c r="E120" s="28"/>
      <c r="F120" s="26">
        <v>1</v>
      </c>
      <c r="G120" s="29">
        <v>4</v>
      </c>
      <c r="H120" s="30"/>
      <c r="I120" s="26" t="s">
        <v>390</v>
      </c>
      <c r="J120" s="30"/>
      <c r="K120" s="30"/>
    </row>
    <row r="121" spans="1:11">
      <c r="A121" s="30">
        <v>4005</v>
      </c>
      <c r="B121" s="30" t="s">
        <v>569</v>
      </c>
      <c r="C121" s="27">
        <v>2</v>
      </c>
      <c r="D121" s="27">
        <v>0</v>
      </c>
      <c r="E121" s="28"/>
      <c r="F121" s="26">
        <v>1</v>
      </c>
      <c r="G121" s="29">
        <v>5</v>
      </c>
      <c r="H121" s="30"/>
      <c r="I121" s="26" t="s">
        <v>391</v>
      </c>
      <c r="J121" s="30"/>
      <c r="K121" s="30"/>
    </row>
    <row r="122" spans="1:11">
      <c r="A122" s="30">
        <v>4006</v>
      </c>
      <c r="B122" s="30" t="s">
        <v>571</v>
      </c>
      <c r="C122" s="27">
        <v>2</v>
      </c>
      <c r="D122" s="27">
        <v>0</v>
      </c>
      <c r="E122" s="28"/>
      <c r="F122" s="26">
        <v>1</v>
      </c>
      <c r="G122" s="29">
        <v>6</v>
      </c>
      <c r="H122" s="30"/>
      <c r="I122" s="26" t="s">
        <v>392</v>
      </c>
      <c r="J122" s="30"/>
      <c r="K122" s="30"/>
    </row>
    <row r="123" spans="1:11">
      <c r="A123" s="30">
        <v>4007</v>
      </c>
      <c r="B123" s="30" t="s">
        <v>573</v>
      </c>
      <c r="C123" s="27">
        <v>2</v>
      </c>
      <c r="D123" s="27">
        <v>0</v>
      </c>
      <c r="E123" s="28"/>
      <c r="F123" s="26">
        <v>1</v>
      </c>
      <c r="G123" s="29">
        <v>7</v>
      </c>
      <c r="H123" s="30"/>
      <c r="I123" s="26" t="s">
        <v>393</v>
      </c>
      <c r="J123" s="30"/>
      <c r="K123" s="30"/>
    </row>
    <row r="124" spans="1:11">
      <c r="A124" s="30">
        <v>4008</v>
      </c>
      <c r="B124" s="30" t="s">
        <v>575</v>
      </c>
      <c r="C124" s="27">
        <v>2</v>
      </c>
      <c r="D124" s="27">
        <v>0</v>
      </c>
      <c r="E124" s="28"/>
      <c r="F124" s="26">
        <v>1</v>
      </c>
      <c r="G124" s="29">
        <v>8</v>
      </c>
      <c r="H124" s="30"/>
      <c r="I124" s="26" t="s">
        <v>394</v>
      </c>
      <c r="J124" s="30"/>
      <c r="K124" s="30"/>
    </row>
    <row r="125" spans="1:11">
      <c r="A125" s="30">
        <v>4009</v>
      </c>
      <c r="B125" s="30" t="s">
        <v>577</v>
      </c>
      <c r="C125" s="27">
        <v>2</v>
      </c>
      <c r="D125" s="27">
        <v>0</v>
      </c>
      <c r="E125" s="28"/>
      <c r="F125" s="26">
        <v>1</v>
      </c>
      <c r="G125" s="29">
        <v>9</v>
      </c>
      <c r="H125" s="30"/>
      <c r="I125" s="26" t="s">
        <v>395</v>
      </c>
      <c r="J125" s="30"/>
      <c r="K125" s="30"/>
    </row>
    <row r="126" spans="1:11">
      <c r="A126" s="30">
        <v>4010</v>
      </c>
      <c r="B126" s="30" t="s">
        <v>579</v>
      </c>
      <c r="C126" s="27">
        <v>2</v>
      </c>
      <c r="D126" s="27">
        <v>0</v>
      </c>
      <c r="E126" s="28"/>
      <c r="F126" s="26">
        <v>1</v>
      </c>
      <c r="G126" s="29">
        <v>10</v>
      </c>
      <c r="H126" s="30"/>
      <c r="I126" s="26" t="s">
        <v>396</v>
      </c>
      <c r="J126" s="30"/>
      <c r="K126" s="30"/>
    </row>
    <row r="127" spans="1:11">
      <c r="A127" s="30">
        <v>4011</v>
      </c>
      <c r="B127" s="30" t="s">
        <v>581</v>
      </c>
      <c r="C127" s="27">
        <v>2</v>
      </c>
      <c r="D127" s="27">
        <v>0</v>
      </c>
      <c r="E127" s="28"/>
      <c r="F127" s="26">
        <v>1</v>
      </c>
      <c r="G127" s="29">
        <v>11</v>
      </c>
      <c r="H127" s="30"/>
      <c r="I127" s="26" t="s">
        <v>397</v>
      </c>
      <c r="J127" s="30"/>
      <c r="K127" s="30"/>
    </row>
    <row r="128" spans="1:11">
      <c r="A128" s="30">
        <v>4012</v>
      </c>
      <c r="B128" s="30" t="s">
        <v>583</v>
      </c>
      <c r="C128" s="27">
        <v>2</v>
      </c>
      <c r="D128" s="27">
        <v>0</v>
      </c>
      <c r="E128" s="28"/>
      <c r="F128" s="26">
        <v>1</v>
      </c>
      <c r="G128" s="29">
        <v>12</v>
      </c>
      <c r="H128" s="30"/>
      <c r="I128" s="26" t="s">
        <v>398</v>
      </c>
      <c r="J128" s="30"/>
      <c r="K128" s="30"/>
    </row>
    <row r="129" spans="1:11">
      <c r="A129" s="30">
        <v>4013</v>
      </c>
      <c r="B129" s="30" t="s">
        <v>585</v>
      </c>
      <c r="C129" s="27">
        <v>2</v>
      </c>
      <c r="D129" s="27">
        <v>0</v>
      </c>
      <c r="E129" s="28"/>
      <c r="F129" s="26">
        <v>1</v>
      </c>
      <c r="G129" s="29">
        <v>13</v>
      </c>
      <c r="H129" s="30"/>
      <c r="I129" s="26" t="s">
        <v>399</v>
      </c>
      <c r="J129" s="30"/>
      <c r="K129" s="30"/>
    </row>
    <row r="130" spans="1:11">
      <c r="A130" s="30">
        <v>4014</v>
      </c>
      <c r="B130" s="30" t="s">
        <v>587</v>
      </c>
      <c r="C130" s="27">
        <v>2</v>
      </c>
      <c r="D130" s="27">
        <v>0</v>
      </c>
      <c r="E130" s="28"/>
      <c r="F130" s="26">
        <v>1</v>
      </c>
      <c r="G130" s="29">
        <v>14</v>
      </c>
      <c r="H130" s="30"/>
      <c r="I130" s="26" t="s">
        <v>400</v>
      </c>
      <c r="J130" s="30"/>
      <c r="K130" s="30"/>
    </row>
    <row r="131" spans="1:11">
      <c r="A131" s="30">
        <v>4015</v>
      </c>
      <c r="B131" s="30" t="s">
        <v>589</v>
      </c>
      <c r="C131" s="27">
        <v>2</v>
      </c>
      <c r="D131" s="27">
        <v>0</v>
      </c>
      <c r="E131" s="28"/>
      <c r="F131" s="26">
        <v>1</v>
      </c>
      <c r="G131" s="29">
        <v>15</v>
      </c>
      <c r="H131" s="30"/>
      <c r="I131" s="26" t="s">
        <v>401</v>
      </c>
      <c r="J131" s="30"/>
      <c r="K131" s="30"/>
    </row>
    <row r="132" spans="1:11">
      <c r="A132" s="30">
        <v>4016</v>
      </c>
      <c r="B132" s="30" t="s">
        <v>561</v>
      </c>
      <c r="C132" s="27">
        <v>2</v>
      </c>
      <c r="D132" s="27">
        <v>0</v>
      </c>
      <c r="E132" s="32"/>
      <c r="F132" s="30">
        <v>2</v>
      </c>
      <c r="G132" s="29">
        <v>1</v>
      </c>
      <c r="H132" s="30"/>
      <c r="I132" s="26" t="s">
        <v>387</v>
      </c>
      <c r="J132" s="30"/>
      <c r="K132" s="30"/>
    </row>
    <row r="133" spans="1:11">
      <c r="A133" s="30">
        <v>4017</v>
      </c>
      <c r="B133" s="30" t="s">
        <v>563</v>
      </c>
      <c r="C133" s="27">
        <v>2</v>
      </c>
      <c r="D133" s="27">
        <v>0</v>
      </c>
      <c r="E133" s="32"/>
      <c r="F133" s="30">
        <v>2</v>
      </c>
      <c r="G133" s="29">
        <v>2</v>
      </c>
      <c r="H133" s="30"/>
      <c r="I133" s="26" t="s">
        <v>388</v>
      </c>
      <c r="J133" s="30"/>
      <c r="K133" s="30"/>
    </row>
    <row r="134" spans="1:11">
      <c r="A134" s="30">
        <v>4018</v>
      </c>
      <c r="B134" s="30" t="s">
        <v>565</v>
      </c>
      <c r="C134" s="27">
        <v>2</v>
      </c>
      <c r="D134" s="27">
        <v>0</v>
      </c>
      <c r="E134" s="32"/>
      <c r="F134" s="30">
        <v>2</v>
      </c>
      <c r="G134" s="29">
        <v>3</v>
      </c>
      <c r="H134" s="30"/>
      <c r="I134" s="26" t="s">
        <v>389</v>
      </c>
      <c r="J134" s="30"/>
      <c r="K134" s="30"/>
    </row>
    <row r="135" spans="1:11">
      <c r="A135" s="30">
        <v>4019</v>
      </c>
      <c r="B135" s="30" t="s">
        <v>567</v>
      </c>
      <c r="C135" s="27">
        <v>2</v>
      </c>
      <c r="D135" s="27">
        <v>0</v>
      </c>
      <c r="E135" s="32"/>
      <c r="F135" s="30">
        <v>2</v>
      </c>
      <c r="G135" s="29">
        <v>4</v>
      </c>
      <c r="H135" s="30"/>
      <c r="I135" s="26" t="s">
        <v>390</v>
      </c>
      <c r="J135" s="30"/>
      <c r="K135" s="30"/>
    </row>
    <row r="136" spans="1:11">
      <c r="A136" s="30">
        <v>4020</v>
      </c>
      <c r="B136" s="30" t="s">
        <v>569</v>
      </c>
      <c r="C136" s="27">
        <v>2</v>
      </c>
      <c r="D136" s="27">
        <v>0</v>
      </c>
      <c r="E136" s="32"/>
      <c r="F136" s="30">
        <v>2</v>
      </c>
      <c r="G136" s="29">
        <v>5</v>
      </c>
      <c r="H136" s="30"/>
      <c r="I136" s="26" t="s">
        <v>391</v>
      </c>
      <c r="J136" s="30"/>
      <c r="K136" s="30"/>
    </row>
    <row r="137" spans="1:11">
      <c r="A137" s="30">
        <v>4021</v>
      </c>
      <c r="B137" s="30" t="s">
        <v>571</v>
      </c>
      <c r="C137" s="27">
        <v>2</v>
      </c>
      <c r="D137" s="27">
        <v>0</v>
      </c>
      <c r="E137" s="32"/>
      <c r="F137" s="30">
        <v>2</v>
      </c>
      <c r="G137" s="29">
        <v>6</v>
      </c>
      <c r="H137" s="30"/>
      <c r="I137" s="26" t="s">
        <v>392</v>
      </c>
      <c r="J137" s="30"/>
      <c r="K137" s="30"/>
    </row>
    <row r="138" spans="1:11">
      <c r="A138" s="30">
        <v>4022</v>
      </c>
      <c r="B138" s="30" t="s">
        <v>573</v>
      </c>
      <c r="C138" s="27">
        <v>2</v>
      </c>
      <c r="D138" s="27">
        <v>0</v>
      </c>
      <c r="E138" s="32"/>
      <c r="F138" s="30">
        <v>2</v>
      </c>
      <c r="G138" s="29">
        <v>7</v>
      </c>
      <c r="H138" s="30"/>
      <c r="I138" s="26" t="s">
        <v>393</v>
      </c>
      <c r="J138" s="30"/>
      <c r="K138" s="30"/>
    </row>
    <row r="139" spans="1:11">
      <c r="A139" s="30">
        <v>4023</v>
      </c>
      <c r="B139" s="30" t="s">
        <v>575</v>
      </c>
      <c r="C139" s="27">
        <v>2</v>
      </c>
      <c r="D139" s="27">
        <v>0</v>
      </c>
      <c r="E139" s="32"/>
      <c r="F139" s="30">
        <v>2</v>
      </c>
      <c r="G139" s="29">
        <v>8</v>
      </c>
      <c r="H139" s="30"/>
      <c r="I139" s="26" t="s">
        <v>394</v>
      </c>
      <c r="J139" s="30"/>
      <c r="K139" s="30"/>
    </row>
    <row r="140" spans="1:11">
      <c r="A140" s="30">
        <v>4024</v>
      </c>
      <c r="B140" s="30" t="s">
        <v>577</v>
      </c>
      <c r="C140" s="27">
        <v>2</v>
      </c>
      <c r="D140" s="27">
        <v>0</v>
      </c>
      <c r="E140" s="32"/>
      <c r="F140" s="30">
        <v>2</v>
      </c>
      <c r="G140" s="29">
        <v>9</v>
      </c>
      <c r="H140" s="30"/>
      <c r="I140" s="26" t="s">
        <v>395</v>
      </c>
      <c r="J140" s="30"/>
      <c r="K140" s="30"/>
    </row>
    <row r="141" spans="1:11">
      <c r="A141" s="30">
        <v>4025</v>
      </c>
      <c r="B141" s="30" t="s">
        <v>579</v>
      </c>
      <c r="C141" s="27">
        <v>2</v>
      </c>
      <c r="D141" s="27">
        <v>0</v>
      </c>
      <c r="E141" s="32"/>
      <c r="F141" s="30">
        <v>2</v>
      </c>
      <c r="G141" s="29">
        <v>10</v>
      </c>
      <c r="H141" s="30"/>
      <c r="I141" s="26" t="s">
        <v>396</v>
      </c>
      <c r="J141" s="30"/>
      <c r="K141" s="30"/>
    </row>
    <row r="142" spans="1:11">
      <c r="A142" s="30">
        <v>4026</v>
      </c>
      <c r="B142" s="30" t="s">
        <v>581</v>
      </c>
      <c r="C142" s="27">
        <v>2</v>
      </c>
      <c r="D142" s="27">
        <v>0</v>
      </c>
      <c r="E142" s="32"/>
      <c r="F142" s="30">
        <v>2</v>
      </c>
      <c r="G142" s="29">
        <v>11</v>
      </c>
      <c r="H142" s="30"/>
      <c r="I142" s="26" t="s">
        <v>397</v>
      </c>
      <c r="J142" s="30"/>
      <c r="K142" s="30"/>
    </row>
    <row r="143" spans="1:11">
      <c r="A143" s="30">
        <v>4027</v>
      </c>
      <c r="B143" s="30" t="s">
        <v>583</v>
      </c>
      <c r="C143" s="27">
        <v>2</v>
      </c>
      <c r="D143" s="27">
        <v>0</v>
      </c>
      <c r="E143" s="32"/>
      <c r="F143" s="30">
        <v>2</v>
      </c>
      <c r="G143" s="29">
        <v>12</v>
      </c>
      <c r="H143" s="30"/>
      <c r="I143" s="26" t="s">
        <v>398</v>
      </c>
      <c r="J143" s="30"/>
      <c r="K143" s="30"/>
    </row>
    <row r="144" spans="1:11">
      <c r="A144" s="30">
        <v>4028</v>
      </c>
      <c r="B144" s="30" t="s">
        <v>585</v>
      </c>
      <c r="C144" s="27">
        <v>2</v>
      </c>
      <c r="D144" s="27">
        <v>0</v>
      </c>
      <c r="E144" s="32"/>
      <c r="F144" s="30">
        <v>2</v>
      </c>
      <c r="G144" s="29">
        <v>13</v>
      </c>
      <c r="H144" s="30"/>
      <c r="I144" s="26" t="s">
        <v>399</v>
      </c>
      <c r="J144" s="30"/>
      <c r="K144" s="30"/>
    </row>
    <row r="145" spans="1:11">
      <c r="A145" s="30">
        <v>4029</v>
      </c>
      <c r="B145" s="30" t="s">
        <v>587</v>
      </c>
      <c r="C145" s="27">
        <v>2</v>
      </c>
      <c r="D145" s="27">
        <v>0</v>
      </c>
      <c r="E145" s="32"/>
      <c r="F145" s="30">
        <v>2</v>
      </c>
      <c r="G145" s="29">
        <v>14</v>
      </c>
      <c r="H145" s="30"/>
      <c r="I145" s="26" t="s">
        <v>400</v>
      </c>
      <c r="J145" s="30"/>
      <c r="K145" s="30"/>
    </row>
    <row r="146" spans="1:11">
      <c r="A146" s="30">
        <v>4030</v>
      </c>
      <c r="B146" s="30" t="s">
        <v>589</v>
      </c>
      <c r="C146" s="27">
        <v>2</v>
      </c>
      <c r="D146" s="27">
        <v>0</v>
      </c>
      <c r="E146" s="32"/>
      <c r="F146" s="30">
        <v>2</v>
      </c>
      <c r="G146" s="29">
        <v>15</v>
      </c>
      <c r="H146" s="30"/>
      <c r="I146" s="26" t="s">
        <v>401</v>
      </c>
      <c r="J146" s="30"/>
      <c r="K146" s="30"/>
    </row>
    <row r="147" spans="1:11">
      <c r="A147" s="30">
        <v>4031</v>
      </c>
      <c r="B147" s="30" t="s">
        <v>561</v>
      </c>
      <c r="C147" s="27">
        <v>2</v>
      </c>
      <c r="D147" s="27">
        <v>0</v>
      </c>
      <c r="E147" s="32"/>
      <c r="F147" s="30">
        <v>3</v>
      </c>
      <c r="G147" s="29">
        <v>1</v>
      </c>
      <c r="H147" s="30"/>
      <c r="I147" s="26" t="s">
        <v>387</v>
      </c>
      <c r="J147" s="30"/>
      <c r="K147" s="30"/>
    </row>
    <row r="148" spans="1:11">
      <c r="A148" s="30">
        <v>4032</v>
      </c>
      <c r="B148" s="30" t="s">
        <v>563</v>
      </c>
      <c r="C148" s="27">
        <v>2</v>
      </c>
      <c r="D148" s="27">
        <v>0</v>
      </c>
      <c r="E148" s="32"/>
      <c r="F148" s="30">
        <v>3</v>
      </c>
      <c r="G148" s="29">
        <v>2</v>
      </c>
      <c r="H148" s="30"/>
      <c r="I148" s="26" t="s">
        <v>388</v>
      </c>
      <c r="J148" s="30"/>
      <c r="K148" s="30"/>
    </row>
    <row r="149" spans="1:11">
      <c r="A149" s="30">
        <v>4033</v>
      </c>
      <c r="B149" s="30" t="s">
        <v>565</v>
      </c>
      <c r="C149" s="27">
        <v>2</v>
      </c>
      <c r="D149" s="27">
        <v>0</v>
      </c>
      <c r="E149" s="32"/>
      <c r="F149" s="30">
        <v>3</v>
      </c>
      <c r="G149" s="29">
        <v>3</v>
      </c>
      <c r="H149" s="30"/>
      <c r="I149" s="26" t="s">
        <v>389</v>
      </c>
      <c r="J149" s="30"/>
      <c r="K149" s="30"/>
    </row>
    <row r="150" spans="1:11">
      <c r="A150" s="30">
        <v>4034</v>
      </c>
      <c r="B150" s="30" t="s">
        <v>567</v>
      </c>
      <c r="C150" s="27">
        <v>2</v>
      </c>
      <c r="D150" s="27">
        <v>0</v>
      </c>
      <c r="E150" s="32"/>
      <c r="F150" s="30">
        <v>3</v>
      </c>
      <c r="G150" s="29">
        <v>4</v>
      </c>
      <c r="H150" s="30"/>
      <c r="I150" s="26" t="s">
        <v>390</v>
      </c>
      <c r="J150" s="30"/>
      <c r="K150" s="30"/>
    </row>
    <row r="151" spans="1:11">
      <c r="A151" s="30">
        <v>4035</v>
      </c>
      <c r="B151" s="30" t="s">
        <v>569</v>
      </c>
      <c r="C151" s="27">
        <v>2</v>
      </c>
      <c r="D151" s="27">
        <v>0</v>
      </c>
      <c r="E151" s="32"/>
      <c r="F151" s="30">
        <v>3</v>
      </c>
      <c r="G151" s="29">
        <v>5</v>
      </c>
      <c r="H151" s="30"/>
      <c r="I151" s="26" t="s">
        <v>391</v>
      </c>
      <c r="J151" s="30"/>
      <c r="K151" s="30"/>
    </row>
    <row r="152" spans="1:11">
      <c r="A152" s="30">
        <v>4036</v>
      </c>
      <c r="B152" s="30" t="s">
        <v>571</v>
      </c>
      <c r="C152" s="27">
        <v>2</v>
      </c>
      <c r="D152" s="27">
        <v>0</v>
      </c>
      <c r="E152" s="32"/>
      <c r="F152" s="30">
        <v>3</v>
      </c>
      <c r="G152" s="29">
        <v>6</v>
      </c>
      <c r="H152" s="30"/>
      <c r="I152" s="26" t="s">
        <v>392</v>
      </c>
      <c r="J152" s="30"/>
      <c r="K152" s="30"/>
    </row>
    <row r="153" spans="1:11">
      <c r="A153" s="30">
        <v>4037</v>
      </c>
      <c r="B153" s="30" t="s">
        <v>573</v>
      </c>
      <c r="C153" s="27">
        <v>2</v>
      </c>
      <c r="D153" s="27">
        <v>0</v>
      </c>
      <c r="E153" s="32"/>
      <c r="F153" s="30">
        <v>3</v>
      </c>
      <c r="G153" s="29">
        <v>7</v>
      </c>
      <c r="H153" s="30"/>
      <c r="I153" s="26" t="s">
        <v>393</v>
      </c>
      <c r="J153" s="30"/>
      <c r="K153" s="30"/>
    </row>
    <row r="154" spans="1:11">
      <c r="A154" s="30">
        <v>4038</v>
      </c>
      <c r="B154" s="30" t="s">
        <v>575</v>
      </c>
      <c r="C154" s="27">
        <v>2</v>
      </c>
      <c r="D154" s="27">
        <v>0</v>
      </c>
      <c r="E154" s="32"/>
      <c r="F154" s="30">
        <v>3</v>
      </c>
      <c r="G154" s="29">
        <v>8</v>
      </c>
      <c r="H154" s="30"/>
      <c r="I154" s="26" t="s">
        <v>394</v>
      </c>
      <c r="J154" s="30"/>
      <c r="K154" s="30"/>
    </row>
    <row r="155" spans="1:11">
      <c r="A155" s="30">
        <v>4039</v>
      </c>
      <c r="B155" s="30" t="s">
        <v>577</v>
      </c>
      <c r="C155" s="27">
        <v>2</v>
      </c>
      <c r="D155" s="27">
        <v>0</v>
      </c>
      <c r="E155" s="32"/>
      <c r="F155" s="30">
        <v>3</v>
      </c>
      <c r="G155" s="29">
        <v>9</v>
      </c>
      <c r="H155" s="30"/>
      <c r="I155" s="26" t="s">
        <v>395</v>
      </c>
      <c r="J155" s="30"/>
      <c r="K155" s="30"/>
    </row>
    <row r="156" spans="1:11">
      <c r="A156" s="30">
        <v>4040</v>
      </c>
      <c r="B156" s="30" t="s">
        <v>579</v>
      </c>
      <c r="C156" s="27">
        <v>2</v>
      </c>
      <c r="D156" s="27">
        <v>0</v>
      </c>
      <c r="E156" s="32"/>
      <c r="F156" s="30">
        <v>3</v>
      </c>
      <c r="G156" s="29">
        <v>10</v>
      </c>
      <c r="H156" s="30"/>
      <c r="I156" s="26" t="s">
        <v>396</v>
      </c>
      <c r="J156" s="30"/>
      <c r="K156" s="30"/>
    </row>
    <row r="157" spans="1:11">
      <c r="A157" s="30">
        <v>4041</v>
      </c>
      <c r="B157" s="30" t="s">
        <v>581</v>
      </c>
      <c r="C157" s="27">
        <v>2</v>
      </c>
      <c r="D157" s="27">
        <v>0</v>
      </c>
      <c r="E157" s="32"/>
      <c r="F157" s="30">
        <v>3</v>
      </c>
      <c r="G157" s="29">
        <v>11</v>
      </c>
      <c r="H157" s="30"/>
      <c r="I157" s="26" t="s">
        <v>397</v>
      </c>
      <c r="J157" s="30"/>
      <c r="K157" s="30"/>
    </row>
    <row r="158" spans="1:11">
      <c r="A158" s="30">
        <v>4042</v>
      </c>
      <c r="B158" s="30" t="s">
        <v>583</v>
      </c>
      <c r="C158" s="27">
        <v>2</v>
      </c>
      <c r="D158" s="27">
        <v>0</v>
      </c>
      <c r="E158" s="32"/>
      <c r="F158" s="30">
        <v>3</v>
      </c>
      <c r="G158" s="29">
        <v>12</v>
      </c>
      <c r="H158" s="30"/>
      <c r="I158" s="26" t="s">
        <v>398</v>
      </c>
      <c r="J158" s="30"/>
      <c r="K158" s="30"/>
    </row>
    <row r="159" spans="1:11">
      <c r="A159" s="30">
        <v>4043</v>
      </c>
      <c r="B159" s="30" t="s">
        <v>585</v>
      </c>
      <c r="C159" s="27">
        <v>2</v>
      </c>
      <c r="D159" s="27">
        <v>0</v>
      </c>
      <c r="E159" s="32"/>
      <c r="F159" s="30">
        <v>3</v>
      </c>
      <c r="G159" s="29">
        <v>13</v>
      </c>
      <c r="H159" s="30"/>
      <c r="I159" s="26" t="s">
        <v>399</v>
      </c>
      <c r="J159" s="30"/>
      <c r="K159" s="30"/>
    </row>
    <row r="160" spans="1:11">
      <c r="A160" s="30">
        <v>4044</v>
      </c>
      <c r="B160" s="30" t="s">
        <v>587</v>
      </c>
      <c r="C160" s="27">
        <v>2</v>
      </c>
      <c r="D160" s="27">
        <v>0</v>
      </c>
      <c r="E160" s="32"/>
      <c r="F160" s="30">
        <v>3</v>
      </c>
      <c r="G160" s="29">
        <v>14</v>
      </c>
      <c r="H160" s="30"/>
      <c r="I160" s="26" t="s">
        <v>400</v>
      </c>
      <c r="J160" s="30"/>
      <c r="K160" s="30"/>
    </row>
    <row r="161" spans="1:11">
      <c r="A161" s="30">
        <v>4045</v>
      </c>
      <c r="B161" s="30" t="s">
        <v>589</v>
      </c>
      <c r="C161" s="27">
        <v>2</v>
      </c>
      <c r="D161" s="27">
        <v>0</v>
      </c>
      <c r="E161" s="32"/>
      <c r="F161" s="30">
        <v>3</v>
      </c>
      <c r="G161" s="29">
        <v>15</v>
      </c>
      <c r="H161" s="30"/>
      <c r="I161" s="26" t="s">
        <v>401</v>
      </c>
      <c r="J161" s="30"/>
      <c r="K161" s="30"/>
    </row>
    <row r="162" spans="1:11">
      <c r="A162" s="30">
        <v>4046</v>
      </c>
      <c r="B162" s="30" t="s">
        <v>561</v>
      </c>
      <c r="C162" s="27">
        <v>2</v>
      </c>
      <c r="D162" s="27">
        <v>0</v>
      </c>
      <c r="E162" s="32"/>
      <c r="F162" s="30">
        <v>4</v>
      </c>
      <c r="G162" s="29">
        <v>1</v>
      </c>
      <c r="H162" s="30"/>
      <c r="I162" s="26" t="s">
        <v>387</v>
      </c>
      <c r="J162" s="30"/>
      <c r="K162" s="30"/>
    </row>
    <row r="163" spans="1:11">
      <c r="A163" s="30">
        <v>4047</v>
      </c>
      <c r="B163" s="30" t="s">
        <v>563</v>
      </c>
      <c r="C163" s="27">
        <v>2</v>
      </c>
      <c r="D163" s="27">
        <v>0</v>
      </c>
      <c r="E163" s="32"/>
      <c r="F163" s="30">
        <v>4</v>
      </c>
      <c r="G163" s="29">
        <v>2</v>
      </c>
      <c r="H163" s="30"/>
      <c r="I163" s="26" t="s">
        <v>388</v>
      </c>
      <c r="J163" s="30"/>
      <c r="K163" s="30"/>
    </row>
    <row r="164" spans="1:11">
      <c r="A164" s="30">
        <v>4048</v>
      </c>
      <c r="B164" s="30" t="s">
        <v>565</v>
      </c>
      <c r="C164" s="27">
        <v>2</v>
      </c>
      <c r="D164" s="27">
        <v>0</v>
      </c>
      <c r="E164" s="32"/>
      <c r="F164" s="30">
        <v>4</v>
      </c>
      <c r="G164" s="29">
        <v>3</v>
      </c>
      <c r="H164" s="30"/>
      <c r="I164" s="26" t="s">
        <v>389</v>
      </c>
      <c r="J164" s="30"/>
      <c r="K164" s="30"/>
    </row>
    <row r="165" spans="1:11">
      <c r="A165" s="30">
        <v>4049</v>
      </c>
      <c r="B165" s="30" t="s">
        <v>567</v>
      </c>
      <c r="C165" s="27">
        <v>2</v>
      </c>
      <c r="D165" s="27">
        <v>0</v>
      </c>
      <c r="E165" s="32"/>
      <c r="F165" s="30">
        <v>4</v>
      </c>
      <c r="G165" s="29">
        <v>4</v>
      </c>
      <c r="H165" s="30"/>
      <c r="I165" s="26" t="s">
        <v>390</v>
      </c>
      <c r="J165" s="30"/>
      <c r="K165" s="30"/>
    </row>
    <row r="166" spans="1:11">
      <c r="A166" s="30">
        <v>4050</v>
      </c>
      <c r="B166" s="30" t="s">
        <v>569</v>
      </c>
      <c r="C166" s="27">
        <v>2</v>
      </c>
      <c r="D166" s="27">
        <v>0</v>
      </c>
      <c r="E166" s="32"/>
      <c r="F166" s="30">
        <v>4</v>
      </c>
      <c r="G166" s="29">
        <v>5</v>
      </c>
      <c r="H166" s="30"/>
      <c r="I166" s="26" t="s">
        <v>391</v>
      </c>
      <c r="J166" s="30"/>
      <c r="K166" s="30"/>
    </row>
    <row r="167" spans="1:11">
      <c r="A167" s="30">
        <v>4051</v>
      </c>
      <c r="B167" s="30" t="s">
        <v>571</v>
      </c>
      <c r="C167" s="27">
        <v>2</v>
      </c>
      <c r="D167" s="27">
        <v>0</v>
      </c>
      <c r="E167" s="32"/>
      <c r="F167" s="30">
        <v>4</v>
      </c>
      <c r="G167" s="29">
        <v>6</v>
      </c>
      <c r="H167" s="30"/>
      <c r="I167" s="26" t="s">
        <v>392</v>
      </c>
      <c r="J167" s="30"/>
      <c r="K167" s="30"/>
    </row>
    <row r="168" spans="1:11">
      <c r="A168" s="30">
        <v>4052</v>
      </c>
      <c r="B168" s="30" t="s">
        <v>573</v>
      </c>
      <c r="C168" s="27">
        <v>2</v>
      </c>
      <c r="D168" s="27">
        <v>0</v>
      </c>
      <c r="E168" s="32"/>
      <c r="F168" s="30">
        <v>4</v>
      </c>
      <c r="G168" s="29">
        <v>7</v>
      </c>
      <c r="H168" s="30"/>
      <c r="I168" s="26" t="s">
        <v>393</v>
      </c>
      <c r="J168" s="30"/>
      <c r="K168" s="30"/>
    </row>
    <row r="169" spans="1:11">
      <c r="A169" s="30">
        <v>4053</v>
      </c>
      <c r="B169" s="30" t="s">
        <v>575</v>
      </c>
      <c r="C169" s="27">
        <v>2</v>
      </c>
      <c r="D169" s="27">
        <v>0</v>
      </c>
      <c r="E169" s="32"/>
      <c r="F169" s="30">
        <v>4</v>
      </c>
      <c r="G169" s="29">
        <v>8</v>
      </c>
      <c r="H169" s="30"/>
      <c r="I169" s="26" t="s">
        <v>394</v>
      </c>
      <c r="J169" s="30"/>
      <c r="K169" s="30"/>
    </row>
    <row r="170" spans="1:11">
      <c r="A170" s="30">
        <v>4054</v>
      </c>
      <c r="B170" s="30" t="s">
        <v>577</v>
      </c>
      <c r="C170" s="27">
        <v>2</v>
      </c>
      <c r="D170" s="27">
        <v>0</v>
      </c>
      <c r="E170" s="32"/>
      <c r="F170" s="30">
        <v>4</v>
      </c>
      <c r="G170" s="29">
        <v>9</v>
      </c>
      <c r="H170" s="30"/>
      <c r="I170" s="26" t="s">
        <v>395</v>
      </c>
      <c r="J170" s="30"/>
      <c r="K170" s="30"/>
    </row>
    <row r="171" spans="1:11">
      <c r="A171" s="30">
        <v>4055</v>
      </c>
      <c r="B171" s="30" t="s">
        <v>579</v>
      </c>
      <c r="C171" s="27">
        <v>2</v>
      </c>
      <c r="D171" s="27">
        <v>0</v>
      </c>
      <c r="E171" s="32"/>
      <c r="F171" s="30">
        <v>4</v>
      </c>
      <c r="G171" s="29">
        <v>10</v>
      </c>
      <c r="H171" s="30"/>
      <c r="I171" s="26" t="s">
        <v>396</v>
      </c>
      <c r="J171" s="30"/>
      <c r="K171" s="30"/>
    </row>
    <row r="172" spans="1:11">
      <c r="A172" s="30">
        <v>4056</v>
      </c>
      <c r="B172" s="30" t="s">
        <v>581</v>
      </c>
      <c r="C172" s="27">
        <v>2</v>
      </c>
      <c r="D172" s="27">
        <v>0</v>
      </c>
      <c r="E172" s="32"/>
      <c r="F172" s="30">
        <v>4</v>
      </c>
      <c r="G172" s="29">
        <v>11</v>
      </c>
      <c r="H172" s="30"/>
      <c r="I172" s="26" t="s">
        <v>397</v>
      </c>
      <c r="J172" s="30"/>
      <c r="K172" s="30"/>
    </row>
    <row r="173" spans="1:11">
      <c r="A173" s="30">
        <v>4057</v>
      </c>
      <c r="B173" s="30" t="s">
        <v>583</v>
      </c>
      <c r="C173" s="27">
        <v>2</v>
      </c>
      <c r="D173" s="27">
        <v>0</v>
      </c>
      <c r="E173" s="32"/>
      <c r="F173" s="30">
        <v>4</v>
      </c>
      <c r="G173" s="29">
        <v>12</v>
      </c>
      <c r="H173" s="30"/>
      <c r="I173" s="26" t="s">
        <v>398</v>
      </c>
      <c r="J173" s="30"/>
      <c r="K173" s="30"/>
    </row>
    <row r="174" spans="1:11">
      <c r="A174" s="30">
        <v>4058</v>
      </c>
      <c r="B174" s="30" t="s">
        <v>585</v>
      </c>
      <c r="C174" s="27">
        <v>2</v>
      </c>
      <c r="D174" s="27">
        <v>0</v>
      </c>
      <c r="E174" s="32"/>
      <c r="F174" s="30">
        <v>4</v>
      </c>
      <c r="G174" s="29">
        <v>13</v>
      </c>
      <c r="H174" s="30"/>
      <c r="I174" s="26" t="s">
        <v>399</v>
      </c>
      <c r="J174" s="30"/>
      <c r="K174" s="30"/>
    </row>
    <row r="175" spans="1:11">
      <c r="A175" s="30">
        <v>4059</v>
      </c>
      <c r="B175" s="30" t="s">
        <v>587</v>
      </c>
      <c r="C175" s="27">
        <v>2</v>
      </c>
      <c r="D175" s="27">
        <v>0</v>
      </c>
      <c r="E175" s="32"/>
      <c r="F175" s="30">
        <v>4</v>
      </c>
      <c r="G175" s="29">
        <v>14</v>
      </c>
      <c r="H175" s="30"/>
      <c r="I175" s="26" t="s">
        <v>400</v>
      </c>
      <c r="J175" s="30"/>
      <c r="K175" s="30"/>
    </row>
    <row r="176" spans="1:11">
      <c r="A176" s="30">
        <v>4060</v>
      </c>
      <c r="B176" s="30" t="s">
        <v>589</v>
      </c>
      <c r="C176" s="27">
        <v>2</v>
      </c>
      <c r="D176" s="27">
        <v>0</v>
      </c>
      <c r="E176" s="32"/>
      <c r="F176" s="30">
        <v>4</v>
      </c>
      <c r="G176" s="29">
        <v>15</v>
      </c>
      <c r="H176" s="30"/>
      <c r="I176" s="26" t="s">
        <v>401</v>
      </c>
      <c r="J176" s="30"/>
      <c r="K176" s="30"/>
    </row>
    <row r="177" spans="1:11">
      <c r="A177" s="30">
        <v>4061</v>
      </c>
      <c r="B177" s="30" t="s">
        <v>561</v>
      </c>
      <c r="C177" s="27">
        <v>2</v>
      </c>
      <c r="D177" s="27">
        <v>0</v>
      </c>
      <c r="E177" s="32"/>
      <c r="F177" s="30">
        <v>5</v>
      </c>
      <c r="G177" s="29">
        <v>1</v>
      </c>
      <c r="H177" s="30"/>
      <c r="I177" s="26" t="s">
        <v>387</v>
      </c>
      <c r="J177" s="30"/>
      <c r="K177" s="30"/>
    </row>
    <row r="178" spans="1:11">
      <c r="A178" s="30">
        <v>4062</v>
      </c>
      <c r="B178" s="30" t="s">
        <v>563</v>
      </c>
      <c r="C178" s="27">
        <v>2</v>
      </c>
      <c r="D178" s="27">
        <v>0</v>
      </c>
      <c r="E178" s="32"/>
      <c r="F178" s="30">
        <v>5</v>
      </c>
      <c r="G178" s="29">
        <v>2</v>
      </c>
      <c r="H178" s="30"/>
      <c r="I178" s="26" t="s">
        <v>388</v>
      </c>
      <c r="J178" s="30"/>
      <c r="K178" s="30"/>
    </row>
    <row r="179" spans="1:11">
      <c r="A179" s="30">
        <v>4063</v>
      </c>
      <c r="B179" s="30" t="s">
        <v>565</v>
      </c>
      <c r="C179" s="27">
        <v>2</v>
      </c>
      <c r="D179" s="27">
        <v>0</v>
      </c>
      <c r="E179" s="32"/>
      <c r="F179" s="30">
        <v>5</v>
      </c>
      <c r="G179" s="29">
        <v>3</v>
      </c>
      <c r="H179" s="30"/>
      <c r="I179" s="26" t="s">
        <v>389</v>
      </c>
      <c r="J179" s="30"/>
      <c r="K179" s="30"/>
    </row>
    <row r="180" spans="1:11">
      <c r="A180" s="30">
        <v>4064</v>
      </c>
      <c r="B180" s="30" t="s">
        <v>567</v>
      </c>
      <c r="C180" s="27">
        <v>2</v>
      </c>
      <c r="D180" s="27">
        <v>0</v>
      </c>
      <c r="E180" s="32"/>
      <c r="F180" s="30">
        <v>5</v>
      </c>
      <c r="G180" s="29">
        <v>4</v>
      </c>
      <c r="H180" s="30"/>
      <c r="I180" s="26" t="s">
        <v>390</v>
      </c>
      <c r="J180" s="30"/>
      <c r="K180" s="30"/>
    </row>
    <row r="181" spans="1:11">
      <c r="A181" s="30">
        <v>4065</v>
      </c>
      <c r="B181" s="30" t="s">
        <v>569</v>
      </c>
      <c r="C181" s="27">
        <v>2</v>
      </c>
      <c r="D181" s="27">
        <v>0</v>
      </c>
      <c r="E181" s="32"/>
      <c r="F181" s="30">
        <v>5</v>
      </c>
      <c r="G181" s="29">
        <v>5</v>
      </c>
      <c r="H181" s="30"/>
      <c r="I181" s="26" t="s">
        <v>391</v>
      </c>
      <c r="J181" s="30"/>
      <c r="K181" s="30"/>
    </row>
    <row r="182" spans="1:11">
      <c r="A182" s="30">
        <v>4066</v>
      </c>
      <c r="B182" s="30" t="s">
        <v>571</v>
      </c>
      <c r="C182" s="27">
        <v>2</v>
      </c>
      <c r="D182" s="27">
        <v>0</v>
      </c>
      <c r="E182" s="32"/>
      <c r="F182" s="30">
        <v>5</v>
      </c>
      <c r="G182" s="29">
        <v>6</v>
      </c>
      <c r="H182" s="30"/>
      <c r="I182" s="26" t="s">
        <v>392</v>
      </c>
      <c r="J182" s="30"/>
      <c r="K182" s="30"/>
    </row>
    <row r="183" spans="1:11">
      <c r="A183" s="30">
        <v>4067</v>
      </c>
      <c r="B183" s="30" t="s">
        <v>573</v>
      </c>
      <c r="C183" s="27">
        <v>2</v>
      </c>
      <c r="D183" s="27">
        <v>0</v>
      </c>
      <c r="E183" s="32"/>
      <c r="F183" s="30">
        <v>5</v>
      </c>
      <c r="G183" s="29">
        <v>7</v>
      </c>
      <c r="H183" s="30"/>
      <c r="I183" s="26" t="s">
        <v>393</v>
      </c>
      <c r="J183" s="30"/>
      <c r="K183" s="30"/>
    </row>
    <row r="184" spans="1:11">
      <c r="A184" s="30">
        <v>4068</v>
      </c>
      <c r="B184" s="30" t="s">
        <v>575</v>
      </c>
      <c r="C184" s="27">
        <v>2</v>
      </c>
      <c r="D184" s="27">
        <v>0</v>
      </c>
      <c r="E184" s="32"/>
      <c r="F184" s="30">
        <v>5</v>
      </c>
      <c r="G184" s="29">
        <v>8</v>
      </c>
      <c r="H184" s="30"/>
      <c r="I184" s="26" t="s">
        <v>394</v>
      </c>
      <c r="J184" s="30"/>
      <c r="K184" s="30"/>
    </row>
    <row r="185" spans="1:11">
      <c r="A185" s="30">
        <v>4069</v>
      </c>
      <c r="B185" s="30" t="s">
        <v>577</v>
      </c>
      <c r="C185" s="27">
        <v>2</v>
      </c>
      <c r="D185" s="27">
        <v>0</v>
      </c>
      <c r="E185" s="32"/>
      <c r="F185" s="30">
        <v>5</v>
      </c>
      <c r="G185" s="29">
        <v>9</v>
      </c>
      <c r="H185" s="30"/>
      <c r="I185" s="26" t="s">
        <v>395</v>
      </c>
      <c r="J185" s="30"/>
      <c r="K185" s="30"/>
    </row>
    <row r="186" spans="1:11">
      <c r="A186" s="30">
        <v>4070</v>
      </c>
      <c r="B186" s="30" t="s">
        <v>579</v>
      </c>
      <c r="C186" s="27">
        <v>2</v>
      </c>
      <c r="D186" s="27">
        <v>0</v>
      </c>
      <c r="E186" s="32"/>
      <c r="F186" s="30">
        <v>5</v>
      </c>
      <c r="G186" s="29">
        <v>10</v>
      </c>
      <c r="H186" s="30"/>
      <c r="I186" s="26" t="s">
        <v>396</v>
      </c>
      <c r="J186" s="30"/>
      <c r="K186" s="30"/>
    </row>
    <row r="187" spans="1:11">
      <c r="A187" s="30">
        <v>4071</v>
      </c>
      <c r="B187" s="30" t="s">
        <v>581</v>
      </c>
      <c r="C187" s="27">
        <v>2</v>
      </c>
      <c r="D187" s="27">
        <v>0</v>
      </c>
      <c r="E187" s="32"/>
      <c r="F187" s="30">
        <v>5</v>
      </c>
      <c r="G187" s="29">
        <v>11</v>
      </c>
      <c r="H187" s="30"/>
      <c r="I187" s="26" t="s">
        <v>397</v>
      </c>
      <c r="J187" s="30"/>
      <c r="K187" s="30"/>
    </row>
    <row r="188" spans="1:11">
      <c r="A188" s="30">
        <v>4072</v>
      </c>
      <c r="B188" s="30" t="s">
        <v>583</v>
      </c>
      <c r="C188" s="27">
        <v>2</v>
      </c>
      <c r="D188" s="27">
        <v>0</v>
      </c>
      <c r="E188" s="32"/>
      <c r="F188" s="30">
        <v>5</v>
      </c>
      <c r="G188" s="29">
        <v>12</v>
      </c>
      <c r="H188" s="30"/>
      <c r="I188" s="26" t="s">
        <v>398</v>
      </c>
      <c r="J188" s="30"/>
      <c r="K188" s="30"/>
    </row>
    <row r="189" spans="1:11">
      <c r="A189" s="30">
        <v>4073</v>
      </c>
      <c r="B189" s="30" t="s">
        <v>585</v>
      </c>
      <c r="C189" s="27">
        <v>2</v>
      </c>
      <c r="D189" s="27">
        <v>0</v>
      </c>
      <c r="E189" s="32"/>
      <c r="F189" s="30">
        <v>5</v>
      </c>
      <c r="G189" s="29">
        <v>13</v>
      </c>
      <c r="H189" s="30"/>
      <c r="I189" s="26" t="s">
        <v>399</v>
      </c>
      <c r="J189" s="30"/>
      <c r="K189" s="30"/>
    </row>
    <row r="190" spans="1:11">
      <c r="A190" s="30">
        <v>4074</v>
      </c>
      <c r="B190" s="30" t="s">
        <v>587</v>
      </c>
      <c r="C190" s="27">
        <v>2</v>
      </c>
      <c r="D190" s="27">
        <v>0</v>
      </c>
      <c r="E190" s="32"/>
      <c r="F190" s="30">
        <v>5</v>
      </c>
      <c r="G190" s="29">
        <v>14</v>
      </c>
      <c r="H190" s="30"/>
      <c r="I190" s="26" t="s">
        <v>400</v>
      </c>
      <c r="J190" s="30"/>
      <c r="K190" s="30"/>
    </row>
    <row r="191" spans="1:11">
      <c r="A191" s="30">
        <v>4075</v>
      </c>
      <c r="B191" s="30" t="s">
        <v>589</v>
      </c>
      <c r="C191" s="27">
        <v>2</v>
      </c>
      <c r="D191" s="27">
        <v>0</v>
      </c>
      <c r="E191" s="32"/>
      <c r="F191" s="30">
        <v>5</v>
      </c>
      <c r="G191" s="29">
        <v>15</v>
      </c>
      <c r="H191" s="30"/>
      <c r="I191" s="26" t="s">
        <v>401</v>
      </c>
      <c r="J191" s="30"/>
      <c r="K191" s="30"/>
    </row>
    <row r="192" spans="1:11">
      <c r="A192" s="30">
        <v>2001</v>
      </c>
      <c r="B192" s="43">
        <v>6070090</v>
      </c>
      <c r="C192" s="27">
        <v>3</v>
      </c>
      <c r="D192" s="44">
        <v>6070091</v>
      </c>
      <c r="E192" s="31" t="s">
        <v>380</v>
      </c>
      <c r="F192" s="32">
        <v>1</v>
      </c>
      <c r="G192" s="30" t="s">
        <v>714</v>
      </c>
      <c r="H192" s="30" t="s">
        <v>715</v>
      </c>
      <c r="I192" s="30" t="s">
        <v>716</v>
      </c>
      <c r="J192" s="30"/>
      <c r="K192" s="30"/>
    </row>
    <row r="193" spans="1:11">
      <c r="A193" s="30">
        <v>2002</v>
      </c>
      <c r="B193" s="30">
        <v>6070090</v>
      </c>
      <c r="C193" s="27">
        <v>3</v>
      </c>
      <c r="D193" s="30">
        <v>6070091</v>
      </c>
      <c r="E193" s="32" t="s">
        <v>380</v>
      </c>
      <c r="F193" s="32">
        <v>1</v>
      </c>
      <c r="G193" s="30" t="s">
        <v>714</v>
      </c>
      <c r="H193" s="30" t="s">
        <v>717</v>
      </c>
      <c r="I193" s="30" t="s">
        <v>716</v>
      </c>
      <c r="J193" s="30"/>
      <c r="K193" s="30"/>
    </row>
    <row r="194" spans="1:11">
      <c r="A194" s="30">
        <v>2003</v>
      </c>
      <c r="B194" s="30">
        <v>6070090</v>
      </c>
      <c r="C194" s="27">
        <v>3</v>
      </c>
      <c r="D194" s="30">
        <v>6070091</v>
      </c>
      <c r="E194" s="32" t="s">
        <v>380</v>
      </c>
      <c r="F194" s="32">
        <v>1</v>
      </c>
      <c r="G194" s="30" t="s">
        <v>714</v>
      </c>
      <c r="H194" s="30" t="s">
        <v>718</v>
      </c>
      <c r="I194" s="30" t="s">
        <v>716</v>
      </c>
      <c r="J194" s="30"/>
      <c r="K194" s="30"/>
    </row>
    <row r="195" spans="1:11">
      <c r="A195" s="30">
        <v>2004</v>
      </c>
      <c r="B195" s="30">
        <v>6070090</v>
      </c>
      <c r="C195" s="27">
        <v>3</v>
      </c>
      <c r="D195" s="30">
        <v>6070091</v>
      </c>
      <c r="E195" s="32" t="s">
        <v>380</v>
      </c>
      <c r="F195" s="32">
        <v>1</v>
      </c>
      <c r="G195" s="30" t="s">
        <v>714</v>
      </c>
      <c r="H195" s="30" t="s">
        <v>719</v>
      </c>
      <c r="I195" s="30" t="s">
        <v>716</v>
      </c>
      <c r="J195" s="30"/>
      <c r="K195" s="30"/>
    </row>
    <row r="196" spans="1:11">
      <c r="A196" s="30">
        <v>2005</v>
      </c>
      <c r="B196" s="30">
        <v>6070090</v>
      </c>
      <c r="C196" s="27">
        <v>3</v>
      </c>
      <c r="D196" s="30">
        <v>6070091</v>
      </c>
      <c r="E196" s="32" t="s">
        <v>380</v>
      </c>
      <c r="F196" s="32">
        <v>2</v>
      </c>
      <c r="G196" s="30" t="s">
        <v>720</v>
      </c>
      <c r="H196" s="30" t="s">
        <v>721</v>
      </c>
      <c r="I196" s="30" t="s">
        <v>716</v>
      </c>
      <c r="J196" s="30"/>
      <c r="K196" s="30"/>
    </row>
    <row r="197" spans="1:11">
      <c r="A197" s="30">
        <v>2006</v>
      </c>
      <c r="B197" s="30">
        <v>6070090</v>
      </c>
      <c r="C197" s="27">
        <v>3</v>
      </c>
      <c r="D197" s="30">
        <v>6070091</v>
      </c>
      <c r="E197" s="32" t="s">
        <v>380</v>
      </c>
      <c r="F197" s="32">
        <v>2</v>
      </c>
      <c r="G197" s="30" t="s">
        <v>720</v>
      </c>
      <c r="H197" s="30" t="s">
        <v>722</v>
      </c>
      <c r="I197" s="30" t="s">
        <v>716</v>
      </c>
      <c r="J197" s="30"/>
      <c r="K197" s="30"/>
    </row>
    <row r="198" spans="1:11">
      <c r="A198" s="30">
        <v>2007</v>
      </c>
      <c r="B198" s="30">
        <v>6070090</v>
      </c>
      <c r="C198" s="27">
        <v>3</v>
      </c>
      <c r="D198" s="30">
        <v>6070091</v>
      </c>
      <c r="E198" s="32" t="s">
        <v>380</v>
      </c>
      <c r="F198" s="32">
        <v>2</v>
      </c>
      <c r="G198" s="30" t="s">
        <v>720</v>
      </c>
      <c r="H198" s="30" t="s">
        <v>723</v>
      </c>
      <c r="I198" s="30" t="s">
        <v>716</v>
      </c>
      <c r="J198" s="30"/>
      <c r="K198" s="30"/>
    </row>
    <row r="199" spans="1:11">
      <c r="A199" s="30">
        <v>2008</v>
      </c>
      <c r="B199" s="30">
        <v>6070090</v>
      </c>
      <c r="C199" s="27">
        <v>3</v>
      </c>
      <c r="D199" s="30">
        <v>6070091</v>
      </c>
      <c r="E199" s="32" t="s">
        <v>380</v>
      </c>
      <c r="F199" s="32">
        <v>3</v>
      </c>
      <c r="G199" s="30" t="s">
        <v>724</v>
      </c>
      <c r="H199" s="30" t="s">
        <v>725</v>
      </c>
      <c r="I199" s="30" t="s">
        <v>716</v>
      </c>
      <c r="J199" s="30"/>
      <c r="K199" s="30"/>
    </row>
    <row r="200" spans="1:11">
      <c r="A200" s="30">
        <v>2009</v>
      </c>
      <c r="B200" s="30">
        <v>6070090</v>
      </c>
      <c r="C200" s="27">
        <v>3</v>
      </c>
      <c r="D200" s="30">
        <v>6070091</v>
      </c>
      <c r="E200" s="32" t="s">
        <v>380</v>
      </c>
      <c r="F200" s="32">
        <v>3</v>
      </c>
      <c r="G200" s="30" t="s">
        <v>724</v>
      </c>
      <c r="H200" s="30" t="s">
        <v>726</v>
      </c>
      <c r="I200" s="30" t="s">
        <v>716</v>
      </c>
      <c r="J200" s="30"/>
      <c r="K200" s="30"/>
    </row>
    <row r="201" spans="1:11">
      <c r="A201" s="30">
        <v>2010</v>
      </c>
      <c r="B201" s="30">
        <v>6070090</v>
      </c>
      <c r="C201" s="27">
        <v>3</v>
      </c>
      <c r="D201" s="30">
        <v>6070091</v>
      </c>
      <c r="E201" s="32" t="s">
        <v>380</v>
      </c>
      <c r="F201" s="32">
        <v>3</v>
      </c>
      <c r="G201" s="30" t="s">
        <v>724</v>
      </c>
      <c r="H201" s="30" t="s">
        <v>727</v>
      </c>
      <c r="I201" s="30" t="s">
        <v>716</v>
      </c>
      <c r="J201" s="30"/>
      <c r="K201" s="30"/>
    </row>
    <row r="202" spans="1:11">
      <c r="A202" s="30">
        <v>2011</v>
      </c>
      <c r="B202" s="30">
        <v>6070090</v>
      </c>
      <c r="C202" s="27">
        <v>3</v>
      </c>
      <c r="D202" s="30">
        <v>6070091</v>
      </c>
      <c r="E202" s="32" t="s">
        <v>380</v>
      </c>
      <c r="F202" s="32">
        <v>3</v>
      </c>
      <c r="G202" s="30" t="s">
        <v>724</v>
      </c>
      <c r="H202" s="30" t="s">
        <v>728</v>
      </c>
      <c r="I202" s="30" t="s">
        <v>716</v>
      </c>
      <c r="J202" s="30"/>
      <c r="K202" s="30"/>
    </row>
    <row r="203" spans="1:11">
      <c r="A203" s="30">
        <v>2012</v>
      </c>
      <c r="B203" s="30">
        <v>6070090</v>
      </c>
      <c r="C203" s="27">
        <v>3</v>
      </c>
      <c r="D203" s="30">
        <v>6070091</v>
      </c>
      <c r="E203" s="32" t="s">
        <v>380</v>
      </c>
      <c r="F203" s="32">
        <v>3</v>
      </c>
      <c r="G203" s="30" t="s">
        <v>724</v>
      </c>
      <c r="H203" s="30" t="s">
        <v>729</v>
      </c>
      <c r="I203" s="30" t="s">
        <v>716</v>
      </c>
      <c r="J203" s="30"/>
      <c r="K203" s="30"/>
    </row>
    <row r="204" spans="1:11">
      <c r="A204" s="30">
        <v>2013</v>
      </c>
      <c r="B204" s="30">
        <v>6070090</v>
      </c>
      <c r="C204" s="27">
        <v>3</v>
      </c>
      <c r="D204" s="30">
        <v>6070091</v>
      </c>
      <c r="E204" s="32" t="s">
        <v>380</v>
      </c>
      <c r="F204" s="32">
        <v>4</v>
      </c>
      <c r="G204" s="30" t="s">
        <v>730</v>
      </c>
      <c r="H204" s="30" t="s">
        <v>731</v>
      </c>
      <c r="I204" s="30" t="s">
        <v>716</v>
      </c>
      <c r="J204" s="30"/>
      <c r="K204" s="30"/>
    </row>
    <row r="205" spans="1:11">
      <c r="A205" s="30">
        <v>2014</v>
      </c>
      <c r="B205" s="30">
        <v>6070090</v>
      </c>
      <c r="C205" s="27">
        <v>3</v>
      </c>
      <c r="D205" s="30">
        <v>6070091</v>
      </c>
      <c r="E205" s="32" t="s">
        <v>380</v>
      </c>
      <c r="F205" s="32">
        <v>4</v>
      </c>
      <c r="G205" s="30" t="s">
        <v>730</v>
      </c>
      <c r="H205" s="30" t="s">
        <v>732</v>
      </c>
      <c r="I205" s="30" t="s">
        <v>716</v>
      </c>
      <c r="J205" s="30"/>
      <c r="K205" s="30"/>
    </row>
    <row r="206" spans="1:11">
      <c r="A206" s="30">
        <v>2015</v>
      </c>
      <c r="B206" s="30">
        <v>6070090</v>
      </c>
      <c r="C206" s="27">
        <v>3</v>
      </c>
      <c r="D206" s="30">
        <v>6070091</v>
      </c>
      <c r="E206" s="32" t="s">
        <v>380</v>
      </c>
      <c r="F206" s="32">
        <v>4</v>
      </c>
      <c r="G206" s="30" t="s">
        <v>730</v>
      </c>
      <c r="H206" s="30" t="s">
        <v>733</v>
      </c>
      <c r="I206" s="30" t="s">
        <v>716</v>
      </c>
      <c r="J206" s="30"/>
      <c r="K206" s="30"/>
    </row>
    <row r="207" spans="1:11">
      <c r="A207" s="30">
        <v>2016</v>
      </c>
      <c r="B207" s="30">
        <v>6070090</v>
      </c>
      <c r="C207" s="27">
        <v>3</v>
      </c>
      <c r="D207" s="30">
        <v>6070091</v>
      </c>
      <c r="E207" s="32" t="s">
        <v>380</v>
      </c>
      <c r="F207" s="32">
        <v>4</v>
      </c>
      <c r="G207" s="30" t="s">
        <v>730</v>
      </c>
      <c r="H207" s="30" t="s">
        <v>734</v>
      </c>
      <c r="I207" s="30" t="s">
        <v>716</v>
      </c>
      <c r="J207" s="30"/>
      <c r="K207" s="30"/>
    </row>
    <row r="208" spans="1:11">
      <c r="A208" s="30">
        <v>2017</v>
      </c>
      <c r="B208" s="30">
        <v>6070090</v>
      </c>
      <c r="C208" s="27">
        <v>3</v>
      </c>
      <c r="D208" s="30">
        <v>6070091</v>
      </c>
      <c r="E208" s="32" t="s">
        <v>380</v>
      </c>
      <c r="F208" s="32">
        <v>4</v>
      </c>
      <c r="G208" s="30" t="s">
        <v>730</v>
      </c>
      <c r="H208" s="30" t="s">
        <v>735</v>
      </c>
      <c r="I208" s="30" t="s">
        <v>716</v>
      </c>
      <c r="J208" s="30"/>
      <c r="K208" s="30"/>
    </row>
    <row r="209" spans="1:11">
      <c r="A209" s="30">
        <v>2018</v>
      </c>
      <c r="B209" s="30">
        <v>6070090</v>
      </c>
      <c r="C209" s="27">
        <v>3</v>
      </c>
      <c r="D209" s="30">
        <v>6070091</v>
      </c>
      <c r="E209" s="32" t="s">
        <v>380</v>
      </c>
      <c r="F209" s="32">
        <v>4</v>
      </c>
      <c r="G209" s="30" t="s">
        <v>730</v>
      </c>
      <c r="H209" s="30" t="s">
        <v>736</v>
      </c>
      <c r="I209" s="30" t="s">
        <v>716</v>
      </c>
      <c r="J209" s="30"/>
      <c r="K209" s="30"/>
    </row>
    <row r="210" spans="1:11">
      <c r="A210" s="30">
        <v>2019</v>
      </c>
      <c r="B210" s="30">
        <v>6070090</v>
      </c>
      <c r="C210" s="27">
        <v>3</v>
      </c>
      <c r="D210" s="30">
        <v>6070091</v>
      </c>
      <c r="E210" s="32" t="s">
        <v>380</v>
      </c>
      <c r="F210" s="32">
        <v>4</v>
      </c>
      <c r="G210" s="30" t="s">
        <v>730</v>
      </c>
      <c r="H210" s="30" t="s">
        <v>737</v>
      </c>
      <c r="I210" s="30" t="s">
        <v>716</v>
      </c>
      <c r="J210" s="30"/>
      <c r="K210" s="30"/>
    </row>
    <row r="211" spans="1:11">
      <c r="A211" s="30">
        <v>2020</v>
      </c>
      <c r="B211" s="30">
        <v>6070090</v>
      </c>
      <c r="C211" s="27">
        <v>3</v>
      </c>
      <c r="D211" s="30">
        <v>6070091</v>
      </c>
      <c r="E211" s="32" t="s">
        <v>380</v>
      </c>
      <c r="F211" s="32">
        <v>4</v>
      </c>
      <c r="G211" s="30" t="s">
        <v>730</v>
      </c>
      <c r="H211" s="30" t="s">
        <v>738</v>
      </c>
      <c r="I211" s="30" t="s">
        <v>716</v>
      </c>
      <c r="J211" s="30"/>
      <c r="K211" s="30"/>
    </row>
    <row r="212" spans="1:11">
      <c r="A212" s="30">
        <v>2021</v>
      </c>
      <c r="B212" s="30">
        <v>6070090</v>
      </c>
      <c r="C212" s="27">
        <v>3</v>
      </c>
      <c r="D212" s="30">
        <v>6070091</v>
      </c>
      <c r="E212" s="32" t="s">
        <v>380</v>
      </c>
      <c r="F212" s="32">
        <v>4</v>
      </c>
      <c r="G212" s="30" t="s">
        <v>730</v>
      </c>
      <c r="H212" s="30" t="s">
        <v>739</v>
      </c>
      <c r="I212" s="30" t="s">
        <v>716</v>
      </c>
      <c r="J212" s="30"/>
      <c r="K212" s="30"/>
    </row>
    <row r="213" spans="1:11">
      <c r="A213" s="30">
        <v>2022</v>
      </c>
      <c r="B213" s="30">
        <v>6070090</v>
      </c>
      <c r="C213" s="27">
        <v>3</v>
      </c>
      <c r="D213" s="30">
        <v>6070091</v>
      </c>
      <c r="E213" s="32" t="s">
        <v>380</v>
      </c>
      <c r="F213" s="32">
        <v>4</v>
      </c>
      <c r="G213" s="30" t="s">
        <v>730</v>
      </c>
      <c r="H213" s="30" t="s">
        <v>740</v>
      </c>
      <c r="I213" s="30" t="s">
        <v>716</v>
      </c>
      <c r="J213" s="30"/>
      <c r="K213" s="30"/>
    </row>
    <row r="214" spans="1:11">
      <c r="A214" s="30">
        <v>2023</v>
      </c>
      <c r="B214" s="30">
        <v>6070090</v>
      </c>
      <c r="C214" s="27">
        <v>3</v>
      </c>
      <c r="D214" s="30">
        <v>6070091</v>
      </c>
      <c r="E214" s="32" t="s">
        <v>380</v>
      </c>
      <c r="F214" s="32">
        <v>4</v>
      </c>
      <c r="G214" s="30" t="s">
        <v>730</v>
      </c>
      <c r="H214" s="30" t="s">
        <v>741</v>
      </c>
      <c r="I214" s="30" t="s">
        <v>716</v>
      </c>
      <c r="J214" s="30"/>
      <c r="K214" s="30"/>
    </row>
    <row r="215" spans="1:11">
      <c r="A215" s="30">
        <v>2024</v>
      </c>
      <c r="B215" s="30">
        <v>6070090</v>
      </c>
      <c r="C215" s="27">
        <v>3</v>
      </c>
      <c r="D215" s="30">
        <v>6070091</v>
      </c>
      <c r="E215" s="32" t="s">
        <v>380</v>
      </c>
      <c r="F215" s="32">
        <v>4</v>
      </c>
      <c r="G215" s="30" t="s">
        <v>730</v>
      </c>
      <c r="H215" s="30" t="s">
        <v>742</v>
      </c>
      <c r="I215" s="30" t="s">
        <v>716</v>
      </c>
      <c r="J215" s="30"/>
      <c r="K215" s="30"/>
    </row>
    <row r="216" spans="1:11">
      <c r="A216" s="30">
        <v>2025</v>
      </c>
      <c r="B216" s="30">
        <v>6070090</v>
      </c>
      <c r="C216" s="27">
        <v>3</v>
      </c>
      <c r="D216" s="30">
        <v>6070091</v>
      </c>
      <c r="E216" s="32" t="s">
        <v>380</v>
      </c>
      <c r="F216" s="32">
        <v>4</v>
      </c>
      <c r="G216" s="30" t="s">
        <v>730</v>
      </c>
      <c r="H216" s="30" t="s">
        <v>743</v>
      </c>
      <c r="I216" s="30" t="s">
        <v>716</v>
      </c>
      <c r="J216" s="30"/>
      <c r="K216" s="30"/>
    </row>
    <row r="217" spans="1:11">
      <c r="A217" s="30">
        <v>2026</v>
      </c>
      <c r="B217" s="30">
        <v>6070090</v>
      </c>
      <c r="C217" s="27">
        <v>3</v>
      </c>
      <c r="D217" s="30">
        <v>6070091</v>
      </c>
      <c r="E217" s="32" t="s">
        <v>380</v>
      </c>
      <c r="F217" s="32">
        <v>5</v>
      </c>
      <c r="G217" s="30" t="s">
        <v>744</v>
      </c>
      <c r="H217" s="30" t="s">
        <v>745</v>
      </c>
      <c r="I217" s="30" t="s">
        <v>716</v>
      </c>
      <c r="J217" s="30"/>
      <c r="K217" s="30"/>
    </row>
    <row r="218" spans="1:11">
      <c r="A218" s="30">
        <v>2027</v>
      </c>
      <c r="B218" s="30">
        <v>6070090</v>
      </c>
      <c r="C218" s="27">
        <v>3</v>
      </c>
      <c r="D218" s="30">
        <v>6070091</v>
      </c>
      <c r="E218" s="32" t="s">
        <v>380</v>
      </c>
      <c r="F218" s="32">
        <v>5</v>
      </c>
      <c r="G218" s="30" t="s">
        <v>744</v>
      </c>
      <c r="H218" s="30" t="s">
        <v>746</v>
      </c>
      <c r="I218" s="30" t="s">
        <v>716</v>
      </c>
      <c r="J218" s="30"/>
      <c r="K218" s="30"/>
    </row>
    <row r="219" spans="1:11">
      <c r="A219" s="30">
        <v>2028</v>
      </c>
      <c r="B219" s="30">
        <v>6070090</v>
      </c>
      <c r="C219" s="27">
        <v>3</v>
      </c>
      <c r="D219" s="30">
        <v>6070091</v>
      </c>
      <c r="E219" s="32" t="s">
        <v>380</v>
      </c>
      <c r="F219" s="32">
        <v>5</v>
      </c>
      <c r="G219" s="30" t="s">
        <v>744</v>
      </c>
      <c r="H219" s="30" t="s">
        <v>747</v>
      </c>
      <c r="I219" s="30" t="s">
        <v>716</v>
      </c>
      <c r="J219" s="30"/>
      <c r="K219" s="30"/>
    </row>
    <row r="220" spans="1:11">
      <c r="A220" s="30">
        <v>2029</v>
      </c>
      <c r="B220" s="30">
        <v>6070090</v>
      </c>
      <c r="C220" s="27">
        <v>3</v>
      </c>
      <c r="D220" s="30">
        <v>6070091</v>
      </c>
      <c r="E220" s="32" t="s">
        <v>380</v>
      </c>
      <c r="F220" s="32">
        <v>5</v>
      </c>
      <c r="G220" s="30" t="s">
        <v>744</v>
      </c>
      <c r="H220" s="30" t="s">
        <v>748</v>
      </c>
      <c r="I220" s="30" t="s">
        <v>716</v>
      </c>
      <c r="J220" s="30"/>
      <c r="K220" s="30"/>
    </row>
    <row r="221" spans="1:11">
      <c r="A221" s="30">
        <v>2030</v>
      </c>
      <c r="B221" s="30">
        <v>6070090</v>
      </c>
      <c r="C221" s="27">
        <v>3</v>
      </c>
      <c r="D221" s="30">
        <v>6070091</v>
      </c>
      <c r="E221" s="32" t="s">
        <v>380</v>
      </c>
      <c r="F221" s="32">
        <v>5</v>
      </c>
      <c r="G221" s="30" t="s">
        <v>744</v>
      </c>
      <c r="H221" s="30" t="s">
        <v>749</v>
      </c>
      <c r="I221" s="30" t="s">
        <v>716</v>
      </c>
      <c r="J221" s="30"/>
      <c r="K221" s="30"/>
    </row>
    <row r="222" spans="1:11">
      <c r="A222" s="30">
        <v>2031</v>
      </c>
      <c r="B222" s="30">
        <v>6070090</v>
      </c>
      <c r="C222" s="27">
        <v>3</v>
      </c>
      <c r="D222" s="30">
        <v>6070091</v>
      </c>
      <c r="E222" s="32" t="s">
        <v>380</v>
      </c>
      <c r="F222" s="32">
        <v>5</v>
      </c>
      <c r="G222" s="30" t="s">
        <v>744</v>
      </c>
      <c r="H222" s="30" t="s">
        <v>750</v>
      </c>
      <c r="I222" s="30" t="s">
        <v>716</v>
      </c>
      <c r="J222" s="30"/>
      <c r="K222" s="30"/>
    </row>
    <row r="223" spans="1:11">
      <c r="A223" s="30">
        <v>2032</v>
      </c>
      <c r="B223" s="30">
        <v>6070090</v>
      </c>
      <c r="C223" s="27">
        <v>3</v>
      </c>
      <c r="D223" s="30">
        <v>6070091</v>
      </c>
      <c r="E223" s="32" t="s">
        <v>380</v>
      </c>
      <c r="F223" s="32">
        <v>5</v>
      </c>
      <c r="G223" s="30" t="s">
        <v>744</v>
      </c>
      <c r="H223" s="30" t="s">
        <v>751</v>
      </c>
      <c r="I223" s="30" t="s">
        <v>716</v>
      </c>
      <c r="J223" s="30"/>
      <c r="K223" s="30"/>
    </row>
    <row r="224" spans="1:11">
      <c r="A224" s="30">
        <v>2033</v>
      </c>
      <c r="B224" s="30">
        <v>6070090</v>
      </c>
      <c r="C224" s="27">
        <v>3</v>
      </c>
      <c r="D224" s="30">
        <v>6070091</v>
      </c>
      <c r="E224" s="32" t="s">
        <v>380</v>
      </c>
      <c r="F224" s="32">
        <v>5</v>
      </c>
      <c r="G224" s="30" t="s">
        <v>744</v>
      </c>
      <c r="H224" s="30" t="s">
        <v>752</v>
      </c>
      <c r="I224" s="30" t="s">
        <v>716</v>
      </c>
      <c r="J224" s="30"/>
      <c r="K224" s="30"/>
    </row>
    <row r="225" spans="1:11">
      <c r="A225" s="30">
        <v>2034</v>
      </c>
      <c r="B225" s="30">
        <v>6070090</v>
      </c>
      <c r="C225" s="27">
        <v>3</v>
      </c>
      <c r="D225" s="30">
        <v>6070091</v>
      </c>
      <c r="E225" s="32" t="s">
        <v>380</v>
      </c>
      <c r="F225" s="32">
        <v>5</v>
      </c>
      <c r="G225" s="30" t="s">
        <v>744</v>
      </c>
      <c r="H225" s="30" t="s">
        <v>753</v>
      </c>
      <c r="I225" s="30" t="s">
        <v>716</v>
      </c>
      <c r="J225" s="30"/>
      <c r="K225" s="30"/>
    </row>
    <row r="226" spans="1:11">
      <c r="A226" s="30">
        <v>2035</v>
      </c>
      <c r="B226" s="30">
        <v>6070090</v>
      </c>
      <c r="C226" s="27">
        <v>3</v>
      </c>
      <c r="D226" s="30">
        <v>6070091</v>
      </c>
      <c r="E226" s="32" t="s">
        <v>380</v>
      </c>
      <c r="F226" s="32">
        <v>6</v>
      </c>
      <c r="G226" s="30" t="s">
        <v>744</v>
      </c>
      <c r="H226" s="30" t="s">
        <v>754</v>
      </c>
      <c r="I226" s="30" t="s">
        <v>716</v>
      </c>
      <c r="J226" s="30"/>
      <c r="K226" s="30"/>
    </row>
    <row r="227" spans="1:11">
      <c r="A227" s="30">
        <v>2036</v>
      </c>
      <c r="B227" s="30">
        <v>6070090</v>
      </c>
      <c r="C227" s="27">
        <v>3</v>
      </c>
      <c r="D227" s="30">
        <v>6070091</v>
      </c>
      <c r="E227" s="32" t="s">
        <v>380</v>
      </c>
      <c r="F227" s="32">
        <v>6</v>
      </c>
      <c r="G227" s="30" t="s">
        <v>744</v>
      </c>
      <c r="H227" s="30" t="s">
        <v>755</v>
      </c>
      <c r="I227" s="30" t="s">
        <v>716</v>
      </c>
      <c r="J227" s="30"/>
      <c r="K227" s="30"/>
    </row>
    <row r="228" spans="1:11">
      <c r="A228" s="30">
        <v>2037</v>
      </c>
      <c r="B228" s="30">
        <v>6070090</v>
      </c>
      <c r="C228" s="27">
        <v>3</v>
      </c>
      <c r="D228" s="30">
        <v>6070091</v>
      </c>
      <c r="E228" s="32" t="s">
        <v>380</v>
      </c>
      <c r="F228" s="32">
        <v>6</v>
      </c>
      <c r="G228" s="30" t="s">
        <v>744</v>
      </c>
      <c r="H228" s="30" t="s">
        <v>756</v>
      </c>
      <c r="I228" s="30" t="s">
        <v>716</v>
      </c>
      <c r="J228" s="30"/>
      <c r="K228" s="30"/>
    </row>
    <row r="229" spans="1:11">
      <c r="A229" s="30">
        <v>2038</v>
      </c>
      <c r="B229" s="30">
        <v>6070090</v>
      </c>
      <c r="C229" s="27">
        <v>3</v>
      </c>
      <c r="D229" s="30">
        <v>6070091</v>
      </c>
      <c r="E229" s="32" t="s">
        <v>380</v>
      </c>
      <c r="F229" s="32">
        <v>6</v>
      </c>
      <c r="G229" s="30" t="s">
        <v>744</v>
      </c>
      <c r="H229" s="30" t="s">
        <v>757</v>
      </c>
      <c r="I229" s="30" t="s">
        <v>716</v>
      </c>
      <c r="J229" s="30"/>
      <c r="K229" s="30"/>
    </row>
    <row r="230" spans="1:11">
      <c r="A230" s="30">
        <v>2039</v>
      </c>
      <c r="B230" s="30">
        <v>6070090</v>
      </c>
      <c r="C230" s="27">
        <v>3</v>
      </c>
      <c r="D230" s="30">
        <v>6070091</v>
      </c>
      <c r="E230" s="32" t="s">
        <v>380</v>
      </c>
      <c r="F230" s="32">
        <v>6</v>
      </c>
      <c r="G230" s="30" t="s">
        <v>744</v>
      </c>
      <c r="H230" s="30" t="s">
        <v>758</v>
      </c>
      <c r="I230" s="30" t="s">
        <v>716</v>
      </c>
      <c r="J230" s="30"/>
      <c r="K230" s="30"/>
    </row>
    <row r="231" spans="1:11">
      <c r="A231" s="30">
        <v>2040</v>
      </c>
      <c r="B231" s="30">
        <v>6070090</v>
      </c>
      <c r="C231" s="27">
        <v>3</v>
      </c>
      <c r="D231" s="30">
        <v>6070091</v>
      </c>
      <c r="E231" s="32" t="s">
        <v>380</v>
      </c>
      <c r="F231" s="32">
        <v>6</v>
      </c>
      <c r="G231" s="30" t="s">
        <v>744</v>
      </c>
      <c r="H231" s="30" t="s">
        <v>759</v>
      </c>
      <c r="I231" s="30" t="s">
        <v>716</v>
      </c>
      <c r="J231" s="30"/>
      <c r="K231" s="30"/>
    </row>
    <row r="232" spans="1:11">
      <c r="A232" s="30">
        <v>2041</v>
      </c>
      <c r="B232" s="30">
        <v>6070090</v>
      </c>
      <c r="C232" s="27">
        <v>3</v>
      </c>
      <c r="D232" s="30">
        <v>6070091</v>
      </c>
      <c r="E232" s="32" t="s">
        <v>380</v>
      </c>
      <c r="F232" s="32">
        <v>6</v>
      </c>
      <c r="G232" s="30" t="s">
        <v>744</v>
      </c>
      <c r="H232" s="30" t="s">
        <v>760</v>
      </c>
      <c r="I232" s="30" t="s">
        <v>716</v>
      </c>
      <c r="J232" s="30"/>
      <c r="K232" s="30"/>
    </row>
    <row r="233" spans="1:11">
      <c r="A233" s="30">
        <v>2042</v>
      </c>
      <c r="B233" s="30">
        <v>6070090</v>
      </c>
      <c r="C233" s="27">
        <v>3</v>
      </c>
      <c r="D233" s="30">
        <v>6070091</v>
      </c>
      <c r="E233" s="32" t="s">
        <v>380</v>
      </c>
      <c r="F233" s="32">
        <v>6</v>
      </c>
      <c r="G233" s="30" t="s">
        <v>744</v>
      </c>
      <c r="H233" s="30" t="s">
        <v>761</v>
      </c>
      <c r="I233" s="30" t="s">
        <v>716</v>
      </c>
      <c r="J233" s="30"/>
      <c r="K233" s="30"/>
    </row>
    <row r="234" spans="1:11">
      <c r="A234" s="30">
        <v>2043</v>
      </c>
      <c r="B234" s="30">
        <v>6070090</v>
      </c>
      <c r="C234" s="27">
        <v>3</v>
      </c>
      <c r="D234" s="30">
        <v>6070091</v>
      </c>
      <c r="E234" s="32" t="s">
        <v>380</v>
      </c>
      <c r="F234" s="32">
        <v>6</v>
      </c>
      <c r="G234" s="30" t="s">
        <v>744</v>
      </c>
      <c r="H234" s="30" t="s">
        <v>762</v>
      </c>
      <c r="I234" s="30" t="s">
        <v>716</v>
      </c>
      <c r="J234" s="30"/>
      <c r="K234" s="30"/>
    </row>
    <row r="235" spans="1:11">
      <c r="A235" s="30">
        <v>2044</v>
      </c>
      <c r="B235" s="30">
        <v>6070090</v>
      </c>
      <c r="C235" s="27">
        <v>3</v>
      </c>
      <c r="D235" s="30">
        <v>6070091</v>
      </c>
      <c r="E235" s="32" t="s">
        <v>380</v>
      </c>
      <c r="F235" s="32">
        <v>6</v>
      </c>
      <c r="G235" s="30" t="s">
        <v>744</v>
      </c>
      <c r="H235" s="30" t="s">
        <v>763</v>
      </c>
      <c r="I235" s="30" t="s">
        <v>716</v>
      </c>
      <c r="J235" s="30"/>
      <c r="K235" s="30"/>
    </row>
    <row r="236" spans="1:11">
      <c r="A236" s="30">
        <v>2045</v>
      </c>
      <c r="B236" s="30">
        <v>6070090</v>
      </c>
      <c r="C236" s="27">
        <v>3</v>
      </c>
      <c r="D236" s="30">
        <v>6070091</v>
      </c>
      <c r="E236" s="32" t="s">
        <v>380</v>
      </c>
      <c r="F236" s="32">
        <v>6</v>
      </c>
      <c r="G236" s="30" t="s">
        <v>744</v>
      </c>
      <c r="H236" s="30" t="s">
        <v>764</v>
      </c>
      <c r="I236" s="30" t="s">
        <v>716</v>
      </c>
      <c r="J236" s="30"/>
      <c r="K236" s="30"/>
    </row>
    <row r="237" spans="1:11">
      <c r="A237" s="30">
        <v>2046</v>
      </c>
      <c r="B237" s="30">
        <v>6070090</v>
      </c>
      <c r="C237" s="27">
        <v>3</v>
      </c>
      <c r="D237" s="30">
        <v>6070091</v>
      </c>
      <c r="E237" s="32" t="s">
        <v>380</v>
      </c>
      <c r="F237" s="32">
        <v>6</v>
      </c>
      <c r="G237" s="30" t="s">
        <v>744</v>
      </c>
      <c r="H237" s="30" t="s">
        <v>765</v>
      </c>
      <c r="I237" s="30" t="s">
        <v>716</v>
      </c>
      <c r="J237" s="30"/>
      <c r="K237" s="30"/>
    </row>
    <row r="238" spans="1:11">
      <c r="A238" s="30">
        <v>2047</v>
      </c>
      <c r="B238" s="30">
        <v>6070090</v>
      </c>
      <c r="C238" s="27">
        <v>3</v>
      </c>
      <c r="D238" s="30">
        <v>6070091</v>
      </c>
      <c r="E238" s="32" t="s">
        <v>380</v>
      </c>
      <c r="F238" s="32">
        <v>6</v>
      </c>
      <c r="G238" s="30" t="s">
        <v>744</v>
      </c>
      <c r="H238" s="30" t="s">
        <v>766</v>
      </c>
      <c r="I238" s="30" t="s">
        <v>716</v>
      </c>
      <c r="J238" s="30"/>
      <c r="K238" s="30"/>
    </row>
    <row r="239" spans="1:11">
      <c r="A239" s="30">
        <v>2048</v>
      </c>
      <c r="B239" s="30">
        <v>6070090</v>
      </c>
      <c r="C239" s="27">
        <v>3</v>
      </c>
      <c r="D239" s="30">
        <v>6070091</v>
      </c>
      <c r="E239" s="32" t="s">
        <v>380</v>
      </c>
      <c r="F239" s="32">
        <v>6</v>
      </c>
      <c r="G239" s="30" t="s">
        <v>744</v>
      </c>
      <c r="H239" s="30" t="s">
        <v>767</v>
      </c>
      <c r="I239" s="30" t="s">
        <v>716</v>
      </c>
      <c r="J239" s="30"/>
      <c r="K239" s="30"/>
    </row>
    <row r="240" spans="1:11">
      <c r="A240" s="30">
        <v>2049</v>
      </c>
      <c r="B240" s="30">
        <v>6070090</v>
      </c>
      <c r="C240" s="27">
        <v>3</v>
      </c>
      <c r="D240" s="30">
        <v>6070091</v>
      </c>
      <c r="E240" s="32" t="s">
        <v>380</v>
      </c>
      <c r="F240" s="32">
        <v>6</v>
      </c>
      <c r="G240" s="30" t="s">
        <v>744</v>
      </c>
      <c r="H240" s="30" t="s">
        <v>768</v>
      </c>
      <c r="I240" s="30" t="s">
        <v>716</v>
      </c>
      <c r="J240" s="30"/>
      <c r="K240" s="30"/>
    </row>
    <row r="241" spans="1:11">
      <c r="A241" s="30">
        <v>2101</v>
      </c>
      <c r="B241" s="30">
        <v>6070090</v>
      </c>
      <c r="C241" s="27">
        <v>3</v>
      </c>
      <c r="D241" s="30">
        <v>6070091</v>
      </c>
      <c r="E241" s="32" t="s">
        <v>380</v>
      </c>
      <c r="F241" s="32">
        <v>1</v>
      </c>
      <c r="G241" s="30" t="s">
        <v>769</v>
      </c>
      <c r="H241" s="30" t="s">
        <v>770</v>
      </c>
      <c r="I241" s="30" t="s">
        <v>771</v>
      </c>
      <c r="J241" s="30"/>
      <c r="K241" s="30"/>
    </row>
    <row r="242" spans="1:11">
      <c r="A242" s="30">
        <v>2102</v>
      </c>
      <c r="B242" s="30">
        <v>6070090</v>
      </c>
      <c r="C242" s="27">
        <v>3</v>
      </c>
      <c r="D242" s="30">
        <v>6070091</v>
      </c>
      <c r="E242" s="32" t="s">
        <v>380</v>
      </c>
      <c r="F242" s="32">
        <v>1</v>
      </c>
      <c r="G242" s="30" t="s">
        <v>769</v>
      </c>
      <c r="H242" s="30" t="s">
        <v>772</v>
      </c>
      <c r="I242" s="30" t="s">
        <v>771</v>
      </c>
      <c r="J242" s="30"/>
      <c r="K242" s="30"/>
    </row>
    <row r="243" spans="1:11">
      <c r="A243" s="30">
        <v>2103</v>
      </c>
      <c r="B243" s="30">
        <v>6070090</v>
      </c>
      <c r="C243" s="27">
        <v>3</v>
      </c>
      <c r="D243" s="30">
        <v>6070091</v>
      </c>
      <c r="E243" s="32" t="s">
        <v>380</v>
      </c>
      <c r="F243" s="32">
        <v>1</v>
      </c>
      <c r="G243" s="30" t="s">
        <v>769</v>
      </c>
      <c r="H243" s="30" t="s">
        <v>773</v>
      </c>
      <c r="I243" s="30" t="s">
        <v>771</v>
      </c>
      <c r="J243" s="30"/>
      <c r="K243" s="30"/>
    </row>
    <row r="244" spans="1:11">
      <c r="A244" s="30">
        <v>2104</v>
      </c>
      <c r="B244" s="30">
        <v>6070090</v>
      </c>
      <c r="C244" s="27">
        <v>3</v>
      </c>
      <c r="D244" s="30">
        <v>6070091</v>
      </c>
      <c r="E244" s="32" t="s">
        <v>380</v>
      </c>
      <c r="F244" s="32">
        <v>1</v>
      </c>
      <c r="G244" s="30" t="s">
        <v>769</v>
      </c>
      <c r="H244" s="30" t="s">
        <v>774</v>
      </c>
      <c r="I244" s="30" t="s">
        <v>771</v>
      </c>
      <c r="J244" s="30"/>
      <c r="K244" s="30"/>
    </row>
    <row r="245" spans="1:11">
      <c r="A245" s="30">
        <v>2105</v>
      </c>
      <c r="B245" s="30">
        <v>6070090</v>
      </c>
      <c r="C245" s="27">
        <v>3</v>
      </c>
      <c r="D245" s="30">
        <v>6070091</v>
      </c>
      <c r="E245" s="32" t="s">
        <v>380</v>
      </c>
      <c r="F245" s="32">
        <v>2</v>
      </c>
      <c r="G245" s="30" t="s">
        <v>775</v>
      </c>
      <c r="H245" s="30" t="s">
        <v>776</v>
      </c>
      <c r="I245" s="30" t="s">
        <v>771</v>
      </c>
      <c r="J245" s="30"/>
      <c r="K245" s="30"/>
    </row>
    <row r="246" spans="1:11">
      <c r="A246" s="30">
        <v>2106</v>
      </c>
      <c r="B246" s="30">
        <v>6070090</v>
      </c>
      <c r="C246" s="27">
        <v>3</v>
      </c>
      <c r="D246" s="30">
        <v>6070091</v>
      </c>
      <c r="E246" s="32" t="s">
        <v>380</v>
      </c>
      <c r="F246" s="32">
        <v>2</v>
      </c>
      <c r="G246" s="30" t="s">
        <v>775</v>
      </c>
      <c r="H246" s="30" t="s">
        <v>777</v>
      </c>
      <c r="I246" s="30" t="s">
        <v>771</v>
      </c>
      <c r="J246" s="30"/>
      <c r="K246" s="30"/>
    </row>
    <row r="247" spans="1:11">
      <c r="A247" s="30">
        <v>2107</v>
      </c>
      <c r="B247" s="30">
        <v>6070090</v>
      </c>
      <c r="C247" s="27">
        <v>3</v>
      </c>
      <c r="D247" s="30">
        <v>6070091</v>
      </c>
      <c r="E247" s="32" t="s">
        <v>380</v>
      </c>
      <c r="F247" s="32">
        <v>2</v>
      </c>
      <c r="G247" s="30" t="s">
        <v>775</v>
      </c>
      <c r="H247" s="30" t="s">
        <v>778</v>
      </c>
      <c r="I247" s="30" t="s">
        <v>771</v>
      </c>
      <c r="J247" s="30"/>
      <c r="K247" s="30"/>
    </row>
    <row r="248" spans="1:11">
      <c r="A248" s="30">
        <v>2108</v>
      </c>
      <c r="B248" s="30">
        <v>6070090</v>
      </c>
      <c r="C248" s="27">
        <v>3</v>
      </c>
      <c r="D248" s="30">
        <v>6070091</v>
      </c>
      <c r="E248" s="32" t="s">
        <v>380</v>
      </c>
      <c r="F248" s="32">
        <v>3</v>
      </c>
      <c r="G248" s="30" t="s">
        <v>779</v>
      </c>
      <c r="H248" s="30" t="s">
        <v>780</v>
      </c>
      <c r="I248" s="30" t="s">
        <v>771</v>
      </c>
      <c r="J248" s="30"/>
      <c r="K248" s="30"/>
    </row>
    <row r="249" spans="1:11">
      <c r="A249" s="30">
        <v>2109</v>
      </c>
      <c r="B249" s="30">
        <v>6070090</v>
      </c>
      <c r="C249" s="27">
        <v>3</v>
      </c>
      <c r="D249" s="30">
        <v>6070091</v>
      </c>
      <c r="E249" s="32" t="s">
        <v>380</v>
      </c>
      <c r="F249" s="32">
        <v>3</v>
      </c>
      <c r="G249" s="30" t="s">
        <v>779</v>
      </c>
      <c r="H249" s="30" t="s">
        <v>781</v>
      </c>
      <c r="I249" s="30" t="s">
        <v>771</v>
      </c>
      <c r="J249" s="30"/>
      <c r="K249" s="30"/>
    </row>
    <row r="250" spans="1:11">
      <c r="A250" s="30">
        <v>2110</v>
      </c>
      <c r="B250" s="30">
        <v>6070090</v>
      </c>
      <c r="C250" s="27">
        <v>3</v>
      </c>
      <c r="D250" s="30">
        <v>6070091</v>
      </c>
      <c r="E250" s="32" t="s">
        <v>380</v>
      </c>
      <c r="F250" s="32">
        <v>3</v>
      </c>
      <c r="G250" s="30" t="s">
        <v>779</v>
      </c>
      <c r="H250" s="30" t="s">
        <v>782</v>
      </c>
      <c r="I250" s="30" t="s">
        <v>771</v>
      </c>
      <c r="J250" s="30"/>
      <c r="K250" s="30"/>
    </row>
    <row r="251" spans="1:11">
      <c r="A251" s="30">
        <v>2111</v>
      </c>
      <c r="B251" s="30">
        <v>6070090</v>
      </c>
      <c r="C251" s="27">
        <v>3</v>
      </c>
      <c r="D251" s="30">
        <v>6070091</v>
      </c>
      <c r="E251" s="32" t="s">
        <v>380</v>
      </c>
      <c r="F251" s="32">
        <v>3</v>
      </c>
      <c r="G251" s="30" t="s">
        <v>779</v>
      </c>
      <c r="H251" s="30" t="s">
        <v>783</v>
      </c>
      <c r="I251" s="30" t="s">
        <v>771</v>
      </c>
      <c r="J251" s="30"/>
      <c r="K251" s="30"/>
    </row>
    <row r="252" spans="1:11">
      <c r="A252" s="30">
        <v>2112</v>
      </c>
      <c r="B252" s="30">
        <v>6070090</v>
      </c>
      <c r="C252" s="27">
        <v>3</v>
      </c>
      <c r="D252" s="30">
        <v>6070091</v>
      </c>
      <c r="E252" s="32" t="s">
        <v>380</v>
      </c>
      <c r="F252" s="32">
        <v>3</v>
      </c>
      <c r="G252" s="30" t="s">
        <v>779</v>
      </c>
      <c r="H252" s="30" t="s">
        <v>784</v>
      </c>
      <c r="I252" s="30" t="s">
        <v>771</v>
      </c>
      <c r="J252" s="30"/>
      <c r="K252" s="30"/>
    </row>
    <row r="253" spans="1:11">
      <c r="A253" s="30">
        <v>2113</v>
      </c>
      <c r="B253" s="30">
        <v>6070090</v>
      </c>
      <c r="C253" s="27">
        <v>3</v>
      </c>
      <c r="D253" s="30">
        <v>6070091</v>
      </c>
      <c r="E253" s="32" t="s">
        <v>380</v>
      </c>
      <c r="F253" s="32">
        <v>4</v>
      </c>
      <c r="G253" s="30" t="s">
        <v>785</v>
      </c>
      <c r="H253" s="30" t="s">
        <v>786</v>
      </c>
      <c r="I253" s="30" t="s">
        <v>771</v>
      </c>
      <c r="J253" s="30"/>
      <c r="K253" s="30"/>
    </row>
    <row r="254" spans="1:11">
      <c r="A254" s="30">
        <v>2114</v>
      </c>
      <c r="B254" s="30">
        <v>6070090</v>
      </c>
      <c r="C254" s="27">
        <v>3</v>
      </c>
      <c r="D254" s="30">
        <v>6070091</v>
      </c>
      <c r="E254" s="32" t="s">
        <v>380</v>
      </c>
      <c r="F254" s="32">
        <v>4</v>
      </c>
      <c r="G254" s="30" t="s">
        <v>785</v>
      </c>
      <c r="H254" s="30" t="s">
        <v>787</v>
      </c>
      <c r="I254" s="30" t="s">
        <v>771</v>
      </c>
      <c r="J254" s="30"/>
      <c r="K254" s="30"/>
    </row>
    <row r="255" spans="1:11">
      <c r="A255" s="30">
        <v>2115</v>
      </c>
      <c r="B255" s="30">
        <v>6070090</v>
      </c>
      <c r="C255" s="27">
        <v>3</v>
      </c>
      <c r="D255" s="30">
        <v>6070091</v>
      </c>
      <c r="E255" s="32" t="s">
        <v>380</v>
      </c>
      <c r="F255" s="32">
        <v>4</v>
      </c>
      <c r="G255" s="30" t="s">
        <v>785</v>
      </c>
      <c r="H255" s="30" t="s">
        <v>788</v>
      </c>
      <c r="I255" s="30" t="s">
        <v>771</v>
      </c>
      <c r="J255" s="30"/>
      <c r="K255" s="30"/>
    </row>
    <row r="256" spans="1:11">
      <c r="A256" s="30">
        <v>2116</v>
      </c>
      <c r="B256" s="30">
        <v>6070090</v>
      </c>
      <c r="C256" s="27">
        <v>3</v>
      </c>
      <c r="D256" s="30">
        <v>6070091</v>
      </c>
      <c r="E256" s="32" t="s">
        <v>380</v>
      </c>
      <c r="F256" s="32">
        <v>4</v>
      </c>
      <c r="G256" s="30" t="s">
        <v>785</v>
      </c>
      <c r="H256" s="30" t="s">
        <v>789</v>
      </c>
      <c r="I256" s="30" t="s">
        <v>771</v>
      </c>
      <c r="J256" s="30"/>
      <c r="K256" s="30"/>
    </row>
    <row r="257" spans="1:11">
      <c r="A257" s="30">
        <v>2117</v>
      </c>
      <c r="B257" s="30">
        <v>6070090</v>
      </c>
      <c r="C257" s="27">
        <v>3</v>
      </c>
      <c r="D257" s="30">
        <v>6070091</v>
      </c>
      <c r="E257" s="32" t="s">
        <v>380</v>
      </c>
      <c r="F257" s="32">
        <v>4</v>
      </c>
      <c r="G257" s="30" t="s">
        <v>785</v>
      </c>
      <c r="H257" s="30" t="s">
        <v>790</v>
      </c>
      <c r="I257" s="30" t="s">
        <v>771</v>
      </c>
      <c r="J257" s="30"/>
      <c r="K257" s="30"/>
    </row>
    <row r="258" spans="1:11">
      <c r="A258" s="30">
        <v>2118</v>
      </c>
      <c r="B258" s="30">
        <v>6070090</v>
      </c>
      <c r="C258" s="27">
        <v>3</v>
      </c>
      <c r="D258" s="30">
        <v>6070091</v>
      </c>
      <c r="E258" s="32" t="s">
        <v>380</v>
      </c>
      <c r="F258" s="32">
        <v>4</v>
      </c>
      <c r="G258" s="30" t="s">
        <v>785</v>
      </c>
      <c r="H258" s="30" t="s">
        <v>791</v>
      </c>
      <c r="I258" s="30" t="s">
        <v>771</v>
      </c>
      <c r="J258" s="30"/>
      <c r="K258" s="30"/>
    </row>
    <row r="259" spans="1:11">
      <c r="A259" s="30">
        <v>2119</v>
      </c>
      <c r="B259" s="30">
        <v>6070090</v>
      </c>
      <c r="C259" s="27">
        <v>3</v>
      </c>
      <c r="D259" s="30">
        <v>6070091</v>
      </c>
      <c r="E259" s="32" t="s">
        <v>380</v>
      </c>
      <c r="F259" s="32">
        <v>4</v>
      </c>
      <c r="G259" s="30" t="s">
        <v>785</v>
      </c>
      <c r="H259" s="30" t="s">
        <v>792</v>
      </c>
      <c r="I259" s="30" t="s">
        <v>771</v>
      </c>
      <c r="J259" s="30"/>
      <c r="K259" s="30"/>
    </row>
    <row r="260" spans="1:11">
      <c r="A260" s="30">
        <v>2120</v>
      </c>
      <c r="B260" s="30">
        <v>6070090</v>
      </c>
      <c r="C260" s="27">
        <v>3</v>
      </c>
      <c r="D260" s="30">
        <v>6070091</v>
      </c>
      <c r="E260" s="32" t="s">
        <v>380</v>
      </c>
      <c r="F260" s="32">
        <v>4</v>
      </c>
      <c r="G260" s="30" t="s">
        <v>785</v>
      </c>
      <c r="H260" s="30" t="s">
        <v>793</v>
      </c>
      <c r="I260" s="30" t="s">
        <v>771</v>
      </c>
      <c r="J260" s="30"/>
      <c r="K260" s="30"/>
    </row>
    <row r="261" spans="1:11">
      <c r="A261" s="30">
        <v>2121</v>
      </c>
      <c r="B261" s="30">
        <v>6070090</v>
      </c>
      <c r="C261" s="27">
        <v>3</v>
      </c>
      <c r="D261" s="30">
        <v>6070091</v>
      </c>
      <c r="E261" s="32" t="s">
        <v>380</v>
      </c>
      <c r="F261" s="32">
        <v>4</v>
      </c>
      <c r="G261" s="30" t="s">
        <v>785</v>
      </c>
      <c r="H261" s="30" t="s">
        <v>794</v>
      </c>
      <c r="I261" s="30" t="s">
        <v>771</v>
      </c>
      <c r="J261" s="30"/>
      <c r="K261" s="30"/>
    </row>
    <row r="262" spans="1:11">
      <c r="A262" s="30">
        <v>2122</v>
      </c>
      <c r="B262" s="30">
        <v>6070090</v>
      </c>
      <c r="C262" s="27">
        <v>3</v>
      </c>
      <c r="D262" s="30">
        <v>6070091</v>
      </c>
      <c r="E262" s="32" t="s">
        <v>380</v>
      </c>
      <c r="F262" s="32">
        <v>4</v>
      </c>
      <c r="G262" s="30" t="s">
        <v>785</v>
      </c>
      <c r="H262" s="30" t="s">
        <v>795</v>
      </c>
      <c r="I262" s="30" t="s">
        <v>771</v>
      </c>
      <c r="J262" s="30"/>
      <c r="K262" s="30"/>
    </row>
    <row r="263" spans="1:11">
      <c r="A263" s="30">
        <v>2123</v>
      </c>
      <c r="B263" s="30">
        <v>6070090</v>
      </c>
      <c r="C263" s="27">
        <v>3</v>
      </c>
      <c r="D263" s="30">
        <v>6070091</v>
      </c>
      <c r="E263" s="32" t="s">
        <v>380</v>
      </c>
      <c r="F263" s="32">
        <v>4</v>
      </c>
      <c r="G263" s="30" t="s">
        <v>785</v>
      </c>
      <c r="H263" s="30" t="s">
        <v>796</v>
      </c>
      <c r="I263" s="30" t="s">
        <v>771</v>
      </c>
      <c r="J263" s="30"/>
      <c r="K263" s="30"/>
    </row>
    <row r="264" spans="1:11">
      <c r="A264" s="30">
        <v>2124</v>
      </c>
      <c r="B264" s="30">
        <v>6070090</v>
      </c>
      <c r="C264" s="27">
        <v>3</v>
      </c>
      <c r="D264" s="30">
        <v>6070091</v>
      </c>
      <c r="E264" s="32" t="s">
        <v>380</v>
      </c>
      <c r="F264" s="32">
        <v>4</v>
      </c>
      <c r="G264" s="30" t="s">
        <v>785</v>
      </c>
      <c r="H264" s="30" t="s">
        <v>797</v>
      </c>
      <c r="I264" s="30" t="s">
        <v>771</v>
      </c>
      <c r="J264" s="30"/>
      <c r="K264" s="30"/>
    </row>
    <row r="265" spans="1:11">
      <c r="A265" s="30">
        <v>2125</v>
      </c>
      <c r="B265" s="30">
        <v>6070090</v>
      </c>
      <c r="C265" s="27">
        <v>3</v>
      </c>
      <c r="D265" s="30">
        <v>6070091</v>
      </c>
      <c r="E265" s="32" t="s">
        <v>380</v>
      </c>
      <c r="F265" s="32">
        <v>4</v>
      </c>
      <c r="G265" s="30" t="s">
        <v>785</v>
      </c>
      <c r="H265" s="30" t="s">
        <v>798</v>
      </c>
      <c r="I265" s="30" t="s">
        <v>771</v>
      </c>
      <c r="J265" s="30"/>
      <c r="K265" s="30"/>
    </row>
    <row r="266" spans="1:11">
      <c r="A266" s="30">
        <v>2126</v>
      </c>
      <c r="B266" s="30">
        <v>6070090</v>
      </c>
      <c r="C266" s="27">
        <v>3</v>
      </c>
      <c r="D266" s="30">
        <v>6070091</v>
      </c>
      <c r="E266" s="32" t="s">
        <v>380</v>
      </c>
      <c r="F266" s="32">
        <v>5</v>
      </c>
      <c r="G266" s="30" t="s">
        <v>799</v>
      </c>
      <c r="H266" s="30" t="s">
        <v>800</v>
      </c>
      <c r="I266" s="30" t="s">
        <v>771</v>
      </c>
      <c r="J266" s="30"/>
      <c r="K266" s="30"/>
    </row>
    <row r="267" spans="1:11">
      <c r="A267" s="30">
        <v>2127</v>
      </c>
      <c r="B267" s="30">
        <v>6070090</v>
      </c>
      <c r="C267" s="27">
        <v>3</v>
      </c>
      <c r="D267" s="30">
        <v>6070091</v>
      </c>
      <c r="E267" s="32" t="s">
        <v>380</v>
      </c>
      <c r="F267" s="32">
        <v>5</v>
      </c>
      <c r="G267" s="30" t="s">
        <v>799</v>
      </c>
      <c r="H267" s="30" t="s">
        <v>801</v>
      </c>
      <c r="I267" s="30" t="s">
        <v>771</v>
      </c>
      <c r="J267" s="30"/>
      <c r="K267" s="30"/>
    </row>
    <row r="268" spans="1:11">
      <c r="A268" s="30">
        <v>2128</v>
      </c>
      <c r="B268" s="30">
        <v>6070090</v>
      </c>
      <c r="C268" s="27">
        <v>3</v>
      </c>
      <c r="D268" s="30">
        <v>6070091</v>
      </c>
      <c r="E268" s="32" t="s">
        <v>380</v>
      </c>
      <c r="F268" s="32">
        <v>5</v>
      </c>
      <c r="G268" s="30" t="s">
        <v>799</v>
      </c>
      <c r="H268" s="30" t="s">
        <v>802</v>
      </c>
      <c r="I268" s="30" t="s">
        <v>771</v>
      </c>
      <c r="J268" s="30"/>
      <c r="K268" s="30"/>
    </row>
    <row r="269" spans="1:11">
      <c r="A269" s="30">
        <v>2129</v>
      </c>
      <c r="B269" s="30">
        <v>6070090</v>
      </c>
      <c r="C269" s="27">
        <v>3</v>
      </c>
      <c r="D269" s="30">
        <v>6070091</v>
      </c>
      <c r="E269" s="32" t="s">
        <v>380</v>
      </c>
      <c r="F269" s="32">
        <v>5</v>
      </c>
      <c r="G269" s="30" t="s">
        <v>799</v>
      </c>
      <c r="H269" s="30" t="s">
        <v>803</v>
      </c>
      <c r="I269" s="30" t="s">
        <v>771</v>
      </c>
      <c r="J269" s="30"/>
      <c r="K269" s="30"/>
    </row>
    <row r="270" spans="1:11">
      <c r="A270" s="30">
        <v>2130</v>
      </c>
      <c r="B270" s="30">
        <v>6070090</v>
      </c>
      <c r="C270" s="27">
        <v>3</v>
      </c>
      <c r="D270" s="30">
        <v>6070091</v>
      </c>
      <c r="E270" s="32" t="s">
        <v>380</v>
      </c>
      <c r="F270" s="32">
        <v>5</v>
      </c>
      <c r="G270" s="30" t="s">
        <v>799</v>
      </c>
      <c r="H270" s="30" t="s">
        <v>804</v>
      </c>
      <c r="I270" s="30" t="s">
        <v>771</v>
      </c>
      <c r="J270" s="30"/>
      <c r="K270" s="30"/>
    </row>
    <row r="271" spans="1:11">
      <c r="A271" s="30">
        <v>2131</v>
      </c>
      <c r="B271" s="30">
        <v>6070090</v>
      </c>
      <c r="C271" s="27">
        <v>3</v>
      </c>
      <c r="D271" s="30">
        <v>6070091</v>
      </c>
      <c r="E271" s="32" t="s">
        <v>380</v>
      </c>
      <c r="F271" s="32">
        <v>5</v>
      </c>
      <c r="G271" s="30" t="s">
        <v>799</v>
      </c>
      <c r="H271" s="30" t="s">
        <v>805</v>
      </c>
      <c r="I271" s="30" t="s">
        <v>771</v>
      </c>
      <c r="J271" s="30"/>
      <c r="K271" s="30"/>
    </row>
    <row r="272" spans="1:11">
      <c r="A272" s="30">
        <v>2132</v>
      </c>
      <c r="B272" s="30">
        <v>6070090</v>
      </c>
      <c r="C272" s="27">
        <v>3</v>
      </c>
      <c r="D272" s="30">
        <v>6070091</v>
      </c>
      <c r="E272" s="32" t="s">
        <v>380</v>
      </c>
      <c r="F272" s="32">
        <v>5</v>
      </c>
      <c r="G272" s="30" t="s">
        <v>799</v>
      </c>
      <c r="H272" s="30" t="s">
        <v>806</v>
      </c>
      <c r="I272" s="30" t="s">
        <v>771</v>
      </c>
      <c r="J272" s="30"/>
      <c r="K272" s="30"/>
    </row>
    <row r="273" spans="1:11">
      <c r="A273" s="30">
        <v>2133</v>
      </c>
      <c r="B273" s="30">
        <v>6070090</v>
      </c>
      <c r="C273" s="27">
        <v>3</v>
      </c>
      <c r="D273" s="30">
        <v>6070091</v>
      </c>
      <c r="E273" s="32" t="s">
        <v>380</v>
      </c>
      <c r="F273" s="32">
        <v>5</v>
      </c>
      <c r="G273" s="30" t="s">
        <v>799</v>
      </c>
      <c r="H273" s="30" t="s">
        <v>807</v>
      </c>
      <c r="I273" s="30" t="s">
        <v>771</v>
      </c>
      <c r="J273" s="30"/>
      <c r="K273" s="30"/>
    </row>
    <row r="274" spans="1:11">
      <c r="A274" s="30">
        <v>2134</v>
      </c>
      <c r="B274" s="30">
        <v>6070090</v>
      </c>
      <c r="C274" s="27">
        <v>3</v>
      </c>
      <c r="D274" s="30">
        <v>6070091</v>
      </c>
      <c r="E274" s="32" t="s">
        <v>380</v>
      </c>
      <c r="F274" s="32">
        <v>5</v>
      </c>
      <c r="G274" s="30" t="s">
        <v>799</v>
      </c>
      <c r="H274" s="30" t="s">
        <v>808</v>
      </c>
      <c r="I274" s="30" t="s">
        <v>771</v>
      </c>
      <c r="J274" s="30"/>
      <c r="K274" s="30"/>
    </row>
    <row r="275" spans="1:11">
      <c r="A275" s="30">
        <v>2135</v>
      </c>
      <c r="B275" s="30">
        <v>6070090</v>
      </c>
      <c r="C275" s="27">
        <v>3</v>
      </c>
      <c r="D275" s="30">
        <v>6070091</v>
      </c>
      <c r="E275" s="32" t="s">
        <v>380</v>
      </c>
      <c r="F275" s="32">
        <v>6</v>
      </c>
      <c r="G275" s="30" t="s">
        <v>799</v>
      </c>
      <c r="H275" s="30" t="s">
        <v>809</v>
      </c>
      <c r="I275" s="30" t="s">
        <v>771</v>
      </c>
      <c r="J275" s="30"/>
      <c r="K275" s="30"/>
    </row>
    <row r="276" spans="1:11">
      <c r="A276" s="30">
        <v>2136</v>
      </c>
      <c r="B276" s="30">
        <v>6070090</v>
      </c>
      <c r="C276" s="27">
        <v>3</v>
      </c>
      <c r="D276" s="30">
        <v>6070091</v>
      </c>
      <c r="E276" s="32" t="s">
        <v>380</v>
      </c>
      <c r="F276" s="32">
        <v>6</v>
      </c>
      <c r="G276" s="30" t="s">
        <v>799</v>
      </c>
      <c r="H276" s="30" t="s">
        <v>810</v>
      </c>
      <c r="I276" s="30" t="s">
        <v>771</v>
      </c>
      <c r="J276" s="30"/>
      <c r="K276" s="30"/>
    </row>
    <row r="277" spans="1:11">
      <c r="A277" s="30">
        <v>2137</v>
      </c>
      <c r="B277" s="30">
        <v>6070090</v>
      </c>
      <c r="C277" s="27">
        <v>3</v>
      </c>
      <c r="D277" s="30">
        <v>6070091</v>
      </c>
      <c r="E277" s="32" t="s">
        <v>380</v>
      </c>
      <c r="F277" s="32">
        <v>6</v>
      </c>
      <c r="G277" s="30" t="s">
        <v>799</v>
      </c>
      <c r="H277" s="30" t="s">
        <v>811</v>
      </c>
      <c r="I277" s="30" t="s">
        <v>771</v>
      </c>
      <c r="J277" s="30"/>
      <c r="K277" s="30"/>
    </row>
    <row r="278" spans="1:11">
      <c r="A278" s="30">
        <v>2138</v>
      </c>
      <c r="B278" s="30">
        <v>6070090</v>
      </c>
      <c r="C278" s="27">
        <v>3</v>
      </c>
      <c r="D278" s="30">
        <v>6070091</v>
      </c>
      <c r="E278" s="32" t="s">
        <v>380</v>
      </c>
      <c r="F278" s="32">
        <v>6</v>
      </c>
      <c r="G278" s="30" t="s">
        <v>799</v>
      </c>
      <c r="H278" s="30" t="s">
        <v>812</v>
      </c>
      <c r="I278" s="30" t="s">
        <v>771</v>
      </c>
      <c r="J278" s="30"/>
      <c r="K278" s="30"/>
    </row>
    <row r="279" spans="1:11">
      <c r="A279" s="30">
        <v>2139</v>
      </c>
      <c r="B279" s="30">
        <v>6070090</v>
      </c>
      <c r="C279" s="27">
        <v>3</v>
      </c>
      <c r="D279" s="30">
        <v>6070091</v>
      </c>
      <c r="E279" s="32" t="s">
        <v>380</v>
      </c>
      <c r="F279" s="32">
        <v>6</v>
      </c>
      <c r="G279" s="30" t="s">
        <v>799</v>
      </c>
      <c r="H279" s="30" t="s">
        <v>813</v>
      </c>
      <c r="I279" s="30" t="s">
        <v>771</v>
      </c>
      <c r="J279" s="30"/>
      <c r="K279" s="30"/>
    </row>
    <row r="280" spans="1:11">
      <c r="A280" s="30">
        <v>2140</v>
      </c>
      <c r="B280" s="30">
        <v>6070090</v>
      </c>
      <c r="C280" s="27">
        <v>3</v>
      </c>
      <c r="D280" s="30">
        <v>6070091</v>
      </c>
      <c r="E280" s="32" t="s">
        <v>380</v>
      </c>
      <c r="F280" s="32">
        <v>6</v>
      </c>
      <c r="G280" s="30" t="s">
        <v>799</v>
      </c>
      <c r="H280" s="30" t="s">
        <v>814</v>
      </c>
      <c r="I280" s="30" t="s">
        <v>771</v>
      </c>
      <c r="J280" s="30"/>
      <c r="K280" s="30"/>
    </row>
    <row r="281" spans="1:11">
      <c r="A281" s="30">
        <v>2141</v>
      </c>
      <c r="B281" s="30">
        <v>6070090</v>
      </c>
      <c r="C281" s="27">
        <v>3</v>
      </c>
      <c r="D281" s="30">
        <v>6070091</v>
      </c>
      <c r="E281" s="32" t="s">
        <v>380</v>
      </c>
      <c r="F281" s="32">
        <v>6</v>
      </c>
      <c r="G281" s="30" t="s">
        <v>799</v>
      </c>
      <c r="H281" s="30" t="s">
        <v>815</v>
      </c>
      <c r="I281" s="30" t="s">
        <v>771</v>
      </c>
      <c r="J281" s="30"/>
      <c r="K281" s="30"/>
    </row>
    <row r="282" spans="1:11">
      <c r="A282" s="30">
        <v>2142</v>
      </c>
      <c r="B282" s="30">
        <v>6070090</v>
      </c>
      <c r="C282" s="27">
        <v>3</v>
      </c>
      <c r="D282" s="30">
        <v>6070091</v>
      </c>
      <c r="E282" s="32" t="s">
        <v>380</v>
      </c>
      <c r="F282" s="32">
        <v>6</v>
      </c>
      <c r="G282" s="30" t="s">
        <v>799</v>
      </c>
      <c r="H282" s="30" t="s">
        <v>816</v>
      </c>
      <c r="I282" s="30" t="s">
        <v>771</v>
      </c>
      <c r="J282" s="30"/>
      <c r="K282" s="30"/>
    </row>
    <row r="283" spans="1:11">
      <c r="A283" s="30">
        <v>2143</v>
      </c>
      <c r="B283" s="30">
        <v>6070090</v>
      </c>
      <c r="C283" s="27">
        <v>3</v>
      </c>
      <c r="D283" s="30">
        <v>6070091</v>
      </c>
      <c r="E283" s="32" t="s">
        <v>380</v>
      </c>
      <c r="F283" s="32">
        <v>6</v>
      </c>
      <c r="G283" s="30" t="s">
        <v>799</v>
      </c>
      <c r="H283" s="30" t="s">
        <v>817</v>
      </c>
      <c r="I283" s="30" t="s">
        <v>771</v>
      </c>
      <c r="J283" s="30"/>
      <c r="K283" s="30"/>
    </row>
    <row r="284" spans="1:11">
      <c r="A284" s="30">
        <v>2144</v>
      </c>
      <c r="B284" s="30">
        <v>6070090</v>
      </c>
      <c r="C284" s="27">
        <v>3</v>
      </c>
      <c r="D284" s="30">
        <v>6070091</v>
      </c>
      <c r="E284" s="32" t="s">
        <v>380</v>
      </c>
      <c r="F284" s="32">
        <v>6</v>
      </c>
      <c r="G284" s="30" t="s">
        <v>799</v>
      </c>
      <c r="H284" s="30" t="s">
        <v>818</v>
      </c>
      <c r="I284" s="30" t="s">
        <v>771</v>
      </c>
      <c r="J284" s="30"/>
      <c r="K284" s="30"/>
    </row>
    <row r="285" spans="1:11">
      <c r="A285" s="30">
        <v>2145</v>
      </c>
      <c r="B285" s="30">
        <v>6070090</v>
      </c>
      <c r="C285" s="27">
        <v>3</v>
      </c>
      <c r="D285" s="30">
        <v>6070091</v>
      </c>
      <c r="E285" s="32" t="s">
        <v>380</v>
      </c>
      <c r="F285" s="32">
        <v>6</v>
      </c>
      <c r="G285" s="30" t="s">
        <v>799</v>
      </c>
      <c r="H285" s="30" t="s">
        <v>819</v>
      </c>
      <c r="I285" s="30" t="s">
        <v>771</v>
      </c>
      <c r="J285" s="30"/>
      <c r="K285" s="30"/>
    </row>
    <row r="286" spans="1:11">
      <c r="A286" s="30">
        <v>2146</v>
      </c>
      <c r="B286" s="30">
        <v>6070090</v>
      </c>
      <c r="C286" s="27">
        <v>3</v>
      </c>
      <c r="D286" s="30">
        <v>6070091</v>
      </c>
      <c r="E286" s="32" t="s">
        <v>380</v>
      </c>
      <c r="F286" s="32">
        <v>6</v>
      </c>
      <c r="G286" s="30" t="s">
        <v>799</v>
      </c>
      <c r="H286" s="30" t="s">
        <v>820</v>
      </c>
      <c r="I286" s="30" t="s">
        <v>771</v>
      </c>
      <c r="J286" s="30"/>
      <c r="K286" s="30"/>
    </row>
    <row r="287" spans="1:11">
      <c r="A287" s="30">
        <v>2147</v>
      </c>
      <c r="B287" s="30">
        <v>6070090</v>
      </c>
      <c r="C287" s="27">
        <v>3</v>
      </c>
      <c r="D287" s="30">
        <v>6070091</v>
      </c>
      <c r="E287" s="32" t="s">
        <v>380</v>
      </c>
      <c r="F287" s="32">
        <v>6</v>
      </c>
      <c r="G287" s="30" t="s">
        <v>799</v>
      </c>
      <c r="H287" s="30" t="s">
        <v>821</v>
      </c>
      <c r="I287" s="30" t="s">
        <v>771</v>
      </c>
      <c r="J287" s="30"/>
      <c r="K287" s="30"/>
    </row>
    <row r="288" spans="1:11">
      <c r="A288" s="30">
        <v>2148</v>
      </c>
      <c r="B288" s="30">
        <v>6070090</v>
      </c>
      <c r="C288" s="27">
        <v>3</v>
      </c>
      <c r="D288" s="30">
        <v>6070091</v>
      </c>
      <c r="E288" s="32" t="s">
        <v>380</v>
      </c>
      <c r="F288" s="32">
        <v>6</v>
      </c>
      <c r="G288" s="30" t="s">
        <v>799</v>
      </c>
      <c r="H288" s="30" t="s">
        <v>822</v>
      </c>
      <c r="I288" s="30" t="s">
        <v>771</v>
      </c>
      <c r="J288" s="30"/>
      <c r="K288" s="30"/>
    </row>
    <row r="289" spans="1:11">
      <c r="A289" s="30">
        <v>2149</v>
      </c>
      <c r="B289" s="30">
        <v>6070090</v>
      </c>
      <c r="C289" s="27">
        <v>3</v>
      </c>
      <c r="D289" s="30">
        <v>6070091</v>
      </c>
      <c r="E289" s="32" t="s">
        <v>380</v>
      </c>
      <c r="F289" s="32">
        <v>6</v>
      </c>
      <c r="G289" s="30" t="s">
        <v>799</v>
      </c>
      <c r="H289" s="30" t="s">
        <v>823</v>
      </c>
      <c r="I289" s="30" t="s">
        <v>771</v>
      </c>
      <c r="J289" s="30"/>
      <c r="K289" s="30"/>
    </row>
    <row r="290" spans="1:11">
      <c r="A290" s="30">
        <v>2201</v>
      </c>
      <c r="B290" s="30">
        <v>6070090</v>
      </c>
      <c r="C290" s="27">
        <v>3</v>
      </c>
      <c r="D290" s="30">
        <v>6070091</v>
      </c>
      <c r="E290" s="32" t="s">
        <v>380</v>
      </c>
      <c r="F290" s="32">
        <v>1</v>
      </c>
      <c r="G290" s="30" t="s">
        <v>824</v>
      </c>
      <c r="H290" s="30" t="s">
        <v>825</v>
      </c>
      <c r="I290" s="30" t="s">
        <v>826</v>
      </c>
      <c r="J290" s="30"/>
      <c r="K290" s="30"/>
    </row>
    <row r="291" spans="1:11">
      <c r="A291" s="30">
        <v>2202</v>
      </c>
      <c r="B291" s="30">
        <v>6070090</v>
      </c>
      <c r="C291" s="27">
        <v>3</v>
      </c>
      <c r="D291" s="30">
        <v>6070091</v>
      </c>
      <c r="E291" s="32" t="s">
        <v>380</v>
      </c>
      <c r="F291" s="32">
        <v>1</v>
      </c>
      <c r="G291" s="30" t="s">
        <v>824</v>
      </c>
      <c r="H291" s="30" t="s">
        <v>827</v>
      </c>
      <c r="I291" s="30" t="s">
        <v>826</v>
      </c>
      <c r="J291" s="30"/>
      <c r="K291" s="30"/>
    </row>
    <row r="292" spans="1:11">
      <c r="A292" s="30">
        <v>2203</v>
      </c>
      <c r="B292" s="30">
        <v>6070090</v>
      </c>
      <c r="C292" s="27">
        <v>3</v>
      </c>
      <c r="D292" s="30">
        <v>6070091</v>
      </c>
      <c r="E292" s="32" t="s">
        <v>380</v>
      </c>
      <c r="F292" s="32">
        <v>1</v>
      </c>
      <c r="G292" s="30" t="s">
        <v>824</v>
      </c>
      <c r="H292" s="30" t="s">
        <v>828</v>
      </c>
      <c r="I292" s="30" t="s">
        <v>826</v>
      </c>
      <c r="J292" s="30"/>
      <c r="K292" s="30"/>
    </row>
    <row r="293" spans="1:11">
      <c r="A293" s="30">
        <v>2204</v>
      </c>
      <c r="B293" s="30">
        <v>6070090</v>
      </c>
      <c r="C293" s="27">
        <v>3</v>
      </c>
      <c r="D293" s="30">
        <v>6070091</v>
      </c>
      <c r="E293" s="32" t="s">
        <v>380</v>
      </c>
      <c r="F293" s="32">
        <v>1</v>
      </c>
      <c r="G293" s="30" t="s">
        <v>824</v>
      </c>
      <c r="H293" s="30" t="s">
        <v>829</v>
      </c>
      <c r="I293" s="30" t="s">
        <v>826</v>
      </c>
      <c r="J293" s="30"/>
      <c r="K293" s="30"/>
    </row>
    <row r="294" spans="1:11">
      <c r="A294" s="30">
        <v>2205</v>
      </c>
      <c r="B294" s="30">
        <v>6070090</v>
      </c>
      <c r="C294" s="27">
        <v>3</v>
      </c>
      <c r="D294" s="30">
        <v>6070091</v>
      </c>
      <c r="E294" s="32" t="s">
        <v>380</v>
      </c>
      <c r="F294" s="32">
        <v>2</v>
      </c>
      <c r="G294" s="30" t="s">
        <v>830</v>
      </c>
      <c r="H294" s="30" t="s">
        <v>831</v>
      </c>
      <c r="I294" s="30" t="s">
        <v>826</v>
      </c>
      <c r="J294" s="30"/>
      <c r="K294" s="30"/>
    </row>
    <row r="295" spans="1:11">
      <c r="A295" s="30">
        <v>2206</v>
      </c>
      <c r="B295" s="30">
        <v>6070090</v>
      </c>
      <c r="C295" s="27">
        <v>3</v>
      </c>
      <c r="D295" s="30">
        <v>6070091</v>
      </c>
      <c r="E295" s="32" t="s">
        <v>380</v>
      </c>
      <c r="F295" s="32">
        <v>2</v>
      </c>
      <c r="G295" s="30" t="s">
        <v>830</v>
      </c>
      <c r="H295" s="30" t="s">
        <v>832</v>
      </c>
      <c r="I295" s="30" t="s">
        <v>826</v>
      </c>
      <c r="J295" s="30"/>
      <c r="K295" s="30"/>
    </row>
    <row r="296" spans="1:11">
      <c r="A296" s="30">
        <v>2207</v>
      </c>
      <c r="B296" s="30">
        <v>6070090</v>
      </c>
      <c r="C296" s="27">
        <v>3</v>
      </c>
      <c r="D296" s="30">
        <v>6070091</v>
      </c>
      <c r="E296" s="32" t="s">
        <v>380</v>
      </c>
      <c r="F296" s="32">
        <v>2</v>
      </c>
      <c r="G296" s="30" t="s">
        <v>830</v>
      </c>
      <c r="H296" s="30" t="s">
        <v>833</v>
      </c>
      <c r="I296" s="30" t="s">
        <v>826</v>
      </c>
      <c r="J296" s="30"/>
      <c r="K296" s="30"/>
    </row>
    <row r="297" spans="1:11">
      <c r="A297" s="30">
        <v>2208</v>
      </c>
      <c r="B297" s="30">
        <v>6070090</v>
      </c>
      <c r="C297" s="27">
        <v>3</v>
      </c>
      <c r="D297" s="30">
        <v>6070091</v>
      </c>
      <c r="E297" s="32" t="s">
        <v>380</v>
      </c>
      <c r="F297" s="32">
        <v>3</v>
      </c>
      <c r="G297" s="30" t="s">
        <v>834</v>
      </c>
      <c r="H297" s="30" t="s">
        <v>835</v>
      </c>
      <c r="I297" s="30" t="s">
        <v>826</v>
      </c>
      <c r="J297" s="30"/>
      <c r="K297" s="30"/>
    </row>
    <row r="298" spans="1:11">
      <c r="A298" s="30">
        <v>2209</v>
      </c>
      <c r="B298" s="30">
        <v>6070090</v>
      </c>
      <c r="C298" s="27">
        <v>3</v>
      </c>
      <c r="D298" s="30">
        <v>6070091</v>
      </c>
      <c r="E298" s="32" t="s">
        <v>380</v>
      </c>
      <c r="F298" s="32">
        <v>3</v>
      </c>
      <c r="G298" s="30" t="s">
        <v>834</v>
      </c>
      <c r="H298" s="30" t="s">
        <v>836</v>
      </c>
      <c r="I298" s="30" t="s">
        <v>826</v>
      </c>
      <c r="J298" s="30"/>
      <c r="K298" s="30"/>
    </row>
    <row r="299" spans="1:11">
      <c r="A299" s="30">
        <v>2210</v>
      </c>
      <c r="B299" s="30">
        <v>6070090</v>
      </c>
      <c r="C299" s="27">
        <v>3</v>
      </c>
      <c r="D299" s="30">
        <v>6070091</v>
      </c>
      <c r="E299" s="32" t="s">
        <v>380</v>
      </c>
      <c r="F299" s="32">
        <v>3</v>
      </c>
      <c r="G299" s="30" t="s">
        <v>834</v>
      </c>
      <c r="H299" s="30" t="s">
        <v>837</v>
      </c>
      <c r="I299" s="30" t="s">
        <v>826</v>
      </c>
      <c r="J299" s="30"/>
      <c r="K299" s="30"/>
    </row>
    <row r="300" spans="1:11">
      <c r="A300" s="30">
        <v>2211</v>
      </c>
      <c r="B300" s="30">
        <v>6070090</v>
      </c>
      <c r="C300" s="27">
        <v>3</v>
      </c>
      <c r="D300" s="30">
        <v>6070091</v>
      </c>
      <c r="E300" s="32" t="s">
        <v>380</v>
      </c>
      <c r="F300" s="32">
        <v>3</v>
      </c>
      <c r="G300" s="30" t="s">
        <v>834</v>
      </c>
      <c r="H300" s="30" t="s">
        <v>838</v>
      </c>
      <c r="I300" s="30" t="s">
        <v>826</v>
      </c>
      <c r="J300" s="30"/>
      <c r="K300" s="30"/>
    </row>
    <row r="301" spans="1:11">
      <c r="A301" s="30">
        <v>2212</v>
      </c>
      <c r="B301" s="30">
        <v>6070090</v>
      </c>
      <c r="C301" s="27">
        <v>3</v>
      </c>
      <c r="D301" s="30">
        <v>6070091</v>
      </c>
      <c r="E301" s="32" t="s">
        <v>380</v>
      </c>
      <c r="F301" s="32">
        <v>3</v>
      </c>
      <c r="G301" s="30" t="s">
        <v>834</v>
      </c>
      <c r="H301" s="30" t="s">
        <v>839</v>
      </c>
      <c r="I301" s="30" t="s">
        <v>826</v>
      </c>
      <c r="J301" s="30"/>
      <c r="K301" s="30"/>
    </row>
    <row r="302" spans="1:11">
      <c r="A302" s="30">
        <v>2213</v>
      </c>
      <c r="B302" s="30">
        <v>6070090</v>
      </c>
      <c r="C302" s="27">
        <v>3</v>
      </c>
      <c r="D302" s="30">
        <v>6070091</v>
      </c>
      <c r="E302" s="32" t="s">
        <v>380</v>
      </c>
      <c r="F302" s="32">
        <v>4</v>
      </c>
      <c r="G302" s="30" t="s">
        <v>840</v>
      </c>
      <c r="H302" s="30" t="s">
        <v>841</v>
      </c>
      <c r="I302" s="30" t="s">
        <v>826</v>
      </c>
      <c r="J302" s="30"/>
      <c r="K302" s="30"/>
    </row>
    <row r="303" spans="1:11">
      <c r="A303" s="30">
        <v>2214</v>
      </c>
      <c r="B303" s="30">
        <v>6070090</v>
      </c>
      <c r="C303" s="27">
        <v>3</v>
      </c>
      <c r="D303" s="30">
        <v>6070091</v>
      </c>
      <c r="E303" s="32" t="s">
        <v>380</v>
      </c>
      <c r="F303" s="32">
        <v>4</v>
      </c>
      <c r="G303" s="30" t="s">
        <v>840</v>
      </c>
      <c r="H303" s="30" t="s">
        <v>842</v>
      </c>
      <c r="I303" s="30" t="s">
        <v>826</v>
      </c>
      <c r="J303" s="30"/>
      <c r="K303" s="30"/>
    </row>
    <row r="304" spans="1:11">
      <c r="A304" s="30">
        <v>2215</v>
      </c>
      <c r="B304" s="30">
        <v>6070090</v>
      </c>
      <c r="C304" s="27">
        <v>3</v>
      </c>
      <c r="D304" s="30">
        <v>6070091</v>
      </c>
      <c r="E304" s="32" t="s">
        <v>380</v>
      </c>
      <c r="F304" s="32">
        <v>4</v>
      </c>
      <c r="G304" s="30" t="s">
        <v>840</v>
      </c>
      <c r="H304" s="30" t="s">
        <v>843</v>
      </c>
      <c r="I304" s="30" t="s">
        <v>826</v>
      </c>
      <c r="J304" s="30"/>
      <c r="K304" s="30"/>
    </row>
    <row r="305" spans="1:11">
      <c r="A305" s="30">
        <v>2216</v>
      </c>
      <c r="B305" s="30">
        <v>6070090</v>
      </c>
      <c r="C305" s="27">
        <v>3</v>
      </c>
      <c r="D305" s="30">
        <v>6070091</v>
      </c>
      <c r="E305" s="32" t="s">
        <v>380</v>
      </c>
      <c r="F305" s="32">
        <v>4</v>
      </c>
      <c r="G305" s="30" t="s">
        <v>840</v>
      </c>
      <c r="H305" s="30" t="s">
        <v>844</v>
      </c>
      <c r="I305" s="30" t="s">
        <v>826</v>
      </c>
      <c r="J305" s="30"/>
      <c r="K305" s="30"/>
    </row>
    <row r="306" spans="1:11">
      <c r="A306" s="30">
        <v>2217</v>
      </c>
      <c r="B306" s="30">
        <v>6070090</v>
      </c>
      <c r="C306" s="27">
        <v>3</v>
      </c>
      <c r="D306" s="30">
        <v>6070091</v>
      </c>
      <c r="E306" s="32" t="s">
        <v>380</v>
      </c>
      <c r="F306" s="32">
        <v>4</v>
      </c>
      <c r="G306" s="30" t="s">
        <v>840</v>
      </c>
      <c r="H306" s="30" t="s">
        <v>845</v>
      </c>
      <c r="I306" s="30" t="s">
        <v>826</v>
      </c>
      <c r="J306" s="30"/>
      <c r="K306" s="30"/>
    </row>
    <row r="307" spans="1:11">
      <c r="A307" s="30">
        <v>2218</v>
      </c>
      <c r="B307" s="30">
        <v>6070090</v>
      </c>
      <c r="C307" s="27">
        <v>3</v>
      </c>
      <c r="D307" s="30">
        <v>6070091</v>
      </c>
      <c r="E307" s="32" t="s">
        <v>380</v>
      </c>
      <c r="F307" s="32">
        <v>4</v>
      </c>
      <c r="G307" s="30" t="s">
        <v>840</v>
      </c>
      <c r="H307" s="30" t="s">
        <v>846</v>
      </c>
      <c r="I307" s="30" t="s">
        <v>826</v>
      </c>
      <c r="J307" s="30"/>
      <c r="K307" s="30"/>
    </row>
    <row r="308" spans="1:11">
      <c r="A308" s="30">
        <v>2219</v>
      </c>
      <c r="B308" s="30">
        <v>6070090</v>
      </c>
      <c r="C308" s="27">
        <v>3</v>
      </c>
      <c r="D308" s="30">
        <v>6070091</v>
      </c>
      <c r="E308" s="32" t="s">
        <v>380</v>
      </c>
      <c r="F308" s="32">
        <v>4</v>
      </c>
      <c r="G308" s="30" t="s">
        <v>840</v>
      </c>
      <c r="H308" s="30" t="s">
        <v>847</v>
      </c>
      <c r="I308" s="30" t="s">
        <v>826</v>
      </c>
      <c r="J308" s="30"/>
      <c r="K308" s="30"/>
    </row>
    <row r="309" spans="1:11">
      <c r="A309" s="30">
        <v>2220</v>
      </c>
      <c r="B309" s="30">
        <v>6070090</v>
      </c>
      <c r="C309" s="27">
        <v>3</v>
      </c>
      <c r="D309" s="30">
        <v>6070091</v>
      </c>
      <c r="E309" s="32" t="s">
        <v>380</v>
      </c>
      <c r="F309" s="32">
        <v>4</v>
      </c>
      <c r="G309" s="30" t="s">
        <v>840</v>
      </c>
      <c r="H309" s="30" t="s">
        <v>848</v>
      </c>
      <c r="I309" s="30" t="s">
        <v>826</v>
      </c>
      <c r="J309" s="30"/>
      <c r="K309" s="30"/>
    </row>
    <row r="310" spans="1:11">
      <c r="A310" s="30">
        <v>2221</v>
      </c>
      <c r="B310" s="30">
        <v>6070090</v>
      </c>
      <c r="C310" s="27">
        <v>3</v>
      </c>
      <c r="D310" s="30">
        <v>6070091</v>
      </c>
      <c r="E310" s="32" t="s">
        <v>380</v>
      </c>
      <c r="F310" s="32">
        <v>4</v>
      </c>
      <c r="G310" s="30" t="s">
        <v>840</v>
      </c>
      <c r="H310" s="30" t="s">
        <v>849</v>
      </c>
      <c r="I310" s="30" t="s">
        <v>826</v>
      </c>
      <c r="J310" s="30"/>
      <c r="K310" s="30"/>
    </row>
    <row r="311" spans="1:11">
      <c r="A311" s="30">
        <v>2222</v>
      </c>
      <c r="B311" s="30">
        <v>6070090</v>
      </c>
      <c r="C311" s="27">
        <v>3</v>
      </c>
      <c r="D311" s="30">
        <v>6070091</v>
      </c>
      <c r="E311" s="32" t="s">
        <v>380</v>
      </c>
      <c r="F311" s="32">
        <v>4</v>
      </c>
      <c r="G311" s="30" t="s">
        <v>840</v>
      </c>
      <c r="H311" s="30" t="s">
        <v>850</v>
      </c>
      <c r="I311" s="30" t="s">
        <v>826</v>
      </c>
      <c r="J311" s="30"/>
      <c r="K311" s="30"/>
    </row>
    <row r="312" spans="1:11">
      <c r="A312" s="30">
        <v>2223</v>
      </c>
      <c r="B312" s="30">
        <v>6070090</v>
      </c>
      <c r="C312" s="27">
        <v>3</v>
      </c>
      <c r="D312" s="30">
        <v>6070091</v>
      </c>
      <c r="E312" s="32" t="s">
        <v>380</v>
      </c>
      <c r="F312" s="32">
        <v>4</v>
      </c>
      <c r="G312" s="30" t="s">
        <v>840</v>
      </c>
      <c r="H312" s="30" t="s">
        <v>851</v>
      </c>
      <c r="I312" s="30" t="s">
        <v>826</v>
      </c>
      <c r="J312" s="30"/>
      <c r="K312" s="30"/>
    </row>
    <row r="313" spans="1:11">
      <c r="A313" s="30">
        <v>2224</v>
      </c>
      <c r="B313" s="30">
        <v>6070090</v>
      </c>
      <c r="C313" s="27">
        <v>3</v>
      </c>
      <c r="D313" s="30">
        <v>6070091</v>
      </c>
      <c r="E313" s="32" t="s">
        <v>380</v>
      </c>
      <c r="F313" s="32">
        <v>4</v>
      </c>
      <c r="G313" s="30" t="s">
        <v>840</v>
      </c>
      <c r="H313" s="30" t="s">
        <v>852</v>
      </c>
      <c r="I313" s="30" t="s">
        <v>826</v>
      </c>
      <c r="J313" s="30"/>
      <c r="K313" s="30"/>
    </row>
    <row r="314" spans="1:11">
      <c r="A314" s="30">
        <v>2225</v>
      </c>
      <c r="B314" s="30">
        <v>6070090</v>
      </c>
      <c r="C314" s="27">
        <v>3</v>
      </c>
      <c r="D314" s="30">
        <v>6070091</v>
      </c>
      <c r="E314" s="32" t="s">
        <v>380</v>
      </c>
      <c r="F314" s="32">
        <v>4</v>
      </c>
      <c r="G314" s="30" t="s">
        <v>840</v>
      </c>
      <c r="H314" s="30" t="s">
        <v>853</v>
      </c>
      <c r="I314" s="30" t="s">
        <v>826</v>
      </c>
      <c r="J314" s="30"/>
      <c r="K314" s="30"/>
    </row>
    <row r="315" spans="1:11">
      <c r="A315" s="30">
        <v>2226</v>
      </c>
      <c r="B315" s="30">
        <v>6070090</v>
      </c>
      <c r="C315" s="27">
        <v>3</v>
      </c>
      <c r="D315" s="30">
        <v>6070091</v>
      </c>
      <c r="E315" s="32" t="s">
        <v>380</v>
      </c>
      <c r="F315" s="32">
        <v>5</v>
      </c>
      <c r="G315" s="30" t="s">
        <v>854</v>
      </c>
      <c r="H315" s="30" t="s">
        <v>855</v>
      </c>
      <c r="I315" s="30" t="s">
        <v>826</v>
      </c>
      <c r="J315" s="30"/>
      <c r="K315" s="30"/>
    </row>
    <row r="316" spans="1:11">
      <c r="A316" s="30">
        <v>2227</v>
      </c>
      <c r="B316" s="30">
        <v>6070090</v>
      </c>
      <c r="C316" s="27">
        <v>3</v>
      </c>
      <c r="D316" s="30">
        <v>6070091</v>
      </c>
      <c r="E316" s="32" t="s">
        <v>380</v>
      </c>
      <c r="F316" s="32">
        <v>5</v>
      </c>
      <c r="G316" s="30" t="s">
        <v>854</v>
      </c>
      <c r="H316" s="30" t="s">
        <v>856</v>
      </c>
      <c r="I316" s="30" t="s">
        <v>826</v>
      </c>
      <c r="J316" s="30"/>
      <c r="K316" s="30"/>
    </row>
    <row r="317" spans="1:11">
      <c r="A317" s="30">
        <v>2228</v>
      </c>
      <c r="B317" s="30">
        <v>6070090</v>
      </c>
      <c r="C317" s="27">
        <v>3</v>
      </c>
      <c r="D317" s="30">
        <v>6070091</v>
      </c>
      <c r="E317" s="32" t="s">
        <v>380</v>
      </c>
      <c r="F317" s="32">
        <v>5</v>
      </c>
      <c r="G317" s="30" t="s">
        <v>854</v>
      </c>
      <c r="H317" s="30" t="s">
        <v>857</v>
      </c>
      <c r="I317" s="30" t="s">
        <v>826</v>
      </c>
      <c r="J317" s="30"/>
      <c r="K317" s="30"/>
    </row>
    <row r="318" spans="1:11">
      <c r="A318" s="30">
        <v>2229</v>
      </c>
      <c r="B318" s="30">
        <v>6070090</v>
      </c>
      <c r="C318" s="27">
        <v>3</v>
      </c>
      <c r="D318" s="30">
        <v>6070091</v>
      </c>
      <c r="E318" s="32" t="s">
        <v>380</v>
      </c>
      <c r="F318" s="32">
        <v>5</v>
      </c>
      <c r="G318" s="30" t="s">
        <v>854</v>
      </c>
      <c r="H318" s="30" t="s">
        <v>858</v>
      </c>
      <c r="I318" s="30" t="s">
        <v>826</v>
      </c>
      <c r="J318" s="30"/>
      <c r="K318" s="30"/>
    </row>
    <row r="319" spans="1:11">
      <c r="A319" s="30">
        <v>2230</v>
      </c>
      <c r="B319" s="30">
        <v>6070090</v>
      </c>
      <c r="C319" s="27">
        <v>3</v>
      </c>
      <c r="D319" s="30">
        <v>6070091</v>
      </c>
      <c r="E319" s="32" t="s">
        <v>380</v>
      </c>
      <c r="F319" s="32">
        <v>5</v>
      </c>
      <c r="G319" s="30" t="s">
        <v>854</v>
      </c>
      <c r="H319" s="30" t="s">
        <v>859</v>
      </c>
      <c r="I319" s="30" t="s">
        <v>826</v>
      </c>
      <c r="J319" s="30"/>
      <c r="K319" s="30"/>
    </row>
    <row r="320" spans="1:11">
      <c r="A320" s="30">
        <v>2231</v>
      </c>
      <c r="B320" s="30">
        <v>6070090</v>
      </c>
      <c r="C320" s="27">
        <v>3</v>
      </c>
      <c r="D320" s="30">
        <v>6070091</v>
      </c>
      <c r="E320" s="32" t="s">
        <v>380</v>
      </c>
      <c r="F320" s="32">
        <v>5</v>
      </c>
      <c r="G320" s="30" t="s">
        <v>854</v>
      </c>
      <c r="H320" s="30" t="s">
        <v>860</v>
      </c>
      <c r="I320" s="30" t="s">
        <v>826</v>
      </c>
      <c r="J320" s="30"/>
      <c r="K320" s="30"/>
    </row>
    <row r="321" spans="1:11">
      <c r="A321" s="30">
        <v>2232</v>
      </c>
      <c r="B321" s="30">
        <v>6070090</v>
      </c>
      <c r="C321" s="27">
        <v>3</v>
      </c>
      <c r="D321" s="30">
        <v>6070091</v>
      </c>
      <c r="E321" s="32" t="s">
        <v>380</v>
      </c>
      <c r="F321" s="32">
        <v>5</v>
      </c>
      <c r="G321" s="30" t="s">
        <v>854</v>
      </c>
      <c r="H321" s="30" t="s">
        <v>861</v>
      </c>
      <c r="I321" s="30" t="s">
        <v>826</v>
      </c>
      <c r="J321" s="30"/>
      <c r="K321" s="30"/>
    </row>
    <row r="322" spans="1:11">
      <c r="A322" s="30">
        <v>2233</v>
      </c>
      <c r="B322" s="30">
        <v>6070090</v>
      </c>
      <c r="C322" s="27">
        <v>3</v>
      </c>
      <c r="D322" s="30">
        <v>6070091</v>
      </c>
      <c r="E322" s="32" t="s">
        <v>380</v>
      </c>
      <c r="F322" s="32">
        <v>5</v>
      </c>
      <c r="G322" s="30" t="s">
        <v>854</v>
      </c>
      <c r="H322" s="30" t="s">
        <v>862</v>
      </c>
      <c r="I322" s="30" t="s">
        <v>826</v>
      </c>
      <c r="J322" s="30"/>
      <c r="K322" s="30"/>
    </row>
    <row r="323" spans="1:11">
      <c r="A323" s="30">
        <v>2234</v>
      </c>
      <c r="B323" s="30">
        <v>6070090</v>
      </c>
      <c r="C323" s="27">
        <v>3</v>
      </c>
      <c r="D323" s="30">
        <v>6070091</v>
      </c>
      <c r="E323" s="32" t="s">
        <v>380</v>
      </c>
      <c r="F323" s="32">
        <v>5</v>
      </c>
      <c r="G323" s="30" t="s">
        <v>854</v>
      </c>
      <c r="H323" s="30" t="s">
        <v>863</v>
      </c>
      <c r="I323" s="30" t="s">
        <v>826</v>
      </c>
      <c r="J323" s="30"/>
      <c r="K323" s="30"/>
    </row>
    <row r="324" spans="1:11">
      <c r="A324" s="30">
        <v>2235</v>
      </c>
      <c r="B324" s="30">
        <v>6070090</v>
      </c>
      <c r="C324" s="27">
        <v>3</v>
      </c>
      <c r="D324" s="30">
        <v>6070091</v>
      </c>
      <c r="E324" s="32" t="s">
        <v>380</v>
      </c>
      <c r="F324" s="32">
        <v>6</v>
      </c>
      <c r="G324" s="30" t="s">
        <v>854</v>
      </c>
      <c r="H324" s="30" t="s">
        <v>864</v>
      </c>
      <c r="I324" s="30" t="s">
        <v>826</v>
      </c>
      <c r="J324" s="30"/>
      <c r="K324" s="30"/>
    </row>
    <row r="325" spans="1:11">
      <c r="A325" s="30">
        <v>2236</v>
      </c>
      <c r="B325" s="30">
        <v>6070090</v>
      </c>
      <c r="C325" s="27">
        <v>3</v>
      </c>
      <c r="D325" s="30">
        <v>6070091</v>
      </c>
      <c r="E325" s="32" t="s">
        <v>380</v>
      </c>
      <c r="F325" s="32">
        <v>6</v>
      </c>
      <c r="G325" s="30" t="s">
        <v>854</v>
      </c>
      <c r="H325" s="30" t="s">
        <v>865</v>
      </c>
      <c r="I325" s="30" t="s">
        <v>826</v>
      </c>
      <c r="J325" s="30"/>
      <c r="K325" s="30"/>
    </row>
    <row r="326" spans="1:11">
      <c r="A326" s="30">
        <v>2237</v>
      </c>
      <c r="B326" s="30">
        <v>6070090</v>
      </c>
      <c r="C326" s="27">
        <v>3</v>
      </c>
      <c r="D326" s="30">
        <v>6070091</v>
      </c>
      <c r="E326" s="32" t="s">
        <v>380</v>
      </c>
      <c r="F326" s="32">
        <v>6</v>
      </c>
      <c r="G326" s="30" t="s">
        <v>854</v>
      </c>
      <c r="H326" s="30" t="s">
        <v>866</v>
      </c>
      <c r="I326" s="30" t="s">
        <v>826</v>
      </c>
      <c r="J326" s="30"/>
      <c r="K326" s="30"/>
    </row>
    <row r="327" spans="1:11">
      <c r="A327" s="30">
        <v>2238</v>
      </c>
      <c r="B327" s="30">
        <v>6070090</v>
      </c>
      <c r="C327" s="27">
        <v>3</v>
      </c>
      <c r="D327" s="30">
        <v>6070091</v>
      </c>
      <c r="E327" s="32" t="s">
        <v>380</v>
      </c>
      <c r="F327" s="32">
        <v>6</v>
      </c>
      <c r="G327" s="30" t="s">
        <v>854</v>
      </c>
      <c r="H327" s="30" t="s">
        <v>867</v>
      </c>
      <c r="I327" s="30" t="s">
        <v>826</v>
      </c>
      <c r="J327" s="30"/>
      <c r="K327" s="30"/>
    </row>
    <row r="328" spans="1:11">
      <c r="A328" s="30">
        <v>2239</v>
      </c>
      <c r="B328" s="30">
        <v>6070090</v>
      </c>
      <c r="C328" s="27">
        <v>3</v>
      </c>
      <c r="D328" s="30">
        <v>6070091</v>
      </c>
      <c r="E328" s="32" t="s">
        <v>380</v>
      </c>
      <c r="F328" s="32">
        <v>6</v>
      </c>
      <c r="G328" s="30" t="s">
        <v>854</v>
      </c>
      <c r="H328" s="30" t="s">
        <v>868</v>
      </c>
      <c r="I328" s="30" t="s">
        <v>826</v>
      </c>
      <c r="J328" s="30"/>
      <c r="K328" s="30"/>
    </row>
    <row r="329" spans="1:11">
      <c r="A329" s="30">
        <v>2240</v>
      </c>
      <c r="B329" s="30">
        <v>6070090</v>
      </c>
      <c r="C329" s="27">
        <v>3</v>
      </c>
      <c r="D329" s="30">
        <v>6070091</v>
      </c>
      <c r="E329" s="32" t="s">
        <v>380</v>
      </c>
      <c r="F329" s="32">
        <v>6</v>
      </c>
      <c r="G329" s="30" t="s">
        <v>854</v>
      </c>
      <c r="H329" s="30" t="s">
        <v>869</v>
      </c>
      <c r="I329" s="30" t="s">
        <v>826</v>
      </c>
      <c r="J329" s="30"/>
      <c r="K329" s="30"/>
    </row>
    <row r="330" spans="1:11">
      <c r="A330" s="30">
        <v>2241</v>
      </c>
      <c r="B330" s="30">
        <v>6070090</v>
      </c>
      <c r="C330" s="27">
        <v>3</v>
      </c>
      <c r="D330" s="30">
        <v>6070091</v>
      </c>
      <c r="E330" s="32" t="s">
        <v>380</v>
      </c>
      <c r="F330" s="32">
        <v>6</v>
      </c>
      <c r="G330" s="30" t="s">
        <v>854</v>
      </c>
      <c r="H330" s="30" t="s">
        <v>870</v>
      </c>
      <c r="I330" s="30" t="s">
        <v>826</v>
      </c>
      <c r="J330" s="30"/>
      <c r="K330" s="30"/>
    </row>
    <row r="331" spans="1:11">
      <c r="A331" s="30">
        <v>2242</v>
      </c>
      <c r="B331" s="30">
        <v>6070090</v>
      </c>
      <c r="C331" s="27">
        <v>3</v>
      </c>
      <c r="D331" s="30">
        <v>6070091</v>
      </c>
      <c r="E331" s="32" t="s">
        <v>380</v>
      </c>
      <c r="F331" s="32">
        <v>6</v>
      </c>
      <c r="G331" s="30" t="s">
        <v>854</v>
      </c>
      <c r="H331" s="30" t="s">
        <v>871</v>
      </c>
      <c r="I331" s="30" t="s">
        <v>826</v>
      </c>
      <c r="J331" s="30"/>
      <c r="K331" s="30"/>
    </row>
    <row r="332" spans="1:11">
      <c r="A332" s="30">
        <v>2243</v>
      </c>
      <c r="B332" s="30">
        <v>6070090</v>
      </c>
      <c r="C332" s="27">
        <v>3</v>
      </c>
      <c r="D332" s="30">
        <v>6070091</v>
      </c>
      <c r="E332" s="32" t="s">
        <v>380</v>
      </c>
      <c r="F332" s="32">
        <v>6</v>
      </c>
      <c r="G332" s="30" t="s">
        <v>854</v>
      </c>
      <c r="H332" s="30" t="s">
        <v>872</v>
      </c>
      <c r="I332" s="30" t="s">
        <v>826</v>
      </c>
      <c r="J332" s="30"/>
      <c r="K332" s="30"/>
    </row>
    <row r="333" spans="1:11">
      <c r="A333" s="30">
        <v>2244</v>
      </c>
      <c r="B333" s="30">
        <v>6070090</v>
      </c>
      <c r="C333" s="27">
        <v>3</v>
      </c>
      <c r="D333" s="30">
        <v>6070091</v>
      </c>
      <c r="E333" s="32" t="s">
        <v>380</v>
      </c>
      <c r="F333" s="32">
        <v>6</v>
      </c>
      <c r="G333" s="30" t="s">
        <v>854</v>
      </c>
      <c r="H333" s="30" t="s">
        <v>873</v>
      </c>
      <c r="I333" s="30" t="s">
        <v>826</v>
      </c>
      <c r="J333" s="30"/>
      <c r="K333" s="30"/>
    </row>
    <row r="334" spans="1:11">
      <c r="A334" s="30">
        <v>2245</v>
      </c>
      <c r="B334" s="30">
        <v>6070090</v>
      </c>
      <c r="C334" s="27">
        <v>3</v>
      </c>
      <c r="D334" s="30">
        <v>6070091</v>
      </c>
      <c r="E334" s="32" t="s">
        <v>380</v>
      </c>
      <c r="F334" s="32">
        <v>6</v>
      </c>
      <c r="G334" s="30" t="s">
        <v>854</v>
      </c>
      <c r="H334" s="30" t="s">
        <v>874</v>
      </c>
      <c r="I334" s="30" t="s">
        <v>826</v>
      </c>
      <c r="J334" s="30"/>
      <c r="K334" s="30"/>
    </row>
    <row r="335" spans="1:11">
      <c r="A335" s="30">
        <v>2246</v>
      </c>
      <c r="B335" s="30">
        <v>6070090</v>
      </c>
      <c r="C335" s="27">
        <v>3</v>
      </c>
      <c r="D335" s="30">
        <v>6070091</v>
      </c>
      <c r="E335" s="32" t="s">
        <v>380</v>
      </c>
      <c r="F335" s="32">
        <v>6</v>
      </c>
      <c r="G335" s="30" t="s">
        <v>854</v>
      </c>
      <c r="H335" s="30" t="s">
        <v>875</v>
      </c>
      <c r="I335" s="30" t="s">
        <v>826</v>
      </c>
      <c r="J335" s="30"/>
      <c r="K335" s="30"/>
    </row>
    <row r="336" spans="1:11">
      <c r="A336" s="30">
        <v>2247</v>
      </c>
      <c r="B336" s="30">
        <v>6070090</v>
      </c>
      <c r="C336" s="27">
        <v>3</v>
      </c>
      <c r="D336" s="30">
        <v>6070091</v>
      </c>
      <c r="E336" s="32" t="s">
        <v>380</v>
      </c>
      <c r="F336" s="32">
        <v>6</v>
      </c>
      <c r="G336" s="30" t="s">
        <v>854</v>
      </c>
      <c r="H336" s="30" t="s">
        <v>876</v>
      </c>
      <c r="I336" s="30" t="s">
        <v>826</v>
      </c>
      <c r="J336" s="30"/>
      <c r="K336" s="30"/>
    </row>
    <row r="337" spans="1:11">
      <c r="A337" s="30">
        <v>2248</v>
      </c>
      <c r="B337" s="30">
        <v>6070090</v>
      </c>
      <c r="C337" s="27">
        <v>3</v>
      </c>
      <c r="D337" s="30">
        <v>6070091</v>
      </c>
      <c r="E337" s="32" t="s">
        <v>380</v>
      </c>
      <c r="F337" s="32">
        <v>6</v>
      </c>
      <c r="G337" s="30" t="s">
        <v>854</v>
      </c>
      <c r="H337" s="30" t="s">
        <v>877</v>
      </c>
      <c r="I337" s="30" t="s">
        <v>826</v>
      </c>
      <c r="J337" s="30"/>
      <c r="K337" s="30"/>
    </row>
    <row r="338" spans="1:11">
      <c r="A338" s="30">
        <v>2249</v>
      </c>
      <c r="B338" s="30">
        <v>6070090</v>
      </c>
      <c r="C338" s="27">
        <v>3</v>
      </c>
      <c r="D338" s="30">
        <v>6070091</v>
      </c>
      <c r="E338" s="32" t="s">
        <v>380</v>
      </c>
      <c r="F338" s="32">
        <v>6</v>
      </c>
      <c r="G338" s="30" t="s">
        <v>854</v>
      </c>
      <c r="H338" s="30" t="s">
        <v>878</v>
      </c>
      <c r="I338" s="30" t="s">
        <v>826</v>
      </c>
      <c r="J338" s="30"/>
      <c r="K338" s="30"/>
    </row>
    <row r="339" spans="1:11">
      <c r="A339" s="30">
        <v>2301</v>
      </c>
      <c r="B339" s="30">
        <v>6070090</v>
      </c>
      <c r="C339" s="27">
        <v>3</v>
      </c>
      <c r="D339" s="30">
        <v>6070091</v>
      </c>
      <c r="E339" s="32" t="s">
        <v>380</v>
      </c>
      <c r="F339" s="32">
        <v>1</v>
      </c>
      <c r="G339" s="30" t="s">
        <v>879</v>
      </c>
      <c r="H339" s="30" t="s">
        <v>880</v>
      </c>
      <c r="I339" s="30" t="s">
        <v>881</v>
      </c>
      <c r="J339" s="30"/>
      <c r="K339" s="30"/>
    </row>
    <row r="340" spans="1:11">
      <c r="A340" s="30">
        <v>2302</v>
      </c>
      <c r="B340" s="30">
        <v>6070090</v>
      </c>
      <c r="C340" s="27">
        <v>3</v>
      </c>
      <c r="D340" s="30">
        <v>6070091</v>
      </c>
      <c r="E340" s="32" t="s">
        <v>380</v>
      </c>
      <c r="F340" s="32">
        <v>1</v>
      </c>
      <c r="G340" s="30" t="s">
        <v>879</v>
      </c>
      <c r="H340" s="30" t="s">
        <v>882</v>
      </c>
      <c r="I340" s="30" t="s">
        <v>881</v>
      </c>
      <c r="J340" s="30"/>
      <c r="K340" s="30"/>
    </row>
    <row r="341" spans="1:11">
      <c r="A341" s="30">
        <v>2303</v>
      </c>
      <c r="B341" s="30">
        <v>6070090</v>
      </c>
      <c r="C341" s="27">
        <v>3</v>
      </c>
      <c r="D341" s="30">
        <v>6070091</v>
      </c>
      <c r="E341" s="32" t="s">
        <v>380</v>
      </c>
      <c r="F341" s="32">
        <v>1</v>
      </c>
      <c r="G341" s="30" t="s">
        <v>879</v>
      </c>
      <c r="H341" s="30" t="s">
        <v>883</v>
      </c>
      <c r="I341" s="30" t="s">
        <v>881</v>
      </c>
      <c r="J341" s="30"/>
      <c r="K341" s="30"/>
    </row>
    <row r="342" spans="1:11">
      <c r="A342" s="30">
        <v>2304</v>
      </c>
      <c r="B342" s="30">
        <v>6070090</v>
      </c>
      <c r="C342" s="27">
        <v>3</v>
      </c>
      <c r="D342" s="30">
        <v>6070091</v>
      </c>
      <c r="E342" s="32" t="s">
        <v>380</v>
      </c>
      <c r="F342" s="32">
        <v>1</v>
      </c>
      <c r="G342" s="30" t="s">
        <v>879</v>
      </c>
      <c r="H342" s="30" t="s">
        <v>884</v>
      </c>
      <c r="I342" s="30" t="s">
        <v>881</v>
      </c>
      <c r="J342" s="30"/>
      <c r="K342" s="30"/>
    </row>
    <row r="343" spans="1:11">
      <c r="A343" s="30">
        <v>2305</v>
      </c>
      <c r="B343" s="30">
        <v>6070090</v>
      </c>
      <c r="C343" s="27">
        <v>3</v>
      </c>
      <c r="D343" s="30">
        <v>6070091</v>
      </c>
      <c r="E343" s="32" t="s">
        <v>380</v>
      </c>
      <c r="F343" s="32">
        <v>2</v>
      </c>
      <c r="G343" s="30" t="s">
        <v>885</v>
      </c>
      <c r="H343" s="30" t="s">
        <v>886</v>
      </c>
      <c r="I343" s="30" t="s">
        <v>881</v>
      </c>
      <c r="J343" s="30"/>
      <c r="K343" s="30"/>
    </row>
    <row r="344" spans="1:11">
      <c r="A344" s="30">
        <v>2306</v>
      </c>
      <c r="B344" s="30">
        <v>6070090</v>
      </c>
      <c r="C344" s="27">
        <v>3</v>
      </c>
      <c r="D344" s="30">
        <v>6070091</v>
      </c>
      <c r="E344" s="32" t="s">
        <v>380</v>
      </c>
      <c r="F344" s="32">
        <v>2</v>
      </c>
      <c r="G344" s="30" t="s">
        <v>885</v>
      </c>
      <c r="H344" s="30" t="s">
        <v>887</v>
      </c>
      <c r="I344" s="30" t="s">
        <v>881</v>
      </c>
      <c r="J344" s="30"/>
      <c r="K344" s="30"/>
    </row>
    <row r="345" spans="1:11">
      <c r="A345" s="30">
        <v>2307</v>
      </c>
      <c r="B345" s="30">
        <v>6070090</v>
      </c>
      <c r="C345" s="27">
        <v>3</v>
      </c>
      <c r="D345" s="30">
        <v>6070091</v>
      </c>
      <c r="E345" s="32" t="s">
        <v>380</v>
      </c>
      <c r="F345" s="32">
        <v>2</v>
      </c>
      <c r="G345" s="30" t="s">
        <v>885</v>
      </c>
      <c r="H345" s="30" t="s">
        <v>888</v>
      </c>
      <c r="I345" s="30" t="s">
        <v>881</v>
      </c>
      <c r="J345" s="30"/>
      <c r="K345" s="30"/>
    </row>
    <row r="346" spans="1:11">
      <c r="A346" s="30">
        <v>2308</v>
      </c>
      <c r="B346" s="30">
        <v>6070090</v>
      </c>
      <c r="C346" s="27">
        <v>3</v>
      </c>
      <c r="D346" s="30">
        <v>6070091</v>
      </c>
      <c r="E346" s="32" t="s">
        <v>380</v>
      </c>
      <c r="F346" s="32">
        <v>3</v>
      </c>
      <c r="G346" s="30" t="s">
        <v>889</v>
      </c>
      <c r="H346" s="30" t="s">
        <v>890</v>
      </c>
      <c r="I346" s="30" t="s">
        <v>881</v>
      </c>
      <c r="J346" s="30"/>
      <c r="K346" s="30"/>
    </row>
    <row r="347" spans="1:11">
      <c r="A347" s="30">
        <v>2309</v>
      </c>
      <c r="B347" s="30">
        <v>6070090</v>
      </c>
      <c r="C347" s="27">
        <v>3</v>
      </c>
      <c r="D347" s="30">
        <v>6070091</v>
      </c>
      <c r="E347" s="32" t="s">
        <v>380</v>
      </c>
      <c r="F347" s="32">
        <v>3</v>
      </c>
      <c r="G347" s="30" t="s">
        <v>889</v>
      </c>
      <c r="H347" s="30" t="s">
        <v>891</v>
      </c>
      <c r="I347" s="30" t="s">
        <v>881</v>
      </c>
      <c r="J347" s="30"/>
      <c r="K347" s="30"/>
    </row>
    <row r="348" spans="1:11">
      <c r="A348" s="30">
        <v>2310</v>
      </c>
      <c r="B348" s="30">
        <v>6070090</v>
      </c>
      <c r="C348" s="27">
        <v>3</v>
      </c>
      <c r="D348" s="30">
        <v>6070091</v>
      </c>
      <c r="E348" s="32" t="s">
        <v>380</v>
      </c>
      <c r="F348" s="32">
        <v>3</v>
      </c>
      <c r="G348" s="30" t="s">
        <v>889</v>
      </c>
      <c r="H348" s="30" t="s">
        <v>892</v>
      </c>
      <c r="I348" s="30" t="s">
        <v>881</v>
      </c>
      <c r="J348" s="30"/>
      <c r="K348" s="30"/>
    </row>
    <row r="349" spans="1:11">
      <c r="A349" s="30">
        <v>2311</v>
      </c>
      <c r="B349" s="30">
        <v>6070090</v>
      </c>
      <c r="C349" s="27">
        <v>3</v>
      </c>
      <c r="D349" s="30">
        <v>6070091</v>
      </c>
      <c r="E349" s="32" t="s">
        <v>380</v>
      </c>
      <c r="F349" s="32">
        <v>3</v>
      </c>
      <c r="G349" s="30" t="s">
        <v>889</v>
      </c>
      <c r="H349" s="30" t="s">
        <v>893</v>
      </c>
      <c r="I349" s="30" t="s">
        <v>881</v>
      </c>
      <c r="J349" s="30"/>
      <c r="K349" s="30"/>
    </row>
    <row r="350" spans="1:11">
      <c r="A350" s="30">
        <v>2312</v>
      </c>
      <c r="B350" s="30">
        <v>6070090</v>
      </c>
      <c r="C350" s="27">
        <v>3</v>
      </c>
      <c r="D350" s="30">
        <v>6070091</v>
      </c>
      <c r="E350" s="32" t="s">
        <v>380</v>
      </c>
      <c r="F350" s="32">
        <v>3</v>
      </c>
      <c r="G350" s="30" t="s">
        <v>889</v>
      </c>
      <c r="H350" s="30" t="s">
        <v>894</v>
      </c>
      <c r="I350" s="30" t="s">
        <v>881</v>
      </c>
      <c r="J350" s="30"/>
      <c r="K350" s="30"/>
    </row>
    <row r="351" spans="1:11">
      <c r="A351" s="30">
        <v>2313</v>
      </c>
      <c r="B351" s="30">
        <v>6070090</v>
      </c>
      <c r="C351" s="27">
        <v>3</v>
      </c>
      <c r="D351" s="30">
        <v>6070091</v>
      </c>
      <c r="E351" s="32" t="s">
        <v>380</v>
      </c>
      <c r="F351" s="32">
        <v>4</v>
      </c>
      <c r="G351" s="30" t="s">
        <v>895</v>
      </c>
      <c r="H351" s="30" t="s">
        <v>896</v>
      </c>
      <c r="I351" s="30" t="s">
        <v>881</v>
      </c>
      <c r="J351" s="30"/>
      <c r="K351" s="30"/>
    </row>
    <row r="352" spans="1:11">
      <c r="A352" s="30">
        <v>2314</v>
      </c>
      <c r="B352" s="30">
        <v>6070090</v>
      </c>
      <c r="C352" s="27">
        <v>3</v>
      </c>
      <c r="D352" s="30">
        <v>6070091</v>
      </c>
      <c r="E352" s="32" t="s">
        <v>380</v>
      </c>
      <c r="F352" s="32">
        <v>4</v>
      </c>
      <c r="G352" s="30" t="s">
        <v>895</v>
      </c>
      <c r="H352" s="30" t="s">
        <v>897</v>
      </c>
      <c r="I352" s="30" t="s">
        <v>881</v>
      </c>
      <c r="J352" s="30"/>
      <c r="K352" s="30"/>
    </row>
    <row r="353" spans="1:11">
      <c r="A353" s="30">
        <v>2315</v>
      </c>
      <c r="B353" s="30">
        <v>6070090</v>
      </c>
      <c r="C353" s="27">
        <v>3</v>
      </c>
      <c r="D353" s="30">
        <v>6070091</v>
      </c>
      <c r="E353" s="32" t="s">
        <v>380</v>
      </c>
      <c r="F353" s="32">
        <v>4</v>
      </c>
      <c r="G353" s="30" t="s">
        <v>895</v>
      </c>
      <c r="H353" s="30" t="s">
        <v>898</v>
      </c>
      <c r="I353" s="30" t="s">
        <v>881</v>
      </c>
      <c r="J353" s="30"/>
      <c r="K353" s="30"/>
    </row>
    <row r="354" spans="1:11">
      <c r="A354" s="30">
        <v>2316</v>
      </c>
      <c r="B354" s="30">
        <v>6070090</v>
      </c>
      <c r="C354" s="27">
        <v>3</v>
      </c>
      <c r="D354" s="30">
        <v>6070091</v>
      </c>
      <c r="E354" s="32" t="s">
        <v>380</v>
      </c>
      <c r="F354" s="32">
        <v>4</v>
      </c>
      <c r="G354" s="30" t="s">
        <v>895</v>
      </c>
      <c r="H354" s="30" t="s">
        <v>899</v>
      </c>
      <c r="I354" s="30" t="s">
        <v>881</v>
      </c>
      <c r="J354" s="30"/>
      <c r="K354" s="30"/>
    </row>
    <row r="355" spans="1:11">
      <c r="A355" s="30">
        <v>2317</v>
      </c>
      <c r="B355" s="30">
        <v>6070090</v>
      </c>
      <c r="C355" s="27">
        <v>3</v>
      </c>
      <c r="D355" s="30">
        <v>6070091</v>
      </c>
      <c r="E355" s="32" t="s">
        <v>380</v>
      </c>
      <c r="F355" s="32">
        <v>4</v>
      </c>
      <c r="G355" s="30" t="s">
        <v>895</v>
      </c>
      <c r="H355" s="30" t="s">
        <v>900</v>
      </c>
      <c r="I355" s="30" t="s">
        <v>881</v>
      </c>
      <c r="J355" s="30"/>
      <c r="K355" s="30"/>
    </row>
    <row r="356" spans="1:11">
      <c r="A356" s="30">
        <v>2318</v>
      </c>
      <c r="B356" s="30">
        <v>6070090</v>
      </c>
      <c r="C356" s="27">
        <v>3</v>
      </c>
      <c r="D356" s="30">
        <v>6070091</v>
      </c>
      <c r="E356" s="32" t="s">
        <v>380</v>
      </c>
      <c r="F356" s="32">
        <v>4</v>
      </c>
      <c r="G356" s="30" t="s">
        <v>895</v>
      </c>
      <c r="H356" s="30" t="s">
        <v>901</v>
      </c>
      <c r="I356" s="30" t="s">
        <v>881</v>
      </c>
      <c r="J356" s="30"/>
      <c r="K356" s="30"/>
    </row>
    <row r="357" spans="1:11">
      <c r="A357" s="30">
        <v>2319</v>
      </c>
      <c r="B357" s="30">
        <v>6070090</v>
      </c>
      <c r="C357" s="27">
        <v>3</v>
      </c>
      <c r="D357" s="30">
        <v>6070091</v>
      </c>
      <c r="E357" s="32" t="s">
        <v>380</v>
      </c>
      <c r="F357" s="32">
        <v>4</v>
      </c>
      <c r="G357" s="30" t="s">
        <v>895</v>
      </c>
      <c r="H357" s="30" t="s">
        <v>902</v>
      </c>
      <c r="I357" s="30" t="s">
        <v>881</v>
      </c>
      <c r="J357" s="30"/>
      <c r="K357" s="30"/>
    </row>
    <row r="358" spans="1:11">
      <c r="A358" s="30">
        <v>2320</v>
      </c>
      <c r="B358" s="30">
        <v>6070090</v>
      </c>
      <c r="C358" s="27">
        <v>3</v>
      </c>
      <c r="D358" s="30">
        <v>6070091</v>
      </c>
      <c r="E358" s="32" t="s">
        <v>380</v>
      </c>
      <c r="F358" s="32">
        <v>4</v>
      </c>
      <c r="G358" s="30" t="s">
        <v>895</v>
      </c>
      <c r="H358" s="30" t="s">
        <v>903</v>
      </c>
      <c r="I358" s="30" t="s">
        <v>881</v>
      </c>
      <c r="J358" s="30"/>
      <c r="K358" s="30"/>
    </row>
    <row r="359" spans="1:11">
      <c r="A359" s="30">
        <v>2321</v>
      </c>
      <c r="B359" s="30">
        <v>6070090</v>
      </c>
      <c r="C359" s="27">
        <v>3</v>
      </c>
      <c r="D359" s="30">
        <v>6070091</v>
      </c>
      <c r="E359" s="32" t="s">
        <v>380</v>
      </c>
      <c r="F359" s="32">
        <v>4</v>
      </c>
      <c r="G359" s="30" t="s">
        <v>895</v>
      </c>
      <c r="H359" s="30" t="s">
        <v>904</v>
      </c>
      <c r="I359" s="30" t="s">
        <v>881</v>
      </c>
      <c r="J359" s="30"/>
      <c r="K359" s="30"/>
    </row>
    <row r="360" spans="1:11">
      <c r="A360" s="30">
        <v>2322</v>
      </c>
      <c r="B360" s="30">
        <v>6070090</v>
      </c>
      <c r="C360" s="27">
        <v>3</v>
      </c>
      <c r="D360" s="30">
        <v>6070091</v>
      </c>
      <c r="E360" s="32" t="s">
        <v>380</v>
      </c>
      <c r="F360" s="32">
        <v>4</v>
      </c>
      <c r="G360" s="30" t="s">
        <v>895</v>
      </c>
      <c r="H360" s="30" t="s">
        <v>905</v>
      </c>
      <c r="I360" s="30" t="s">
        <v>881</v>
      </c>
      <c r="J360" s="30"/>
      <c r="K360" s="30"/>
    </row>
    <row r="361" spans="1:11">
      <c r="A361" s="30">
        <v>2323</v>
      </c>
      <c r="B361" s="30">
        <v>6070090</v>
      </c>
      <c r="C361" s="27">
        <v>3</v>
      </c>
      <c r="D361" s="30">
        <v>6070091</v>
      </c>
      <c r="E361" s="32" t="s">
        <v>380</v>
      </c>
      <c r="F361" s="32">
        <v>4</v>
      </c>
      <c r="G361" s="30" t="s">
        <v>895</v>
      </c>
      <c r="H361" s="30" t="s">
        <v>906</v>
      </c>
      <c r="I361" s="30" t="s">
        <v>881</v>
      </c>
      <c r="J361" s="30"/>
      <c r="K361" s="30"/>
    </row>
    <row r="362" spans="1:11">
      <c r="A362" s="30">
        <v>2324</v>
      </c>
      <c r="B362" s="30">
        <v>6070090</v>
      </c>
      <c r="C362" s="27">
        <v>3</v>
      </c>
      <c r="D362" s="30">
        <v>6070091</v>
      </c>
      <c r="E362" s="32" t="s">
        <v>380</v>
      </c>
      <c r="F362" s="32">
        <v>4</v>
      </c>
      <c r="G362" s="30" t="s">
        <v>895</v>
      </c>
      <c r="H362" s="30" t="s">
        <v>907</v>
      </c>
      <c r="I362" s="30" t="s">
        <v>881</v>
      </c>
      <c r="J362" s="30"/>
      <c r="K362" s="30"/>
    </row>
    <row r="363" spans="1:11">
      <c r="A363" s="30">
        <v>2325</v>
      </c>
      <c r="B363" s="30">
        <v>6070090</v>
      </c>
      <c r="C363" s="27">
        <v>3</v>
      </c>
      <c r="D363" s="30">
        <v>6070091</v>
      </c>
      <c r="E363" s="32" t="s">
        <v>380</v>
      </c>
      <c r="F363" s="32">
        <v>4</v>
      </c>
      <c r="G363" s="30" t="s">
        <v>895</v>
      </c>
      <c r="H363" s="30" t="s">
        <v>908</v>
      </c>
      <c r="I363" s="30" t="s">
        <v>881</v>
      </c>
      <c r="J363" s="30"/>
      <c r="K363" s="30"/>
    </row>
    <row r="364" spans="1:11">
      <c r="A364" s="30">
        <v>2326</v>
      </c>
      <c r="B364" s="30">
        <v>6070090</v>
      </c>
      <c r="C364" s="27">
        <v>3</v>
      </c>
      <c r="D364" s="30">
        <v>6070091</v>
      </c>
      <c r="E364" s="32" t="s">
        <v>380</v>
      </c>
      <c r="F364" s="32">
        <v>5</v>
      </c>
      <c r="G364" s="30" t="s">
        <v>909</v>
      </c>
      <c r="H364" s="30" t="s">
        <v>910</v>
      </c>
      <c r="I364" s="30" t="s">
        <v>881</v>
      </c>
      <c r="J364" s="30"/>
      <c r="K364" s="30"/>
    </row>
    <row r="365" spans="1:11">
      <c r="A365" s="30">
        <v>2327</v>
      </c>
      <c r="B365" s="30">
        <v>6070090</v>
      </c>
      <c r="C365" s="27">
        <v>3</v>
      </c>
      <c r="D365" s="30">
        <v>6070091</v>
      </c>
      <c r="E365" s="32" t="s">
        <v>380</v>
      </c>
      <c r="F365" s="32">
        <v>5</v>
      </c>
      <c r="G365" s="30" t="s">
        <v>909</v>
      </c>
      <c r="H365" s="30" t="s">
        <v>911</v>
      </c>
      <c r="I365" s="30" t="s">
        <v>881</v>
      </c>
      <c r="J365" s="30"/>
      <c r="K365" s="30"/>
    </row>
    <row r="366" spans="1:11">
      <c r="A366" s="30">
        <v>2328</v>
      </c>
      <c r="B366" s="30">
        <v>6070090</v>
      </c>
      <c r="C366" s="27">
        <v>3</v>
      </c>
      <c r="D366" s="30">
        <v>6070091</v>
      </c>
      <c r="E366" s="32" t="s">
        <v>380</v>
      </c>
      <c r="F366" s="32">
        <v>5</v>
      </c>
      <c r="G366" s="30" t="s">
        <v>909</v>
      </c>
      <c r="H366" s="30" t="s">
        <v>912</v>
      </c>
      <c r="I366" s="30" t="s">
        <v>881</v>
      </c>
      <c r="J366" s="30"/>
      <c r="K366" s="30"/>
    </row>
    <row r="367" spans="1:11">
      <c r="A367" s="30">
        <v>2329</v>
      </c>
      <c r="B367" s="30">
        <v>6070090</v>
      </c>
      <c r="C367" s="27">
        <v>3</v>
      </c>
      <c r="D367" s="30">
        <v>6070091</v>
      </c>
      <c r="E367" s="32" t="s">
        <v>380</v>
      </c>
      <c r="F367" s="32">
        <v>5</v>
      </c>
      <c r="G367" s="30" t="s">
        <v>909</v>
      </c>
      <c r="H367" s="30" t="s">
        <v>913</v>
      </c>
      <c r="I367" s="30" t="s">
        <v>881</v>
      </c>
      <c r="J367" s="30"/>
      <c r="K367" s="30"/>
    </row>
    <row r="368" spans="1:11">
      <c r="A368" s="30">
        <v>2330</v>
      </c>
      <c r="B368" s="30">
        <v>6070090</v>
      </c>
      <c r="C368" s="27">
        <v>3</v>
      </c>
      <c r="D368" s="30">
        <v>6070091</v>
      </c>
      <c r="E368" s="32" t="s">
        <v>380</v>
      </c>
      <c r="F368" s="32">
        <v>5</v>
      </c>
      <c r="G368" s="30" t="s">
        <v>909</v>
      </c>
      <c r="H368" s="30" t="s">
        <v>914</v>
      </c>
      <c r="I368" s="30" t="s">
        <v>881</v>
      </c>
      <c r="J368" s="30"/>
      <c r="K368" s="30"/>
    </row>
    <row r="369" spans="1:11">
      <c r="A369" s="30">
        <v>2331</v>
      </c>
      <c r="B369" s="30">
        <v>6070090</v>
      </c>
      <c r="C369" s="27">
        <v>3</v>
      </c>
      <c r="D369" s="30">
        <v>6070091</v>
      </c>
      <c r="E369" s="32" t="s">
        <v>380</v>
      </c>
      <c r="F369" s="32">
        <v>5</v>
      </c>
      <c r="G369" s="30" t="s">
        <v>909</v>
      </c>
      <c r="H369" s="30" t="s">
        <v>915</v>
      </c>
      <c r="I369" s="30" t="s">
        <v>881</v>
      </c>
      <c r="J369" s="30"/>
      <c r="K369" s="30"/>
    </row>
    <row r="370" spans="1:11">
      <c r="A370" s="30">
        <v>2332</v>
      </c>
      <c r="B370" s="30">
        <v>6070090</v>
      </c>
      <c r="C370" s="27">
        <v>3</v>
      </c>
      <c r="D370" s="30">
        <v>6070091</v>
      </c>
      <c r="E370" s="32" t="s">
        <v>380</v>
      </c>
      <c r="F370" s="32">
        <v>5</v>
      </c>
      <c r="G370" s="30" t="s">
        <v>909</v>
      </c>
      <c r="H370" s="30" t="s">
        <v>916</v>
      </c>
      <c r="I370" s="30" t="s">
        <v>881</v>
      </c>
      <c r="J370" s="30"/>
      <c r="K370" s="30"/>
    </row>
    <row r="371" spans="1:11">
      <c r="A371" s="30">
        <v>2333</v>
      </c>
      <c r="B371" s="30">
        <v>6070090</v>
      </c>
      <c r="C371" s="27">
        <v>3</v>
      </c>
      <c r="D371" s="30">
        <v>6070091</v>
      </c>
      <c r="E371" s="32" t="s">
        <v>380</v>
      </c>
      <c r="F371" s="32">
        <v>5</v>
      </c>
      <c r="G371" s="30" t="s">
        <v>909</v>
      </c>
      <c r="H371" s="30" t="s">
        <v>917</v>
      </c>
      <c r="I371" s="30" t="s">
        <v>881</v>
      </c>
      <c r="J371" s="30"/>
      <c r="K371" s="30"/>
    </row>
    <row r="372" spans="1:11">
      <c r="A372" s="30">
        <v>2334</v>
      </c>
      <c r="B372" s="30">
        <v>6070090</v>
      </c>
      <c r="C372" s="27">
        <v>3</v>
      </c>
      <c r="D372" s="30">
        <v>6070091</v>
      </c>
      <c r="E372" s="32" t="s">
        <v>380</v>
      </c>
      <c r="F372" s="32">
        <v>5</v>
      </c>
      <c r="G372" s="30" t="s">
        <v>909</v>
      </c>
      <c r="H372" s="30" t="s">
        <v>918</v>
      </c>
      <c r="I372" s="30" t="s">
        <v>881</v>
      </c>
      <c r="J372" s="30"/>
      <c r="K372" s="30"/>
    </row>
    <row r="373" spans="1:11">
      <c r="A373" s="30">
        <v>2335</v>
      </c>
      <c r="B373" s="30">
        <v>6070090</v>
      </c>
      <c r="C373" s="27">
        <v>3</v>
      </c>
      <c r="D373" s="30">
        <v>6070091</v>
      </c>
      <c r="E373" s="32" t="s">
        <v>380</v>
      </c>
      <c r="F373" s="32">
        <v>6</v>
      </c>
      <c r="G373" s="30" t="s">
        <v>909</v>
      </c>
      <c r="H373" s="30" t="s">
        <v>919</v>
      </c>
      <c r="I373" s="30" t="s">
        <v>881</v>
      </c>
      <c r="J373" s="30"/>
      <c r="K373" s="30"/>
    </row>
    <row r="374" spans="1:11">
      <c r="A374" s="30">
        <v>2336</v>
      </c>
      <c r="B374" s="30">
        <v>6070090</v>
      </c>
      <c r="C374" s="27">
        <v>3</v>
      </c>
      <c r="D374" s="30">
        <v>6070091</v>
      </c>
      <c r="E374" s="32" t="s">
        <v>380</v>
      </c>
      <c r="F374" s="32">
        <v>6</v>
      </c>
      <c r="G374" s="30" t="s">
        <v>909</v>
      </c>
      <c r="H374" s="30" t="s">
        <v>920</v>
      </c>
      <c r="I374" s="30" t="s">
        <v>881</v>
      </c>
      <c r="J374" s="30"/>
      <c r="K374" s="30"/>
    </row>
    <row r="375" spans="1:11">
      <c r="A375" s="30">
        <v>2337</v>
      </c>
      <c r="B375" s="30">
        <v>6070090</v>
      </c>
      <c r="C375" s="27">
        <v>3</v>
      </c>
      <c r="D375" s="30">
        <v>6070091</v>
      </c>
      <c r="E375" s="32" t="s">
        <v>380</v>
      </c>
      <c r="F375" s="32">
        <v>6</v>
      </c>
      <c r="G375" s="30" t="s">
        <v>909</v>
      </c>
      <c r="H375" s="30" t="s">
        <v>921</v>
      </c>
      <c r="I375" s="30" t="s">
        <v>881</v>
      </c>
      <c r="J375" s="30"/>
      <c r="K375" s="30"/>
    </row>
    <row r="376" spans="1:11">
      <c r="A376" s="30">
        <v>2338</v>
      </c>
      <c r="B376" s="30">
        <v>6070090</v>
      </c>
      <c r="C376" s="27">
        <v>3</v>
      </c>
      <c r="D376" s="30">
        <v>6070091</v>
      </c>
      <c r="E376" s="32" t="s">
        <v>380</v>
      </c>
      <c r="F376" s="32">
        <v>6</v>
      </c>
      <c r="G376" s="30" t="s">
        <v>909</v>
      </c>
      <c r="H376" s="30" t="s">
        <v>922</v>
      </c>
      <c r="I376" s="30" t="s">
        <v>881</v>
      </c>
      <c r="J376" s="30"/>
      <c r="K376" s="30"/>
    </row>
    <row r="377" spans="1:11">
      <c r="A377" s="30">
        <v>2339</v>
      </c>
      <c r="B377" s="30">
        <v>6070090</v>
      </c>
      <c r="C377" s="27">
        <v>3</v>
      </c>
      <c r="D377" s="30">
        <v>6070091</v>
      </c>
      <c r="E377" s="32" t="s">
        <v>380</v>
      </c>
      <c r="F377" s="32">
        <v>6</v>
      </c>
      <c r="G377" s="30" t="s">
        <v>909</v>
      </c>
      <c r="H377" s="30" t="s">
        <v>923</v>
      </c>
      <c r="I377" s="30" t="s">
        <v>881</v>
      </c>
      <c r="J377" s="30"/>
      <c r="K377" s="30"/>
    </row>
    <row r="378" spans="1:11">
      <c r="A378" s="30">
        <v>2340</v>
      </c>
      <c r="B378" s="30">
        <v>6070090</v>
      </c>
      <c r="C378" s="27">
        <v>3</v>
      </c>
      <c r="D378" s="30">
        <v>6070091</v>
      </c>
      <c r="E378" s="32" t="s">
        <v>380</v>
      </c>
      <c r="F378" s="32">
        <v>6</v>
      </c>
      <c r="G378" s="30" t="s">
        <v>909</v>
      </c>
      <c r="H378" s="30" t="s">
        <v>924</v>
      </c>
      <c r="I378" s="30" t="s">
        <v>881</v>
      </c>
      <c r="J378" s="30"/>
      <c r="K378" s="30"/>
    </row>
    <row r="379" spans="1:11">
      <c r="A379" s="30">
        <v>2341</v>
      </c>
      <c r="B379" s="30">
        <v>6070090</v>
      </c>
      <c r="C379" s="27">
        <v>3</v>
      </c>
      <c r="D379" s="30">
        <v>6070091</v>
      </c>
      <c r="E379" s="32" t="s">
        <v>380</v>
      </c>
      <c r="F379" s="32">
        <v>6</v>
      </c>
      <c r="G379" s="30" t="s">
        <v>909</v>
      </c>
      <c r="H379" s="30" t="s">
        <v>925</v>
      </c>
      <c r="I379" s="30" t="s">
        <v>881</v>
      </c>
      <c r="J379" s="30"/>
      <c r="K379" s="30"/>
    </row>
    <row r="380" spans="1:11">
      <c r="A380" s="30">
        <v>2342</v>
      </c>
      <c r="B380" s="30">
        <v>6070090</v>
      </c>
      <c r="C380" s="27">
        <v>3</v>
      </c>
      <c r="D380" s="30">
        <v>6070091</v>
      </c>
      <c r="E380" s="32" t="s">
        <v>380</v>
      </c>
      <c r="F380" s="32">
        <v>6</v>
      </c>
      <c r="G380" s="30" t="s">
        <v>909</v>
      </c>
      <c r="H380" s="30" t="s">
        <v>926</v>
      </c>
      <c r="I380" s="30" t="s">
        <v>881</v>
      </c>
      <c r="J380" s="30"/>
      <c r="K380" s="30"/>
    </row>
    <row r="381" spans="1:11">
      <c r="A381" s="30">
        <v>2343</v>
      </c>
      <c r="B381" s="30">
        <v>6070090</v>
      </c>
      <c r="C381" s="27">
        <v>3</v>
      </c>
      <c r="D381" s="30">
        <v>6070091</v>
      </c>
      <c r="E381" s="32" t="s">
        <v>380</v>
      </c>
      <c r="F381" s="32">
        <v>6</v>
      </c>
      <c r="G381" s="30" t="s">
        <v>909</v>
      </c>
      <c r="H381" s="30" t="s">
        <v>927</v>
      </c>
      <c r="I381" s="30" t="s">
        <v>881</v>
      </c>
      <c r="J381" s="30"/>
      <c r="K381" s="30"/>
    </row>
    <row r="382" spans="1:11">
      <c r="A382" s="30">
        <v>2344</v>
      </c>
      <c r="B382" s="30">
        <v>6070090</v>
      </c>
      <c r="C382" s="27">
        <v>3</v>
      </c>
      <c r="D382" s="30">
        <v>6070091</v>
      </c>
      <c r="E382" s="32" t="s">
        <v>380</v>
      </c>
      <c r="F382" s="32">
        <v>6</v>
      </c>
      <c r="G382" s="30" t="s">
        <v>909</v>
      </c>
      <c r="H382" s="30" t="s">
        <v>928</v>
      </c>
      <c r="I382" s="30" t="s">
        <v>881</v>
      </c>
      <c r="J382" s="30"/>
      <c r="K382" s="30"/>
    </row>
    <row r="383" spans="1:11">
      <c r="A383" s="30">
        <v>2345</v>
      </c>
      <c r="B383" s="30">
        <v>6070090</v>
      </c>
      <c r="C383" s="27">
        <v>3</v>
      </c>
      <c r="D383" s="30">
        <v>6070091</v>
      </c>
      <c r="E383" s="32" t="s">
        <v>380</v>
      </c>
      <c r="F383" s="32">
        <v>6</v>
      </c>
      <c r="G383" s="30" t="s">
        <v>909</v>
      </c>
      <c r="H383" s="30" t="s">
        <v>929</v>
      </c>
      <c r="I383" s="30" t="s">
        <v>881</v>
      </c>
      <c r="J383" s="30"/>
      <c r="K383" s="30"/>
    </row>
    <row r="384" spans="1:11">
      <c r="A384" s="30">
        <v>2346</v>
      </c>
      <c r="B384" s="30">
        <v>6070090</v>
      </c>
      <c r="C384" s="27">
        <v>3</v>
      </c>
      <c r="D384" s="30">
        <v>6070091</v>
      </c>
      <c r="E384" s="32" t="s">
        <v>380</v>
      </c>
      <c r="F384" s="32">
        <v>6</v>
      </c>
      <c r="G384" s="30" t="s">
        <v>909</v>
      </c>
      <c r="H384" s="30" t="s">
        <v>930</v>
      </c>
      <c r="I384" s="30" t="s">
        <v>881</v>
      </c>
      <c r="J384" s="30"/>
      <c r="K384" s="30"/>
    </row>
    <row r="385" spans="1:11">
      <c r="A385" s="30">
        <v>2347</v>
      </c>
      <c r="B385" s="30">
        <v>6070090</v>
      </c>
      <c r="C385" s="27">
        <v>3</v>
      </c>
      <c r="D385" s="30">
        <v>6070091</v>
      </c>
      <c r="E385" s="32" t="s">
        <v>380</v>
      </c>
      <c r="F385" s="32">
        <v>6</v>
      </c>
      <c r="G385" s="30" t="s">
        <v>909</v>
      </c>
      <c r="H385" s="30" t="s">
        <v>931</v>
      </c>
      <c r="I385" s="30" t="s">
        <v>881</v>
      </c>
      <c r="J385" s="30"/>
      <c r="K385" s="30"/>
    </row>
    <row r="386" spans="1:11">
      <c r="A386" s="30">
        <v>2348</v>
      </c>
      <c r="B386" s="30">
        <v>6070090</v>
      </c>
      <c r="C386" s="27">
        <v>3</v>
      </c>
      <c r="D386" s="30">
        <v>6070091</v>
      </c>
      <c r="E386" s="32" t="s">
        <v>380</v>
      </c>
      <c r="F386" s="32">
        <v>6</v>
      </c>
      <c r="G386" s="30" t="s">
        <v>909</v>
      </c>
      <c r="H386" s="30" t="s">
        <v>932</v>
      </c>
      <c r="I386" s="30" t="s">
        <v>881</v>
      </c>
      <c r="J386" s="30"/>
      <c r="K386" s="30"/>
    </row>
    <row r="387" spans="1:11">
      <c r="A387" s="30">
        <v>2349</v>
      </c>
      <c r="B387" s="30">
        <v>6070090</v>
      </c>
      <c r="C387" s="27">
        <v>3</v>
      </c>
      <c r="D387" s="30">
        <v>6070091</v>
      </c>
      <c r="E387" s="32" t="s">
        <v>380</v>
      </c>
      <c r="F387" s="32">
        <v>6</v>
      </c>
      <c r="G387" s="30" t="s">
        <v>909</v>
      </c>
      <c r="H387" s="30" t="s">
        <v>933</v>
      </c>
      <c r="I387" s="30" t="s">
        <v>881</v>
      </c>
      <c r="J387" s="30"/>
      <c r="K387" s="30"/>
    </row>
    <row r="388" spans="1:11">
      <c r="A388" s="30">
        <v>2401</v>
      </c>
      <c r="B388" s="30">
        <v>6070090</v>
      </c>
      <c r="C388" s="27">
        <v>3</v>
      </c>
      <c r="D388" s="30">
        <v>6070091</v>
      </c>
      <c r="E388" s="32" t="s">
        <v>380</v>
      </c>
      <c r="F388" s="32">
        <v>1</v>
      </c>
      <c r="G388" s="30" t="s">
        <v>934</v>
      </c>
      <c r="H388" s="30" t="s">
        <v>935</v>
      </c>
      <c r="I388" s="30" t="s">
        <v>936</v>
      </c>
      <c r="J388" s="30"/>
      <c r="K388" s="30"/>
    </row>
    <row r="389" spans="1:11">
      <c r="A389" s="30">
        <v>2402</v>
      </c>
      <c r="B389" s="30">
        <v>6070090</v>
      </c>
      <c r="C389" s="27">
        <v>3</v>
      </c>
      <c r="D389" s="30">
        <v>6070091</v>
      </c>
      <c r="E389" s="32" t="s">
        <v>380</v>
      </c>
      <c r="F389" s="32">
        <v>1</v>
      </c>
      <c r="G389" s="30" t="s">
        <v>934</v>
      </c>
      <c r="H389" s="30" t="s">
        <v>937</v>
      </c>
      <c r="I389" s="30" t="s">
        <v>936</v>
      </c>
      <c r="J389" s="30"/>
      <c r="K389" s="30"/>
    </row>
    <row r="390" spans="1:11">
      <c r="A390" s="30">
        <v>2403</v>
      </c>
      <c r="B390" s="30">
        <v>6070090</v>
      </c>
      <c r="C390" s="27">
        <v>3</v>
      </c>
      <c r="D390" s="30">
        <v>6070091</v>
      </c>
      <c r="E390" s="32" t="s">
        <v>380</v>
      </c>
      <c r="F390" s="32">
        <v>1</v>
      </c>
      <c r="G390" s="30" t="s">
        <v>934</v>
      </c>
      <c r="H390" s="30" t="s">
        <v>938</v>
      </c>
      <c r="I390" s="30" t="s">
        <v>936</v>
      </c>
      <c r="J390" s="30"/>
      <c r="K390" s="30"/>
    </row>
    <row r="391" spans="1:11">
      <c r="A391" s="30">
        <v>2404</v>
      </c>
      <c r="B391" s="30">
        <v>6070090</v>
      </c>
      <c r="C391" s="27">
        <v>3</v>
      </c>
      <c r="D391" s="30">
        <v>6070091</v>
      </c>
      <c r="E391" s="32" t="s">
        <v>380</v>
      </c>
      <c r="F391" s="32">
        <v>1</v>
      </c>
      <c r="G391" s="30" t="s">
        <v>934</v>
      </c>
      <c r="H391" s="30" t="s">
        <v>939</v>
      </c>
      <c r="I391" s="30" t="s">
        <v>936</v>
      </c>
      <c r="J391" s="30"/>
      <c r="K391" s="30"/>
    </row>
    <row r="392" spans="1:11">
      <c r="A392" s="30">
        <v>2405</v>
      </c>
      <c r="B392" s="30">
        <v>6070090</v>
      </c>
      <c r="C392" s="27">
        <v>3</v>
      </c>
      <c r="D392" s="30">
        <v>6070091</v>
      </c>
      <c r="E392" s="32" t="s">
        <v>380</v>
      </c>
      <c r="F392" s="32">
        <v>2</v>
      </c>
      <c r="G392" s="30" t="s">
        <v>940</v>
      </c>
      <c r="H392" s="30" t="s">
        <v>941</v>
      </c>
      <c r="I392" s="30" t="s">
        <v>936</v>
      </c>
      <c r="J392" s="30"/>
      <c r="K392" s="30"/>
    </row>
    <row r="393" spans="1:11">
      <c r="A393" s="30">
        <v>2406</v>
      </c>
      <c r="B393" s="30">
        <v>6070090</v>
      </c>
      <c r="C393" s="27">
        <v>3</v>
      </c>
      <c r="D393" s="30">
        <v>6070091</v>
      </c>
      <c r="E393" s="32" t="s">
        <v>380</v>
      </c>
      <c r="F393" s="32">
        <v>2</v>
      </c>
      <c r="G393" s="30" t="s">
        <v>940</v>
      </c>
      <c r="H393" s="30" t="s">
        <v>942</v>
      </c>
      <c r="I393" s="30" t="s">
        <v>936</v>
      </c>
      <c r="J393" s="30"/>
      <c r="K393" s="30"/>
    </row>
    <row r="394" spans="1:11">
      <c r="A394" s="30">
        <v>2407</v>
      </c>
      <c r="B394" s="30">
        <v>6070090</v>
      </c>
      <c r="C394" s="27">
        <v>3</v>
      </c>
      <c r="D394" s="30">
        <v>6070091</v>
      </c>
      <c r="E394" s="32" t="s">
        <v>380</v>
      </c>
      <c r="F394" s="32">
        <v>2</v>
      </c>
      <c r="G394" s="30" t="s">
        <v>940</v>
      </c>
      <c r="H394" s="30" t="s">
        <v>943</v>
      </c>
      <c r="I394" s="30" t="s">
        <v>936</v>
      </c>
      <c r="J394" s="30"/>
      <c r="K394" s="30"/>
    </row>
    <row r="395" spans="1:11">
      <c r="A395" s="30">
        <v>2408</v>
      </c>
      <c r="B395" s="30">
        <v>6070090</v>
      </c>
      <c r="C395" s="27">
        <v>3</v>
      </c>
      <c r="D395" s="30">
        <v>6070091</v>
      </c>
      <c r="E395" s="32" t="s">
        <v>380</v>
      </c>
      <c r="F395" s="32">
        <v>3</v>
      </c>
      <c r="G395" s="30" t="s">
        <v>944</v>
      </c>
      <c r="H395" s="30" t="s">
        <v>945</v>
      </c>
      <c r="I395" s="30" t="s">
        <v>936</v>
      </c>
      <c r="J395" s="30"/>
      <c r="K395" s="30"/>
    </row>
    <row r="396" spans="1:11">
      <c r="A396" s="30">
        <v>2409</v>
      </c>
      <c r="B396" s="30">
        <v>6070090</v>
      </c>
      <c r="C396" s="27">
        <v>3</v>
      </c>
      <c r="D396" s="30">
        <v>6070091</v>
      </c>
      <c r="E396" s="32" t="s">
        <v>380</v>
      </c>
      <c r="F396" s="32">
        <v>3</v>
      </c>
      <c r="G396" s="30" t="s">
        <v>944</v>
      </c>
      <c r="H396" s="30" t="s">
        <v>946</v>
      </c>
      <c r="I396" s="30" t="s">
        <v>936</v>
      </c>
      <c r="J396" s="30"/>
      <c r="K396" s="30"/>
    </row>
    <row r="397" spans="1:11">
      <c r="A397" s="30">
        <v>2410</v>
      </c>
      <c r="B397" s="30">
        <v>6070090</v>
      </c>
      <c r="C397" s="27">
        <v>3</v>
      </c>
      <c r="D397" s="30">
        <v>6070091</v>
      </c>
      <c r="E397" s="32" t="s">
        <v>380</v>
      </c>
      <c r="F397" s="32">
        <v>3</v>
      </c>
      <c r="G397" s="30" t="s">
        <v>944</v>
      </c>
      <c r="H397" s="30" t="s">
        <v>947</v>
      </c>
      <c r="I397" s="30" t="s">
        <v>936</v>
      </c>
      <c r="J397" s="30"/>
      <c r="K397" s="30"/>
    </row>
    <row r="398" spans="1:11">
      <c r="A398" s="30">
        <v>2411</v>
      </c>
      <c r="B398" s="30">
        <v>6070090</v>
      </c>
      <c r="C398" s="27">
        <v>3</v>
      </c>
      <c r="D398" s="30">
        <v>6070091</v>
      </c>
      <c r="E398" s="32" t="s">
        <v>380</v>
      </c>
      <c r="F398" s="32">
        <v>3</v>
      </c>
      <c r="G398" s="30" t="s">
        <v>944</v>
      </c>
      <c r="H398" s="30" t="s">
        <v>948</v>
      </c>
      <c r="I398" s="30" t="s">
        <v>936</v>
      </c>
      <c r="J398" s="30"/>
      <c r="K398" s="30"/>
    </row>
    <row r="399" spans="1:11">
      <c r="A399" s="30">
        <v>2412</v>
      </c>
      <c r="B399" s="30">
        <v>6070090</v>
      </c>
      <c r="C399" s="27">
        <v>3</v>
      </c>
      <c r="D399" s="30">
        <v>6070091</v>
      </c>
      <c r="E399" s="32" t="s">
        <v>380</v>
      </c>
      <c r="F399" s="32">
        <v>3</v>
      </c>
      <c r="G399" s="30" t="s">
        <v>944</v>
      </c>
      <c r="H399" s="30" t="s">
        <v>949</v>
      </c>
      <c r="I399" s="30" t="s">
        <v>936</v>
      </c>
      <c r="J399" s="30"/>
      <c r="K399" s="30"/>
    </row>
    <row r="400" spans="1:11">
      <c r="A400" s="30">
        <v>2413</v>
      </c>
      <c r="B400" s="30">
        <v>6070090</v>
      </c>
      <c r="C400" s="27">
        <v>3</v>
      </c>
      <c r="D400" s="30">
        <v>6070091</v>
      </c>
      <c r="E400" s="32" t="s">
        <v>380</v>
      </c>
      <c r="F400" s="32">
        <v>4</v>
      </c>
      <c r="G400" s="30" t="s">
        <v>950</v>
      </c>
      <c r="H400" s="30" t="s">
        <v>951</v>
      </c>
      <c r="I400" s="30" t="s">
        <v>936</v>
      </c>
      <c r="J400" s="30"/>
      <c r="K400" s="30"/>
    </row>
    <row r="401" spans="1:11">
      <c r="A401" s="30">
        <v>2414</v>
      </c>
      <c r="B401" s="30">
        <v>6070090</v>
      </c>
      <c r="C401" s="27">
        <v>3</v>
      </c>
      <c r="D401" s="30">
        <v>6070091</v>
      </c>
      <c r="E401" s="32" t="s">
        <v>380</v>
      </c>
      <c r="F401" s="32">
        <v>4</v>
      </c>
      <c r="G401" s="30" t="s">
        <v>950</v>
      </c>
      <c r="H401" s="30" t="s">
        <v>952</v>
      </c>
      <c r="I401" s="30" t="s">
        <v>936</v>
      </c>
      <c r="J401" s="30"/>
      <c r="K401" s="30"/>
    </row>
    <row r="402" spans="1:11">
      <c r="A402" s="30">
        <v>2415</v>
      </c>
      <c r="B402" s="30">
        <v>6070090</v>
      </c>
      <c r="C402" s="27">
        <v>3</v>
      </c>
      <c r="D402" s="30">
        <v>6070091</v>
      </c>
      <c r="E402" s="32" t="s">
        <v>380</v>
      </c>
      <c r="F402" s="32">
        <v>4</v>
      </c>
      <c r="G402" s="30" t="s">
        <v>950</v>
      </c>
      <c r="H402" s="30" t="s">
        <v>953</v>
      </c>
      <c r="I402" s="30" t="s">
        <v>936</v>
      </c>
      <c r="J402" s="30"/>
      <c r="K402" s="30"/>
    </row>
    <row r="403" spans="1:11">
      <c r="A403" s="30">
        <v>2416</v>
      </c>
      <c r="B403" s="30">
        <v>6070090</v>
      </c>
      <c r="C403" s="27">
        <v>3</v>
      </c>
      <c r="D403" s="30">
        <v>6070091</v>
      </c>
      <c r="E403" s="32" t="s">
        <v>380</v>
      </c>
      <c r="F403" s="32">
        <v>4</v>
      </c>
      <c r="G403" s="30" t="s">
        <v>950</v>
      </c>
      <c r="H403" s="30" t="s">
        <v>954</v>
      </c>
      <c r="I403" s="30" t="s">
        <v>936</v>
      </c>
      <c r="J403" s="30"/>
      <c r="K403" s="30"/>
    </row>
    <row r="404" spans="1:11">
      <c r="A404" s="30">
        <v>2417</v>
      </c>
      <c r="B404" s="30">
        <v>6070090</v>
      </c>
      <c r="C404" s="27">
        <v>3</v>
      </c>
      <c r="D404" s="30">
        <v>6070091</v>
      </c>
      <c r="E404" s="32" t="s">
        <v>380</v>
      </c>
      <c r="F404" s="32">
        <v>4</v>
      </c>
      <c r="G404" s="30" t="s">
        <v>950</v>
      </c>
      <c r="H404" s="30" t="s">
        <v>955</v>
      </c>
      <c r="I404" s="30" t="s">
        <v>936</v>
      </c>
      <c r="J404" s="30"/>
      <c r="K404" s="30"/>
    </row>
    <row r="405" spans="1:11">
      <c r="A405" s="30">
        <v>2418</v>
      </c>
      <c r="B405" s="30">
        <v>6070090</v>
      </c>
      <c r="C405" s="27">
        <v>3</v>
      </c>
      <c r="D405" s="30">
        <v>6070091</v>
      </c>
      <c r="E405" s="32" t="s">
        <v>380</v>
      </c>
      <c r="F405" s="32">
        <v>4</v>
      </c>
      <c r="G405" s="30" t="s">
        <v>950</v>
      </c>
      <c r="H405" s="30" t="s">
        <v>956</v>
      </c>
      <c r="I405" s="30" t="s">
        <v>936</v>
      </c>
      <c r="J405" s="30"/>
      <c r="K405" s="30"/>
    </row>
    <row r="406" spans="1:11">
      <c r="A406" s="30">
        <v>2419</v>
      </c>
      <c r="B406" s="30">
        <v>6070090</v>
      </c>
      <c r="C406" s="27">
        <v>3</v>
      </c>
      <c r="D406" s="30">
        <v>6070091</v>
      </c>
      <c r="E406" s="32" t="s">
        <v>380</v>
      </c>
      <c r="F406" s="32">
        <v>4</v>
      </c>
      <c r="G406" s="30" t="s">
        <v>950</v>
      </c>
      <c r="H406" s="30" t="s">
        <v>957</v>
      </c>
      <c r="I406" s="30" t="s">
        <v>936</v>
      </c>
      <c r="J406" s="30"/>
      <c r="K406" s="30"/>
    </row>
    <row r="407" spans="1:11">
      <c r="A407" s="30">
        <v>2420</v>
      </c>
      <c r="B407" s="30">
        <v>6070090</v>
      </c>
      <c r="C407" s="27">
        <v>3</v>
      </c>
      <c r="D407" s="30">
        <v>6070091</v>
      </c>
      <c r="E407" s="32" t="s">
        <v>380</v>
      </c>
      <c r="F407" s="32">
        <v>4</v>
      </c>
      <c r="G407" s="30" t="s">
        <v>950</v>
      </c>
      <c r="H407" s="30" t="s">
        <v>958</v>
      </c>
      <c r="I407" s="30" t="s">
        <v>936</v>
      </c>
      <c r="J407" s="30"/>
      <c r="K407" s="30"/>
    </row>
    <row r="408" spans="1:11">
      <c r="A408" s="30">
        <v>2421</v>
      </c>
      <c r="B408" s="30">
        <v>6070090</v>
      </c>
      <c r="C408" s="27">
        <v>3</v>
      </c>
      <c r="D408" s="30">
        <v>6070091</v>
      </c>
      <c r="E408" s="32" t="s">
        <v>380</v>
      </c>
      <c r="F408" s="32">
        <v>4</v>
      </c>
      <c r="G408" s="30" t="s">
        <v>950</v>
      </c>
      <c r="H408" s="30" t="s">
        <v>959</v>
      </c>
      <c r="I408" s="30" t="s">
        <v>936</v>
      </c>
      <c r="J408" s="30"/>
      <c r="K408" s="30"/>
    </row>
    <row r="409" spans="1:11">
      <c r="A409" s="30">
        <v>2422</v>
      </c>
      <c r="B409" s="30">
        <v>6070090</v>
      </c>
      <c r="C409" s="27">
        <v>3</v>
      </c>
      <c r="D409" s="30">
        <v>6070091</v>
      </c>
      <c r="E409" s="32" t="s">
        <v>380</v>
      </c>
      <c r="F409" s="32">
        <v>4</v>
      </c>
      <c r="G409" s="30" t="s">
        <v>950</v>
      </c>
      <c r="H409" s="30" t="s">
        <v>960</v>
      </c>
      <c r="I409" s="30" t="s">
        <v>936</v>
      </c>
      <c r="J409" s="30"/>
      <c r="K409" s="30"/>
    </row>
    <row r="410" spans="1:11">
      <c r="A410" s="30">
        <v>2423</v>
      </c>
      <c r="B410" s="30">
        <v>6070090</v>
      </c>
      <c r="C410" s="27">
        <v>3</v>
      </c>
      <c r="D410" s="30">
        <v>6070091</v>
      </c>
      <c r="E410" s="32" t="s">
        <v>380</v>
      </c>
      <c r="F410" s="32">
        <v>4</v>
      </c>
      <c r="G410" s="30" t="s">
        <v>950</v>
      </c>
      <c r="H410" s="30" t="s">
        <v>961</v>
      </c>
      <c r="I410" s="30" t="s">
        <v>936</v>
      </c>
      <c r="J410" s="30"/>
      <c r="K410" s="30"/>
    </row>
    <row r="411" spans="1:11">
      <c r="A411" s="30">
        <v>2424</v>
      </c>
      <c r="B411" s="30">
        <v>6070090</v>
      </c>
      <c r="C411" s="27">
        <v>3</v>
      </c>
      <c r="D411" s="30">
        <v>6070091</v>
      </c>
      <c r="E411" s="32" t="s">
        <v>380</v>
      </c>
      <c r="F411" s="32">
        <v>4</v>
      </c>
      <c r="G411" s="30" t="s">
        <v>950</v>
      </c>
      <c r="H411" s="30" t="s">
        <v>962</v>
      </c>
      <c r="I411" s="30" t="s">
        <v>936</v>
      </c>
      <c r="J411" s="30"/>
      <c r="K411" s="30"/>
    </row>
    <row r="412" spans="1:11">
      <c r="A412" s="30">
        <v>2425</v>
      </c>
      <c r="B412" s="30">
        <v>6070090</v>
      </c>
      <c r="C412" s="27">
        <v>3</v>
      </c>
      <c r="D412" s="30">
        <v>6070091</v>
      </c>
      <c r="E412" s="32" t="s">
        <v>380</v>
      </c>
      <c r="F412" s="32">
        <v>4</v>
      </c>
      <c r="G412" s="30" t="s">
        <v>950</v>
      </c>
      <c r="H412" s="30" t="s">
        <v>963</v>
      </c>
      <c r="I412" s="30" t="s">
        <v>936</v>
      </c>
      <c r="J412" s="30"/>
      <c r="K412" s="30"/>
    </row>
    <row r="413" spans="1:11">
      <c r="A413" s="30">
        <v>2426</v>
      </c>
      <c r="B413" s="30">
        <v>6070090</v>
      </c>
      <c r="C413" s="27">
        <v>3</v>
      </c>
      <c r="D413" s="30">
        <v>6070091</v>
      </c>
      <c r="E413" s="32" t="s">
        <v>380</v>
      </c>
      <c r="F413" s="32">
        <v>5</v>
      </c>
      <c r="G413" s="30" t="s">
        <v>964</v>
      </c>
      <c r="H413" s="30" t="s">
        <v>965</v>
      </c>
      <c r="I413" s="30" t="s">
        <v>936</v>
      </c>
      <c r="J413" s="30"/>
      <c r="K413" s="30"/>
    </row>
    <row r="414" spans="1:11">
      <c r="A414" s="30">
        <v>2427</v>
      </c>
      <c r="B414" s="30">
        <v>6070090</v>
      </c>
      <c r="C414" s="27">
        <v>3</v>
      </c>
      <c r="D414" s="30">
        <v>6070091</v>
      </c>
      <c r="E414" s="32" t="s">
        <v>380</v>
      </c>
      <c r="F414" s="32">
        <v>5</v>
      </c>
      <c r="G414" s="30" t="s">
        <v>964</v>
      </c>
      <c r="H414" s="30" t="s">
        <v>966</v>
      </c>
      <c r="I414" s="30" t="s">
        <v>936</v>
      </c>
      <c r="J414" s="30"/>
      <c r="K414" s="30"/>
    </row>
    <row r="415" spans="1:11">
      <c r="A415" s="30">
        <v>2428</v>
      </c>
      <c r="B415" s="30">
        <v>6070090</v>
      </c>
      <c r="C415" s="27">
        <v>3</v>
      </c>
      <c r="D415" s="30">
        <v>6070091</v>
      </c>
      <c r="E415" s="32" t="s">
        <v>380</v>
      </c>
      <c r="F415" s="32">
        <v>5</v>
      </c>
      <c r="G415" s="30" t="s">
        <v>964</v>
      </c>
      <c r="H415" s="30" t="s">
        <v>967</v>
      </c>
      <c r="I415" s="30" t="s">
        <v>936</v>
      </c>
      <c r="J415" s="30"/>
      <c r="K415" s="30"/>
    </row>
    <row r="416" spans="1:11">
      <c r="A416" s="30">
        <v>2429</v>
      </c>
      <c r="B416" s="30">
        <v>6070090</v>
      </c>
      <c r="C416" s="27">
        <v>3</v>
      </c>
      <c r="D416" s="30">
        <v>6070091</v>
      </c>
      <c r="E416" s="32" t="s">
        <v>380</v>
      </c>
      <c r="F416" s="32">
        <v>5</v>
      </c>
      <c r="G416" s="30" t="s">
        <v>964</v>
      </c>
      <c r="H416" s="30" t="s">
        <v>968</v>
      </c>
      <c r="I416" s="30" t="s">
        <v>936</v>
      </c>
      <c r="J416" s="30"/>
      <c r="K416" s="30"/>
    </row>
    <row r="417" spans="1:11">
      <c r="A417" s="30">
        <v>2430</v>
      </c>
      <c r="B417" s="30">
        <v>6070090</v>
      </c>
      <c r="C417" s="27">
        <v>3</v>
      </c>
      <c r="D417" s="30">
        <v>6070091</v>
      </c>
      <c r="E417" s="32" t="s">
        <v>380</v>
      </c>
      <c r="F417" s="32">
        <v>5</v>
      </c>
      <c r="G417" s="30" t="s">
        <v>964</v>
      </c>
      <c r="H417" s="30" t="s">
        <v>969</v>
      </c>
      <c r="I417" s="30" t="s">
        <v>936</v>
      </c>
      <c r="J417" s="30"/>
      <c r="K417" s="30"/>
    </row>
    <row r="418" spans="1:11">
      <c r="A418" s="30">
        <v>2431</v>
      </c>
      <c r="B418" s="30">
        <v>6070090</v>
      </c>
      <c r="C418" s="27">
        <v>3</v>
      </c>
      <c r="D418" s="30">
        <v>6070091</v>
      </c>
      <c r="E418" s="32" t="s">
        <v>380</v>
      </c>
      <c r="F418" s="32">
        <v>5</v>
      </c>
      <c r="G418" s="30" t="s">
        <v>964</v>
      </c>
      <c r="H418" s="30" t="s">
        <v>970</v>
      </c>
      <c r="I418" s="30" t="s">
        <v>936</v>
      </c>
      <c r="J418" s="30"/>
      <c r="K418" s="30"/>
    </row>
    <row r="419" spans="1:11">
      <c r="A419" s="30">
        <v>2432</v>
      </c>
      <c r="B419" s="30">
        <v>6070090</v>
      </c>
      <c r="C419" s="27">
        <v>3</v>
      </c>
      <c r="D419" s="30">
        <v>6070091</v>
      </c>
      <c r="E419" s="32" t="s">
        <v>380</v>
      </c>
      <c r="F419" s="32">
        <v>5</v>
      </c>
      <c r="G419" s="30" t="s">
        <v>964</v>
      </c>
      <c r="H419" s="30" t="s">
        <v>971</v>
      </c>
      <c r="I419" s="30" t="s">
        <v>936</v>
      </c>
      <c r="J419" s="30"/>
      <c r="K419" s="30"/>
    </row>
    <row r="420" spans="1:11">
      <c r="A420" s="30">
        <v>2433</v>
      </c>
      <c r="B420" s="30">
        <v>6070090</v>
      </c>
      <c r="C420" s="27">
        <v>3</v>
      </c>
      <c r="D420" s="30">
        <v>6070091</v>
      </c>
      <c r="E420" s="32" t="s">
        <v>380</v>
      </c>
      <c r="F420" s="32">
        <v>5</v>
      </c>
      <c r="G420" s="30" t="s">
        <v>964</v>
      </c>
      <c r="H420" s="30" t="s">
        <v>972</v>
      </c>
      <c r="I420" s="30" t="s">
        <v>936</v>
      </c>
      <c r="J420" s="30"/>
      <c r="K420" s="30"/>
    </row>
    <row r="421" spans="1:11">
      <c r="A421" s="30">
        <v>2434</v>
      </c>
      <c r="B421" s="30">
        <v>6070090</v>
      </c>
      <c r="C421" s="27">
        <v>3</v>
      </c>
      <c r="D421" s="30">
        <v>6070091</v>
      </c>
      <c r="E421" s="32" t="s">
        <v>380</v>
      </c>
      <c r="F421" s="32">
        <v>5</v>
      </c>
      <c r="G421" s="30" t="s">
        <v>964</v>
      </c>
      <c r="H421" s="30" t="s">
        <v>973</v>
      </c>
      <c r="I421" s="30" t="s">
        <v>936</v>
      </c>
      <c r="J421" s="30"/>
      <c r="K421" s="30"/>
    </row>
    <row r="422" spans="1:11">
      <c r="A422" s="30">
        <v>2435</v>
      </c>
      <c r="B422" s="30">
        <v>6070090</v>
      </c>
      <c r="C422" s="27">
        <v>3</v>
      </c>
      <c r="D422" s="30">
        <v>6070091</v>
      </c>
      <c r="E422" s="32" t="s">
        <v>380</v>
      </c>
      <c r="F422" s="32">
        <v>6</v>
      </c>
      <c r="G422" s="30" t="s">
        <v>964</v>
      </c>
      <c r="H422" s="30" t="s">
        <v>974</v>
      </c>
      <c r="I422" s="30" t="s">
        <v>936</v>
      </c>
      <c r="J422" s="30"/>
      <c r="K422" s="30"/>
    </row>
    <row r="423" spans="1:11">
      <c r="A423" s="30">
        <v>2436</v>
      </c>
      <c r="B423" s="30">
        <v>6070090</v>
      </c>
      <c r="C423" s="27">
        <v>3</v>
      </c>
      <c r="D423" s="30">
        <v>6070091</v>
      </c>
      <c r="E423" s="32" t="s">
        <v>380</v>
      </c>
      <c r="F423" s="32">
        <v>6</v>
      </c>
      <c r="G423" s="30" t="s">
        <v>964</v>
      </c>
      <c r="H423" s="30" t="s">
        <v>975</v>
      </c>
      <c r="I423" s="30" t="s">
        <v>936</v>
      </c>
      <c r="J423" s="30"/>
      <c r="K423" s="30"/>
    </row>
    <row r="424" spans="1:11">
      <c r="A424" s="30">
        <v>2437</v>
      </c>
      <c r="B424" s="30">
        <v>6070090</v>
      </c>
      <c r="C424" s="27">
        <v>3</v>
      </c>
      <c r="D424" s="30">
        <v>6070091</v>
      </c>
      <c r="E424" s="32" t="s">
        <v>380</v>
      </c>
      <c r="F424" s="32">
        <v>6</v>
      </c>
      <c r="G424" s="30" t="s">
        <v>964</v>
      </c>
      <c r="H424" s="30" t="s">
        <v>976</v>
      </c>
      <c r="I424" s="30" t="s">
        <v>936</v>
      </c>
      <c r="J424" s="30"/>
      <c r="K424" s="30"/>
    </row>
    <row r="425" spans="1:11">
      <c r="A425" s="30">
        <v>2438</v>
      </c>
      <c r="B425" s="30">
        <v>6070090</v>
      </c>
      <c r="C425" s="27">
        <v>3</v>
      </c>
      <c r="D425" s="30">
        <v>6070091</v>
      </c>
      <c r="E425" s="32" t="s">
        <v>380</v>
      </c>
      <c r="F425" s="32">
        <v>6</v>
      </c>
      <c r="G425" s="30" t="s">
        <v>964</v>
      </c>
      <c r="H425" s="30" t="s">
        <v>977</v>
      </c>
      <c r="I425" s="30" t="s">
        <v>936</v>
      </c>
      <c r="J425" s="30"/>
      <c r="K425" s="30"/>
    </row>
    <row r="426" spans="1:11">
      <c r="A426" s="30">
        <v>2439</v>
      </c>
      <c r="B426" s="30">
        <v>6070090</v>
      </c>
      <c r="C426" s="27">
        <v>3</v>
      </c>
      <c r="D426" s="30">
        <v>6070091</v>
      </c>
      <c r="E426" s="32" t="s">
        <v>380</v>
      </c>
      <c r="F426" s="32">
        <v>6</v>
      </c>
      <c r="G426" s="30" t="s">
        <v>964</v>
      </c>
      <c r="H426" s="30" t="s">
        <v>978</v>
      </c>
      <c r="I426" s="30" t="s">
        <v>936</v>
      </c>
      <c r="J426" s="30"/>
      <c r="K426" s="30"/>
    </row>
    <row r="427" spans="1:11">
      <c r="A427" s="30">
        <v>2440</v>
      </c>
      <c r="B427" s="30">
        <v>6070090</v>
      </c>
      <c r="C427" s="27">
        <v>3</v>
      </c>
      <c r="D427" s="30">
        <v>6070091</v>
      </c>
      <c r="E427" s="32" t="s">
        <v>380</v>
      </c>
      <c r="F427" s="32">
        <v>6</v>
      </c>
      <c r="G427" s="30" t="s">
        <v>964</v>
      </c>
      <c r="H427" s="30" t="s">
        <v>979</v>
      </c>
      <c r="I427" s="30" t="s">
        <v>936</v>
      </c>
      <c r="J427" s="30"/>
      <c r="K427" s="30"/>
    </row>
    <row r="428" spans="1:11">
      <c r="A428" s="30">
        <v>2441</v>
      </c>
      <c r="B428" s="30">
        <v>6070090</v>
      </c>
      <c r="C428" s="27">
        <v>3</v>
      </c>
      <c r="D428" s="30">
        <v>6070091</v>
      </c>
      <c r="E428" s="32" t="s">
        <v>380</v>
      </c>
      <c r="F428" s="32">
        <v>6</v>
      </c>
      <c r="G428" s="30" t="s">
        <v>964</v>
      </c>
      <c r="H428" s="30" t="s">
        <v>980</v>
      </c>
      <c r="I428" s="30" t="s">
        <v>936</v>
      </c>
      <c r="J428" s="30"/>
      <c r="K428" s="30"/>
    </row>
    <row r="429" spans="1:11">
      <c r="A429" s="30">
        <v>2442</v>
      </c>
      <c r="B429" s="30">
        <v>6070090</v>
      </c>
      <c r="C429" s="27">
        <v>3</v>
      </c>
      <c r="D429" s="30">
        <v>6070091</v>
      </c>
      <c r="E429" s="32" t="s">
        <v>380</v>
      </c>
      <c r="F429" s="32">
        <v>6</v>
      </c>
      <c r="G429" s="30" t="s">
        <v>964</v>
      </c>
      <c r="H429" s="30" t="s">
        <v>981</v>
      </c>
      <c r="I429" s="30" t="s">
        <v>936</v>
      </c>
      <c r="J429" s="30"/>
      <c r="K429" s="30"/>
    </row>
    <row r="430" spans="1:11">
      <c r="A430" s="30">
        <v>2443</v>
      </c>
      <c r="B430" s="30">
        <v>6070090</v>
      </c>
      <c r="C430" s="27">
        <v>3</v>
      </c>
      <c r="D430" s="30">
        <v>6070091</v>
      </c>
      <c r="E430" s="32" t="s">
        <v>380</v>
      </c>
      <c r="F430" s="32">
        <v>6</v>
      </c>
      <c r="G430" s="30" t="s">
        <v>964</v>
      </c>
      <c r="H430" s="30" t="s">
        <v>982</v>
      </c>
      <c r="I430" s="30" t="s">
        <v>936</v>
      </c>
      <c r="J430" s="30"/>
      <c r="K430" s="30"/>
    </row>
    <row r="431" spans="1:11">
      <c r="A431" s="30">
        <v>2444</v>
      </c>
      <c r="B431" s="30">
        <v>6070090</v>
      </c>
      <c r="C431" s="27">
        <v>3</v>
      </c>
      <c r="D431" s="30">
        <v>6070091</v>
      </c>
      <c r="E431" s="32" t="s">
        <v>380</v>
      </c>
      <c r="F431" s="32">
        <v>6</v>
      </c>
      <c r="G431" s="30" t="s">
        <v>964</v>
      </c>
      <c r="H431" s="30" t="s">
        <v>983</v>
      </c>
      <c r="I431" s="30" t="s">
        <v>936</v>
      </c>
      <c r="J431" s="30"/>
      <c r="K431" s="30"/>
    </row>
    <row r="432" spans="1:11">
      <c r="A432" s="30">
        <v>2445</v>
      </c>
      <c r="B432" s="30">
        <v>6070090</v>
      </c>
      <c r="C432" s="27">
        <v>3</v>
      </c>
      <c r="D432" s="30">
        <v>6070091</v>
      </c>
      <c r="E432" s="32" t="s">
        <v>380</v>
      </c>
      <c r="F432" s="32">
        <v>6</v>
      </c>
      <c r="G432" s="30" t="s">
        <v>964</v>
      </c>
      <c r="H432" s="30" t="s">
        <v>984</v>
      </c>
      <c r="I432" s="30" t="s">
        <v>936</v>
      </c>
      <c r="J432" s="30"/>
      <c r="K432" s="30"/>
    </row>
    <row r="433" spans="1:11">
      <c r="A433" s="30">
        <v>2446</v>
      </c>
      <c r="B433" s="30">
        <v>6070090</v>
      </c>
      <c r="C433" s="27">
        <v>3</v>
      </c>
      <c r="D433" s="30">
        <v>6070091</v>
      </c>
      <c r="E433" s="32" t="s">
        <v>380</v>
      </c>
      <c r="F433" s="32">
        <v>6</v>
      </c>
      <c r="G433" s="30" t="s">
        <v>964</v>
      </c>
      <c r="H433" s="30" t="s">
        <v>985</v>
      </c>
      <c r="I433" s="30" t="s">
        <v>936</v>
      </c>
      <c r="J433" s="30"/>
      <c r="K433" s="30"/>
    </row>
    <row r="434" spans="1:11">
      <c r="A434" s="30">
        <v>2447</v>
      </c>
      <c r="B434" s="30">
        <v>6070090</v>
      </c>
      <c r="C434" s="27">
        <v>3</v>
      </c>
      <c r="D434" s="30">
        <v>6070091</v>
      </c>
      <c r="E434" s="32" t="s">
        <v>380</v>
      </c>
      <c r="F434" s="32">
        <v>6</v>
      </c>
      <c r="G434" s="30" t="s">
        <v>964</v>
      </c>
      <c r="H434" s="30" t="s">
        <v>986</v>
      </c>
      <c r="I434" s="30" t="s">
        <v>936</v>
      </c>
      <c r="J434" s="30"/>
      <c r="K434" s="30"/>
    </row>
    <row r="435" spans="1:11">
      <c r="A435" s="30">
        <v>2448</v>
      </c>
      <c r="B435" s="30">
        <v>6070090</v>
      </c>
      <c r="C435" s="27">
        <v>3</v>
      </c>
      <c r="D435" s="30">
        <v>6070091</v>
      </c>
      <c r="E435" s="32" t="s">
        <v>380</v>
      </c>
      <c r="F435" s="32">
        <v>6</v>
      </c>
      <c r="G435" s="30" t="s">
        <v>964</v>
      </c>
      <c r="H435" s="30" t="s">
        <v>987</v>
      </c>
      <c r="I435" s="30" t="s">
        <v>936</v>
      </c>
      <c r="J435" s="30"/>
      <c r="K435" s="30"/>
    </row>
    <row r="436" spans="1:11">
      <c r="A436" s="30">
        <v>2449</v>
      </c>
      <c r="B436" s="30">
        <v>6070090</v>
      </c>
      <c r="C436" s="27">
        <v>3</v>
      </c>
      <c r="D436" s="30">
        <v>6070091</v>
      </c>
      <c r="E436" s="32" t="s">
        <v>380</v>
      </c>
      <c r="F436" s="32">
        <v>6</v>
      </c>
      <c r="G436" s="30" t="s">
        <v>964</v>
      </c>
      <c r="H436" s="30" t="s">
        <v>988</v>
      </c>
      <c r="I436" s="30" t="s">
        <v>936</v>
      </c>
      <c r="J436" s="30"/>
      <c r="K436" s="30"/>
    </row>
    <row r="437" spans="1:11">
      <c r="A437" s="30">
        <v>3001</v>
      </c>
      <c r="B437" s="43">
        <v>6070100</v>
      </c>
      <c r="C437" s="45">
        <v>3</v>
      </c>
      <c r="D437" s="44">
        <v>6070101</v>
      </c>
      <c r="E437" s="31" t="s">
        <v>381</v>
      </c>
      <c r="F437" s="32">
        <v>1</v>
      </c>
      <c r="G437" s="46" t="s">
        <v>989</v>
      </c>
      <c r="H437" s="30" t="s">
        <v>990</v>
      </c>
      <c r="I437" s="30" t="s">
        <v>495</v>
      </c>
      <c r="J437" s="30"/>
      <c r="K437" s="30"/>
    </row>
    <row r="438" spans="1:11">
      <c r="A438" s="30">
        <v>3002</v>
      </c>
      <c r="B438" s="30">
        <v>6070100</v>
      </c>
      <c r="C438" s="30">
        <v>3</v>
      </c>
      <c r="D438" s="30">
        <v>6070101</v>
      </c>
      <c r="E438" s="30" t="s">
        <v>381</v>
      </c>
      <c r="F438" s="32">
        <v>1</v>
      </c>
      <c r="G438" s="46" t="s">
        <v>989</v>
      </c>
      <c r="H438" s="30" t="s">
        <v>991</v>
      </c>
      <c r="I438" s="30" t="s">
        <v>495</v>
      </c>
      <c r="J438" s="30"/>
      <c r="K438" s="30"/>
    </row>
    <row r="439" spans="1:11">
      <c r="A439" s="30">
        <v>3003</v>
      </c>
      <c r="B439" s="30">
        <v>6070100</v>
      </c>
      <c r="C439" s="30">
        <v>3</v>
      </c>
      <c r="D439" s="30">
        <v>6070101</v>
      </c>
      <c r="E439" s="30" t="s">
        <v>381</v>
      </c>
      <c r="F439" s="32">
        <v>1</v>
      </c>
      <c r="G439" s="46" t="s">
        <v>989</v>
      </c>
      <c r="H439" s="30" t="s">
        <v>992</v>
      </c>
      <c r="I439" s="30" t="s">
        <v>495</v>
      </c>
      <c r="J439" s="30"/>
      <c r="K439" s="30"/>
    </row>
    <row r="440" spans="1:11">
      <c r="A440" s="30">
        <v>3004</v>
      </c>
      <c r="B440" s="30">
        <v>6070100</v>
      </c>
      <c r="C440" s="30">
        <v>3</v>
      </c>
      <c r="D440" s="30">
        <v>6070101</v>
      </c>
      <c r="E440" s="30" t="s">
        <v>381</v>
      </c>
      <c r="F440" s="32">
        <v>1</v>
      </c>
      <c r="G440" s="46" t="s">
        <v>993</v>
      </c>
      <c r="H440" s="30" t="s">
        <v>994</v>
      </c>
      <c r="I440" s="30" t="s">
        <v>495</v>
      </c>
      <c r="J440" s="30"/>
      <c r="K440" s="30"/>
    </row>
    <row r="441" spans="1:11">
      <c r="A441" s="30">
        <v>3005</v>
      </c>
      <c r="B441" s="30">
        <v>6070100</v>
      </c>
      <c r="C441" s="30">
        <v>3</v>
      </c>
      <c r="D441" s="30">
        <v>6070101</v>
      </c>
      <c r="E441" s="30" t="s">
        <v>381</v>
      </c>
      <c r="F441" s="32">
        <v>2</v>
      </c>
      <c r="G441" s="46" t="s">
        <v>993</v>
      </c>
      <c r="H441" s="30" t="s">
        <v>995</v>
      </c>
      <c r="I441" s="30" t="s">
        <v>495</v>
      </c>
      <c r="J441" s="30"/>
      <c r="K441" s="30"/>
    </row>
    <row r="442" spans="1:11">
      <c r="A442" s="30">
        <v>3006</v>
      </c>
      <c r="B442" s="30">
        <v>6070100</v>
      </c>
      <c r="C442" s="30">
        <v>3</v>
      </c>
      <c r="D442" s="30">
        <v>6070101</v>
      </c>
      <c r="E442" s="30" t="s">
        <v>381</v>
      </c>
      <c r="F442" s="32">
        <v>2</v>
      </c>
      <c r="G442" s="46" t="s">
        <v>993</v>
      </c>
      <c r="H442" s="30" t="s">
        <v>996</v>
      </c>
      <c r="I442" s="30" t="s">
        <v>495</v>
      </c>
      <c r="J442" s="30"/>
      <c r="K442" s="30"/>
    </row>
    <row r="443" spans="1:11">
      <c r="A443" s="30">
        <v>3007</v>
      </c>
      <c r="B443" s="30">
        <v>6070100</v>
      </c>
      <c r="C443" s="30">
        <v>3</v>
      </c>
      <c r="D443" s="30">
        <v>6070101</v>
      </c>
      <c r="E443" s="30" t="s">
        <v>381</v>
      </c>
      <c r="F443" s="32">
        <v>2</v>
      </c>
      <c r="G443" s="46" t="s">
        <v>993</v>
      </c>
      <c r="H443" s="30" t="s">
        <v>997</v>
      </c>
      <c r="I443" s="30" t="s">
        <v>495</v>
      </c>
      <c r="J443" s="30"/>
      <c r="K443" s="30"/>
    </row>
    <row r="444" spans="1:11">
      <c r="A444" s="30">
        <v>3008</v>
      </c>
      <c r="B444" s="30">
        <v>6070100</v>
      </c>
      <c r="C444" s="30">
        <v>3</v>
      </c>
      <c r="D444" s="30">
        <v>6070101</v>
      </c>
      <c r="E444" s="30" t="s">
        <v>381</v>
      </c>
      <c r="F444" s="32">
        <v>3</v>
      </c>
      <c r="G444" s="46" t="s">
        <v>998</v>
      </c>
      <c r="H444" s="30" t="s">
        <v>999</v>
      </c>
      <c r="I444" s="30" t="s">
        <v>495</v>
      </c>
      <c r="J444" s="30"/>
      <c r="K444" s="30"/>
    </row>
    <row r="445" spans="1:11">
      <c r="A445" s="30">
        <v>3009</v>
      </c>
      <c r="B445" s="30">
        <v>6070100</v>
      </c>
      <c r="C445" s="30">
        <v>3</v>
      </c>
      <c r="D445" s="30">
        <v>6070101</v>
      </c>
      <c r="E445" s="30" t="s">
        <v>381</v>
      </c>
      <c r="F445" s="32">
        <v>3</v>
      </c>
      <c r="G445" s="46" t="s">
        <v>1000</v>
      </c>
      <c r="H445" s="30" t="s">
        <v>1001</v>
      </c>
      <c r="I445" s="30" t="s">
        <v>495</v>
      </c>
      <c r="J445" s="30"/>
      <c r="K445" s="30"/>
    </row>
    <row r="446" spans="1:11">
      <c r="A446" s="30">
        <v>3010</v>
      </c>
      <c r="B446" s="30">
        <v>6070100</v>
      </c>
      <c r="C446" s="30">
        <v>3</v>
      </c>
      <c r="D446" s="30">
        <v>6070101</v>
      </c>
      <c r="E446" s="30" t="s">
        <v>381</v>
      </c>
      <c r="F446" s="32">
        <v>3</v>
      </c>
      <c r="G446" s="46" t="s">
        <v>1000</v>
      </c>
      <c r="H446" s="30" t="s">
        <v>1002</v>
      </c>
      <c r="I446" s="30" t="s">
        <v>495</v>
      </c>
      <c r="J446" s="30"/>
      <c r="K446" s="30"/>
    </row>
    <row r="447" spans="1:11">
      <c r="A447" s="30">
        <v>3011</v>
      </c>
      <c r="B447" s="30">
        <v>6070100</v>
      </c>
      <c r="C447" s="30">
        <v>3</v>
      </c>
      <c r="D447" s="30">
        <v>6070101</v>
      </c>
      <c r="E447" s="30" t="s">
        <v>381</v>
      </c>
      <c r="F447" s="32">
        <v>3</v>
      </c>
      <c r="G447" s="46" t="s">
        <v>1000</v>
      </c>
      <c r="H447" s="30" t="s">
        <v>1003</v>
      </c>
      <c r="I447" s="30" t="s">
        <v>495</v>
      </c>
      <c r="J447" s="30"/>
      <c r="K447" s="30"/>
    </row>
    <row r="448" spans="1:11">
      <c r="A448" s="30">
        <v>3012</v>
      </c>
      <c r="B448" s="30">
        <v>6070100</v>
      </c>
      <c r="C448" s="30">
        <v>3</v>
      </c>
      <c r="D448" s="30">
        <v>6070101</v>
      </c>
      <c r="E448" s="30" t="s">
        <v>381</v>
      </c>
      <c r="F448" s="32">
        <v>3</v>
      </c>
      <c r="G448" s="46" t="s">
        <v>1000</v>
      </c>
      <c r="H448" s="30" t="s">
        <v>1004</v>
      </c>
      <c r="I448" s="30" t="s">
        <v>495</v>
      </c>
      <c r="J448" s="30"/>
      <c r="K448" s="30"/>
    </row>
    <row r="449" spans="1:11">
      <c r="A449" s="30">
        <v>3013</v>
      </c>
      <c r="B449" s="30">
        <v>6070100</v>
      </c>
      <c r="C449" s="30">
        <v>3</v>
      </c>
      <c r="D449" s="30">
        <v>6070101</v>
      </c>
      <c r="E449" s="30" t="s">
        <v>381</v>
      </c>
      <c r="F449" s="32">
        <v>4</v>
      </c>
      <c r="G449" s="46" t="s">
        <v>1000</v>
      </c>
      <c r="H449" s="30" t="s">
        <v>1005</v>
      </c>
      <c r="I449" s="30" t="s">
        <v>495</v>
      </c>
      <c r="J449" s="30"/>
      <c r="K449" s="30"/>
    </row>
    <row r="450" spans="1:11">
      <c r="A450" s="30">
        <v>3014</v>
      </c>
      <c r="B450" s="30">
        <v>6070100</v>
      </c>
      <c r="C450" s="30">
        <v>3</v>
      </c>
      <c r="D450" s="30">
        <v>6070101</v>
      </c>
      <c r="E450" s="30" t="s">
        <v>381</v>
      </c>
      <c r="F450" s="32">
        <v>4</v>
      </c>
      <c r="G450" s="46" t="s">
        <v>1006</v>
      </c>
      <c r="H450" s="30" t="s">
        <v>1007</v>
      </c>
      <c r="I450" s="30" t="s">
        <v>495</v>
      </c>
      <c r="J450" s="30"/>
      <c r="K450" s="30"/>
    </row>
    <row r="451" spans="1:11">
      <c r="A451" s="30">
        <v>3015</v>
      </c>
      <c r="B451" s="30">
        <v>6070100</v>
      </c>
      <c r="C451" s="30">
        <v>3</v>
      </c>
      <c r="D451" s="30">
        <v>6070101</v>
      </c>
      <c r="E451" s="30" t="s">
        <v>381</v>
      </c>
      <c r="F451" s="32">
        <v>4</v>
      </c>
      <c r="G451" s="46" t="s">
        <v>1006</v>
      </c>
      <c r="H451" s="30" t="s">
        <v>1008</v>
      </c>
      <c r="I451" s="30" t="s">
        <v>495</v>
      </c>
      <c r="J451" s="30"/>
      <c r="K451" s="30"/>
    </row>
    <row r="452" spans="1:11">
      <c r="A452" s="30">
        <v>3016</v>
      </c>
      <c r="B452" s="30">
        <v>6070100</v>
      </c>
      <c r="C452" s="30">
        <v>3</v>
      </c>
      <c r="D452" s="30">
        <v>6070101</v>
      </c>
      <c r="E452" s="30" t="s">
        <v>381</v>
      </c>
      <c r="F452" s="32">
        <v>4</v>
      </c>
      <c r="G452" s="46" t="s">
        <v>1006</v>
      </c>
      <c r="H452" s="30" t="s">
        <v>1009</v>
      </c>
      <c r="I452" s="30" t="s">
        <v>495</v>
      </c>
      <c r="J452" s="30"/>
      <c r="K452" s="30"/>
    </row>
    <row r="453" spans="1:11">
      <c r="A453" s="30">
        <v>3017</v>
      </c>
      <c r="B453" s="30">
        <v>6070100</v>
      </c>
      <c r="C453" s="30">
        <v>3</v>
      </c>
      <c r="D453" s="30">
        <v>6070101</v>
      </c>
      <c r="E453" s="30" t="s">
        <v>381</v>
      </c>
      <c r="F453" s="32">
        <v>4</v>
      </c>
      <c r="G453" s="46" t="s">
        <v>1010</v>
      </c>
      <c r="H453" s="30" t="s">
        <v>1011</v>
      </c>
      <c r="I453" s="30" t="s">
        <v>495</v>
      </c>
      <c r="J453" s="30"/>
      <c r="K453" s="30"/>
    </row>
    <row r="454" spans="1:11">
      <c r="A454" s="30">
        <v>3018</v>
      </c>
      <c r="B454" s="30">
        <v>6070100</v>
      </c>
      <c r="C454" s="30">
        <v>3</v>
      </c>
      <c r="D454" s="30">
        <v>6070101</v>
      </c>
      <c r="E454" s="30" t="s">
        <v>381</v>
      </c>
      <c r="F454" s="32">
        <v>4</v>
      </c>
      <c r="G454" s="46" t="s">
        <v>1010</v>
      </c>
      <c r="H454" s="30" t="s">
        <v>1012</v>
      </c>
      <c r="I454" s="30" t="s">
        <v>495</v>
      </c>
      <c r="J454" s="30"/>
      <c r="K454" s="30"/>
    </row>
    <row r="455" spans="1:11">
      <c r="A455" s="30">
        <v>3019</v>
      </c>
      <c r="B455" s="30">
        <v>6070100</v>
      </c>
      <c r="C455" s="30">
        <v>3</v>
      </c>
      <c r="D455" s="30">
        <v>6070101</v>
      </c>
      <c r="E455" s="30" t="s">
        <v>381</v>
      </c>
      <c r="F455" s="32">
        <v>4</v>
      </c>
      <c r="G455" s="46" t="s">
        <v>1010</v>
      </c>
      <c r="H455" s="30" t="s">
        <v>1013</v>
      </c>
      <c r="I455" s="30" t="s">
        <v>495</v>
      </c>
      <c r="J455" s="30"/>
      <c r="K455" s="30"/>
    </row>
    <row r="456" spans="1:11">
      <c r="A456" s="30">
        <v>3020</v>
      </c>
      <c r="B456" s="30">
        <v>6070100</v>
      </c>
      <c r="C456" s="30">
        <v>3</v>
      </c>
      <c r="D456" s="30">
        <v>6070101</v>
      </c>
      <c r="E456" s="30" t="s">
        <v>381</v>
      </c>
      <c r="F456" s="32">
        <v>4</v>
      </c>
      <c r="G456" s="46" t="s">
        <v>1010</v>
      </c>
      <c r="H456" s="30" t="s">
        <v>1014</v>
      </c>
      <c r="I456" s="30" t="s">
        <v>495</v>
      </c>
      <c r="J456" s="30"/>
      <c r="K456" s="30"/>
    </row>
    <row r="457" spans="1:11">
      <c r="A457" s="30">
        <v>3021</v>
      </c>
      <c r="B457" s="30">
        <v>6070100</v>
      </c>
      <c r="C457" s="30">
        <v>3</v>
      </c>
      <c r="D457" s="30">
        <v>6070101</v>
      </c>
      <c r="E457" s="30" t="s">
        <v>381</v>
      </c>
      <c r="F457" s="32">
        <v>4</v>
      </c>
      <c r="G457" s="46" t="s">
        <v>1010</v>
      </c>
      <c r="H457" s="30" t="s">
        <v>1015</v>
      </c>
      <c r="I457" s="30" t="s">
        <v>495</v>
      </c>
      <c r="J457" s="30"/>
      <c r="K457" s="30"/>
    </row>
    <row r="458" spans="1:11">
      <c r="A458" s="30">
        <v>3022</v>
      </c>
      <c r="B458" s="30">
        <v>6070100</v>
      </c>
      <c r="C458" s="30">
        <v>3</v>
      </c>
      <c r="D458" s="30">
        <v>6070101</v>
      </c>
      <c r="E458" s="30" t="s">
        <v>381</v>
      </c>
      <c r="F458" s="32">
        <v>4</v>
      </c>
      <c r="G458" s="46" t="s">
        <v>1010</v>
      </c>
      <c r="H458" s="30" t="s">
        <v>1016</v>
      </c>
      <c r="I458" s="30" t="s">
        <v>495</v>
      </c>
      <c r="J458" s="30"/>
      <c r="K458" s="30"/>
    </row>
    <row r="459" spans="1:11">
      <c r="A459" s="30">
        <v>3023</v>
      </c>
      <c r="B459" s="30">
        <v>6070100</v>
      </c>
      <c r="C459" s="30">
        <v>3</v>
      </c>
      <c r="D459" s="30">
        <v>6070101</v>
      </c>
      <c r="E459" s="30" t="s">
        <v>381</v>
      </c>
      <c r="F459" s="32">
        <v>4</v>
      </c>
      <c r="G459" s="46" t="s">
        <v>1010</v>
      </c>
      <c r="H459" s="30" t="s">
        <v>1017</v>
      </c>
      <c r="I459" s="30" t="s">
        <v>495</v>
      </c>
      <c r="J459" s="30"/>
      <c r="K459" s="30"/>
    </row>
    <row r="460" spans="1:11">
      <c r="A460" s="30">
        <v>3024</v>
      </c>
      <c r="B460" s="30">
        <v>6070100</v>
      </c>
      <c r="C460" s="30">
        <v>3</v>
      </c>
      <c r="D460" s="30">
        <v>6070101</v>
      </c>
      <c r="E460" s="30" t="s">
        <v>381</v>
      </c>
      <c r="F460" s="32">
        <v>4</v>
      </c>
      <c r="G460" s="46" t="s">
        <v>1018</v>
      </c>
      <c r="H460" s="30" t="s">
        <v>1019</v>
      </c>
      <c r="I460" s="30" t="s">
        <v>495</v>
      </c>
      <c r="J460" s="30"/>
      <c r="K460" s="30"/>
    </row>
    <row r="461" spans="1:11">
      <c r="A461" s="30">
        <v>3025</v>
      </c>
      <c r="B461" s="30">
        <v>6070100</v>
      </c>
      <c r="C461" s="30">
        <v>3</v>
      </c>
      <c r="D461" s="30">
        <v>6070101</v>
      </c>
      <c r="E461" s="30" t="s">
        <v>381</v>
      </c>
      <c r="F461" s="32">
        <v>4</v>
      </c>
      <c r="G461" s="46" t="s">
        <v>1018</v>
      </c>
      <c r="H461" s="30" t="s">
        <v>1020</v>
      </c>
      <c r="I461" s="30" t="s">
        <v>495</v>
      </c>
      <c r="J461" s="30"/>
      <c r="K461" s="30"/>
    </row>
    <row r="462" spans="1:11">
      <c r="A462" s="30">
        <v>3026</v>
      </c>
      <c r="B462" s="30">
        <v>6070100</v>
      </c>
      <c r="C462" s="30">
        <v>3</v>
      </c>
      <c r="D462" s="30">
        <v>6070101</v>
      </c>
      <c r="E462" s="30" t="s">
        <v>381</v>
      </c>
      <c r="F462" s="32">
        <v>5</v>
      </c>
      <c r="G462" s="46" t="s">
        <v>1018</v>
      </c>
      <c r="H462" s="30" t="s">
        <v>1021</v>
      </c>
      <c r="I462" s="30" t="s">
        <v>495</v>
      </c>
      <c r="J462" s="30"/>
      <c r="K462" s="30"/>
    </row>
    <row r="463" spans="1:11">
      <c r="A463" s="30">
        <v>3027</v>
      </c>
      <c r="B463" s="30">
        <v>6070100</v>
      </c>
      <c r="C463" s="30">
        <v>3</v>
      </c>
      <c r="D463" s="30">
        <v>6070101</v>
      </c>
      <c r="E463" s="30" t="s">
        <v>381</v>
      </c>
      <c r="F463" s="32">
        <v>5</v>
      </c>
      <c r="G463" s="46" t="s">
        <v>1022</v>
      </c>
      <c r="H463" s="30" t="s">
        <v>1023</v>
      </c>
      <c r="I463" s="30" t="s">
        <v>495</v>
      </c>
      <c r="J463" s="30"/>
      <c r="K463" s="30"/>
    </row>
    <row r="464" spans="1:11">
      <c r="A464" s="30">
        <v>3028</v>
      </c>
      <c r="B464" s="30">
        <v>6070100</v>
      </c>
      <c r="C464" s="30">
        <v>3</v>
      </c>
      <c r="D464" s="30">
        <v>6070101</v>
      </c>
      <c r="E464" s="30" t="s">
        <v>381</v>
      </c>
      <c r="F464" s="32">
        <v>5</v>
      </c>
      <c r="G464" s="46" t="s">
        <v>1022</v>
      </c>
      <c r="H464" s="30" t="s">
        <v>1024</v>
      </c>
      <c r="I464" s="30" t="s">
        <v>495</v>
      </c>
      <c r="J464" s="30"/>
      <c r="K464" s="30"/>
    </row>
    <row r="465" spans="1:11">
      <c r="A465" s="30">
        <v>3029</v>
      </c>
      <c r="B465" s="30">
        <v>6070100</v>
      </c>
      <c r="C465" s="30">
        <v>3</v>
      </c>
      <c r="D465" s="30">
        <v>6070101</v>
      </c>
      <c r="E465" s="30" t="s">
        <v>381</v>
      </c>
      <c r="F465" s="32">
        <v>5</v>
      </c>
      <c r="G465" s="46" t="s">
        <v>1022</v>
      </c>
      <c r="H465" s="30" t="s">
        <v>1025</v>
      </c>
      <c r="I465" s="30" t="s">
        <v>495</v>
      </c>
      <c r="J465" s="30"/>
      <c r="K465" s="30"/>
    </row>
    <row r="466" spans="1:11">
      <c r="A466" s="30">
        <v>3030</v>
      </c>
      <c r="B466" s="30">
        <v>6070100</v>
      </c>
      <c r="C466" s="30">
        <v>3</v>
      </c>
      <c r="D466" s="30">
        <v>6070101</v>
      </c>
      <c r="E466" s="30" t="s">
        <v>381</v>
      </c>
      <c r="F466" s="32">
        <v>5</v>
      </c>
      <c r="G466" s="46" t="s">
        <v>1022</v>
      </c>
      <c r="H466" s="30" t="s">
        <v>1026</v>
      </c>
      <c r="I466" s="30" t="s">
        <v>495</v>
      </c>
      <c r="J466" s="30"/>
      <c r="K466" s="30"/>
    </row>
    <row r="467" spans="1:11">
      <c r="A467" s="30">
        <v>3031</v>
      </c>
      <c r="B467" s="30">
        <v>6070100</v>
      </c>
      <c r="C467" s="30">
        <v>3</v>
      </c>
      <c r="D467" s="30">
        <v>6070101</v>
      </c>
      <c r="E467" s="30" t="s">
        <v>381</v>
      </c>
      <c r="F467" s="32">
        <v>5</v>
      </c>
      <c r="G467" s="46" t="s">
        <v>1022</v>
      </c>
      <c r="H467" s="30" t="s">
        <v>1027</v>
      </c>
      <c r="I467" s="30" t="s">
        <v>495</v>
      </c>
      <c r="J467" s="30"/>
      <c r="K467" s="30"/>
    </row>
    <row r="468" spans="1:11">
      <c r="A468" s="30">
        <v>3032</v>
      </c>
      <c r="B468" s="30">
        <v>6070100</v>
      </c>
      <c r="C468" s="30">
        <v>3</v>
      </c>
      <c r="D468" s="30">
        <v>6070101</v>
      </c>
      <c r="E468" s="30" t="s">
        <v>381</v>
      </c>
      <c r="F468" s="32">
        <v>5</v>
      </c>
      <c r="G468" s="46" t="s">
        <v>1022</v>
      </c>
      <c r="H468" s="30" t="s">
        <v>1028</v>
      </c>
      <c r="I468" s="30" t="s">
        <v>495</v>
      </c>
      <c r="J468" s="30"/>
      <c r="K468" s="30"/>
    </row>
    <row r="469" spans="1:11">
      <c r="A469" s="30">
        <v>3033</v>
      </c>
      <c r="B469" s="30">
        <v>6070100</v>
      </c>
      <c r="C469" s="30">
        <v>3</v>
      </c>
      <c r="D469" s="30">
        <v>6070101</v>
      </c>
      <c r="E469" s="30" t="s">
        <v>381</v>
      </c>
      <c r="F469" s="32">
        <v>5</v>
      </c>
      <c r="G469" s="46" t="s">
        <v>1022</v>
      </c>
      <c r="H469" s="30" t="s">
        <v>1029</v>
      </c>
      <c r="I469" s="30" t="s">
        <v>495</v>
      </c>
      <c r="J469" s="30"/>
      <c r="K469" s="30"/>
    </row>
    <row r="470" spans="1:11">
      <c r="A470" s="30">
        <v>3034</v>
      </c>
      <c r="B470" s="30">
        <v>6070100</v>
      </c>
      <c r="C470" s="30">
        <v>3</v>
      </c>
      <c r="D470" s="30">
        <v>6070101</v>
      </c>
      <c r="E470" s="30" t="s">
        <v>381</v>
      </c>
      <c r="F470" s="32">
        <v>5</v>
      </c>
      <c r="G470" s="46" t="s">
        <v>1022</v>
      </c>
      <c r="H470" s="30" t="s">
        <v>1030</v>
      </c>
      <c r="I470" s="30" t="s">
        <v>495</v>
      </c>
      <c r="J470" s="30"/>
      <c r="K470" s="30"/>
    </row>
    <row r="471" spans="1:11">
      <c r="A471" s="30">
        <v>3035</v>
      </c>
      <c r="B471" s="30">
        <v>6070100</v>
      </c>
      <c r="C471" s="30">
        <v>3</v>
      </c>
      <c r="D471" s="30">
        <v>6070101</v>
      </c>
      <c r="E471" s="30" t="s">
        <v>381</v>
      </c>
      <c r="F471" s="32">
        <v>6</v>
      </c>
      <c r="G471" s="46" t="s">
        <v>1022</v>
      </c>
      <c r="H471" s="30" t="s">
        <v>1031</v>
      </c>
      <c r="I471" s="30" t="s">
        <v>495</v>
      </c>
      <c r="J471" s="30"/>
      <c r="K471" s="30"/>
    </row>
    <row r="472" spans="1:11">
      <c r="A472" s="30">
        <v>3036</v>
      </c>
      <c r="B472" s="30">
        <v>6070100</v>
      </c>
      <c r="C472" s="30">
        <v>3</v>
      </c>
      <c r="D472" s="30">
        <v>6070101</v>
      </c>
      <c r="E472" s="30" t="s">
        <v>381</v>
      </c>
      <c r="F472" s="32">
        <v>6</v>
      </c>
      <c r="G472" s="46" t="s">
        <v>1022</v>
      </c>
      <c r="H472" s="30" t="s">
        <v>1032</v>
      </c>
      <c r="I472" s="30" t="s">
        <v>495</v>
      </c>
      <c r="J472" s="30"/>
      <c r="K472" s="30"/>
    </row>
    <row r="473" spans="1:11">
      <c r="A473" s="30">
        <v>3037</v>
      </c>
      <c r="B473" s="30">
        <v>6070100</v>
      </c>
      <c r="C473" s="30">
        <v>3</v>
      </c>
      <c r="D473" s="30">
        <v>6070101</v>
      </c>
      <c r="E473" s="30" t="s">
        <v>381</v>
      </c>
      <c r="F473" s="32">
        <v>6</v>
      </c>
      <c r="G473" s="46" t="s">
        <v>1022</v>
      </c>
      <c r="H473" s="30" t="s">
        <v>1033</v>
      </c>
      <c r="I473" s="30" t="s">
        <v>495</v>
      </c>
      <c r="J473" s="30"/>
      <c r="K473" s="30"/>
    </row>
    <row r="474" spans="1:11">
      <c r="A474" s="30">
        <v>3038</v>
      </c>
      <c r="B474" s="30">
        <v>6070100</v>
      </c>
      <c r="C474" s="30">
        <v>3</v>
      </c>
      <c r="D474" s="30">
        <v>6070101</v>
      </c>
      <c r="E474" s="30" t="s">
        <v>381</v>
      </c>
      <c r="F474" s="32">
        <v>6</v>
      </c>
      <c r="G474" s="46" t="s">
        <v>1022</v>
      </c>
      <c r="H474" s="30" t="s">
        <v>1034</v>
      </c>
      <c r="I474" s="30" t="s">
        <v>495</v>
      </c>
      <c r="J474" s="30"/>
      <c r="K474" s="30"/>
    </row>
    <row r="475" spans="1:11">
      <c r="A475" s="30">
        <v>3039</v>
      </c>
      <c r="B475" s="30">
        <v>6070100</v>
      </c>
      <c r="C475" s="30">
        <v>3</v>
      </c>
      <c r="D475" s="30">
        <v>6070101</v>
      </c>
      <c r="E475" s="30" t="s">
        <v>381</v>
      </c>
      <c r="F475" s="32">
        <v>6</v>
      </c>
      <c r="G475" s="46" t="s">
        <v>1022</v>
      </c>
      <c r="H475" s="30" t="s">
        <v>1035</v>
      </c>
      <c r="I475" s="30" t="s">
        <v>495</v>
      </c>
      <c r="J475" s="30"/>
      <c r="K475" s="30"/>
    </row>
    <row r="476" spans="1:11">
      <c r="A476" s="30">
        <v>3040</v>
      </c>
      <c r="B476" s="30">
        <v>6070100</v>
      </c>
      <c r="C476" s="30">
        <v>3</v>
      </c>
      <c r="D476" s="30">
        <v>6070101</v>
      </c>
      <c r="E476" s="30" t="s">
        <v>381</v>
      </c>
      <c r="F476" s="32">
        <v>6</v>
      </c>
      <c r="G476" s="46" t="s">
        <v>1022</v>
      </c>
      <c r="H476" s="30" t="s">
        <v>1036</v>
      </c>
      <c r="I476" s="30" t="s">
        <v>495</v>
      </c>
      <c r="J476" s="30"/>
      <c r="K476" s="30"/>
    </row>
    <row r="477" spans="1:11">
      <c r="A477" s="30">
        <v>3041</v>
      </c>
      <c r="B477" s="30">
        <v>6070100</v>
      </c>
      <c r="C477" s="30">
        <v>3</v>
      </c>
      <c r="D477" s="30">
        <v>6070101</v>
      </c>
      <c r="E477" s="30" t="s">
        <v>381</v>
      </c>
      <c r="F477" s="32">
        <v>6</v>
      </c>
      <c r="G477" s="46" t="s">
        <v>1022</v>
      </c>
      <c r="H477" s="30" t="s">
        <v>1037</v>
      </c>
      <c r="I477" s="30" t="s">
        <v>495</v>
      </c>
      <c r="J477" s="30"/>
      <c r="K477" s="30"/>
    </row>
    <row r="478" spans="1:11">
      <c r="A478" s="30">
        <v>3042</v>
      </c>
      <c r="B478" s="30">
        <v>6070100</v>
      </c>
      <c r="C478" s="30">
        <v>3</v>
      </c>
      <c r="D478" s="30">
        <v>6070101</v>
      </c>
      <c r="E478" s="30" t="s">
        <v>381</v>
      </c>
      <c r="F478" s="32">
        <v>6</v>
      </c>
      <c r="G478" s="46" t="s">
        <v>1022</v>
      </c>
      <c r="H478" s="30" t="s">
        <v>1038</v>
      </c>
      <c r="I478" s="30" t="s">
        <v>495</v>
      </c>
      <c r="J478" s="30"/>
      <c r="K478" s="30"/>
    </row>
    <row r="479" spans="1:11">
      <c r="A479" s="30">
        <v>3043</v>
      </c>
      <c r="B479" s="30">
        <v>6070100</v>
      </c>
      <c r="C479" s="30">
        <v>3</v>
      </c>
      <c r="D479" s="30">
        <v>6070101</v>
      </c>
      <c r="E479" s="30" t="s">
        <v>381</v>
      </c>
      <c r="F479" s="32">
        <v>6</v>
      </c>
      <c r="G479" s="46" t="s">
        <v>1022</v>
      </c>
      <c r="H479" s="30" t="s">
        <v>1039</v>
      </c>
      <c r="I479" s="30" t="s">
        <v>495</v>
      </c>
      <c r="J479" s="30"/>
      <c r="K479" s="30"/>
    </row>
    <row r="480" spans="1:11">
      <c r="A480" s="30">
        <v>3044</v>
      </c>
      <c r="B480" s="30">
        <v>6070100</v>
      </c>
      <c r="C480" s="30">
        <v>3</v>
      </c>
      <c r="D480" s="30">
        <v>6070101</v>
      </c>
      <c r="E480" s="30" t="s">
        <v>381</v>
      </c>
      <c r="F480" s="32">
        <v>6</v>
      </c>
      <c r="G480" s="46" t="s">
        <v>1022</v>
      </c>
      <c r="H480" s="30" t="s">
        <v>1040</v>
      </c>
      <c r="I480" s="30" t="s">
        <v>495</v>
      </c>
      <c r="J480" s="30"/>
      <c r="K480" s="30"/>
    </row>
    <row r="481" spans="1:11">
      <c r="A481" s="30">
        <v>3045</v>
      </c>
      <c r="B481" s="30">
        <v>6070100</v>
      </c>
      <c r="C481" s="30">
        <v>3</v>
      </c>
      <c r="D481" s="30">
        <v>6070101</v>
      </c>
      <c r="E481" s="30" t="s">
        <v>381</v>
      </c>
      <c r="F481" s="32">
        <v>6</v>
      </c>
      <c r="G481" s="46" t="s">
        <v>1022</v>
      </c>
      <c r="H481" s="30" t="s">
        <v>1041</v>
      </c>
      <c r="I481" s="30" t="s">
        <v>495</v>
      </c>
      <c r="J481" s="30"/>
      <c r="K481" s="30"/>
    </row>
    <row r="482" spans="1:11">
      <c r="A482" s="30">
        <v>3046</v>
      </c>
      <c r="B482" s="30">
        <v>6070100</v>
      </c>
      <c r="C482" s="30">
        <v>3</v>
      </c>
      <c r="D482" s="30">
        <v>6070101</v>
      </c>
      <c r="E482" s="30" t="s">
        <v>381</v>
      </c>
      <c r="F482" s="32">
        <v>6</v>
      </c>
      <c r="G482" s="46" t="s">
        <v>1022</v>
      </c>
      <c r="H482" s="30" t="s">
        <v>1042</v>
      </c>
      <c r="I482" s="30" t="s">
        <v>495</v>
      </c>
      <c r="J482" s="30"/>
      <c r="K482" s="30"/>
    </row>
    <row r="483" spans="1:11">
      <c r="A483" s="30">
        <v>3047</v>
      </c>
      <c r="B483" s="30">
        <v>6070100</v>
      </c>
      <c r="C483" s="30">
        <v>3</v>
      </c>
      <c r="D483" s="30">
        <v>6070101</v>
      </c>
      <c r="E483" s="30" t="s">
        <v>381</v>
      </c>
      <c r="F483" s="32">
        <v>6</v>
      </c>
      <c r="G483" s="46" t="s">
        <v>1022</v>
      </c>
      <c r="H483" s="30" t="s">
        <v>1043</v>
      </c>
      <c r="I483" s="30" t="s">
        <v>495</v>
      </c>
      <c r="J483" s="30"/>
      <c r="K483" s="30"/>
    </row>
    <row r="484" spans="1:11">
      <c r="A484" s="30">
        <v>3048</v>
      </c>
      <c r="B484" s="30">
        <v>6070100</v>
      </c>
      <c r="C484" s="30">
        <v>3</v>
      </c>
      <c r="D484" s="30">
        <v>6070101</v>
      </c>
      <c r="E484" s="30" t="s">
        <v>381</v>
      </c>
      <c r="F484" s="32">
        <v>6</v>
      </c>
      <c r="G484" s="46" t="s">
        <v>1022</v>
      </c>
      <c r="H484" s="30" t="s">
        <v>1044</v>
      </c>
      <c r="I484" s="30" t="s">
        <v>495</v>
      </c>
      <c r="J484" s="30"/>
      <c r="K484" s="30"/>
    </row>
    <row r="485" spans="1:11">
      <c r="A485" s="30">
        <v>3049</v>
      </c>
      <c r="B485" s="30">
        <v>6070100</v>
      </c>
      <c r="C485" s="30">
        <v>3</v>
      </c>
      <c r="D485" s="30">
        <v>6070101</v>
      </c>
      <c r="E485" s="30" t="s">
        <v>381</v>
      </c>
      <c r="F485" s="32">
        <v>6</v>
      </c>
      <c r="G485" s="46" t="s">
        <v>1022</v>
      </c>
      <c r="H485" s="30" t="s">
        <v>1045</v>
      </c>
      <c r="I485" s="30" t="s">
        <v>495</v>
      </c>
      <c r="J485" s="30"/>
      <c r="K485" s="30"/>
    </row>
    <row r="486" spans="1:11">
      <c r="A486" s="30">
        <v>3101</v>
      </c>
      <c r="B486" s="30">
        <v>6070100</v>
      </c>
      <c r="C486" s="30">
        <v>3</v>
      </c>
      <c r="D486" s="30">
        <v>6070101</v>
      </c>
      <c r="E486" s="30" t="s">
        <v>381</v>
      </c>
      <c r="F486" s="32">
        <v>1</v>
      </c>
      <c r="G486" s="46" t="s">
        <v>1046</v>
      </c>
      <c r="H486" s="30" t="s">
        <v>1047</v>
      </c>
      <c r="I486" s="30" t="s">
        <v>496</v>
      </c>
      <c r="J486" s="30"/>
      <c r="K486" s="30"/>
    </row>
    <row r="487" spans="1:11">
      <c r="A487" s="30">
        <v>3102</v>
      </c>
      <c r="B487" s="30">
        <v>6070100</v>
      </c>
      <c r="C487" s="30">
        <v>3</v>
      </c>
      <c r="D487" s="30">
        <v>6070101</v>
      </c>
      <c r="E487" s="30" t="s">
        <v>381</v>
      </c>
      <c r="F487" s="32">
        <v>1</v>
      </c>
      <c r="G487" s="46" t="s">
        <v>1046</v>
      </c>
      <c r="H487" s="30" t="s">
        <v>1048</v>
      </c>
      <c r="I487" s="30" t="s">
        <v>496</v>
      </c>
      <c r="J487" s="30"/>
      <c r="K487" s="30"/>
    </row>
    <row r="488" spans="1:11">
      <c r="A488" s="30">
        <v>3103</v>
      </c>
      <c r="B488" s="30">
        <v>6070100</v>
      </c>
      <c r="C488" s="30">
        <v>3</v>
      </c>
      <c r="D488" s="30">
        <v>6070101</v>
      </c>
      <c r="E488" s="30" t="s">
        <v>381</v>
      </c>
      <c r="F488" s="32">
        <v>1</v>
      </c>
      <c r="G488" s="46" t="s">
        <v>1046</v>
      </c>
      <c r="H488" s="30" t="s">
        <v>1049</v>
      </c>
      <c r="I488" s="30" t="s">
        <v>496</v>
      </c>
      <c r="J488" s="30"/>
      <c r="K488" s="30"/>
    </row>
    <row r="489" spans="1:11">
      <c r="A489" s="30">
        <v>3104</v>
      </c>
      <c r="B489" s="30">
        <v>6070100</v>
      </c>
      <c r="C489" s="30">
        <v>3</v>
      </c>
      <c r="D489" s="30">
        <v>6070101</v>
      </c>
      <c r="E489" s="30" t="s">
        <v>381</v>
      </c>
      <c r="F489" s="32">
        <v>1</v>
      </c>
      <c r="G489" s="46" t="s">
        <v>1050</v>
      </c>
      <c r="H489" s="30" t="s">
        <v>1051</v>
      </c>
      <c r="I489" s="30" t="s">
        <v>496</v>
      </c>
      <c r="J489" s="30"/>
      <c r="K489" s="30"/>
    </row>
    <row r="490" spans="1:11">
      <c r="A490" s="30">
        <v>3105</v>
      </c>
      <c r="B490" s="30">
        <v>6070100</v>
      </c>
      <c r="C490" s="30">
        <v>3</v>
      </c>
      <c r="D490" s="30">
        <v>6070101</v>
      </c>
      <c r="E490" s="30" t="s">
        <v>381</v>
      </c>
      <c r="F490" s="32">
        <v>2</v>
      </c>
      <c r="G490" s="46" t="s">
        <v>1050</v>
      </c>
      <c r="H490" s="30" t="s">
        <v>1052</v>
      </c>
      <c r="I490" s="30" t="s">
        <v>496</v>
      </c>
      <c r="J490" s="30"/>
      <c r="K490" s="30"/>
    </row>
    <row r="491" spans="1:11">
      <c r="A491" s="30">
        <v>3106</v>
      </c>
      <c r="B491" s="30">
        <v>6070100</v>
      </c>
      <c r="C491" s="30">
        <v>3</v>
      </c>
      <c r="D491" s="30">
        <v>6070101</v>
      </c>
      <c r="E491" s="30" t="s">
        <v>381</v>
      </c>
      <c r="F491" s="32">
        <v>2</v>
      </c>
      <c r="G491" s="46" t="s">
        <v>1050</v>
      </c>
      <c r="H491" s="30" t="s">
        <v>1053</v>
      </c>
      <c r="I491" s="30" t="s">
        <v>496</v>
      </c>
      <c r="J491" s="30"/>
      <c r="K491" s="30"/>
    </row>
    <row r="492" spans="1:11">
      <c r="A492" s="30">
        <v>3107</v>
      </c>
      <c r="B492" s="30">
        <v>6070100</v>
      </c>
      <c r="C492" s="30">
        <v>3</v>
      </c>
      <c r="D492" s="30">
        <v>6070101</v>
      </c>
      <c r="E492" s="30" t="s">
        <v>381</v>
      </c>
      <c r="F492" s="32">
        <v>2</v>
      </c>
      <c r="G492" s="46" t="s">
        <v>1050</v>
      </c>
      <c r="H492" s="30" t="s">
        <v>1054</v>
      </c>
      <c r="I492" s="30" t="s">
        <v>496</v>
      </c>
      <c r="J492" s="30"/>
      <c r="K492" s="30"/>
    </row>
    <row r="493" spans="1:11">
      <c r="A493" s="30">
        <v>3108</v>
      </c>
      <c r="B493" s="30">
        <v>6070100</v>
      </c>
      <c r="C493" s="30">
        <v>3</v>
      </c>
      <c r="D493" s="30">
        <v>6070101</v>
      </c>
      <c r="E493" s="30" t="s">
        <v>381</v>
      </c>
      <c r="F493" s="32">
        <v>3</v>
      </c>
      <c r="G493" s="46" t="s">
        <v>1055</v>
      </c>
      <c r="H493" s="30" t="s">
        <v>1056</v>
      </c>
      <c r="I493" s="30" t="s">
        <v>496</v>
      </c>
      <c r="J493" s="30"/>
      <c r="K493" s="30"/>
    </row>
    <row r="494" spans="1:11">
      <c r="A494" s="30">
        <v>3109</v>
      </c>
      <c r="B494" s="30">
        <v>6070100</v>
      </c>
      <c r="C494" s="30">
        <v>3</v>
      </c>
      <c r="D494" s="30">
        <v>6070101</v>
      </c>
      <c r="E494" s="30" t="s">
        <v>381</v>
      </c>
      <c r="F494" s="32">
        <v>3</v>
      </c>
      <c r="G494" s="46" t="s">
        <v>1057</v>
      </c>
      <c r="H494" s="30" t="s">
        <v>1058</v>
      </c>
      <c r="I494" s="30" t="s">
        <v>496</v>
      </c>
      <c r="J494" s="30"/>
      <c r="K494" s="30"/>
    </row>
    <row r="495" spans="1:11">
      <c r="A495" s="30">
        <v>3110</v>
      </c>
      <c r="B495" s="30">
        <v>6070100</v>
      </c>
      <c r="C495" s="30">
        <v>3</v>
      </c>
      <c r="D495" s="30">
        <v>6070101</v>
      </c>
      <c r="E495" s="30" t="s">
        <v>381</v>
      </c>
      <c r="F495" s="32">
        <v>3</v>
      </c>
      <c r="G495" s="46" t="s">
        <v>1057</v>
      </c>
      <c r="H495" s="30" t="s">
        <v>1059</v>
      </c>
      <c r="I495" s="30" t="s">
        <v>496</v>
      </c>
      <c r="J495" s="30"/>
      <c r="K495" s="30"/>
    </row>
    <row r="496" spans="1:11">
      <c r="A496" s="30">
        <v>3111</v>
      </c>
      <c r="B496" s="30">
        <v>6070100</v>
      </c>
      <c r="C496" s="30">
        <v>3</v>
      </c>
      <c r="D496" s="30">
        <v>6070101</v>
      </c>
      <c r="E496" s="30" t="s">
        <v>381</v>
      </c>
      <c r="F496" s="32">
        <v>3</v>
      </c>
      <c r="G496" s="46" t="s">
        <v>1057</v>
      </c>
      <c r="H496" s="30" t="s">
        <v>1060</v>
      </c>
      <c r="I496" s="30" t="s">
        <v>496</v>
      </c>
      <c r="J496" s="30"/>
      <c r="K496" s="30"/>
    </row>
    <row r="497" spans="1:11">
      <c r="A497" s="30">
        <v>3112</v>
      </c>
      <c r="B497" s="30">
        <v>6070100</v>
      </c>
      <c r="C497" s="30">
        <v>3</v>
      </c>
      <c r="D497" s="30">
        <v>6070101</v>
      </c>
      <c r="E497" s="30" t="s">
        <v>381</v>
      </c>
      <c r="F497" s="32">
        <v>3</v>
      </c>
      <c r="G497" s="46" t="s">
        <v>1057</v>
      </c>
      <c r="H497" s="30" t="s">
        <v>1061</v>
      </c>
      <c r="I497" s="30" t="s">
        <v>496</v>
      </c>
      <c r="J497" s="30"/>
      <c r="K497" s="30"/>
    </row>
    <row r="498" spans="1:11">
      <c r="A498" s="30">
        <v>3113</v>
      </c>
      <c r="B498" s="30">
        <v>6070100</v>
      </c>
      <c r="C498" s="30">
        <v>3</v>
      </c>
      <c r="D498" s="30">
        <v>6070101</v>
      </c>
      <c r="E498" s="30" t="s">
        <v>381</v>
      </c>
      <c r="F498" s="32">
        <v>4</v>
      </c>
      <c r="G498" s="46" t="s">
        <v>1057</v>
      </c>
      <c r="H498" s="30" t="s">
        <v>1062</v>
      </c>
      <c r="I498" s="30" t="s">
        <v>496</v>
      </c>
      <c r="J498" s="30"/>
      <c r="K498" s="30"/>
    </row>
    <row r="499" spans="1:11">
      <c r="A499" s="30">
        <v>3114</v>
      </c>
      <c r="B499" s="30">
        <v>6070100</v>
      </c>
      <c r="C499" s="30">
        <v>3</v>
      </c>
      <c r="D499" s="30">
        <v>6070101</v>
      </c>
      <c r="E499" s="30" t="s">
        <v>381</v>
      </c>
      <c r="F499" s="32">
        <v>4</v>
      </c>
      <c r="G499" s="46" t="s">
        <v>1063</v>
      </c>
      <c r="H499" s="30" t="s">
        <v>1064</v>
      </c>
      <c r="I499" s="30" t="s">
        <v>496</v>
      </c>
      <c r="J499" s="30"/>
      <c r="K499" s="30"/>
    </row>
    <row r="500" spans="1:11">
      <c r="A500" s="30">
        <v>3115</v>
      </c>
      <c r="B500" s="30">
        <v>6070100</v>
      </c>
      <c r="C500" s="30">
        <v>3</v>
      </c>
      <c r="D500" s="30">
        <v>6070101</v>
      </c>
      <c r="E500" s="30" t="s">
        <v>381</v>
      </c>
      <c r="F500" s="32">
        <v>4</v>
      </c>
      <c r="G500" s="46" t="s">
        <v>1063</v>
      </c>
      <c r="H500" s="30" t="s">
        <v>1065</v>
      </c>
      <c r="I500" s="30" t="s">
        <v>496</v>
      </c>
      <c r="J500" s="30"/>
      <c r="K500" s="30"/>
    </row>
    <row r="501" spans="1:11">
      <c r="A501" s="30">
        <v>3116</v>
      </c>
      <c r="B501" s="30">
        <v>6070100</v>
      </c>
      <c r="C501" s="30">
        <v>3</v>
      </c>
      <c r="D501" s="30">
        <v>6070101</v>
      </c>
      <c r="E501" s="30" t="s">
        <v>381</v>
      </c>
      <c r="F501" s="32">
        <v>4</v>
      </c>
      <c r="G501" s="46" t="s">
        <v>1063</v>
      </c>
      <c r="H501" s="30" t="s">
        <v>1066</v>
      </c>
      <c r="I501" s="30" t="s">
        <v>496</v>
      </c>
      <c r="J501" s="30"/>
      <c r="K501" s="30"/>
    </row>
    <row r="502" spans="1:11">
      <c r="A502" s="30">
        <v>3117</v>
      </c>
      <c r="B502" s="30">
        <v>6070100</v>
      </c>
      <c r="C502" s="30">
        <v>3</v>
      </c>
      <c r="D502" s="30">
        <v>6070101</v>
      </c>
      <c r="E502" s="30" t="s">
        <v>381</v>
      </c>
      <c r="F502" s="32">
        <v>4</v>
      </c>
      <c r="G502" s="46" t="s">
        <v>1067</v>
      </c>
      <c r="H502" s="30" t="s">
        <v>1068</v>
      </c>
      <c r="I502" s="30" t="s">
        <v>496</v>
      </c>
      <c r="J502" s="30"/>
      <c r="K502" s="30"/>
    </row>
    <row r="503" spans="1:11">
      <c r="A503" s="30">
        <v>3118</v>
      </c>
      <c r="B503" s="30">
        <v>6070100</v>
      </c>
      <c r="C503" s="30">
        <v>3</v>
      </c>
      <c r="D503" s="30">
        <v>6070101</v>
      </c>
      <c r="E503" s="30" t="s">
        <v>381</v>
      </c>
      <c r="F503" s="32">
        <v>4</v>
      </c>
      <c r="G503" s="46" t="s">
        <v>1067</v>
      </c>
      <c r="H503" s="30" t="s">
        <v>1069</v>
      </c>
      <c r="I503" s="30" t="s">
        <v>496</v>
      </c>
      <c r="J503" s="30"/>
      <c r="K503" s="30"/>
    </row>
    <row r="504" spans="1:11">
      <c r="A504" s="30">
        <v>3119</v>
      </c>
      <c r="B504" s="30">
        <v>6070100</v>
      </c>
      <c r="C504" s="30">
        <v>3</v>
      </c>
      <c r="D504" s="30">
        <v>6070101</v>
      </c>
      <c r="E504" s="30" t="s">
        <v>381</v>
      </c>
      <c r="F504" s="32">
        <v>4</v>
      </c>
      <c r="G504" s="46" t="s">
        <v>1067</v>
      </c>
      <c r="H504" s="30" t="s">
        <v>1070</v>
      </c>
      <c r="I504" s="30" t="s">
        <v>496</v>
      </c>
      <c r="J504" s="30"/>
      <c r="K504" s="30"/>
    </row>
    <row r="505" spans="1:11">
      <c r="A505" s="30">
        <v>3120</v>
      </c>
      <c r="B505" s="30">
        <v>6070100</v>
      </c>
      <c r="C505" s="30">
        <v>3</v>
      </c>
      <c r="D505" s="30">
        <v>6070101</v>
      </c>
      <c r="E505" s="30" t="s">
        <v>381</v>
      </c>
      <c r="F505" s="32">
        <v>4</v>
      </c>
      <c r="G505" s="46" t="s">
        <v>1067</v>
      </c>
      <c r="H505" s="30" t="s">
        <v>1071</v>
      </c>
      <c r="I505" s="30" t="s">
        <v>496</v>
      </c>
      <c r="J505" s="30"/>
      <c r="K505" s="30"/>
    </row>
    <row r="506" spans="1:11">
      <c r="A506" s="30">
        <v>3121</v>
      </c>
      <c r="B506" s="30">
        <v>6070100</v>
      </c>
      <c r="C506" s="30">
        <v>3</v>
      </c>
      <c r="D506" s="30">
        <v>6070101</v>
      </c>
      <c r="E506" s="30" t="s">
        <v>381</v>
      </c>
      <c r="F506" s="32">
        <v>4</v>
      </c>
      <c r="G506" s="46" t="s">
        <v>1067</v>
      </c>
      <c r="H506" s="30" t="s">
        <v>1072</v>
      </c>
      <c r="I506" s="30" t="s">
        <v>496</v>
      </c>
      <c r="J506" s="30"/>
      <c r="K506" s="30"/>
    </row>
    <row r="507" spans="1:11">
      <c r="A507" s="30">
        <v>3122</v>
      </c>
      <c r="B507" s="30">
        <v>6070100</v>
      </c>
      <c r="C507" s="30">
        <v>3</v>
      </c>
      <c r="D507" s="30">
        <v>6070101</v>
      </c>
      <c r="E507" s="30" t="s">
        <v>381</v>
      </c>
      <c r="F507" s="32">
        <v>4</v>
      </c>
      <c r="G507" s="46" t="s">
        <v>1067</v>
      </c>
      <c r="H507" s="30" t="s">
        <v>1073</v>
      </c>
      <c r="I507" s="30" t="s">
        <v>496</v>
      </c>
      <c r="J507" s="30"/>
      <c r="K507" s="30"/>
    </row>
    <row r="508" spans="1:11">
      <c r="A508" s="30">
        <v>3123</v>
      </c>
      <c r="B508" s="30">
        <v>6070100</v>
      </c>
      <c r="C508" s="30">
        <v>3</v>
      </c>
      <c r="D508" s="30">
        <v>6070101</v>
      </c>
      <c r="E508" s="30" t="s">
        <v>381</v>
      </c>
      <c r="F508" s="32">
        <v>4</v>
      </c>
      <c r="G508" s="46" t="s">
        <v>1067</v>
      </c>
      <c r="H508" s="30" t="s">
        <v>1074</v>
      </c>
      <c r="I508" s="30" t="s">
        <v>496</v>
      </c>
      <c r="J508" s="30"/>
      <c r="K508" s="30"/>
    </row>
    <row r="509" spans="1:11">
      <c r="A509" s="30">
        <v>3124</v>
      </c>
      <c r="B509" s="30">
        <v>6070100</v>
      </c>
      <c r="C509" s="30">
        <v>3</v>
      </c>
      <c r="D509" s="30">
        <v>6070101</v>
      </c>
      <c r="E509" s="30" t="s">
        <v>381</v>
      </c>
      <c r="F509" s="32">
        <v>4</v>
      </c>
      <c r="G509" s="46" t="s">
        <v>1075</v>
      </c>
      <c r="H509" s="30" t="s">
        <v>1076</v>
      </c>
      <c r="I509" s="30" t="s">
        <v>496</v>
      </c>
      <c r="J509" s="30"/>
      <c r="K509" s="30"/>
    </row>
    <row r="510" spans="1:11">
      <c r="A510" s="30">
        <v>3125</v>
      </c>
      <c r="B510" s="30">
        <v>6070100</v>
      </c>
      <c r="C510" s="30">
        <v>3</v>
      </c>
      <c r="D510" s="30">
        <v>6070101</v>
      </c>
      <c r="E510" s="30" t="s">
        <v>381</v>
      </c>
      <c r="F510" s="32">
        <v>4</v>
      </c>
      <c r="G510" s="46" t="s">
        <v>1075</v>
      </c>
      <c r="H510" s="30" t="s">
        <v>1077</v>
      </c>
      <c r="I510" s="30" t="s">
        <v>496</v>
      </c>
      <c r="J510" s="30"/>
      <c r="K510" s="30"/>
    </row>
    <row r="511" spans="1:11">
      <c r="A511" s="30">
        <v>3126</v>
      </c>
      <c r="B511" s="30">
        <v>6070100</v>
      </c>
      <c r="C511" s="30">
        <v>3</v>
      </c>
      <c r="D511" s="30">
        <v>6070101</v>
      </c>
      <c r="E511" s="30" t="s">
        <v>381</v>
      </c>
      <c r="F511" s="32">
        <v>5</v>
      </c>
      <c r="G511" s="46" t="s">
        <v>1075</v>
      </c>
      <c r="H511" s="30" t="s">
        <v>1078</v>
      </c>
      <c r="I511" s="30" t="s">
        <v>496</v>
      </c>
      <c r="J511" s="30"/>
      <c r="K511" s="30"/>
    </row>
    <row r="512" spans="1:11">
      <c r="A512" s="30">
        <v>3127</v>
      </c>
      <c r="B512" s="30">
        <v>6070100</v>
      </c>
      <c r="C512" s="30">
        <v>3</v>
      </c>
      <c r="D512" s="30">
        <v>6070101</v>
      </c>
      <c r="E512" s="30" t="s">
        <v>381</v>
      </c>
      <c r="F512" s="32">
        <v>5</v>
      </c>
      <c r="G512" s="46" t="s">
        <v>1079</v>
      </c>
      <c r="H512" s="30" t="s">
        <v>1080</v>
      </c>
      <c r="I512" s="30" t="s">
        <v>496</v>
      </c>
      <c r="J512" s="30"/>
      <c r="K512" s="30"/>
    </row>
    <row r="513" spans="1:11">
      <c r="A513" s="30">
        <v>3128</v>
      </c>
      <c r="B513" s="30">
        <v>6070100</v>
      </c>
      <c r="C513" s="30">
        <v>3</v>
      </c>
      <c r="D513" s="30">
        <v>6070101</v>
      </c>
      <c r="E513" s="30" t="s">
        <v>381</v>
      </c>
      <c r="F513" s="32">
        <v>5</v>
      </c>
      <c r="G513" s="46" t="s">
        <v>1079</v>
      </c>
      <c r="H513" s="30" t="s">
        <v>1081</v>
      </c>
      <c r="I513" s="30" t="s">
        <v>496</v>
      </c>
      <c r="J513" s="30"/>
      <c r="K513" s="30"/>
    </row>
    <row r="514" spans="1:11">
      <c r="A514" s="30">
        <v>3129</v>
      </c>
      <c r="B514" s="30">
        <v>6070100</v>
      </c>
      <c r="C514" s="30">
        <v>3</v>
      </c>
      <c r="D514" s="30">
        <v>6070101</v>
      </c>
      <c r="E514" s="30" t="s">
        <v>381</v>
      </c>
      <c r="F514" s="32">
        <v>5</v>
      </c>
      <c r="G514" s="46" t="s">
        <v>1079</v>
      </c>
      <c r="H514" s="30" t="s">
        <v>1082</v>
      </c>
      <c r="I514" s="30" t="s">
        <v>496</v>
      </c>
      <c r="J514" s="30"/>
      <c r="K514" s="30"/>
    </row>
    <row r="515" spans="1:11">
      <c r="A515" s="30">
        <v>3130</v>
      </c>
      <c r="B515" s="30">
        <v>6070100</v>
      </c>
      <c r="C515" s="30">
        <v>3</v>
      </c>
      <c r="D515" s="30">
        <v>6070101</v>
      </c>
      <c r="E515" s="30" t="s">
        <v>381</v>
      </c>
      <c r="F515" s="32">
        <v>5</v>
      </c>
      <c r="G515" s="46" t="s">
        <v>1079</v>
      </c>
      <c r="H515" s="30" t="s">
        <v>1083</v>
      </c>
      <c r="I515" s="30" t="s">
        <v>496</v>
      </c>
      <c r="J515" s="30"/>
      <c r="K515" s="30"/>
    </row>
    <row r="516" spans="1:11">
      <c r="A516" s="30">
        <v>3131</v>
      </c>
      <c r="B516" s="30">
        <v>6070100</v>
      </c>
      <c r="C516" s="30">
        <v>3</v>
      </c>
      <c r="D516" s="30">
        <v>6070101</v>
      </c>
      <c r="E516" s="30" t="s">
        <v>381</v>
      </c>
      <c r="F516" s="32">
        <v>5</v>
      </c>
      <c r="G516" s="46" t="s">
        <v>1079</v>
      </c>
      <c r="H516" s="30" t="s">
        <v>1084</v>
      </c>
      <c r="I516" s="30" t="s">
        <v>496</v>
      </c>
      <c r="J516" s="30"/>
      <c r="K516" s="30"/>
    </row>
    <row r="517" spans="1:11">
      <c r="A517" s="30">
        <v>3132</v>
      </c>
      <c r="B517" s="30">
        <v>6070100</v>
      </c>
      <c r="C517" s="30">
        <v>3</v>
      </c>
      <c r="D517" s="30">
        <v>6070101</v>
      </c>
      <c r="E517" s="30" t="s">
        <v>381</v>
      </c>
      <c r="F517" s="32">
        <v>5</v>
      </c>
      <c r="G517" s="46" t="s">
        <v>1079</v>
      </c>
      <c r="H517" s="30" t="s">
        <v>1085</v>
      </c>
      <c r="I517" s="30" t="s">
        <v>496</v>
      </c>
      <c r="J517" s="30"/>
      <c r="K517" s="30"/>
    </row>
    <row r="518" spans="1:11">
      <c r="A518" s="30">
        <v>3133</v>
      </c>
      <c r="B518" s="30">
        <v>6070100</v>
      </c>
      <c r="C518" s="30">
        <v>3</v>
      </c>
      <c r="D518" s="30">
        <v>6070101</v>
      </c>
      <c r="E518" s="30" t="s">
        <v>381</v>
      </c>
      <c r="F518" s="32">
        <v>5</v>
      </c>
      <c r="G518" s="46" t="s">
        <v>1079</v>
      </c>
      <c r="H518" s="30" t="s">
        <v>1086</v>
      </c>
      <c r="I518" s="30" t="s">
        <v>496</v>
      </c>
      <c r="J518" s="30"/>
      <c r="K518" s="30"/>
    </row>
    <row r="519" spans="1:11">
      <c r="A519" s="30">
        <v>3134</v>
      </c>
      <c r="B519" s="30">
        <v>6070100</v>
      </c>
      <c r="C519" s="30">
        <v>3</v>
      </c>
      <c r="D519" s="30">
        <v>6070101</v>
      </c>
      <c r="E519" s="30" t="s">
        <v>381</v>
      </c>
      <c r="F519" s="32">
        <v>5</v>
      </c>
      <c r="G519" s="46" t="s">
        <v>1079</v>
      </c>
      <c r="H519" s="30" t="s">
        <v>1087</v>
      </c>
      <c r="I519" s="30" t="s">
        <v>496</v>
      </c>
      <c r="J519" s="30"/>
      <c r="K519" s="30"/>
    </row>
    <row r="520" spans="1:11">
      <c r="A520" s="30">
        <v>3135</v>
      </c>
      <c r="B520" s="30">
        <v>6070100</v>
      </c>
      <c r="C520" s="30">
        <v>3</v>
      </c>
      <c r="D520" s="30">
        <v>6070101</v>
      </c>
      <c r="E520" s="30" t="s">
        <v>381</v>
      </c>
      <c r="F520" s="32">
        <v>6</v>
      </c>
      <c r="G520" s="46" t="s">
        <v>1079</v>
      </c>
      <c r="H520" s="30" t="s">
        <v>1088</v>
      </c>
      <c r="I520" s="30" t="s">
        <v>496</v>
      </c>
      <c r="J520" s="30"/>
      <c r="K520" s="30"/>
    </row>
    <row r="521" spans="1:11">
      <c r="A521" s="30">
        <v>3136</v>
      </c>
      <c r="B521" s="30">
        <v>6070100</v>
      </c>
      <c r="C521" s="30">
        <v>3</v>
      </c>
      <c r="D521" s="30">
        <v>6070101</v>
      </c>
      <c r="E521" s="30" t="s">
        <v>381</v>
      </c>
      <c r="F521" s="32">
        <v>6</v>
      </c>
      <c r="G521" s="46" t="s">
        <v>1079</v>
      </c>
      <c r="H521" s="30" t="s">
        <v>1089</v>
      </c>
      <c r="I521" s="30" t="s">
        <v>496</v>
      </c>
      <c r="J521" s="30"/>
      <c r="K521" s="30"/>
    </row>
    <row r="522" spans="1:11">
      <c r="A522" s="30">
        <v>3137</v>
      </c>
      <c r="B522" s="30">
        <v>6070100</v>
      </c>
      <c r="C522" s="30">
        <v>3</v>
      </c>
      <c r="D522" s="30">
        <v>6070101</v>
      </c>
      <c r="E522" s="30" t="s">
        <v>381</v>
      </c>
      <c r="F522" s="32">
        <v>6</v>
      </c>
      <c r="G522" s="46" t="s">
        <v>1079</v>
      </c>
      <c r="H522" s="30" t="s">
        <v>1090</v>
      </c>
      <c r="I522" s="30" t="s">
        <v>496</v>
      </c>
      <c r="J522" s="30"/>
      <c r="K522" s="30"/>
    </row>
    <row r="523" spans="1:11">
      <c r="A523" s="30">
        <v>3138</v>
      </c>
      <c r="B523" s="30">
        <v>6070100</v>
      </c>
      <c r="C523" s="30">
        <v>3</v>
      </c>
      <c r="D523" s="30">
        <v>6070101</v>
      </c>
      <c r="E523" s="30" t="s">
        <v>381</v>
      </c>
      <c r="F523" s="32">
        <v>6</v>
      </c>
      <c r="G523" s="46" t="s">
        <v>1079</v>
      </c>
      <c r="H523" s="30" t="s">
        <v>1091</v>
      </c>
      <c r="I523" s="30" t="s">
        <v>496</v>
      </c>
      <c r="J523" s="30"/>
      <c r="K523" s="30"/>
    </row>
    <row r="524" spans="1:11">
      <c r="A524" s="30">
        <v>3139</v>
      </c>
      <c r="B524" s="30">
        <v>6070100</v>
      </c>
      <c r="C524" s="30">
        <v>3</v>
      </c>
      <c r="D524" s="30">
        <v>6070101</v>
      </c>
      <c r="E524" s="30" t="s">
        <v>381</v>
      </c>
      <c r="F524" s="32">
        <v>6</v>
      </c>
      <c r="G524" s="46" t="s">
        <v>1079</v>
      </c>
      <c r="H524" s="30" t="s">
        <v>1092</v>
      </c>
      <c r="I524" s="30" t="s">
        <v>496</v>
      </c>
      <c r="J524" s="30"/>
      <c r="K524" s="30"/>
    </row>
    <row r="525" spans="1:11">
      <c r="A525" s="30">
        <v>3140</v>
      </c>
      <c r="B525" s="30">
        <v>6070100</v>
      </c>
      <c r="C525" s="30">
        <v>3</v>
      </c>
      <c r="D525" s="30">
        <v>6070101</v>
      </c>
      <c r="E525" s="30" t="s">
        <v>381</v>
      </c>
      <c r="F525" s="32">
        <v>6</v>
      </c>
      <c r="G525" s="46" t="s">
        <v>1079</v>
      </c>
      <c r="H525" s="30" t="s">
        <v>1093</v>
      </c>
      <c r="I525" s="30" t="s">
        <v>496</v>
      </c>
      <c r="J525" s="30"/>
      <c r="K525" s="30"/>
    </row>
    <row r="526" spans="1:11">
      <c r="A526" s="30">
        <v>3141</v>
      </c>
      <c r="B526" s="30">
        <v>6070100</v>
      </c>
      <c r="C526" s="30">
        <v>3</v>
      </c>
      <c r="D526" s="30">
        <v>6070101</v>
      </c>
      <c r="E526" s="30" t="s">
        <v>381</v>
      </c>
      <c r="F526" s="32">
        <v>6</v>
      </c>
      <c r="G526" s="46" t="s">
        <v>1079</v>
      </c>
      <c r="H526" s="30" t="s">
        <v>1094</v>
      </c>
      <c r="I526" s="30" t="s">
        <v>496</v>
      </c>
      <c r="J526" s="30"/>
      <c r="K526" s="30"/>
    </row>
    <row r="527" spans="1:11">
      <c r="A527" s="30">
        <v>3142</v>
      </c>
      <c r="B527" s="30">
        <v>6070100</v>
      </c>
      <c r="C527" s="30">
        <v>3</v>
      </c>
      <c r="D527" s="30">
        <v>6070101</v>
      </c>
      <c r="E527" s="30" t="s">
        <v>381</v>
      </c>
      <c r="F527" s="32">
        <v>6</v>
      </c>
      <c r="G527" s="46" t="s">
        <v>1079</v>
      </c>
      <c r="H527" s="30" t="s">
        <v>1095</v>
      </c>
      <c r="I527" s="30" t="s">
        <v>496</v>
      </c>
      <c r="J527" s="30"/>
      <c r="K527" s="30"/>
    </row>
    <row r="528" spans="1:11">
      <c r="A528" s="30">
        <v>3143</v>
      </c>
      <c r="B528" s="30">
        <v>6070100</v>
      </c>
      <c r="C528" s="30">
        <v>3</v>
      </c>
      <c r="D528" s="30">
        <v>6070101</v>
      </c>
      <c r="E528" s="30" t="s">
        <v>381</v>
      </c>
      <c r="F528" s="32">
        <v>6</v>
      </c>
      <c r="G528" s="46" t="s">
        <v>1079</v>
      </c>
      <c r="H528" s="30" t="s">
        <v>1096</v>
      </c>
      <c r="I528" s="30" t="s">
        <v>496</v>
      </c>
      <c r="J528" s="30"/>
      <c r="K528" s="30"/>
    </row>
    <row r="529" spans="1:11">
      <c r="A529" s="30">
        <v>3144</v>
      </c>
      <c r="B529" s="30">
        <v>6070100</v>
      </c>
      <c r="C529" s="30">
        <v>3</v>
      </c>
      <c r="D529" s="30">
        <v>6070101</v>
      </c>
      <c r="E529" s="30" t="s">
        <v>381</v>
      </c>
      <c r="F529" s="32">
        <v>6</v>
      </c>
      <c r="G529" s="46" t="s">
        <v>1079</v>
      </c>
      <c r="H529" s="30" t="s">
        <v>1097</v>
      </c>
      <c r="I529" s="30" t="s">
        <v>496</v>
      </c>
      <c r="J529" s="30"/>
      <c r="K529" s="30"/>
    </row>
    <row r="530" spans="1:11">
      <c r="A530" s="30">
        <v>3145</v>
      </c>
      <c r="B530" s="30">
        <v>6070100</v>
      </c>
      <c r="C530" s="30">
        <v>3</v>
      </c>
      <c r="D530" s="30">
        <v>6070101</v>
      </c>
      <c r="E530" s="30" t="s">
        <v>381</v>
      </c>
      <c r="F530" s="32">
        <v>6</v>
      </c>
      <c r="G530" s="46" t="s">
        <v>1079</v>
      </c>
      <c r="H530" s="30" t="s">
        <v>1098</v>
      </c>
      <c r="I530" s="30" t="s">
        <v>496</v>
      </c>
      <c r="J530" s="30"/>
      <c r="K530" s="30"/>
    </row>
    <row r="531" spans="1:11">
      <c r="A531" s="30">
        <v>3146</v>
      </c>
      <c r="B531" s="30">
        <v>6070100</v>
      </c>
      <c r="C531" s="30">
        <v>3</v>
      </c>
      <c r="D531" s="30">
        <v>6070101</v>
      </c>
      <c r="E531" s="30" t="s">
        <v>381</v>
      </c>
      <c r="F531" s="32">
        <v>6</v>
      </c>
      <c r="G531" s="46" t="s">
        <v>1079</v>
      </c>
      <c r="H531" s="30" t="s">
        <v>1099</v>
      </c>
      <c r="I531" s="30" t="s">
        <v>496</v>
      </c>
      <c r="J531" s="30"/>
      <c r="K531" s="30"/>
    </row>
    <row r="532" spans="1:11">
      <c r="A532" s="30">
        <v>3147</v>
      </c>
      <c r="B532" s="30">
        <v>6070100</v>
      </c>
      <c r="C532" s="30">
        <v>3</v>
      </c>
      <c r="D532" s="30">
        <v>6070101</v>
      </c>
      <c r="E532" s="30" t="s">
        <v>381</v>
      </c>
      <c r="F532" s="32">
        <v>6</v>
      </c>
      <c r="G532" s="46" t="s">
        <v>1079</v>
      </c>
      <c r="H532" s="30" t="s">
        <v>1100</v>
      </c>
      <c r="I532" s="30" t="s">
        <v>496</v>
      </c>
      <c r="J532" s="30"/>
      <c r="K532" s="30"/>
    </row>
    <row r="533" spans="1:11">
      <c r="A533" s="30">
        <v>3148</v>
      </c>
      <c r="B533" s="30">
        <v>6070100</v>
      </c>
      <c r="C533" s="30">
        <v>3</v>
      </c>
      <c r="D533" s="30">
        <v>6070101</v>
      </c>
      <c r="E533" s="30" t="s">
        <v>381</v>
      </c>
      <c r="F533" s="32">
        <v>6</v>
      </c>
      <c r="G533" s="46" t="s">
        <v>1079</v>
      </c>
      <c r="H533" s="30" t="s">
        <v>1101</v>
      </c>
      <c r="I533" s="30" t="s">
        <v>496</v>
      </c>
      <c r="J533" s="30"/>
      <c r="K533" s="30"/>
    </row>
    <row r="534" spans="1:11">
      <c r="A534" s="30">
        <v>3149</v>
      </c>
      <c r="B534" s="30">
        <v>6070100</v>
      </c>
      <c r="C534" s="30">
        <v>3</v>
      </c>
      <c r="D534" s="30">
        <v>6070101</v>
      </c>
      <c r="E534" s="30" t="s">
        <v>381</v>
      </c>
      <c r="F534" s="32">
        <v>6</v>
      </c>
      <c r="G534" s="46" t="s">
        <v>1079</v>
      </c>
      <c r="H534" s="30" t="s">
        <v>1102</v>
      </c>
      <c r="I534" s="30" t="s">
        <v>496</v>
      </c>
      <c r="J534" s="30"/>
      <c r="K534" s="30"/>
    </row>
    <row r="535" spans="1:11">
      <c r="A535" s="30">
        <v>3201</v>
      </c>
      <c r="B535" s="30">
        <v>6070100</v>
      </c>
      <c r="C535" s="30">
        <v>3</v>
      </c>
      <c r="D535" s="30">
        <v>6070101</v>
      </c>
      <c r="E535" s="30" t="s">
        <v>381</v>
      </c>
      <c r="F535" s="32">
        <v>1</v>
      </c>
      <c r="G535" s="46" t="s">
        <v>1103</v>
      </c>
      <c r="H535" s="30" t="s">
        <v>1104</v>
      </c>
      <c r="I535" s="30" t="s">
        <v>497</v>
      </c>
      <c r="J535" s="30"/>
      <c r="K535" s="30"/>
    </row>
    <row r="536" spans="1:11">
      <c r="A536" s="30">
        <v>3202</v>
      </c>
      <c r="B536" s="30">
        <v>6070100</v>
      </c>
      <c r="C536" s="30">
        <v>3</v>
      </c>
      <c r="D536" s="30">
        <v>6070101</v>
      </c>
      <c r="E536" s="30" t="s">
        <v>381</v>
      </c>
      <c r="F536" s="32">
        <v>1</v>
      </c>
      <c r="G536" s="46" t="s">
        <v>1103</v>
      </c>
      <c r="H536" s="30" t="s">
        <v>1105</v>
      </c>
      <c r="I536" s="30" t="s">
        <v>497</v>
      </c>
      <c r="J536" s="30"/>
      <c r="K536" s="30"/>
    </row>
    <row r="537" spans="1:11">
      <c r="A537" s="30">
        <v>3203</v>
      </c>
      <c r="B537" s="30">
        <v>6070100</v>
      </c>
      <c r="C537" s="30">
        <v>3</v>
      </c>
      <c r="D537" s="30">
        <v>6070101</v>
      </c>
      <c r="E537" s="30" t="s">
        <v>381</v>
      </c>
      <c r="F537" s="32">
        <v>1</v>
      </c>
      <c r="G537" s="46" t="s">
        <v>1103</v>
      </c>
      <c r="H537" s="30" t="s">
        <v>1106</v>
      </c>
      <c r="I537" s="30" t="s">
        <v>497</v>
      </c>
      <c r="J537" s="30"/>
      <c r="K537" s="30"/>
    </row>
    <row r="538" spans="1:11">
      <c r="A538" s="30">
        <v>3204</v>
      </c>
      <c r="B538" s="30">
        <v>6070100</v>
      </c>
      <c r="C538" s="30">
        <v>3</v>
      </c>
      <c r="D538" s="30">
        <v>6070101</v>
      </c>
      <c r="E538" s="30" t="s">
        <v>381</v>
      </c>
      <c r="F538" s="32">
        <v>1</v>
      </c>
      <c r="G538" s="46" t="s">
        <v>1107</v>
      </c>
      <c r="H538" s="30" t="s">
        <v>1108</v>
      </c>
      <c r="I538" s="30" t="s">
        <v>497</v>
      </c>
      <c r="J538" s="30"/>
      <c r="K538" s="30"/>
    </row>
    <row r="539" spans="1:11">
      <c r="A539" s="30">
        <v>3205</v>
      </c>
      <c r="B539" s="30">
        <v>6070100</v>
      </c>
      <c r="C539" s="30">
        <v>3</v>
      </c>
      <c r="D539" s="30">
        <v>6070101</v>
      </c>
      <c r="E539" s="30" t="s">
        <v>381</v>
      </c>
      <c r="F539" s="32">
        <v>2</v>
      </c>
      <c r="G539" s="46" t="s">
        <v>1107</v>
      </c>
      <c r="H539" s="30" t="s">
        <v>1109</v>
      </c>
      <c r="I539" s="30" t="s">
        <v>497</v>
      </c>
      <c r="J539" s="30"/>
      <c r="K539" s="30"/>
    </row>
    <row r="540" spans="1:11">
      <c r="A540" s="30">
        <v>3206</v>
      </c>
      <c r="B540" s="30">
        <v>6070100</v>
      </c>
      <c r="C540" s="30">
        <v>3</v>
      </c>
      <c r="D540" s="30">
        <v>6070101</v>
      </c>
      <c r="E540" s="30" t="s">
        <v>381</v>
      </c>
      <c r="F540" s="32">
        <v>2</v>
      </c>
      <c r="G540" s="46" t="s">
        <v>1107</v>
      </c>
      <c r="H540" s="30" t="s">
        <v>1110</v>
      </c>
      <c r="I540" s="30" t="s">
        <v>497</v>
      </c>
      <c r="J540" s="30"/>
      <c r="K540" s="30"/>
    </row>
    <row r="541" spans="1:11">
      <c r="A541" s="30">
        <v>3207</v>
      </c>
      <c r="B541" s="30">
        <v>6070100</v>
      </c>
      <c r="C541" s="30">
        <v>3</v>
      </c>
      <c r="D541" s="30">
        <v>6070101</v>
      </c>
      <c r="E541" s="30" t="s">
        <v>381</v>
      </c>
      <c r="F541" s="32">
        <v>2</v>
      </c>
      <c r="G541" s="46" t="s">
        <v>1107</v>
      </c>
      <c r="H541" s="30" t="s">
        <v>1111</v>
      </c>
      <c r="I541" s="30" t="s">
        <v>497</v>
      </c>
      <c r="J541" s="30"/>
      <c r="K541" s="30"/>
    </row>
    <row r="542" spans="1:11">
      <c r="A542" s="30">
        <v>3208</v>
      </c>
      <c r="B542" s="30">
        <v>6070100</v>
      </c>
      <c r="C542" s="30">
        <v>3</v>
      </c>
      <c r="D542" s="30">
        <v>6070101</v>
      </c>
      <c r="E542" s="30" t="s">
        <v>381</v>
      </c>
      <c r="F542" s="32">
        <v>3</v>
      </c>
      <c r="G542" s="46" t="s">
        <v>1112</v>
      </c>
      <c r="H542" s="30" t="s">
        <v>1113</v>
      </c>
      <c r="I542" s="30" t="s">
        <v>497</v>
      </c>
      <c r="J542" s="30"/>
      <c r="K542" s="30"/>
    </row>
    <row r="543" spans="1:11">
      <c r="A543" s="30">
        <v>3209</v>
      </c>
      <c r="B543" s="30">
        <v>6070100</v>
      </c>
      <c r="C543" s="30">
        <v>3</v>
      </c>
      <c r="D543" s="30">
        <v>6070101</v>
      </c>
      <c r="E543" s="30" t="s">
        <v>381</v>
      </c>
      <c r="F543" s="32">
        <v>3</v>
      </c>
      <c r="G543" s="46" t="s">
        <v>1114</v>
      </c>
      <c r="H543" s="30" t="s">
        <v>1115</v>
      </c>
      <c r="I543" s="30" t="s">
        <v>497</v>
      </c>
      <c r="J543" s="30"/>
      <c r="K543" s="30"/>
    </row>
    <row r="544" spans="1:11">
      <c r="A544" s="30">
        <v>3210</v>
      </c>
      <c r="B544" s="30">
        <v>6070100</v>
      </c>
      <c r="C544" s="30">
        <v>3</v>
      </c>
      <c r="D544" s="30">
        <v>6070101</v>
      </c>
      <c r="E544" s="30" t="s">
        <v>381</v>
      </c>
      <c r="F544" s="32">
        <v>3</v>
      </c>
      <c r="G544" s="46" t="s">
        <v>1114</v>
      </c>
      <c r="H544" s="30" t="s">
        <v>1116</v>
      </c>
      <c r="I544" s="30" t="s">
        <v>497</v>
      </c>
      <c r="J544" s="30"/>
      <c r="K544" s="30"/>
    </row>
    <row r="545" spans="1:11">
      <c r="A545" s="30">
        <v>3211</v>
      </c>
      <c r="B545" s="30">
        <v>6070100</v>
      </c>
      <c r="C545" s="30">
        <v>3</v>
      </c>
      <c r="D545" s="30">
        <v>6070101</v>
      </c>
      <c r="E545" s="30" t="s">
        <v>381</v>
      </c>
      <c r="F545" s="32">
        <v>3</v>
      </c>
      <c r="G545" s="46" t="s">
        <v>1114</v>
      </c>
      <c r="H545" s="30" t="s">
        <v>1117</v>
      </c>
      <c r="I545" s="30" t="s">
        <v>497</v>
      </c>
      <c r="J545" s="30"/>
      <c r="K545" s="30"/>
    </row>
    <row r="546" spans="1:11">
      <c r="A546" s="30">
        <v>3212</v>
      </c>
      <c r="B546" s="30">
        <v>6070100</v>
      </c>
      <c r="C546" s="30">
        <v>3</v>
      </c>
      <c r="D546" s="30">
        <v>6070101</v>
      </c>
      <c r="E546" s="30" t="s">
        <v>381</v>
      </c>
      <c r="F546" s="32">
        <v>3</v>
      </c>
      <c r="G546" s="46" t="s">
        <v>1114</v>
      </c>
      <c r="H546" s="30" t="s">
        <v>1118</v>
      </c>
      <c r="I546" s="30" t="s">
        <v>497</v>
      </c>
      <c r="J546" s="30"/>
      <c r="K546" s="30"/>
    </row>
    <row r="547" spans="1:11">
      <c r="A547" s="30">
        <v>3213</v>
      </c>
      <c r="B547" s="30">
        <v>6070100</v>
      </c>
      <c r="C547" s="30">
        <v>3</v>
      </c>
      <c r="D547" s="30">
        <v>6070101</v>
      </c>
      <c r="E547" s="30" t="s">
        <v>381</v>
      </c>
      <c r="F547" s="32">
        <v>4</v>
      </c>
      <c r="G547" s="46" t="s">
        <v>1114</v>
      </c>
      <c r="H547" s="30" t="s">
        <v>1119</v>
      </c>
      <c r="I547" s="30" t="s">
        <v>497</v>
      </c>
      <c r="J547" s="30"/>
      <c r="K547" s="30"/>
    </row>
    <row r="548" spans="1:11">
      <c r="A548" s="30">
        <v>3214</v>
      </c>
      <c r="B548" s="30">
        <v>6070100</v>
      </c>
      <c r="C548" s="30">
        <v>3</v>
      </c>
      <c r="D548" s="30">
        <v>6070101</v>
      </c>
      <c r="E548" s="30" t="s">
        <v>381</v>
      </c>
      <c r="F548" s="32">
        <v>4</v>
      </c>
      <c r="G548" s="46" t="s">
        <v>1120</v>
      </c>
      <c r="H548" s="30" t="s">
        <v>1121</v>
      </c>
      <c r="I548" s="30" t="s">
        <v>497</v>
      </c>
      <c r="J548" s="30"/>
      <c r="K548" s="30"/>
    </row>
    <row r="549" spans="1:11">
      <c r="A549" s="30">
        <v>3215</v>
      </c>
      <c r="B549" s="30">
        <v>6070100</v>
      </c>
      <c r="C549" s="30">
        <v>3</v>
      </c>
      <c r="D549" s="30">
        <v>6070101</v>
      </c>
      <c r="E549" s="30" t="s">
        <v>381</v>
      </c>
      <c r="F549" s="32">
        <v>4</v>
      </c>
      <c r="G549" s="46" t="s">
        <v>1120</v>
      </c>
      <c r="H549" s="30" t="s">
        <v>1122</v>
      </c>
      <c r="I549" s="30" t="s">
        <v>497</v>
      </c>
      <c r="J549" s="30"/>
      <c r="K549" s="30"/>
    </row>
    <row r="550" spans="1:11">
      <c r="A550" s="30">
        <v>3216</v>
      </c>
      <c r="B550" s="30">
        <v>6070100</v>
      </c>
      <c r="C550" s="30">
        <v>3</v>
      </c>
      <c r="D550" s="30">
        <v>6070101</v>
      </c>
      <c r="E550" s="30" t="s">
        <v>381</v>
      </c>
      <c r="F550" s="32">
        <v>4</v>
      </c>
      <c r="G550" s="46" t="s">
        <v>1120</v>
      </c>
      <c r="H550" s="30" t="s">
        <v>1123</v>
      </c>
      <c r="I550" s="30" t="s">
        <v>497</v>
      </c>
      <c r="J550" s="30"/>
      <c r="K550" s="30"/>
    </row>
    <row r="551" spans="1:11">
      <c r="A551" s="30">
        <v>3217</v>
      </c>
      <c r="B551" s="30">
        <v>6070100</v>
      </c>
      <c r="C551" s="30">
        <v>3</v>
      </c>
      <c r="D551" s="30">
        <v>6070101</v>
      </c>
      <c r="E551" s="30" t="s">
        <v>381</v>
      </c>
      <c r="F551" s="32">
        <v>4</v>
      </c>
      <c r="G551" s="46" t="s">
        <v>1124</v>
      </c>
      <c r="H551" s="30" t="s">
        <v>1125</v>
      </c>
      <c r="I551" s="30" t="s">
        <v>497</v>
      </c>
      <c r="J551" s="30"/>
      <c r="K551" s="30"/>
    </row>
    <row r="552" spans="1:11">
      <c r="A552" s="30">
        <v>3218</v>
      </c>
      <c r="B552" s="30">
        <v>6070100</v>
      </c>
      <c r="C552" s="30">
        <v>3</v>
      </c>
      <c r="D552" s="30">
        <v>6070101</v>
      </c>
      <c r="E552" s="30" t="s">
        <v>381</v>
      </c>
      <c r="F552" s="32">
        <v>4</v>
      </c>
      <c r="G552" s="46" t="s">
        <v>1124</v>
      </c>
      <c r="H552" s="30" t="s">
        <v>1126</v>
      </c>
      <c r="I552" s="30" t="s">
        <v>497</v>
      </c>
      <c r="J552" s="30"/>
      <c r="K552" s="30"/>
    </row>
    <row r="553" spans="1:11">
      <c r="A553" s="30">
        <v>3219</v>
      </c>
      <c r="B553" s="30">
        <v>6070100</v>
      </c>
      <c r="C553" s="30">
        <v>3</v>
      </c>
      <c r="D553" s="30">
        <v>6070101</v>
      </c>
      <c r="E553" s="30" t="s">
        <v>381</v>
      </c>
      <c r="F553" s="32">
        <v>4</v>
      </c>
      <c r="G553" s="46" t="s">
        <v>1124</v>
      </c>
      <c r="H553" s="30" t="s">
        <v>1127</v>
      </c>
      <c r="I553" s="30" t="s">
        <v>497</v>
      </c>
      <c r="J553" s="30"/>
      <c r="K553" s="30"/>
    </row>
    <row r="554" spans="1:11">
      <c r="A554" s="30">
        <v>3220</v>
      </c>
      <c r="B554" s="30">
        <v>6070100</v>
      </c>
      <c r="C554" s="30">
        <v>3</v>
      </c>
      <c r="D554" s="30">
        <v>6070101</v>
      </c>
      <c r="E554" s="30" t="s">
        <v>381</v>
      </c>
      <c r="F554" s="32">
        <v>4</v>
      </c>
      <c r="G554" s="46" t="s">
        <v>1124</v>
      </c>
      <c r="H554" s="30" t="s">
        <v>1128</v>
      </c>
      <c r="I554" s="30" t="s">
        <v>497</v>
      </c>
      <c r="J554" s="30"/>
      <c r="K554" s="30"/>
    </row>
    <row r="555" spans="1:11">
      <c r="A555" s="30">
        <v>3221</v>
      </c>
      <c r="B555" s="30">
        <v>6070100</v>
      </c>
      <c r="C555" s="30">
        <v>3</v>
      </c>
      <c r="D555" s="30">
        <v>6070101</v>
      </c>
      <c r="E555" s="30" t="s">
        <v>381</v>
      </c>
      <c r="F555" s="32">
        <v>4</v>
      </c>
      <c r="G555" s="46" t="s">
        <v>1124</v>
      </c>
      <c r="H555" s="30" t="s">
        <v>1129</v>
      </c>
      <c r="I555" s="30" t="s">
        <v>497</v>
      </c>
      <c r="J555" s="30"/>
      <c r="K555" s="30"/>
    </row>
    <row r="556" spans="1:11">
      <c r="A556" s="30">
        <v>3222</v>
      </c>
      <c r="B556" s="30">
        <v>6070100</v>
      </c>
      <c r="C556" s="30">
        <v>3</v>
      </c>
      <c r="D556" s="30">
        <v>6070101</v>
      </c>
      <c r="E556" s="30" t="s">
        <v>381</v>
      </c>
      <c r="F556" s="32">
        <v>4</v>
      </c>
      <c r="G556" s="46" t="s">
        <v>1124</v>
      </c>
      <c r="H556" s="30" t="s">
        <v>1130</v>
      </c>
      <c r="I556" s="30" t="s">
        <v>497</v>
      </c>
      <c r="J556" s="30"/>
      <c r="K556" s="30"/>
    </row>
    <row r="557" spans="1:11">
      <c r="A557" s="30">
        <v>3223</v>
      </c>
      <c r="B557" s="30">
        <v>6070100</v>
      </c>
      <c r="C557" s="30">
        <v>3</v>
      </c>
      <c r="D557" s="30">
        <v>6070101</v>
      </c>
      <c r="E557" s="30" t="s">
        <v>381</v>
      </c>
      <c r="F557" s="32">
        <v>4</v>
      </c>
      <c r="G557" s="46" t="s">
        <v>1124</v>
      </c>
      <c r="H557" s="30" t="s">
        <v>1131</v>
      </c>
      <c r="I557" s="30" t="s">
        <v>497</v>
      </c>
      <c r="J557" s="30"/>
      <c r="K557" s="30"/>
    </row>
    <row r="558" spans="1:11">
      <c r="A558" s="30">
        <v>3224</v>
      </c>
      <c r="B558" s="30">
        <v>6070100</v>
      </c>
      <c r="C558" s="30">
        <v>3</v>
      </c>
      <c r="D558" s="30">
        <v>6070101</v>
      </c>
      <c r="E558" s="30" t="s">
        <v>381</v>
      </c>
      <c r="F558" s="32">
        <v>4</v>
      </c>
      <c r="G558" s="46" t="s">
        <v>1132</v>
      </c>
      <c r="H558" s="30" t="s">
        <v>1133</v>
      </c>
      <c r="I558" s="30" t="s">
        <v>497</v>
      </c>
      <c r="J558" s="30"/>
      <c r="K558" s="30"/>
    </row>
    <row r="559" spans="1:11">
      <c r="A559" s="30">
        <v>3225</v>
      </c>
      <c r="B559" s="30">
        <v>6070100</v>
      </c>
      <c r="C559" s="30">
        <v>3</v>
      </c>
      <c r="D559" s="30">
        <v>6070101</v>
      </c>
      <c r="E559" s="30" t="s">
        <v>381</v>
      </c>
      <c r="F559" s="32">
        <v>4</v>
      </c>
      <c r="G559" s="46" t="s">
        <v>1132</v>
      </c>
      <c r="H559" s="30" t="s">
        <v>1134</v>
      </c>
      <c r="I559" s="30" t="s">
        <v>497</v>
      </c>
      <c r="J559" s="30"/>
      <c r="K559" s="30"/>
    </row>
    <row r="560" spans="1:11">
      <c r="A560" s="30">
        <v>3226</v>
      </c>
      <c r="B560" s="30">
        <v>6070100</v>
      </c>
      <c r="C560" s="30">
        <v>3</v>
      </c>
      <c r="D560" s="30">
        <v>6070101</v>
      </c>
      <c r="E560" s="30" t="s">
        <v>381</v>
      </c>
      <c r="F560" s="32">
        <v>5</v>
      </c>
      <c r="G560" s="46" t="s">
        <v>1132</v>
      </c>
      <c r="H560" s="30" t="s">
        <v>1135</v>
      </c>
      <c r="I560" s="30" t="s">
        <v>497</v>
      </c>
      <c r="J560" s="30"/>
      <c r="K560" s="30"/>
    </row>
    <row r="561" spans="1:11">
      <c r="A561" s="30">
        <v>3227</v>
      </c>
      <c r="B561" s="30">
        <v>6070100</v>
      </c>
      <c r="C561" s="30">
        <v>3</v>
      </c>
      <c r="D561" s="30">
        <v>6070101</v>
      </c>
      <c r="E561" s="30" t="s">
        <v>381</v>
      </c>
      <c r="F561" s="32">
        <v>5</v>
      </c>
      <c r="G561" s="46" t="s">
        <v>1136</v>
      </c>
      <c r="H561" s="30" t="s">
        <v>1137</v>
      </c>
      <c r="I561" s="30" t="s">
        <v>497</v>
      </c>
      <c r="J561" s="30"/>
      <c r="K561" s="30"/>
    </row>
    <row r="562" spans="1:11">
      <c r="A562" s="30">
        <v>3228</v>
      </c>
      <c r="B562" s="30">
        <v>6070100</v>
      </c>
      <c r="C562" s="30">
        <v>3</v>
      </c>
      <c r="D562" s="30">
        <v>6070101</v>
      </c>
      <c r="E562" s="30" t="s">
        <v>381</v>
      </c>
      <c r="F562" s="32">
        <v>5</v>
      </c>
      <c r="G562" s="46" t="s">
        <v>1136</v>
      </c>
      <c r="H562" s="30" t="s">
        <v>1138</v>
      </c>
      <c r="I562" s="30" t="s">
        <v>497</v>
      </c>
      <c r="J562" s="30"/>
      <c r="K562" s="30"/>
    </row>
    <row r="563" spans="1:11">
      <c r="A563" s="30">
        <v>3229</v>
      </c>
      <c r="B563" s="30">
        <v>6070100</v>
      </c>
      <c r="C563" s="30">
        <v>3</v>
      </c>
      <c r="D563" s="30">
        <v>6070101</v>
      </c>
      <c r="E563" s="30" t="s">
        <v>381</v>
      </c>
      <c r="F563" s="32">
        <v>5</v>
      </c>
      <c r="G563" s="46" t="s">
        <v>1136</v>
      </c>
      <c r="H563" s="30" t="s">
        <v>1139</v>
      </c>
      <c r="I563" s="30" t="s">
        <v>497</v>
      </c>
      <c r="J563" s="30"/>
      <c r="K563" s="30"/>
    </row>
    <row r="564" spans="1:11">
      <c r="A564" s="30">
        <v>3230</v>
      </c>
      <c r="B564" s="30">
        <v>6070100</v>
      </c>
      <c r="C564" s="30">
        <v>3</v>
      </c>
      <c r="D564" s="30">
        <v>6070101</v>
      </c>
      <c r="E564" s="30" t="s">
        <v>381</v>
      </c>
      <c r="F564" s="32">
        <v>5</v>
      </c>
      <c r="G564" s="46" t="s">
        <v>1136</v>
      </c>
      <c r="H564" s="30" t="s">
        <v>1140</v>
      </c>
      <c r="I564" s="30" t="s">
        <v>497</v>
      </c>
      <c r="J564" s="30"/>
      <c r="K564" s="30"/>
    </row>
    <row r="565" spans="1:11">
      <c r="A565" s="30">
        <v>3231</v>
      </c>
      <c r="B565" s="30">
        <v>6070100</v>
      </c>
      <c r="C565" s="30">
        <v>3</v>
      </c>
      <c r="D565" s="30">
        <v>6070101</v>
      </c>
      <c r="E565" s="30" t="s">
        <v>381</v>
      </c>
      <c r="F565" s="32">
        <v>5</v>
      </c>
      <c r="G565" s="46" t="s">
        <v>1136</v>
      </c>
      <c r="H565" s="30" t="s">
        <v>1141</v>
      </c>
      <c r="I565" s="30" t="s">
        <v>497</v>
      </c>
      <c r="J565" s="30"/>
      <c r="K565" s="30"/>
    </row>
    <row r="566" spans="1:11">
      <c r="A566" s="30">
        <v>3232</v>
      </c>
      <c r="B566" s="30">
        <v>6070100</v>
      </c>
      <c r="C566" s="30">
        <v>3</v>
      </c>
      <c r="D566" s="30">
        <v>6070101</v>
      </c>
      <c r="E566" s="30" t="s">
        <v>381</v>
      </c>
      <c r="F566" s="32">
        <v>5</v>
      </c>
      <c r="G566" s="46" t="s">
        <v>1136</v>
      </c>
      <c r="H566" s="30" t="s">
        <v>1142</v>
      </c>
      <c r="I566" s="30" t="s">
        <v>497</v>
      </c>
      <c r="J566" s="30"/>
      <c r="K566" s="30"/>
    </row>
    <row r="567" spans="1:11">
      <c r="A567" s="30">
        <v>3233</v>
      </c>
      <c r="B567" s="30">
        <v>6070100</v>
      </c>
      <c r="C567" s="30">
        <v>3</v>
      </c>
      <c r="D567" s="30">
        <v>6070101</v>
      </c>
      <c r="E567" s="30" t="s">
        <v>381</v>
      </c>
      <c r="F567" s="32">
        <v>5</v>
      </c>
      <c r="G567" s="46" t="s">
        <v>1136</v>
      </c>
      <c r="H567" s="30" t="s">
        <v>1143</v>
      </c>
      <c r="I567" s="30" t="s">
        <v>497</v>
      </c>
      <c r="J567" s="30"/>
      <c r="K567" s="30"/>
    </row>
    <row r="568" spans="1:11">
      <c r="A568" s="30">
        <v>3234</v>
      </c>
      <c r="B568" s="30">
        <v>6070100</v>
      </c>
      <c r="C568" s="30">
        <v>3</v>
      </c>
      <c r="D568" s="30">
        <v>6070101</v>
      </c>
      <c r="E568" s="30" t="s">
        <v>381</v>
      </c>
      <c r="F568" s="32">
        <v>5</v>
      </c>
      <c r="G568" s="46" t="s">
        <v>1136</v>
      </c>
      <c r="H568" s="30" t="s">
        <v>1144</v>
      </c>
      <c r="I568" s="30" t="s">
        <v>497</v>
      </c>
      <c r="J568" s="30"/>
      <c r="K568" s="30"/>
    </row>
    <row r="569" spans="1:11">
      <c r="A569" s="30">
        <v>3235</v>
      </c>
      <c r="B569" s="30">
        <v>6070100</v>
      </c>
      <c r="C569" s="30">
        <v>3</v>
      </c>
      <c r="D569" s="30">
        <v>6070101</v>
      </c>
      <c r="E569" s="30" t="s">
        <v>381</v>
      </c>
      <c r="F569" s="32">
        <v>6</v>
      </c>
      <c r="G569" s="46" t="s">
        <v>1136</v>
      </c>
      <c r="H569" s="30" t="s">
        <v>1145</v>
      </c>
      <c r="I569" s="30" t="s">
        <v>497</v>
      </c>
      <c r="J569" s="30"/>
      <c r="K569" s="30"/>
    </row>
    <row r="570" spans="1:11">
      <c r="A570" s="30">
        <v>3236</v>
      </c>
      <c r="B570" s="30">
        <v>6070100</v>
      </c>
      <c r="C570" s="30">
        <v>3</v>
      </c>
      <c r="D570" s="30">
        <v>6070101</v>
      </c>
      <c r="E570" s="30" t="s">
        <v>381</v>
      </c>
      <c r="F570" s="32">
        <v>6</v>
      </c>
      <c r="G570" s="46" t="s">
        <v>1136</v>
      </c>
      <c r="H570" s="30" t="s">
        <v>1146</v>
      </c>
      <c r="I570" s="30" t="s">
        <v>497</v>
      </c>
      <c r="J570" s="30"/>
      <c r="K570" s="30"/>
    </row>
    <row r="571" spans="1:11">
      <c r="A571" s="30">
        <v>3237</v>
      </c>
      <c r="B571" s="30">
        <v>6070100</v>
      </c>
      <c r="C571" s="30">
        <v>3</v>
      </c>
      <c r="D571" s="30">
        <v>6070101</v>
      </c>
      <c r="E571" s="30" t="s">
        <v>381</v>
      </c>
      <c r="F571" s="32">
        <v>6</v>
      </c>
      <c r="G571" s="46" t="s">
        <v>1136</v>
      </c>
      <c r="H571" s="30" t="s">
        <v>1147</v>
      </c>
      <c r="I571" s="30" t="s">
        <v>497</v>
      </c>
      <c r="J571" s="30"/>
      <c r="K571" s="30"/>
    </row>
    <row r="572" spans="1:11">
      <c r="A572" s="30">
        <v>3238</v>
      </c>
      <c r="B572" s="30">
        <v>6070100</v>
      </c>
      <c r="C572" s="30">
        <v>3</v>
      </c>
      <c r="D572" s="30">
        <v>6070101</v>
      </c>
      <c r="E572" s="30" t="s">
        <v>381</v>
      </c>
      <c r="F572" s="32">
        <v>6</v>
      </c>
      <c r="G572" s="46" t="s">
        <v>1136</v>
      </c>
      <c r="H572" s="30" t="s">
        <v>1148</v>
      </c>
      <c r="I572" s="30" t="s">
        <v>497</v>
      </c>
      <c r="J572" s="30"/>
      <c r="K572" s="30"/>
    </row>
    <row r="573" spans="1:11">
      <c r="A573" s="30">
        <v>3239</v>
      </c>
      <c r="B573" s="30">
        <v>6070100</v>
      </c>
      <c r="C573" s="30">
        <v>3</v>
      </c>
      <c r="D573" s="30">
        <v>6070101</v>
      </c>
      <c r="E573" s="30" t="s">
        <v>381</v>
      </c>
      <c r="F573" s="32">
        <v>6</v>
      </c>
      <c r="G573" s="46" t="s">
        <v>1136</v>
      </c>
      <c r="H573" s="30" t="s">
        <v>1149</v>
      </c>
      <c r="I573" s="30" t="s">
        <v>497</v>
      </c>
      <c r="J573" s="30"/>
      <c r="K573" s="30"/>
    </row>
    <row r="574" spans="1:11">
      <c r="A574" s="30">
        <v>3240</v>
      </c>
      <c r="B574" s="30">
        <v>6070100</v>
      </c>
      <c r="C574" s="30">
        <v>3</v>
      </c>
      <c r="D574" s="30">
        <v>6070101</v>
      </c>
      <c r="E574" s="30" t="s">
        <v>381</v>
      </c>
      <c r="F574" s="32">
        <v>6</v>
      </c>
      <c r="G574" s="46" t="s">
        <v>1136</v>
      </c>
      <c r="H574" s="30" t="s">
        <v>1150</v>
      </c>
      <c r="I574" s="30" t="s">
        <v>497</v>
      </c>
      <c r="J574" s="30"/>
      <c r="K574" s="30"/>
    </row>
    <row r="575" spans="1:11">
      <c r="A575" s="30">
        <v>3241</v>
      </c>
      <c r="B575" s="30">
        <v>6070100</v>
      </c>
      <c r="C575" s="30">
        <v>3</v>
      </c>
      <c r="D575" s="30">
        <v>6070101</v>
      </c>
      <c r="E575" s="30" t="s">
        <v>381</v>
      </c>
      <c r="F575" s="32">
        <v>6</v>
      </c>
      <c r="G575" s="46" t="s">
        <v>1136</v>
      </c>
      <c r="H575" s="30" t="s">
        <v>1151</v>
      </c>
      <c r="I575" s="30" t="s">
        <v>497</v>
      </c>
      <c r="J575" s="30"/>
      <c r="K575" s="30"/>
    </row>
    <row r="576" spans="1:11">
      <c r="A576" s="30">
        <v>3242</v>
      </c>
      <c r="B576" s="30">
        <v>6070100</v>
      </c>
      <c r="C576" s="30">
        <v>3</v>
      </c>
      <c r="D576" s="30">
        <v>6070101</v>
      </c>
      <c r="E576" s="30" t="s">
        <v>381</v>
      </c>
      <c r="F576" s="32">
        <v>6</v>
      </c>
      <c r="G576" s="46" t="s">
        <v>1136</v>
      </c>
      <c r="H576" s="30" t="s">
        <v>1152</v>
      </c>
      <c r="I576" s="30" t="s">
        <v>497</v>
      </c>
      <c r="J576" s="30"/>
      <c r="K576" s="30"/>
    </row>
    <row r="577" spans="1:11">
      <c r="A577" s="30">
        <v>3243</v>
      </c>
      <c r="B577" s="30">
        <v>6070100</v>
      </c>
      <c r="C577" s="30">
        <v>3</v>
      </c>
      <c r="D577" s="30">
        <v>6070101</v>
      </c>
      <c r="E577" s="30" t="s">
        <v>381</v>
      </c>
      <c r="F577" s="32">
        <v>6</v>
      </c>
      <c r="G577" s="46" t="s">
        <v>1136</v>
      </c>
      <c r="H577" s="30" t="s">
        <v>1153</v>
      </c>
      <c r="I577" s="30" t="s">
        <v>497</v>
      </c>
      <c r="J577" s="30"/>
      <c r="K577" s="30"/>
    </row>
    <row r="578" spans="1:11">
      <c r="A578" s="30">
        <v>3244</v>
      </c>
      <c r="B578" s="30">
        <v>6070100</v>
      </c>
      <c r="C578" s="30">
        <v>3</v>
      </c>
      <c r="D578" s="30">
        <v>6070101</v>
      </c>
      <c r="E578" s="30" t="s">
        <v>381</v>
      </c>
      <c r="F578" s="32">
        <v>6</v>
      </c>
      <c r="G578" s="46" t="s">
        <v>1136</v>
      </c>
      <c r="H578" s="30" t="s">
        <v>1154</v>
      </c>
      <c r="I578" s="30" t="s">
        <v>497</v>
      </c>
      <c r="J578" s="30"/>
      <c r="K578" s="30"/>
    </row>
    <row r="579" spans="1:11">
      <c r="A579" s="30">
        <v>3245</v>
      </c>
      <c r="B579" s="30">
        <v>6070100</v>
      </c>
      <c r="C579" s="30">
        <v>3</v>
      </c>
      <c r="D579" s="30">
        <v>6070101</v>
      </c>
      <c r="E579" s="30" t="s">
        <v>381</v>
      </c>
      <c r="F579" s="32">
        <v>6</v>
      </c>
      <c r="G579" s="46" t="s">
        <v>1136</v>
      </c>
      <c r="H579" s="30" t="s">
        <v>1155</v>
      </c>
      <c r="I579" s="30" t="s">
        <v>497</v>
      </c>
      <c r="J579" s="30"/>
      <c r="K579" s="30"/>
    </row>
    <row r="580" spans="1:11">
      <c r="A580" s="30">
        <v>3246</v>
      </c>
      <c r="B580" s="30">
        <v>6070100</v>
      </c>
      <c r="C580" s="30">
        <v>3</v>
      </c>
      <c r="D580" s="30">
        <v>6070101</v>
      </c>
      <c r="E580" s="30" t="s">
        <v>381</v>
      </c>
      <c r="F580" s="32">
        <v>6</v>
      </c>
      <c r="G580" s="46" t="s">
        <v>1136</v>
      </c>
      <c r="H580" s="30" t="s">
        <v>1156</v>
      </c>
      <c r="I580" s="30" t="s">
        <v>497</v>
      </c>
      <c r="J580" s="30"/>
      <c r="K580" s="30"/>
    </row>
    <row r="581" spans="1:11">
      <c r="A581" s="30">
        <v>3247</v>
      </c>
      <c r="B581" s="30">
        <v>6070100</v>
      </c>
      <c r="C581" s="30">
        <v>3</v>
      </c>
      <c r="D581" s="30">
        <v>6070101</v>
      </c>
      <c r="E581" s="30" t="s">
        <v>381</v>
      </c>
      <c r="F581" s="32">
        <v>6</v>
      </c>
      <c r="G581" s="46" t="s">
        <v>1136</v>
      </c>
      <c r="H581" s="30" t="s">
        <v>1157</v>
      </c>
      <c r="I581" s="30" t="s">
        <v>497</v>
      </c>
      <c r="J581" s="30"/>
      <c r="K581" s="30"/>
    </row>
    <row r="582" spans="1:11">
      <c r="A582" s="30">
        <v>3248</v>
      </c>
      <c r="B582" s="30">
        <v>6070100</v>
      </c>
      <c r="C582" s="30">
        <v>3</v>
      </c>
      <c r="D582" s="30">
        <v>6070101</v>
      </c>
      <c r="E582" s="30" t="s">
        <v>381</v>
      </c>
      <c r="F582" s="32">
        <v>6</v>
      </c>
      <c r="G582" s="46" t="s">
        <v>1136</v>
      </c>
      <c r="H582" s="30" t="s">
        <v>1158</v>
      </c>
      <c r="I582" s="30" t="s">
        <v>497</v>
      </c>
      <c r="J582" s="30"/>
      <c r="K582" s="30"/>
    </row>
    <row r="583" spans="1:11">
      <c r="A583" s="30">
        <v>3249</v>
      </c>
      <c r="B583" s="30">
        <v>6070100</v>
      </c>
      <c r="C583" s="30">
        <v>3</v>
      </c>
      <c r="D583" s="30">
        <v>6070101</v>
      </c>
      <c r="E583" s="30" t="s">
        <v>381</v>
      </c>
      <c r="F583" s="32">
        <v>6</v>
      </c>
      <c r="G583" s="46" t="s">
        <v>1136</v>
      </c>
      <c r="H583" s="30" t="s">
        <v>1159</v>
      </c>
      <c r="I583" s="30" t="s">
        <v>497</v>
      </c>
      <c r="J583" s="30"/>
      <c r="K583" s="30"/>
    </row>
    <row r="584" spans="1:11">
      <c r="A584" s="30">
        <v>3301</v>
      </c>
      <c r="B584" s="30">
        <v>6070100</v>
      </c>
      <c r="C584" s="30">
        <v>3</v>
      </c>
      <c r="D584" s="30">
        <v>6070101</v>
      </c>
      <c r="E584" s="30" t="s">
        <v>381</v>
      </c>
      <c r="F584" s="32">
        <v>1</v>
      </c>
      <c r="G584" s="46" t="s">
        <v>1160</v>
      </c>
      <c r="H584" s="30" t="s">
        <v>1161</v>
      </c>
      <c r="I584" s="30" t="s">
        <v>498</v>
      </c>
      <c r="J584" s="30"/>
      <c r="K584" s="30"/>
    </row>
    <row r="585" spans="1:11">
      <c r="A585" s="30">
        <v>3302</v>
      </c>
      <c r="B585" s="30">
        <v>6070100</v>
      </c>
      <c r="C585" s="30">
        <v>3</v>
      </c>
      <c r="D585" s="30">
        <v>6070101</v>
      </c>
      <c r="E585" s="30" t="s">
        <v>381</v>
      </c>
      <c r="F585" s="32">
        <v>1</v>
      </c>
      <c r="G585" s="46" t="s">
        <v>1160</v>
      </c>
      <c r="H585" s="30" t="s">
        <v>1162</v>
      </c>
      <c r="I585" s="30" t="s">
        <v>498</v>
      </c>
      <c r="J585" s="30"/>
      <c r="K585" s="30"/>
    </row>
    <row r="586" spans="1:11">
      <c r="A586" s="30">
        <v>3303</v>
      </c>
      <c r="B586" s="30">
        <v>6070100</v>
      </c>
      <c r="C586" s="30">
        <v>3</v>
      </c>
      <c r="D586" s="30">
        <v>6070101</v>
      </c>
      <c r="E586" s="30" t="s">
        <v>381</v>
      </c>
      <c r="F586" s="32">
        <v>1</v>
      </c>
      <c r="G586" s="46" t="s">
        <v>1160</v>
      </c>
      <c r="H586" s="30" t="s">
        <v>1163</v>
      </c>
      <c r="I586" s="30" t="s">
        <v>498</v>
      </c>
      <c r="J586" s="30"/>
      <c r="K586" s="30"/>
    </row>
    <row r="587" spans="1:11">
      <c r="A587" s="30">
        <v>3304</v>
      </c>
      <c r="B587" s="30">
        <v>6070100</v>
      </c>
      <c r="C587" s="30">
        <v>3</v>
      </c>
      <c r="D587" s="30">
        <v>6070101</v>
      </c>
      <c r="E587" s="30" t="s">
        <v>381</v>
      </c>
      <c r="F587" s="32">
        <v>1</v>
      </c>
      <c r="G587" s="46" t="s">
        <v>1164</v>
      </c>
      <c r="H587" s="30" t="s">
        <v>1165</v>
      </c>
      <c r="I587" s="30" t="s">
        <v>498</v>
      </c>
      <c r="J587" s="30"/>
      <c r="K587" s="30"/>
    </row>
    <row r="588" spans="1:11">
      <c r="A588" s="30">
        <v>3305</v>
      </c>
      <c r="B588" s="30">
        <v>6070100</v>
      </c>
      <c r="C588" s="30">
        <v>3</v>
      </c>
      <c r="D588" s="30">
        <v>6070101</v>
      </c>
      <c r="E588" s="30" t="s">
        <v>381</v>
      </c>
      <c r="F588" s="32">
        <v>2</v>
      </c>
      <c r="G588" s="46" t="s">
        <v>1164</v>
      </c>
      <c r="H588" s="30" t="s">
        <v>1166</v>
      </c>
      <c r="I588" s="30" t="s">
        <v>498</v>
      </c>
      <c r="J588" s="30"/>
      <c r="K588" s="30"/>
    </row>
    <row r="589" spans="1:11">
      <c r="A589" s="30">
        <v>3306</v>
      </c>
      <c r="B589" s="30">
        <v>6070100</v>
      </c>
      <c r="C589" s="30">
        <v>3</v>
      </c>
      <c r="D589" s="30">
        <v>6070101</v>
      </c>
      <c r="E589" s="30" t="s">
        <v>381</v>
      </c>
      <c r="F589" s="32">
        <v>2</v>
      </c>
      <c r="G589" s="46" t="s">
        <v>1164</v>
      </c>
      <c r="H589" s="30" t="s">
        <v>1167</v>
      </c>
      <c r="I589" s="30" t="s">
        <v>498</v>
      </c>
      <c r="J589" s="30"/>
      <c r="K589" s="30"/>
    </row>
    <row r="590" spans="1:11">
      <c r="A590" s="30">
        <v>3307</v>
      </c>
      <c r="B590" s="30">
        <v>6070100</v>
      </c>
      <c r="C590" s="30">
        <v>3</v>
      </c>
      <c r="D590" s="30">
        <v>6070101</v>
      </c>
      <c r="E590" s="30" t="s">
        <v>381</v>
      </c>
      <c r="F590" s="32">
        <v>2</v>
      </c>
      <c r="G590" s="46" t="s">
        <v>1164</v>
      </c>
      <c r="H590" s="30" t="s">
        <v>1168</v>
      </c>
      <c r="I590" s="30" t="s">
        <v>498</v>
      </c>
      <c r="J590" s="30"/>
      <c r="K590" s="30"/>
    </row>
    <row r="591" spans="1:11">
      <c r="A591" s="30">
        <v>3308</v>
      </c>
      <c r="B591" s="30">
        <v>6070100</v>
      </c>
      <c r="C591" s="30">
        <v>3</v>
      </c>
      <c r="D591" s="30">
        <v>6070101</v>
      </c>
      <c r="E591" s="30" t="s">
        <v>381</v>
      </c>
      <c r="F591" s="32">
        <v>3</v>
      </c>
      <c r="G591" s="46" t="s">
        <v>1169</v>
      </c>
      <c r="H591" s="30" t="s">
        <v>1170</v>
      </c>
      <c r="I591" s="30" t="s">
        <v>498</v>
      </c>
      <c r="J591" s="30"/>
      <c r="K591" s="30"/>
    </row>
    <row r="592" spans="1:11">
      <c r="A592" s="30">
        <v>3309</v>
      </c>
      <c r="B592" s="30">
        <v>6070100</v>
      </c>
      <c r="C592" s="30">
        <v>3</v>
      </c>
      <c r="D592" s="30">
        <v>6070101</v>
      </c>
      <c r="E592" s="30" t="s">
        <v>381</v>
      </c>
      <c r="F592" s="32">
        <v>3</v>
      </c>
      <c r="G592" s="46" t="s">
        <v>1171</v>
      </c>
      <c r="H592" s="30" t="s">
        <v>1172</v>
      </c>
      <c r="I592" s="30" t="s">
        <v>498</v>
      </c>
      <c r="J592" s="30"/>
      <c r="K592" s="30"/>
    </row>
    <row r="593" spans="1:11">
      <c r="A593" s="30">
        <v>3310</v>
      </c>
      <c r="B593" s="30">
        <v>6070100</v>
      </c>
      <c r="C593" s="30">
        <v>3</v>
      </c>
      <c r="D593" s="30">
        <v>6070101</v>
      </c>
      <c r="E593" s="30" t="s">
        <v>381</v>
      </c>
      <c r="F593" s="32">
        <v>3</v>
      </c>
      <c r="G593" s="46" t="s">
        <v>1171</v>
      </c>
      <c r="H593" s="30" t="s">
        <v>1173</v>
      </c>
      <c r="I593" s="30" t="s">
        <v>498</v>
      </c>
      <c r="J593" s="30"/>
      <c r="K593" s="30"/>
    </row>
    <row r="594" spans="1:11">
      <c r="A594" s="30">
        <v>3311</v>
      </c>
      <c r="B594" s="30">
        <v>6070100</v>
      </c>
      <c r="C594" s="30">
        <v>3</v>
      </c>
      <c r="D594" s="30">
        <v>6070101</v>
      </c>
      <c r="E594" s="30" t="s">
        <v>381</v>
      </c>
      <c r="F594" s="32">
        <v>3</v>
      </c>
      <c r="G594" s="46" t="s">
        <v>1171</v>
      </c>
      <c r="H594" s="30" t="s">
        <v>1174</v>
      </c>
      <c r="I594" s="30" t="s">
        <v>498</v>
      </c>
      <c r="J594" s="30"/>
      <c r="K594" s="30"/>
    </row>
    <row r="595" spans="1:11">
      <c r="A595" s="30">
        <v>3312</v>
      </c>
      <c r="B595" s="30">
        <v>6070100</v>
      </c>
      <c r="C595" s="30">
        <v>3</v>
      </c>
      <c r="D595" s="30">
        <v>6070101</v>
      </c>
      <c r="E595" s="30" t="s">
        <v>381</v>
      </c>
      <c r="F595" s="32">
        <v>3</v>
      </c>
      <c r="G595" s="46" t="s">
        <v>1171</v>
      </c>
      <c r="H595" s="30" t="s">
        <v>1175</v>
      </c>
      <c r="I595" s="30" t="s">
        <v>498</v>
      </c>
      <c r="J595" s="30"/>
      <c r="K595" s="30"/>
    </row>
    <row r="596" spans="1:11">
      <c r="A596" s="30">
        <v>3313</v>
      </c>
      <c r="B596" s="30">
        <v>6070100</v>
      </c>
      <c r="C596" s="30">
        <v>3</v>
      </c>
      <c r="D596" s="30">
        <v>6070101</v>
      </c>
      <c r="E596" s="30" t="s">
        <v>381</v>
      </c>
      <c r="F596" s="32">
        <v>4</v>
      </c>
      <c r="G596" s="46" t="s">
        <v>1171</v>
      </c>
      <c r="H596" s="30" t="s">
        <v>1176</v>
      </c>
      <c r="I596" s="30" t="s">
        <v>498</v>
      </c>
      <c r="J596" s="30"/>
      <c r="K596" s="30"/>
    </row>
    <row r="597" spans="1:11">
      <c r="A597" s="30">
        <v>3314</v>
      </c>
      <c r="B597" s="30">
        <v>6070100</v>
      </c>
      <c r="C597" s="30">
        <v>3</v>
      </c>
      <c r="D597" s="30">
        <v>6070101</v>
      </c>
      <c r="E597" s="30" t="s">
        <v>381</v>
      </c>
      <c r="F597" s="32">
        <v>4</v>
      </c>
      <c r="G597" s="46" t="s">
        <v>1177</v>
      </c>
      <c r="H597" s="30" t="s">
        <v>1178</v>
      </c>
      <c r="I597" s="30" t="s">
        <v>498</v>
      </c>
      <c r="J597" s="30"/>
      <c r="K597" s="30"/>
    </row>
    <row r="598" spans="1:11">
      <c r="A598" s="30">
        <v>3315</v>
      </c>
      <c r="B598" s="30">
        <v>6070100</v>
      </c>
      <c r="C598" s="30">
        <v>3</v>
      </c>
      <c r="D598" s="30">
        <v>6070101</v>
      </c>
      <c r="E598" s="30" t="s">
        <v>381</v>
      </c>
      <c r="F598" s="32">
        <v>4</v>
      </c>
      <c r="G598" s="46" t="s">
        <v>1177</v>
      </c>
      <c r="H598" s="30" t="s">
        <v>1179</v>
      </c>
      <c r="I598" s="30" t="s">
        <v>498</v>
      </c>
      <c r="J598" s="30"/>
      <c r="K598" s="30"/>
    </row>
    <row r="599" spans="1:11">
      <c r="A599" s="30">
        <v>3316</v>
      </c>
      <c r="B599" s="30">
        <v>6070100</v>
      </c>
      <c r="C599" s="30">
        <v>3</v>
      </c>
      <c r="D599" s="30">
        <v>6070101</v>
      </c>
      <c r="E599" s="30" t="s">
        <v>381</v>
      </c>
      <c r="F599" s="32">
        <v>4</v>
      </c>
      <c r="G599" s="46" t="s">
        <v>1177</v>
      </c>
      <c r="H599" s="30" t="s">
        <v>1180</v>
      </c>
      <c r="I599" s="30" t="s">
        <v>498</v>
      </c>
      <c r="J599" s="30"/>
      <c r="K599" s="30"/>
    </row>
    <row r="600" spans="1:11">
      <c r="A600" s="30">
        <v>3317</v>
      </c>
      <c r="B600" s="30">
        <v>6070100</v>
      </c>
      <c r="C600" s="30">
        <v>3</v>
      </c>
      <c r="D600" s="30">
        <v>6070101</v>
      </c>
      <c r="E600" s="30" t="s">
        <v>381</v>
      </c>
      <c r="F600" s="32">
        <v>4</v>
      </c>
      <c r="G600" s="46" t="s">
        <v>1181</v>
      </c>
      <c r="H600" s="30" t="s">
        <v>1182</v>
      </c>
      <c r="I600" s="30" t="s">
        <v>498</v>
      </c>
      <c r="J600" s="30"/>
      <c r="K600" s="30"/>
    </row>
    <row r="601" spans="1:11">
      <c r="A601" s="30">
        <v>3318</v>
      </c>
      <c r="B601" s="30">
        <v>6070100</v>
      </c>
      <c r="C601" s="30">
        <v>3</v>
      </c>
      <c r="D601" s="30">
        <v>6070101</v>
      </c>
      <c r="E601" s="30" t="s">
        <v>381</v>
      </c>
      <c r="F601" s="32">
        <v>4</v>
      </c>
      <c r="G601" s="46" t="s">
        <v>1181</v>
      </c>
      <c r="H601" s="30" t="s">
        <v>1183</v>
      </c>
      <c r="I601" s="30" t="s">
        <v>498</v>
      </c>
      <c r="J601" s="30"/>
      <c r="K601" s="30"/>
    </row>
    <row r="602" spans="1:11">
      <c r="A602" s="30">
        <v>3319</v>
      </c>
      <c r="B602" s="30">
        <v>6070100</v>
      </c>
      <c r="C602" s="30">
        <v>3</v>
      </c>
      <c r="D602" s="30">
        <v>6070101</v>
      </c>
      <c r="E602" s="30" t="s">
        <v>381</v>
      </c>
      <c r="F602" s="32">
        <v>4</v>
      </c>
      <c r="G602" s="46" t="s">
        <v>1181</v>
      </c>
      <c r="H602" s="30" t="s">
        <v>1184</v>
      </c>
      <c r="I602" s="30" t="s">
        <v>498</v>
      </c>
      <c r="J602" s="30"/>
      <c r="K602" s="30"/>
    </row>
    <row r="603" spans="1:11">
      <c r="A603" s="30">
        <v>3320</v>
      </c>
      <c r="B603" s="30">
        <v>6070100</v>
      </c>
      <c r="C603" s="30">
        <v>3</v>
      </c>
      <c r="D603" s="30">
        <v>6070101</v>
      </c>
      <c r="E603" s="30" t="s">
        <v>381</v>
      </c>
      <c r="F603" s="32">
        <v>4</v>
      </c>
      <c r="G603" s="46" t="s">
        <v>1181</v>
      </c>
      <c r="H603" s="30" t="s">
        <v>1185</v>
      </c>
      <c r="I603" s="30" t="s">
        <v>498</v>
      </c>
      <c r="J603" s="30"/>
      <c r="K603" s="30"/>
    </row>
    <row r="604" spans="1:11">
      <c r="A604" s="30">
        <v>3321</v>
      </c>
      <c r="B604" s="30">
        <v>6070100</v>
      </c>
      <c r="C604" s="30">
        <v>3</v>
      </c>
      <c r="D604" s="30">
        <v>6070101</v>
      </c>
      <c r="E604" s="30" t="s">
        <v>381</v>
      </c>
      <c r="F604" s="32">
        <v>4</v>
      </c>
      <c r="G604" s="46" t="s">
        <v>1181</v>
      </c>
      <c r="H604" s="30" t="s">
        <v>1186</v>
      </c>
      <c r="I604" s="30" t="s">
        <v>498</v>
      </c>
      <c r="J604" s="30"/>
      <c r="K604" s="30"/>
    </row>
    <row r="605" spans="1:11">
      <c r="A605" s="30">
        <v>3322</v>
      </c>
      <c r="B605" s="30">
        <v>6070100</v>
      </c>
      <c r="C605" s="30">
        <v>3</v>
      </c>
      <c r="D605" s="30">
        <v>6070101</v>
      </c>
      <c r="E605" s="30" t="s">
        <v>381</v>
      </c>
      <c r="F605" s="32">
        <v>4</v>
      </c>
      <c r="G605" s="46" t="s">
        <v>1181</v>
      </c>
      <c r="H605" s="30" t="s">
        <v>1187</v>
      </c>
      <c r="I605" s="30" t="s">
        <v>498</v>
      </c>
      <c r="J605" s="30"/>
      <c r="K605" s="30"/>
    </row>
    <row r="606" spans="1:11">
      <c r="A606" s="30">
        <v>3323</v>
      </c>
      <c r="B606" s="30">
        <v>6070100</v>
      </c>
      <c r="C606" s="30">
        <v>3</v>
      </c>
      <c r="D606" s="30">
        <v>6070101</v>
      </c>
      <c r="E606" s="30" t="s">
        <v>381</v>
      </c>
      <c r="F606" s="32">
        <v>4</v>
      </c>
      <c r="G606" s="46" t="s">
        <v>1181</v>
      </c>
      <c r="H606" s="30" t="s">
        <v>1188</v>
      </c>
      <c r="I606" s="30" t="s">
        <v>498</v>
      </c>
      <c r="J606" s="30"/>
      <c r="K606" s="30"/>
    </row>
    <row r="607" spans="1:11">
      <c r="A607" s="30">
        <v>3324</v>
      </c>
      <c r="B607" s="30">
        <v>6070100</v>
      </c>
      <c r="C607" s="30">
        <v>3</v>
      </c>
      <c r="D607" s="30">
        <v>6070101</v>
      </c>
      <c r="E607" s="30" t="s">
        <v>381</v>
      </c>
      <c r="F607" s="32">
        <v>4</v>
      </c>
      <c r="G607" s="46" t="s">
        <v>1189</v>
      </c>
      <c r="H607" s="30" t="s">
        <v>1190</v>
      </c>
      <c r="I607" s="30" t="s">
        <v>498</v>
      </c>
      <c r="J607" s="30"/>
      <c r="K607" s="30"/>
    </row>
    <row r="608" spans="1:11">
      <c r="A608" s="30">
        <v>3325</v>
      </c>
      <c r="B608" s="30">
        <v>6070100</v>
      </c>
      <c r="C608" s="30">
        <v>3</v>
      </c>
      <c r="D608" s="30">
        <v>6070101</v>
      </c>
      <c r="E608" s="30" t="s">
        <v>381</v>
      </c>
      <c r="F608" s="32">
        <v>4</v>
      </c>
      <c r="G608" s="46" t="s">
        <v>1189</v>
      </c>
      <c r="H608" s="30" t="s">
        <v>1191</v>
      </c>
      <c r="I608" s="30" t="s">
        <v>498</v>
      </c>
      <c r="J608" s="30"/>
      <c r="K608" s="30"/>
    </row>
    <row r="609" spans="1:11">
      <c r="A609" s="30">
        <v>3326</v>
      </c>
      <c r="B609" s="30">
        <v>6070100</v>
      </c>
      <c r="C609" s="30">
        <v>3</v>
      </c>
      <c r="D609" s="30">
        <v>6070101</v>
      </c>
      <c r="E609" s="30" t="s">
        <v>381</v>
      </c>
      <c r="F609" s="32">
        <v>5</v>
      </c>
      <c r="G609" s="46" t="s">
        <v>1189</v>
      </c>
      <c r="H609" s="30" t="s">
        <v>1192</v>
      </c>
      <c r="I609" s="30" t="s">
        <v>498</v>
      </c>
      <c r="J609" s="30"/>
      <c r="K609" s="30"/>
    </row>
    <row r="610" spans="1:11">
      <c r="A610" s="30">
        <v>3327</v>
      </c>
      <c r="B610" s="30">
        <v>6070100</v>
      </c>
      <c r="C610" s="30">
        <v>3</v>
      </c>
      <c r="D610" s="30">
        <v>6070101</v>
      </c>
      <c r="E610" s="30" t="s">
        <v>381</v>
      </c>
      <c r="F610" s="32">
        <v>5</v>
      </c>
      <c r="G610" s="46" t="s">
        <v>1193</v>
      </c>
      <c r="H610" s="30" t="s">
        <v>1194</v>
      </c>
      <c r="I610" s="30" t="s">
        <v>498</v>
      </c>
      <c r="J610" s="30"/>
      <c r="K610" s="30"/>
    </row>
    <row r="611" spans="1:11">
      <c r="A611" s="30">
        <v>3328</v>
      </c>
      <c r="B611" s="30">
        <v>6070100</v>
      </c>
      <c r="C611" s="30">
        <v>3</v>
      </c>
      <c r="D611" s="30">
        <v>6070101</v>
      </c>
      <c r="E611" s="30" t="s">
        <v>381</v>
      </c>
      <c r="F611" s="32">
        <v>5</v>
      </c>
      <c r="G611" s="46" t="s">
        <v>1193</v>
      </c>
      <c r="H611" s="30" t="s">
        <v>1195</v>
      </c>
      <c r="I611" s="30" t="s">
        <v>498</v>
      </c>
      <c r="J611" s="30"/>
      <c r="K611" s="30"/>
    </row>
    <row r="612" spans="1:11">
      <c r="A612" s="30">
        <v>3329</v>
      </c>
      <c r="B612" s="30">
        <v>6070100</v>
      </c>
      <c r="C612" s="30">
        <v>3</v>
      </c>
      <c r="D612" s="30">
        <v>6070101</v>
      </c>
      <c r="E612" s="30" t="s">
        <v>381</v>
      </c>
      <c r="F612" s="32">
        <v>5</v>
      </c>
      <c r="G612" s="46" t="s">
        <v>1193</v>
      </c>
      <c r="H612" s="30" t="s">
        <v>1196</v>
      </c>
      <c r="I612" s="30" t="s">
        <v>498</v>
      </c>
      <c r="J612" s="30"/>
      <c r="K612" s="30"/>
    </row>
    <row r="613" spans="1:11">
      <c r="A613" s="30">
        <v>3330</v>
      </c>
      <c r="B613" s="30">
        <v>6070100</v>
      </c>
      <c r="C613" s="30">
        <v>3</v>
      </c>
      <c r="D613" s="30">
        <v>6070101</v>
      </c>
      <c r="E613" s="30" t="s">
        <v>381</v>
      </c>
      <c r="F613" s="32">
        <v>5</v>
      </c>
      <c r="G613" s="46" t="s">
        <v>1193</v>
      </c>
      <c r="H613" s="30" t="s">
        <v>1197</v>
      </c>
      <c r="I613" s="30" t="s">
        <v>498</v>
      </c>
      <c r="J613" s="30"/>
      <c r="K613" s="30"/>
    </row>
    <row r="614" spans="1:11">
      <c r="A614" s="30">
        <v>3331</v>
      </c>
      <c r="B614" s="30">
        <v>6070100</v>
      </c>
      <c r="C614" s="30">
        <v>3</v>
      </c>
      <c r="D614" s="30">
        <v>6070101</v>
      </c>
      <c r="E614" s="30" t="s">
        <v>381</v>
      </c>
      <c r="F614" s="32">
        <v>5</v>
      </c>
      <c r="G614" s="46" t="s">
        <v>1193</v>
      </c>
      <c r="H614" s="30" t="s">
        <v>1198</v>
      </c>
      <c r="I614" s="30" t="s">
        <v>498</v>
      </c>
      <c r="J614" s="30"/>
      <c r="K614" s="30"/>
    </row>
    <row r="615" spans="1:11">
      <c r="A615" s="30">
        <v>3332</v>
      </c>
      <c r="B615" s="30">
        <v>6070100</v>
      </c>
      <c r="C615" s="30">
        <v>3</v>
      </c>
      <c r="D615" s="30">
        <v>6070101</v>
      </c>
      <c r="E615" s="30" t="s">
        <v>381</v>
      </c>
      <c r="F615" s="32">
        <v>5</v>
      </c>
      <c r="G615" s="46" t="s">
        <v>1193</v>
      </c>
      <c r="H615" s="30" t="s">
        <v>1199</v>
      </c>
      <c r="I615" s="30" t="s">
        <v>498</v>
      </c>
      <c r="J615" s="30"/>
      <c r="K615" s="30"/>
    </row>
    <row r="616" spans="1:11">
      <c r="A616" s="30">
        <v>3333</v>
      </c>
      <c r="B616" s="30">
        <v>6070100</v>
      </c>
      <c r="C616" s="30">
        <v>3</v>
      </c>
      <c r="D616" s="30">
        <v>6070101</v>
      </c>
      <c r="E616" s="30" t="s">
        <v>381</v>
      </c>
      <c r="F616" s="32">
        <v>5</v>
      </c>
      <c r="G616" s="46" t="s">
        <v>1193</v>
      </c>
      <c r="H616" s="30" t="s">
        <v>1200</v>
      </c>
      <c r="I616" s="30" t="s">
        <v>498</v>
      </c>
      <c r="J616" s="30"/>
      <c r="K616" s="30"/>
    </row>
    <row r="617" spans="1:11">
      <c r="A617" s="30">
        <v>3334</v>
      </c>
      <c r="B617" s="30">
        <v>6070100</v>
      </c>
      <c r="C617" s="30">
        <v>3</v>
      </c>
      <c r="D617" s="30">
        <v>6070101</v>
      </c>
      <c r="E617" s="30" t="s">
        <v>381</v>
      </c>
      <c r="F617" s="32">
        <v>5</v>
      </c>
      <c r="G617" s="46" t="s">
        <v>1193</v>
      </c>
      <c r="H617" s="30" t="s">
        <v>1201</v>
      </c>
      <c r="I617" s="30" t="s">
        <v>498</v>
      </c>
      <c r="J617" s="30"/>
      <c r="K617" s="30"/>
    </row>
    <row r="618" spans="1:11">
      <c r="A618" s="30">
        <v>3335</v>
      </c>
      <c r="B618" s="30">
        <v>6070100</v>
      </c>
      <c r="C618" s="30">
        <v>3</v>
      </c>
      <c r="D618" s="30">
        <v>6070101</v>
      </c>
      <c r="E618" s="30" t="s">
        <v>381</v>
      </c>
      <c r="F618" s="32">
        <v>6</v>
      </c>
      <c r="G618" s="46" t="s">
        <v>1193</v>
      </c>
      <c r="H618" s="30" t="s">
        <v>1202</v>
      </c>
      <c r="I618" s="30" t="s">
        <v>498</v>
      </c>
      <c r="J618" s="30"/>
      <c r="K618" s="30"/>
    </row>
    <row r="619" spans="1:11">
      <c r="A619" s="30">
        <v>3336</v>
      </c>
      <c r="B619" s="30">
        <v>6070100</v>
      </c>
      <c r="C619" s="30">
        <v>3</v>
      </c>
      <c r="D619" s="30">
        <v>6070101</v>
      </c>
      <c r="E619" s="30" t="s">
        <v>381</v>
      </c>
      <c r="F619" s="32">
        <v>6</v>
      </c>
      <c r="G619" s="46" t="s">
        <v>1193</v>
      </c>
      <c r="H619" s="30" t="s">
        <v>1203</v>
      </c>
      <c r="I619" s="30" t="s">
        <v>498</v>
      </c>
      <c r="J619" s="30"/>
      <c r="K619" s="30"/>
    </row>
    <row r="620" spans="1:11">
      <c r="A620" s="30">
        <v>3337</v>
      </c>
      <c r="B620" s="30">
        <v>6070100</v>
      </c>
      <c r="C620" s="30">
        <v>3</v>
      </c>
      <c r="D620" s="30">
        <v>6070101</v>
      </c>
      <c r="E620" s="30" t="s">
        <v>381</v>
      </c>
      <c r="F620" s="32">
        <v>6</v>
      </c>
      <c r="G620" s="46" t="s">
        <v>1193</v>
      </c>
      <c r="H620" s="30" t="s">
        <v>1204</v>
      </c>
      <c r="I620" s="30" t="s">
        <v>498</v>
      </c>
      <c r="J620" s="30"/>
      <c r="K620" s="30"/>
    </row>
    <row r="621" spans="1:11">
      <c r="A621" s="30">
        <v>3338</v>
      </c>
      <c r="B621" s="30">
        <v>6070100</v>
      </c>
      <c r="C621" s="30">
        <v>3</v>
      </c>
      <c r="D621" s="30">
        <v>6070101</v>
      </c>
      <c r="E621" s="30" t="s">
        <v>381</v>
      </c>
      <c r="F621" s="32">
        <v>6</v>
      </c>
      <c r="G621" s="46" t="s">
        <v>1193</v>
      </c>
      <c r="H621" s="30" t="s">
        <v>1205</v>
      </c>
      <c r="I621" s="30" t="s">
        <v>498</v>
      </c>
      <c r="J621" s="30"/>
      <c r="K621" s="30"/>
    </row>
    <row r="622" spans="1:11">
      <c r="A622" s="30">
        <v>3339</v>
      </c>
      <c r="B622" s="30">
        <v>6070100</v>
      </c>
      <c r="C622" s="30">
        <v>3</v>
      </c>
      <c r="D622" s="30">
        <v>6070101</v>
      </c>
      <c r="E622" s="30" t="s">
        <v>381</v>
      </c>
      <c r="F622" s="32">
        <v>6</v>
      </c>
      <c r="G622" s="46" t="s">
        <v>1193</v>
      </c>
      <c r="H622" s="30" t="s">
        <v>1206</v>
      </c>
      <c r="I622" s="30" t="s">
        <v>498</v>
      </c>
      <c r="J622" s="30"/>
      <c r="K622" s="30"/>
    </row>
    <row r="623" spans="1:11">
      <c r="A623" s="30">
        <v>3340</v>
      </c>
      <c r="B623" s="30">
        <v>6070100</v>
      </c>
      <c r="C623" s="30">
        <v>3</v>
      </c>
      <c r="D623" s="30">
        <v>6070101</v>
      </c>
      <c r="E623" s="30" t="s">
        <v>381</v>
      </c>
      <c r="F623" s="32">
        <v>6</v>
      </c>
      <c r="G623" s="46" t="s">
        <v>1193</v>
      </c>
      <c r="H623" s="30" t="s">
        <v>1207</v>
      </c>
      <c r="I623" s="30" t="s">
        <v>498</v>
      </c>
      <c r="J623" s="30"/>
      <c r="K623" s="30"/>
    </row>
    <row r="624" spans="1:11">
      <c r="A624" s="30">
        <v>3341</v>
      </c>
      <c r="B624" s="30">
        <v>6070100</v>
      </c>
      <c r="C624" s="30">
        <v>3</v>
      </c>
      <c r="D624" s="30">
        <v>6070101</v>
      </c>
      <c r="E624" s="30" t="s">
        <v>381</v>
      </c>
      <c r="F624" s="32">
        <v>6</v>
      </c>
      <c r="G624" s="46" t="s">
        <v>1193</v>
      </c>
      <c r="H624" s="30" t="s">
        <v>1208</v>
      </c>
      <c r="I624" s="30" t="s">
        <v>498</v>
      </c>
      <c r="J624" s="30"/>
      <c r="K624" s="30"/>
    </row>
    <row r="625" spans="1:11">
      <c r="A625" s="30">
        <v>3342</v>
      </c>
      <c r="B625" s="30">
        <v>6070100</v>
      </c>
      <c r="C625" s="30">
        <v>3</v>
      </c>
      <c r="D625" s="30">
        <v>6070101</v>
      </c>
      <c r="E625" s="30" t="s">
        <v>381</v>
      </c>
      <c r="F625" s="32">
        <v>6</v>
      </c>
      <c r="G625" s="46" t="s">
        <v>1193</v>
      </c>
      <c r="H625" s="30" t="s">
        <v>1209</v>
      </c>
      <c r="I625" s="30" t="s">
        <v>498</v>
      </c>
      <c r="J625" s="30"/>
      <c r="K625" s="30"/>
    </row>
    <row r="626" spans="1:11">
      <c r="A626" s="30">
        <v>3343</v>
      </c>
      <c r="B626" s="30">
        <v>6070100</v>
      </c>
      <c r="C626" s="30">
        <v>3</v>
      </c>
      <c r="D626" s="30">
        <v>6070101</v>
      </c>
      <c r="E626" s="30" t="s">
        <v>381</v>
      </c>
      <c r="F626" s="32">
        <v>6</v>
      </c>
      <c r="G626" s="46" t="s">
        <v>1193</v>
      </c>
      <c r="H626" s="30" t="s">
        <v>1210</v>
      </c>
      <c r="I626" s="30" t="s">
        <v>498</v>
      </c>
      <c r="J626" s="30"/>
      <c r="K626" s="30"/>
    </row>
    <row r="627" spans="1:11">
      <c r="A627" s="30">
        <v>3344</v>
      </c>
      <c r="B627" s="30">
        <v>6070100</v>
      </c>
      <c r="C627" s="30">
        <v>3</v>
      </c>
      <c r="D627" s="30">
        <v>6070101</v>
      </c>
      <c r="E627" s="30" t="s">
        <v>381</v>
      </c>
      <c r="F627" s="32">
        <v>6</v>
      </c>
      <c r="G627" s="46" t="s">
        <v>1193</v>
      </c>
      <c r="H627" s="30" t="s">
        <v>1211</v>
      </c>
      <c r="I627" s="30" t="s">
        <v>498</v>
      </c>
      <c r="J627" s="30"/>
      <c r="K627" s="30"/>
    </row>
    <row r="628" spans="1:11">
      <c r="A628" s="30">
        <v>3345</v>
      </c>
      <c r="B628" s="30">
        <v>6070100</v>
      </c>
      <c r="C628" s="30">
        <v>3</v>
      </c>
      <c r="D628" s="30">
        <v>6070101</v>
      </c>
      <c r="E628" s="30" t="s">
        <v>381</v>
      </c>
      <c r="F628" s="32">
        <v>6</v>
      </c>
      <c r="G628" s="46" t="s">
        <v>1193</v>
      </c>
      <c r="H628" s="30" t="s">
        <v>1212</v>
      </c>
      <c r="I628" s="30" t="s">
        <v>498</v>
      </c>
      <c r="J628" s="30"/>
      <c r="K628" s="30"/>
    </row>
    <row r="629" spans="1:11">
      <c r="A629" s="30">
        <v>3346</v>
      </c>
      <c r="B629" s="30">
        <v>6070100</v>
      </c>
      <c r="C629" s="30">
        <v>3</v>
      </c>
      <c r="D629" s="30">
        <v>6070101</v>
      </c>
      <c r="E629" s="30" t="s">
        <v>381</v>
      </c>
      <c r="F629" s="32">
        <v>6</v>
      </c>
      <c r="G629" s="46" t="s">
        <v>1193</v>
      </c>
      <c r="H629" s="30" t="s">
        <v>1213</v>
      </c>
      <c r="I629" s="30" t="s">
        <v>498</v>
      </c>
      <c r="J629" s="30"/>
      <c r="K629" s="30"/>
    </row>
    <row r="630" spans="1:11">
      <c r="A630" s="30">
        <v>3347</v>
      </c>
      <c r="B630" s="30">
        <v>6070100</v>
      </c>
      <c r="C630" s="30">
        <v>3</v>
      </c>
      <c r="D630" s="30">
        <v>6070101</v>
      </c>
      <c r="E630" s="30" t="s">
        <v>381</v>
      </c>
      <c r="F630" s="32">
        <v>6</v>
      </c>
      <c r="G630" s="46" t="s">
        <v>1193</v>
      </c>
      <c r="H630" s="30" t="s">
        <v>1214</v>
      </c>
      <c r="I630" s="30" t="s">
        <v>498</v>
      </c>
      <c r="J630" s="30"/>
      <c r="K630" s="30"/>
    </row>
    <row r="631" spans="1:11">
      <c r="A631" s="30">
        <v>3348</v>
      </c>
      <c r="B631" s="30">
        <v>6070100</v>
      </c>
      <c r="C631" s="30">
        <v>3</v>
      </c>
      <c r="D631" s="30">
        <v>6070101</v>
      </c>
      <c r="E631" s="30" t="s">
        <v>381</v>
      </c>
      <c r="F631" s="32">
        <v>6</v>
      </c>
      <c r="G631" s="46" t="s">
        <v>1193</v>
      </c>
      <c r="H631" s="30" t="s">
        <v>1215</v>
      </c>
      <c r="I631" s="30" t="s">
        <v>498</v>
      </c>
      <c r="J631" s="30"/>
      <c r="K631" s="30"/>
    </row>
    <row r="632" spans="1:11">
      <c r="A632" s="30">
        <v>3349</v>
      </c>
      <c r="B632" s="30">
        <v>6070100</v>
      </c>
      <c r="C632" s="30">
        <v>3</v>
      </c>
      <c r="D632" s="30">
        <v>6070101</v>
      </c>
      <c r="E632" s="30" t="s">
        <v>381</v>
      </c>
      <c r="F632" s="32">
        <v>6</v>
      </c>
      <c r="G632" s="46" t="s">
        <v>1193</v>
      </c>
      <c r="H632" s="30" t="s">
        <v>1216</v>
      </c>
      <c r="I632" s="30" t="s">
        <v>498</v>
      </c>
      <c r="J632" s="30"/>
      <c r="K632" s="30"/>
    </row>
    <row r="633" spans="1:11">
      <c r="A633" s="30">
        <v>3401</v>
      </c>
      <c r="B633" s="30">
        <v>6070100</v>
      </c>
      <c r="C633" s="30">
        <v>3</v>
      </c>
      <c r="D633" s="30">
        <v>6070101</v>
      </c>
      <c r="E633" s="30" t="s">
        <v>381</v>
      </c>
      <c r="F633" s="32">
        <v>1</v>
      </c>
      <c r="G633" s="46" t="s">
        <v>1217</v>
      </c>
      <c r="H633" s="30" t="s">
        <v>1218</v>
      </c>
      <c r="I633" s="30" t="s">
        <v>499</v>
      </c>
      <c r="J633" s="30"/>
      <c r="K633" s="30"/>
    </row>
    <row r="634" spans="1:11">
      <c r="A634" s="30">
        <v>3402</v>
      </c>
      <c r="B634" s="30">
        <v>6070100</v>
      </c>
      <c r="C634" s="30">
        <v>3</v>
      </c>
      <c r="D634" s="30">
        <v>6070101</v>
      </c>
      <c r="E634" s="30" t="s">
        <v>381</v>
      </c>
      <c r="F634" s="32">
        <v>1</v>
      </c>
      <c r="G634" s="46" t="s">
        <v>1217</v>
      </c>
      <c r="H634" s="30" t="s">
        <v>1219</v>
      </c>
      <c r="I634" s="30" t="s">
        <v>499</v>
      </c>
      <c r="J634" s="30"/>
      <c r="K634" s="30"/>
    </row>
    <row r="635" spans="1:11">
      <c r="A635" s="30">
        <v>3403</v>
      </c>
      <c r="B635" s="30">
        <v>6070100</v>
      </c>
      <c r="C635" s="30">
        <v>3</v>
      </c>
      <c r="D635" s="30">
        <v>6070101</v>
      </c>
      <c r="E635" s="30" t="s">
        <v>381</v>
      </c>
      <c r="F635" s="32">
        <v>1</v>
      </c>
      <c r="G635" s="46" t="s">
        <v>1217</v>
      </c>
      <c r="H635" s="30" t="s">
        <v>1220</v>
      </c>
      <c r="I635" s="30" t="s">
        <v>499</v>
      </c>
      <c r="J635" s="30"/>
      <c r="K635" s="30"/>
    </row>
    <row r="636" spans="1:11">
      <c r="A636" s="30">
        <v>3404</v>
      </c>
      <c r="B636" s="30">
        <v>6070100</v>
      </c>
      <c r="C636" s="30">
        <v>3</v>
      </c>
      <c r="D636" s="30">
        <v>6070101</v>
      </c>
      <c r="E636" s="30" t="s">
        <v>381</v>
      </c>
      <c r="F636" s="32">
        <v>1</v>
      </c>
      <c r="G636" s="46" t="s">
        <v>1221</v>
      </c>
      <c r="H636" s="30" t="s">
        <v>1222</v>
      </c>
      <c r="I636" s="30" t="s">
        <v>499</v>
      </c>
      <c r="J636" s="30"/>
      <c r="K636" s="30"/>
    </row>
    <row r="637" spans="1:11">
      <c r="A637" s="30">
        <v>3405</v>
      </c>
      <c r="B637" s="30">
        <v>6070100</v>
      </c>
      <c r="C637" s="30">
        <v>3</v>
      </c>
      <c r="D637" s="30">
        <v>6070101</v>
      </c>
      <c r="E637" s="30" t="s">
        <v>381</v>
      </c>
      <c r="F637" s="32">
        <v>2</v>
      </c>
      <c r="G637" s="46" t="s">
        <v>1221</v>
      </c>
      <c r="H637" s="30" t="s">
        <v>1223</v>
      </c>
      <c r="I637" s="30" t="s">
        <v>499</v>
      </c>
      <c r="J637" s="30"/>
      <c r="K637" s="30"/>
    </row>
    <row r="638" spans="1:11">
      <c r="A638" s="30">
        <v>3406</v>
      </c>
      <c r="B638" s="30">
        <v>6070100</v>
      </c>
      <c r="C638" s="30">
        <v>3</v>
      </c>
      <c r="D638" s="30">
        <v>6070101</v>
      </c>
      <c r="E638" s="30" t="s">
        <v>381</v>
      </c>
      <c r="F638" s="32">
        <v>2</v>
      </c>
      <c r="G638" s="46" t="s">
        <v>1221</v>
      </c>
      <c r="H638" s="30" t="s">
        <v>1224</v>
      </c>
      <c r="I638" s="30" t="s">
        <v>499</v>
      </c>
      <c r="J638" s="30"/>
      <c r="K638" s="30"/>
    </row>
    <row r="639" spans="1:11">
      <c r="A639" s="30">
        <v>3407</v>
      </c>
      <c r="B639" s="30">
        <v>6070100</v>
      </c>
      <c r="C639" s="30">
        <v>3</v>
      </c>
      <c r="D639" s="30">
        <v>6070101</v>
      </c>
      <c r="E639" s="30" t="s">
        <v>381</v>
      </c>
      <c r="F639" s="32">
        <v>2</v>
      </c>
      <c r="G639" s="46" t="s">
        <v>1221</v>
      </c>
      <c r="H639" s="30" t="s">
        <v>1225</v>
      </c>
      <c r="I639" s="30" t="s">
        <v>499</v>
      </c>
      <c r="J639" s="30"/>
      <c r="K639" s="30"/>
    </row>
    <row r="640" spans="1:11">
      <c r="A640" s="30">
        <v>3408</v>
      </c>
      <c r="B640" s="30">
        <v>6070100</v>
      </c>
      <c r="C640" s="30">
        <v>3</v>
      </c>
      <c r="D640" s="30">
        <v>6070101</v>
      </c>
      <c r="E640" s="30" t="s">
        <v>381</v>
      </c>
      <c r="F640" s="32">
        <v>3</v>
      </c>
      <c r="G640" s="46" t="s">
        <v>1226</v>
      </c>
      <c r="H640" s="30" t="s">
        <v>1227</v>
      </c>
      <c r="I640" s="30" t="s">
        <v>499</v>
      </c>
      <c r="J640" s="30"/>
      <c r="K640" s="30"/>
    </row>
    <row r="641" spans="1:11">
      <c r="A641" s="30">
        <v>3409</v>
      </c>
      <c r="B641" s="30">
        <v>6070100</v>
      </c>
      <c r="C641" s="30">
        <v>3</v>
      </c>
      <c r="D641" s="30">
        <v>6070101</v>
      </c>
      <c r="E641" s="30" t="s">
        <v>381</v>
      </c>
      <c r="F641" s="32">
        <v>3</v>
      </c>
      <c r="G641" s="46" t="s">
        <v>1228</v>
      </c>
      <c r="H641" s="30" t="s">
        <v>1229</v>
      </c>
      <c r="I641" s="30" t="s">
        <v>499</v>
      </c>
      <c r="J641" s="30"/>
      <c r="K641" s="30"/>
    </row>
    <row r="642" spans="1:11">
      <c r="A642" s="30">
        <v>3410</v>
      </c>
      <c r="B642" s="30">
        <v>6070100</v>
      </c>
      <c r="C642" s="30">
        <v>3</v>
      </c>
      <c r="D642" s="30">
        <v>6070101</v>
      </c>
      <c r="E642" s="30" t="s">
        <v>381</v>
      </c>
      <c r="F642" s="32">
        <v>3</v>
      </c>
      <c r="G642" s="46" t="s">
        <v>1228</v>
      </c>
      <c r="H642" s="30" t="s">
        <v>1230</v>
      </c>
      <c r="I642" s="30" t="s">
        <v>499</v>
      </c>
      <c r="J642" s="30"/>
      <c r="K642" s="30"/>
    </row>
    <row r="643" spans="1:11">
      <c r="A643" s="30">
        <v>3411</v>
      </c>
      <c r="B643" s="30">
        <v>6070100</v>
      </c>
      <c r="C643" s="30">
        <v>3</v>
      </c>
      <c r="D643" s="30">
        <v>6070101</v>
      </c>
      <c r="E643" s="30" t="s">
        <v>381</v>
      </c>
      <c r="F643" s="32">
        <v>3</v>
      </c>
      <c r="G643" s="46" t="s">
        <v>1228</v>
      </c>
      <c r="H643" s="30" t="s">
        <v>1231</v>
      </c>
      <c r="I643" s="30" t="s">
        <v>499</v>
      </c>
      <c r="J643" s="30"/>
      <c r="K643" s="30"/>
    </row>
    <row r="644" spans="1:11">
      <c r="A644" s="30">
        <v>3412</v>
      </c>
      <c r="B644" s="30">
        <v>6070100</v>
      </c>
      <c r="C644" s="30">
        <v>3</v>
      </c>
      <c r="D644" s="30">
        <v>6070101</v>
      </c>
      <c r="E644" s="30" t="s">
        <v>381</v>
      </c>
      <c r="F644" s="32">
        <v>3</v>
      </c>
      <c r="G644" s="46" t="s">
        <v>1228</v>
      </c>
      <c r="H644" s="30" t="s">
        <v>1232</v>
      </c>
      <c r="I644" s="30" t="s">
        <v>499</v>
      </c>
      <c r="J644" s="30"/>
      <c r="K644" s="30"/>
    </row>
    <row r="645" spans="1:11">
      <c r="A645" s="30">
        <v>3413</v>
      </c>
      <c r="B645" s="30">
        <v>6070100</v>
      </c>
      <c r="C645" s="30">
        <v>3</v>
      </c>
      <c r="D645" s="30">
        <v>6070101</v>
      </c>
      <c r="E645" s="30" t="s">
        <v>381</v>
      </c>
      <c r="F645" s="32">
        <v>4</v>
      </c>
      <c r="G645" s="46" t="s">
        <v>1228</v>
      </c>
      <c r="H645" s="30" t="s">
        <v>1233</v>
      </c>
      <c r="I645" s="30" t="s">
        <v>499</v>
      </c>
      <c r="J645" s="30"/>
      <c r="K645" s="30"/>
    </row>
    <row r="646" spans="1:11">
      <c r="A646" s="30">
        <v>3414</v>
      </c>
      <c r="B646" s="30">
        <v>6070100</v>
      </c>
      <c r="C646" s="30">
        <v>3</v>
      </c>
      <c r="D646" s="30">
        <v>6070101</v>
      </c>
      <c r="E646" s="30" t="s">
        <v>381</v>
      </c>
      <c r="F646" s="32">
        <v>4</v>
      </c>
      <c r="G646" s="46" t="s">
        <v>1234</v>
      </c>
      <c r="H646" s="30" t="s">
        <v>1235</v>
      </c>
      <c r="I646" s="30" t="s">
        <v>499</v>
      </c>
      <c r="J646" s="30"/>
      <c r="K646" s="30"/>
    </row>
    <row r="647" spans="1:11">
      <c r="A647" s="30">
        <v>3415</v>
      </c>
      <c r="B647" s="30">
        <v>6070100</v>
      </c>
      <c r="C647" s="30">
        <v>3</v>
      </c>
      <c r="D647" s="30">
        <v>6070101</v>
      </c>
      <c r="E647" s="30" t="s">
        <v>381</v>
      </c>
      <c r="F647" s="32">
        <v>4</v>
      </c>
      <c r="G647" s="46" t="s">
        <v>1234</v>
      </c>
      <c r="H647" s="30" t="s">
        <v>1236</v>
      </c>
      <c r="I647" s="30" t="s">
        <v>499</v>
      </c>
      <c r="J647" s="30"/>
      <c r="K647" s="30"/>
    </row>
    <row r="648" spans="1:11">
      <c r="A648" s="30">
        <v>3416</v>
      </c>
      <c r="B648" s="30">
        <v>6070100</v>
      </c>
      <c r="C648" s="30">
        <v>3</v>
      </c>
      <c r="D648" s="30">
        <v>6070101</v>
      </c>
      <c r="E648" s="30" t="s">
        <v>381</v>
      </c>
      <c r="F648" s="32">
        <v>4</v>
      </c>
      <c r="G648" s="46" t="s">
        <v>1234</v>
      </c>
      <c r="H648" s="30" t="s">
        <v>1237</v>
      </c>
      <c r="I648" s="30" t="s">
        <v>499</v>
      </c>
      <c r="J648" s="30"/>
      <c r="K648" s="30"/>
    </row>
    <row r="649" spans="1:11">
      <c r="A649" s="30">
        <v>3417</v>
      </c>
      <c r="B649" s="30">
        <v>6070100</v>
      </c>
      <c r="C649" s="30">
        <v>3</v>
      </c>
      <c r="D649" s="30">
        <v>6070101</v>
      </c>
      <c r="E649" s="30" t="s">
        <v>381</v>
      </c>
      <c r="F649" s="32">
        <v>4</v>
      </c>
      <c r="G649" s="46" t="s">
        <v>1238</v>
      </c>
      <c r="H649" s="30" t="s">
        <v>1239</v>
      </c>
      <c r="I649" s="30" t="s">
        <v>499</v>
      </c>
      <c r="J649" s="30"/>
      <c r="K649" s="30"/>
    </row>
    <row r="650" spans="1:11">
      <c r="A650" s="30">
        <v>3418</v>
      </c>
      <c r="B650" s="30">
        <v>6070100</v>
      </c>
      <c r="C650" s="30">
        <v>3</v>
      </c>
      <c r="D650" s="30">
        <v>6070101</v>
      </c>
      <c r="E650" s="30" t="s">
        <v>381</v>
      </c>
      <c r="F650" s="32">
        <v>4</v>
      </c>
      <c r="G650" s="46" t="s">
        <v>1238</v>
      </c>
      <c r="H650" s="30" t="s">
        <v>1240</v>
      </c>
      <c r="I650" s="30" t="s">
        <v>499</v>
      </c>
      <c r="J650" s="30"/>
      <c r="K650" s="30"/>
    </row>
    <row r="651" spans="1:11">
      <c r="A651" s="30">
        <v>3419</v>
      </c>
      <c r="B651" s="30">
        <v>6070100</v>
      </c>
      <c r="C651" s="30">
        <v>3</v>
      </c>
      <c r="D651" s="30">
        <v>6070101</v>
      </c>
      <c r="E651" s="30" t="s">
        <v>381</v>
      </c>
      <c r="F651" s="32">
        <v>4</v>
      </c>
      <c r="G651" s="46" t="s">
        <v>1238</v>
      </c>
      <c r="H651" s="30" t="s">
        <v>1241</v>
      </c>
      <c r="I651" s="30" t="s">
        <v>499</v>
      </c>
      <c r="J651" s="30"/>
      <c r="K651" s="30"/>
    </row>
    <row r="652" spans="1:11">
      <c r="A652" s="30">
        <v>3420</v>
      </c>
      <c r="B652" s="30">
        <v>6070100</v>
      </c>
      <c r="C652" s="30">
        <v>3</v>
      </c>
      <c r="D652" s="30">
        <v>6070101</v>
      </c>
      <c r="E652" s="30" t="s">
        <v>381</v>
      </c>
      <c r="F652" s="32">
        <v>4</v>
      </c>
      <c r="G652" s="46" t="s">
        <v>1238</v>
      </c>
      <c r="H652" s="30" t="s">
        <v>1242</v>
      </c>
      <c r="I652" s="30" t="s">
        <v>499</v>
      </c>
      <c r="J652" s="30"/>
      <c r="K652" s="30"/>
    </row>
    <row r="653" spans="1:11">
      <c r="A653" s="30">
        <v>3421</v>
      </c>
      <c r="B653" s="30">
        <v>6070100</v>
      </c>
      <c r="C653" s="30">
        <v>3</v>
      </c>
      <c r="D653" s="30">
        <v>6070101</v>
      </c>
      <c r="E653" s="30" t="s">
        <v>381</v>
      </c>
      <c r="F653" s="32">
        <v>4</v>
      </c>
      <c r="G653" s="46" t="s">
        <v>1238</v>
      </c>
      <c r="H653" s="30" t="s">
        <v>1243</v>
      </c>
      <c r="I653" s="30" t="s">
        <v>499</v>
      </c>
      <c r="J653" s="30"/>
      <c r="K653" s="30"/>
    </row>
    <row r="654" spans="1:11">
      <c r="A654" s="30">
        <v>3422</v>
      </c>
      <c r="B654" s="30">
        <v>6070100</v>
      </c>
      <c r="C654" s="30">
        <v>3</v>
      </c>
      <c r="D654" s="30">
        <v>6070101</v>
      </c>
      <c r="E654" s="30" t="s">
        <v>381</v>
      </c>
      <c r="F654" s="32">
        <v>4</v>
      </c>
      <c r="G654" s="46" t="s">
        <v>1238</v>
      </c>
      <c r="H654" s="30" t="s">
        <v>1244</v>
      </c>
      <c r="I654" s="30" t="s">
        <v>499</v>
      </c>
      <c r="J654" s="30"/>
      <c r="K654" s="30"/>
    </row>
    <row r="655" spans="1:11">
      <c r="A655" s="30">
        <v>3423</v>
      </c>
      <c r="B655" s="30">
        <v>6070100</v>
      </c>
      <c r="C655" s="30">
        <v>3</v>
      </c>
      <c r="D655" s="30">
        <v>6070101</v>
      </c>
      <c r="E655" s="30" t="s">
        <v>381</v>
      </c>
      <c r="F655" s="32">
        <v>4</v>
      </c>
      <c r="G655" s="46" t="s">
        <v>1238</v>
      </c>
      <c r="H655" s="30" t="s">
        <v>1245</v>
      </c>
      <c r="I655" s="30" t="s">
        <v>499</v>
      </c>
      <c r="J655" s="30"/>
      <c r="K655" s="30"/>
    </row>
    <row r="656" spans="1:11">
      <c r="A656" s="30">
        <v>3424</v>
      </c>
      <c r="B656" s="30">
        <v>6070100</v>
      </c>
      <c r="C656" s="30">
        <v>3</v>
      </c>
      <c r="D656" s="30">
        <v>6070101</v>
      </c>
      <c r="E656" s="30" t="s">
        <v>381</v>
      </c>
      <c r="F656" s="32">
        <v>4</v>
      </c>
      <c r="G656" s="46" t="s">
        <v>1246</v>
      </c>
      <c r="H656" s="30" t="s">
        <v>1247</v>
      </c>
      <c r="I656" s="30" t="s">
        <v>499</v>
      </c>
      <c r="J656" s="30"/>
      <c r="K656" s="30"/>
    </row>
    <row r="657" spans="1:11">
      <c r="A657" s="30">
        <v>3425</v>
      </c>
      <c r="B657" s="30">
        <v>6070100</v>
      </c>
      <c r="C657" s="30">
        <v>3</v>
      </c>
      <c r="D657" s="30">
        <v>6070101</v>
      </c>
      <c r="E657" s="30" t="s">
        <v>381</v>
      </c>
      <c r="F657" s="32">
        <v>4</v>
      </c>
      <c r="G657" s="46" t="s">
        <v>1246</v>
      </c>
      <c r="H657" s="30" t="s">
        <v>1248</v>
      </c>
      <c r="I657" s="30" t="s">
        <v>499</v>
      </c>
      <c r="J657" s="30"/>
      <c r="K657" s="30"/>
    </row>
    <row r="658" spans="1:11">
      <c r="A658" s="30">
        <v>3426</v>
      </c>
      <c r="B658" s="30">
        <v>6070100</v>
      </c>
      <c r="C658" s="30">
        <v>3</v>
      </c>
      <c r="D658" s="30">
        <v>6070101</v>
      </c>
      <c r="E658" s="30" t="s">
        <v>381</v>
      </c>
      <c r="F658" s="32">
        <v>5</v>
      </c>
      <c r="G658" s="46" t="s">
        <v>1246</v>
      </c>
      <c r="H658" s="30" t="s">
        <v>1249</v>
      </c>
      <c r="I658" s="30" t="s">
        <v>499</v>
      </c>
      <c r="J658" s="30"/>
      <c r="K658" s="30"/>
    </row>
    <row r="659" spans="1:11">
      <c r="A659" s="30">
        <v>3427</v>
      </c>
      <c r="B659" s="30">
        <v>6070100</v>
      </c>
      <c r="C659" s="30">
        <v>3</v>
      </c>
      <c r="D659" s="30">
        <v>6070101</v>
      </c>
      <c r="E659" s="30" t="s">
        <v>381</v>
      </c>
      <c r="F659" s="32">
        <v>5</v>
      </c>
      <c r="G659" s="46" t="s">
        <v>1250</v>
      </c>
      <c r="H659" s="30" t="s">
        <v>1251</v>
      </c>
      <c r="I659" s="30" t="s">
        <v>499</v>
      </c>
      <c r="J659" s="30"/>
      <c r="K659" s="30"/>
    </row>
    <row r="660" spans="1:11">
      <c r="A660" s="30">
        <v>3428</v>
      </c>
      <c r="B660" s="30">
        <v>6070100</v>
      </c>
      <c r="C660" s="30">
        <v>3</v>
      </c>
      <c r="D660" s="30">
        <v>6070101</v>
      </c>
      <c r="E660" s="30" t="s">
        <v>381</v>
      </c>
      <c r="F660" s="32">
        <v>5</v>
      </c>
      <c r="G660" s="46" t="s">
        <v>1250</v>
      </c>
      <c r="H660" s="30" t="s">
        <v>1252</v>
      </c>
      <c r="I660" s="30" t="s">
        <v>499</v>
      </c>
      <c r="J660" s="30"/>
      <c r="K660" s="30"/>
    </row>
    <row r="661" spans="1:11">
      <c r="A661" s="30">
        <v>3429</v>
      </c>
      <c r="B661" s="30">
        <v>6070100</v>
      </c>
      <c r="C661" s="30">
        <v>3</v>
      </c>
      <c r="D661" s="30">
        <v>6070101</v>
      </c>
      <c r="E661" s="30" t="s">
        <v>381</v>
      </c>
      <c r="F661" s="32">
        <v>5</v>
      </c>
      <c r="G661" s="46" t="s">
        <v>1250</v>
      </c>
      <c r="H661" s="30" t="s">
        <v>1253</v>
      </c>
      <c r="I661" s="30" t="s">
        <v>499</v>
      </c>
      <c r="J661" s="30"/>
      <c r="K661" s="30"/>
    </row>
    <row r="662" spans="1:11">
      <c r="A662" s="30">
        <v>3430</v>
      </c>
      <c r="B662" s="30">
        <v>6070100</v>
      </c>
      <c r="C662" s="30">
        <v>3</v>
      </c>
      <c r="D662" s="30">
        <v>6070101</v>
      </c>
      <c r="E662" s="30" t="s">
        <v>381</v>
      </c>
      <c r="F662" s="32">
        <v>5</v>
      </c>
      <c r="G662" s="46" t="s">
        <v>1250</v>
      </c>
      <c r="H662" s="30" t="s">
        <v>1254</v>
      </c>
      <c r="I662" s="30" t="s">
        <v>499</v>
      </c>
      <c r="J662" s="30"/>
      <c r="K662" s="30"/>
    </row>
    <row r="663" spans="1:11">
      <c r="A663" s="30">
        <v>3431</v>
      </c>
      <c r="B663" s="30">
        <v>6070100</v>
      </c>
      <c r="C663" s="30">
        <v>3</v>
      </c>
      <c r="D663" s="30">
        <v>6070101</v>
      </c>
      <c r="E663" s="30" t="s">
        <v>381</v>
      </c>
      <c r="F663" s="32">
        <v>5</v>
      </c>
      <c r="G663" s="46" t="s">
        <v>1250</v>
      </c>
      <c r="H663" s="30" t="s">
        <v>1255</v>
      </c>
      <c r="I663" s="30" t="s">
        <v>499</v>
      </c>
      <c r="J663" s="30"/>
      <c r="K663" s="30"/>
    </row>
    <row r="664" spans="1:11">
      <c r="A664" s="30">
        <v>3432</v>
      </c>
      <c r="B664" s="30">
        <v>6070100</v>
      </c>
      <c r="C664" s="30">
        <v>3</v>
      </c>
      <c r="D664" s="30">
        <v>6070101</v>
      </c>
      <c r="E664" s="30" t="s">
        <v>381</v>
      </c>
      <c r="F664" s="32">
        <v>5</v>
      </c>
      <c r="G664" s="46" t="s">
        <v>1250</v>
      </c>
      <c r="H664" s="30" t="s">
        <v>1256</v>
      </c>
      <c r="I664" s="30" t="s">
        <v>499</v>
      </c>
      <c r="J664" s="30"/>
      <c r="K664" s="30"/>
    </row>
    <row r="665" spans="1:11">
      <c r="A665" s="30">
        <v>3433</v>
      </c>
      <c r="B665" s="30">
        <v>6070100</v>
      </c>
      <c r="C665" s="30">
        <v>3</v>
      </c>
      <c r="D665" s="30">
        <v>6070101</v>
      </c>
      <c r="E665" s="30" t="s">
        <v>381</v>
      </c>
      <c r="F665" s="32">
        <v>5</v>
      </c>
      <c r="G665" s="46" t="s">
        <v>1250</v>
      </c>
      <c r="H665" s="30" t="s">
        <v>1257</v>
      </c>
      <c r="I665" s="30" t="s">
        <v>499</v>
      </c>
      <c r="J665" s="30"/>
      <c r="K665" s="30"/>
    </row>
    <row r="666" spans="1:11">
      <c r="A666" s="30">
        <v>3434</v>
      </c>
      <c r="B666" s="30">
        <v>6070100</v>
      </c>
      <c r="C666" s="30">
        <v>3</v>
      </c>
      <c r="D666" s="30">
        <v>6070101</v>
      </c>
      <c r="E666" s="30" t="s">
        <v>381</v>
      </c>
      <c r="F666" s="32">
        <v>5</v>
      </c>
      <c r="G666" s="46" t="s">
        <v>1250</v>
      </c>
      <c r="H666" s="30" t="s">
        <v>1258</v>
      </c>
      <c r="I666" s="30" t="s">
        <v>499</v>
      </c>
      <c r="J666" s="30"/>
      <c r="K666" s="30"/>
    </row>
    <row r="667" spans="1:11">
      <c r="A667" s="30">
        <v>3435</v>
      </c>
      <c r="B667" s="30">
        <v>6070100</v>
      </c>
      <c r="C667" s="30">
        <v>3</v>
      </c>
      <c r="D667" s="30">
        <v>6070101</v>
      </c>
      <c r="E667" s="30" t="s">
        <v>381</v>
      </c>
      <c r="F667" s="32">
        <v>6</v>
      </c>
      <c r="G667" s="46" t="s">
        <v>1250</v>
      </c>
      <c r="H667" s="30" t="s">
        <v>1259</v>
      </c>
      <c r="I667" s="30" t="s">
        <v>499</v>
      </c>
      <c r="J667" s="30"/>
      <c r="K667" s="30"/>
    </row>
    <row r="668" spans="1:11">
      <c r="A668" s="30">
        <v>3436</v>
      </c>
      <c r="B668" s="30">
        <v>6070100</v>
      </c>
      <c r="C668" s="30">
        <v>3</v>
      </c>
      <c r="D668" s="30">
        <v>6070101</v>
      </c>
      <c r="E668" s="30" t="s">
        <v>381</v>
      </c>
      <c r="F668" s="32">
        <v>6</v>
      </c>
      <c r="G668" s="46" t="s">
        <v>1250</v>
      </c>
      <c r="H668" s="30" t="s">
        <v>1260</v>
      </c>
      <c r="I668" s="30" t="s">
        <v>499</v>
      </c>
      <c r="J668" s="30"/>
      <c r="K668" s="30"/>
    </row>
    <row r="669" spans="1:11">
      <c r="A669" s="30">
        <v>3437</v>
      </c>
      <c r="B669" s="30">
        <v>6070100</v>
      </c>
      <c r="C669" s="30">
        <v>3</v>
      </c>
      <c r="D669" s="30">
        <v>6070101</v>
      </c>
      <c r="E669" s="30" t="s">
        <v>381</v>
      </c>
      <c r="F669" s="32">
        <v>6</v>
      </c>
      <c r="G669" s="46" t="s">
        <v>1250</v>
      </c>
      <c r="H669" s="30" t="s">
        <v>1261</v>
      </c>
      <c r="I669" s="30" t="s">
        <v>499</v>
      </c>
      <c r="J669" s="30"/>
      <c r="K669" s="30"/>
    </row>
    <row r="670" spans="1:11">
      <c r="A670" s="30">
        <v>3438</v>
      </c>
      <c r="B670" s="30">
        <v>6070100</v>
      </c>
      <c r="C670" s="30">
        <v>3</v>
      </c>
      <c r="D670" s="30">
        <v>6070101</v>
      </c>
      <c r="E670" s="30" t="s">
        <v>381</v>
      </c>
      <c r="F670" s="32">
        <v>6</v>
      </c>
      <c r="G670" s="46" t="s">
        <v>1250</v>
      </c>
      <c r="H670" s="30" t="s">
        <v>1262</v>
      </c>
      <c r="I670" s="30" t="s">
        <v>499</v>
      </c>
      <c r="J670" s="30"/>
      <c r="K670" s="30"/>
    </row>
    <row r="671" spans="1:11">
      <c r="A671" s="30">
        <v>3439</v>
      </c>
      <c r="B671" s="30">
        <v>6070100</v>
      </c>
      <c r="C671" s="30">
        <v>3</v>
      </c>
      <c r="D671" s="30">
        <v>6070101</v>
      </c>
      <c r="E671" s="30" t="s">
        <v>381</v>
      </c>
      <c r="F671" s="32">
        <v>6</v>
      </c>
      <c r="G671" s="46" t="s">
        <v>1250</v>
      </c>
      <c r="H671" s="30" t="s">
        <v>1263</v>
      </c>
      <c r="I671" s="30" t="s">
        <v>499</v>
      </c>
      <c r="J671" s="30"/>
      <c r="K671" s="30"/>
    </row>
    <row r="672" spans="1:11">
      <c r="A672" s="30">
        <v>3440</v>
      </c>
      <c r="B672" s="30">
        <v>6070100</v>
      </c>
      <c r="C672" s="30">
        <v>3</v>
      </c>
      <c r="D672" s="30">
        <v>6070101</v>
      </c>
      <c r="E672" s="30" t="s">
        <v>381</v>
      </c>
      <c r="F672" s="32">
        <v>6</v>
      </c>
      <c r="G672" s="46" t="s">
        <v>1250</v>
      </c>
      <c r="H672" s="30" t="s">
        <v>1264</v>
      </c>
      <c r="I672" s="30" t="s">
        <v>499</v>
      </c>
      <c r="J672" s="30"/>
      <c r="K672" s="30"/>
    </row>
    <row r="673" spans="1:11">
      <c r="A673" s="30">
        <v>3441</v>
      </c>
      <c r="B673" s="30">
        <v>6070100</v>
      </c>
      <c r="C673" s="30">
        <v>3</v>
      </c>
      <c r="D673" s="30">
        <v>6070101</v>
      </c>
      <c r="E673" s="30" t="s">
        <v>381</v>
      </c>
      <c r="F673" s="32">
        <v>6</v>
      </c>
      <c r="G673" s="46" t="s">
        <v>1250</v>
      </c>
      <c r="H673" s="30" t="s">
        <v>1265</v>
      </c>
      <c r="I673" s="30" t="s">
        <v>499</v>
      </c>
      <c r="J673" s="30"/>
      <c r="K673" s="30"/>
    </row>
    <row r="674" spans="1:11">
      <c r="A674" s="30">
        <v>3442</v>
      </c>
      <c r="B674" s="30">
        <v>6070100</v>
      </c>
      <c r="C674" s="30">
        <v>3</v>
      </c>
      <c r="D674" s="30">
        <v>6070101</v>
      </c>
      <c r="E674" s="30" t="s">
        <v>381</v>
      </c>
      <c r="F674" s="32">
        <v>6</v>
      </c>
      <c r="G674" s="46" t="s">
        <v>1250</v>
      </c>
      <c r="H674" s="30" t="s">
        <v>1266</v>
      </c>
      <c r="I674" s="30" t="s">
        <v>499</v>
      </c>
      <c r="J674" s="30"/>
      <c r="K674" s="30"/>
    </row>
    <row r="675" spans="1:11">
      <c r="A675" s="30">
        <v>3443</v>
      </c>
      <c r="B675" s="30">
        <v>6070100</v>
      </c>
      <c r="C675" s="30">
        <v>3</v>
      </c>
      <c r="D675" s="30">
        <v>6070101</v>
      </c>
      <c r="E675" s="30" t="s">
        <v>381</v>
      </c>
      <c r="F675" s="32">
        <v>6</v>
      </c>
      <c r="G675" s="46" t="s">
        <v>1250</v>
      </c>
      <c r="H675" s="30" t="s">
        <v>1267</v>
      </c>
      <c r="I675" s="30" t="s">
        <v>499</v>
      </c>
      <c r="J675" s="30"/>
      <c r="K675" s="30"/>
    </row>
    <row r="676" spans="1:11">
      <c r="A676" s="30">
        <v>3444</v>
      </c>
      <c r="B676" s="30">
        <v>6070100</v>
      </c>
      <c r="C676" s="30">
        <v>3</v>
      </c>
      <c r="D676" s="30">
        <v>6070101</v>
      </c>
      <c r="E676" s="30" t="s">
        <v>381</v>
      </c>
      <c r="F676" s="32">
        <v>6</v>
      </c>
      <c r="G676" s="46" t="s">
        <v>1250</v>
      </c>
      <c r="H676" s="30" t="s">
        <v>1268</v>
      </c>
      <c r="I676" s="30" t="s">
        <v>499</v>
      </c>
      <c r="J676" s="30"/>
      <c r="K676" s="30"/>
    </row>
    <row r="677" spans="1:11">
      <c r="A677" s="30">
        <v>3445</v>
      </c>
      <c r="B677" s="30">
        <v>6070100</v>
      </c>
      <c r="C677" s="30">
        <v>3</v>
      </c>
      <c r="D677" s="30">
        <v>6070101</v>
      </c>
      <c r="E677" s="30" t="s">
        <v>381</v>
      </c>
      <c r="F677" s="32">
        <v>6</v>
      </c>
      <c r="G677" s="46" t="s">
        <v>1250</v>
      </c>
      <c r="H677" s="30" t="s">
        <v>1269</v>
      </c>
      <c r="I677" s="30" t="s">
        <v>499</v>
      </c>
      <c r="J677" s="30"/>
      <c r="K677" s="30"/>
    </row>
    <row r="678" spans="1:11">
      <c r="A678" s="30">
        <v>3446</v>
      </c>
      <c r="B678" s="30">
        <v>6070100</v>
      </c>
      <c r="C678" s="30">
        <v>3</v>
      </c>
      <c r="D678" s="30">
        <v>6070101</v>
      </c>
      <c r="E678" s="30" t="s">
        <v>381</v>
      </c>
      <c r="F678" s="32">
        <v>6</v>
      </c>
      <c r="G678" s="46" t="s">
        <v>1250</v>
      </c>
      <c r="H678" s="30" t="s">
        <v>1270</v>
      </c>
      <c r="I678" s="30" t="s">
        <v>499</v>
      </c>
      <c r="J678" s="30"/>
      <c r="K678" s="30"/>
    </row>
    <row r="679" spans="1:11">
      <c r="A679" s="30">
        <v>3447</v>
      </c>
      <c r="B679" s="30">
        <v>6070100</v>
      </c>
      <c r="C679" s="30">
        <v>3</v>
      </c>
      <c r="D679" s="30">
        <v>6070101</v>
      </c>
      <c r="E679" s="30" t="s">
        <v>381</v>
      </c>
      <c r="F679" s="32">
        <v>6</v>
      </c>
      <c r="G679" s="46" t="s">
        <v>1250</v>
      </c>
      <c r="H679" s="30" t="s">
        <v>1271</v>
      </c>
      <c r="I679" s="30" t="s">
        <v>499</v>
      </c>
      <c r="J679" s="30"/>
      <c r="K679" s="30"/>
    </row>
    <row r="680" spans="1:11">
      <c r="A680" s="30">
        <v>3448</v>
      </c>
      <c r="B680" s="30">
        <v>6070100</v>
      </c>
      <c r="C680" s="30">
        <v>3</v>
      </c>
      <c r="D680" s="30">
        <v>6070101</v>
      </c>
      <c r="E680" s="30" t="s">
        <v>381</v>
      </c>
      <c r="F680" s="32">
        <v>6</v>
      </c>
      <c r="G680" s="46" t="s">
        <v>1250</v>
      </c>
      <c r="H680" s="30" t="s">
        <v>1272</v>
      </c>
      <c r="I680" s="30" t="s">
        <v>499</v>
      </c>
      <c r="J680" s="30"/>
      <c r="K680" s="30"/>
    </row>
    <row r="681" spans="1:11">
      <c r="A681" s="30">
        <v>3449</v>
      </c>
      <c r="B681" s="30">
        <v>6070100</v>
      </c>
      <c r="C681" s="30">
        <v>3</v>
      </c>
      <c r="D681" s="30">
        <v>6070101</v>
      </c>
      <c r="E681" s="30" t="s">
        <v>381</v>
      </c>
      <c r="F681" s="32">
        <v>6</v>
      </c>
      <c r="G681" s="46" t="s">
        <v>1250</v>
      </c>
      <c r="H681" s="30" t="s">
        <v>1273</v>
      </c>
      <c r="I681" s="30" t="s">
        <v>499</v>
      </c>
      <c r="J681" s="30"/>
      <c r="K681" s="3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物品定价</vt:lpstr>
      <vt:lpstr>卡牌价值</vt:lpstr>
      <vt:lpstr>引用表</vt:lpstr>
      <vt:lpstr>ItemPreview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2019-06-05T08:13:11Z</dcterms:created>
  <dcterms:modified xsi:type="dcterms:W3CDTF">2019-08-19T09:48:40Z</dcterms:modified>
</cp:coreProperties>
</file>