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59891B6D-5378-409B-9D3B-E8E7C14A2E3F}" xr6:coauthVersionLast="43" xr6:coauthVersionMax="43" xr10:uidLastSave="{00000000-0000-0000-0000-000000000000}"/>
  <bookViews>
    <workbookView xWindow="-120" yWindow="-120" windowWidth="29040" windowHeight="15840" tabRatio="695" activeTab="10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</sheets>
  <externalReferences>
    <externalReference r:id="rId13"/>
    <externalReference r:id="rId14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R3" i="5" l="1"/>
  <c r="AY27" i="7"/>
  <c r="CB6" i="7"/>
  <c r="CB7" i="7"/>
  <c r="CB8" i="7"/>
  <c r="CC28" i="7"/>
  <c r="CC29" i="7"/>
  <c r="CC30" i="7"/>
  <c r="CC31" i="7"/>
  <c r="CC32" i="7"/>
  <c r="CC33" i="7"/>
  <c r="CC34" i="7"/>
  <c r="CC35" i="7"/>
  <c r="CC36" i="7"/>
  <c r="CC27" i="7"/>
  <c r="CC25" i="7"/>
  <c r="CC26" i="7"/>
  <c r="CC24" i="7"/>
  <c r="CC23" i="7"/>
  <c r="CC22" i="7"/>
  <c r="CB28" i="7"/>
  <c r="CB29" i="7"/>
  <c r="CB30" i="7"/>
  <c r="CB31" i="7"/>
  <c r="CB32" i="7"/>
  <c r="CB33" i="7"/>
  <c r="CB34" i="7"/>
  <c r="CB35" i="7"/>
  <c r="CB36" i="7"/>
  <c r="CB27" i="7"/>
  <c r="CB25" i="7"/>
  <c r="CB26" i="7"/>
  <c r="CB24" i="7"/>
  <c r="CB23" i="7"/>
  <c r="CB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O103" i="8"/>
  <c r="S103" i="8"/>
  <c r="R103" i="8"/>
  <c r="O104" i="8"/>
  <c r="S104" i="8"/>
  <c r="R104" i="8"/>
  <c r="O105" i="8"/>
  <c r="S105" i="8"/>
  <c r="R105" i="8"/>
  <c r="O106" i="8"/>
  <c r="S106" i="8"/>
  <c r="R106" i="8"/>
  <c r="O107" i="8"/>
  <c r="S107" i="8"/>
  <c r="R107" i="8"/>
  <c r="O108" i="8"/>
  <c r="S108" i="8"/>
  <c r="R108" i="8"/>
  <c r="O109" i="8"/>
  <c r="S109" i="8"/>
  <c r="R109" i="8"/>
  <c r="O110" i="8"/>
  <c r="S110" i="8"/>
  <c r="R110" i="8"/>
  <c r="O111" i="8"/>
  <c r="S111" i="8"/>
  <c r="R111" i="8"/>
  <c r="O112" i="8"/>
  <c r="S112" i="8"/>
  <c r="R112" i="8"/>
  <c r="O113" i="8"/>
  <c r="S113" i="8"/>
  <c r="R113" i="8"/>
  <c r="O114" i="8"/>
  <c r="S114" i="8"/>
  <c r="R114" i="8"/>
  <c r="O115" i="8"/>
  <c r="S115" i="8"/>
  <c r="R115" i="8"/>
  <c r="O116" i="8"/>
  <c r="S116" i="8"/>
  <c r="R116" i="8"/>
  <c r="O117" i="8"/>
  <c r="S117" i="8"/>
  <c r="R117" i="8"/>
  <c r="O118" i="8"/>
  <c r="S118" i="8"/>
  <c r="R118" i="8"/>
  <c r="O119" i="8"/>
  <c r="S119" i="8"/>
  <c r="R119" i="8"/>
  <c r="O120" i="8"/>
  <c r="S120" i="8"/>
  <c r="R120" i="8"/>
  <c r="O121" i="8"/>
  <c r="S121" i="8"/>
  <c r="R121" i="8"/>
  <c r="O122" i="8"/>
  <c r="S122" i="8"/>
  <c r="R122" i="8"/>
  <c r="O123" i="8"/>
  <c r="S123" i="8"/>
  <c r="R123" i="8"/>
  <c r="O124" i="8"/>
  <c r="S124" i="8"/>
  <c r="R124" i="8"/>
  <c r="O125" i="8"/>
  <c r="S125" i="8"/>
  <c r="R125" i="8"/>
  <c r="O126" i="8"/>
  <c r="S126" i="8"/>
  <c r="R126" i="8"/>
  <c r="O127" i="8"/>
  <c r="S127" i="8"/>
  <c r="R127" i="8"/>
  <c r="O128" i="8"/>
  <c r="S128" i="8"/>
  <c r="R128" i="8"/>
  <c r="O129" i="8"/>
  <c r="S129" i="8"/>
  <c r="R129" i="8"/>
  <c r="O130" i="8"/>
  <c r="S130" i="8"/>
  <c r="R130" i="8"/>
  <c r="O131" i="8"/>
  <c r="S131" i="8"/>
  <c r="R131" i="8"/>
  <c r="O132" i="8"/>
  <c r="S132" i="8"/>
  <c r="R132" i="8"/>
  <c r="O133" i="8"/>
  <c r="S133" i="8"/>
  <c r="R133" i="8"/>
  <c r="O134" i="8"/>
  <c r="S134" i="8"/>
  <c r="R134" i="8"/>
  <c r="O135" i="8"/>
  <c r="S135" i="8"/>
  <c r="R135" i="8"/>
  <c r="O136" i="8"/>
  <c r="S136" i="8"/>
  <c r="R136" i="8"/>
  <c r="O137" i="8"/>
  <c r="S137" i="8"/>
  <c r="R137" i="8"/>
  <c r="O138" i="8"/>
  <c r="S138" i="8"/>
  <c r="R138" i="8"/>
  <c r="O139" i="8"/>
  <c r="S139" i="8"/>
  <c r="R139" i="8"/>
  <c r="O140" i="8"/>
  <c r="S140" i="8"/>
  <c r="R140" i="8"/>
  <c r="O141" i="8"/>
  <c r="S141" i="8"/>
  <c r="R141" i="8"/>
  <c r="O142" i="8"/>
  <c r="S142" i="8"/>
  <c r="R142" i="8"/>
  <c r="O143" i="8"/>
  <c r="S143" i="8"/>
  <c r="R143" i="8"/>
  <c r="O144" i="8"/>
  <c r="S144" i="8"/>
  <c r="R144" i="8"/>
  <c r="O145" i="8"/>
  <c r="S145" i="8"/>
  <c r="R145" i="8"/>
  <c r="O146" i="8"/>
  <c r="S146" i="8"/>
  <c r="R146" i="8"/>
  <c r="O147" i="8"/>
  <c r="S147" i="8"/>
  <c r="R147" i="8"/>
  <c r="O148" i="8"/>
  <c r="S148" i="8"/>
  <c r="R148" i="8"/>
  <c r="O149" i="8"/>
  <c r="S149" i="8"/>
  <c r="R149" i="8"/>
  <c r="O150" i="8"/>
  <c r="S150" i="8"/>
  <c r="R150" i="8"/>
  <c r="O151" i="8"/>
  <c r="S151" i="8"/>
  <c r="R151" i="8"/>
  <c r="O152" i="8"/>
  <c r="S152" i="8"/>
  <c r="R152" i="8"/>
  <c r="O153" i="8"/>
  <c r="S153" i="8"/>
  <c r="R153" i="8"/>
  <c r="O154" i="8"/>
  <c r="S154" i="8"/>
  <c r="R154" i="8"/>
  <c r="O155" i="8"/>
  <c r="S155" i="8"/>
  <c r="R155" i="8"/>
  <c r="O156" i="8"/>
  <c r="S156" i="8"/>
  <c r="R156" i="8"/>
  <c r="O157" i="8"/>
  <c r="S157" i="8"/>
  <c r="R157" i="8"/>
  <c r="O158" i="8"/>
  <c r="S158" i="8"/>
  <c r="R158" i="8"/>
  <c r="O159" i="8"/>
  <c r="S159" i="8"/>
  <c r="R159" i="8"/>
  <c r="O160" i="8"/>
  <c r="S160" i="8"/>
  <c r="R160" i="8"/>
  <c r="O161" i="8"/>
  <c r="S161" i="8"/>
  <c r="R161" i="8"/>
  <c r="O162" i="8"/>
  <c r="S162" i="8"/>
  <c r="R162" i="8"/>
  <c r="O163" i="8"/>
  <c r="S163" i="8"/>
  <c r="R163" i="8"/>
  <c r="O164" i="8"/>
  <c r="S164" i="8"/>
  <c r="R164" i="8"/>
  <c r="O165" i="8"/>
  <c r="S165" i="8"/>
  <c r="R165" i="8"/>
  <c r="O166" i="8"/>
  <c r="S166" i="8"/>
  <c r="R166" i="8"/>
  <c r="O167" i="8"/>
  <c r="S167" i="8"/>
  <c r="R167" i="8"/>
  <c r="O168" i="8"/>
  <c r="S168" i="8"/>
  <c r="R168" i="8"/>
  <c r="O169" i="8"/>
  <c r="S169" i="8"/>
  <c r="R169" i="8"/>
  <c r="O170" i="8"/>
  <c r="S170" i="8"/>
  <c r="R170" i="8"/>
  <c r="O171" i="8"/>
  <c r="S171" i="8"/>
  <c r="R171" i="8"/>
  <c r="O172" i="8"/>
  <c r="S172" i="8"/>
  <c r="R172" i="8"/>
  <c r="O173" i="8"/>
  <c r="S173" i="8"/>
  <c r="R173" i="8"/>
  <c r="O174" i="8"/>
  <c r="S174" i="8"/>
  <c r="R174" i="8"/>
  <c r="O175" i="8"/>
  <c r="S175" i="8"/>
  <c r="R175" i="8"/>
  <c r="O176" i="8"/>
  <c r="S176" i="8"/>
  <c r="R176" i="8"/>
  <c r="O177" i="8"/>
  <c r="S177" i="8"/>
  <c r="R177" i="8"/>
  <c r="O178" i="8"/>
  <c r="S178" i="8"/>
  <c r="R178" i="8"/>
  <c r="O179" i="8"/>
  <c r="S179" i="8"/>
  <c r="R179" i="8"/>
  <c r="O180" i="8"/>
  <c r="S180" i="8"/>
  <c r="R180" i="8"/>
  <c r="O181" i="8"/>
  <c r="S181" i="8"/>
  <c r="R181" i="8"/>
  <c r="O182" i="8"/>
  <c r="S182" i="8"/>
  <c r="R182" i="8"/>
  <c r="O183" i="8"/>
  <c r="S183" i="8"/>
  <c r="R183" i="8"/>
  <c r="O184" i="8"/>
  <c r="S184" i="8"/>
  <c r="R184" i="8"/>
  <c r="O185" i="8"/>
  <c r="S185" i="8"/>
  <c r="R185" i="8"/>
  <c r="O186" i="8"/>
  <c r="S186" i="8"/>
  <c r="R186" i="8"/>
  <c r="O187" i="8"/>
  <c r="S187" i="8"/>
  <c r="R187" i="8"/>
  <c r="O188" i="8"/>
  <c r="S188" i="8"/>
  <c r="R188" i="8"/>
  <c r="O189" i="8"/>
  <c r="S189" i="8"/>
  <c r="R189" i="8"/>
  <c r="O190" i="8"/>
  <c r="S190" i="8"/>
  <c r="R190" i="8"/>
  <c r="O191" i="8"/>
  <c r="S191" i="8"/>
  <c r="R191" i="8"/>
  <c r="O192" i="8"/>
  <c r="S192" i="8"/>
  <c r="R192" i="8"/>
  <c r="O193" i="8"/>
  <c r="S193" i="8"/>
  <c r="R193" i="8"/>
  <c r="O194" i="8"/>
  <c r="S194" i="8"/>
  <c r="R194" i="8"/>
  <c r="O195" i="8"/>
  <c r="S195" i="8"/>
  <c r="R195" i="8"/>
  <c r="O196" i="8"/>
  <c r="S196" i="8"/>
  <c r="R196" i="8"/>
  <c r="O197" i="8"/>
  <c r="S197" i="8"/>
  <c r="R197" i="8"/>
  <c r="O198" i="8"/>
  <c r="S198" i="8"/>
  <c r="R198" i="8"/>
  <c r="O199" i="8"/>
  <c r="S199" i="8"/>
  <c r="R199" i="8"/>
  <c r="O200" i="8"/>
  <c r="S200" i="8"/>
  <c r="R200" i="8"/>
  <c r="O201" i="8"/>
  <c r="S201" i="8"/>
  <c r="R201" i="8"/>
  <c r="O202" i="8"/>
  <c r="S202" i="8"/>
  <c r="R202" i="8"/>
  <c r="N104" i="8"/>
  <c r="P104" i="8"/>
  <c r="N105" i="8"/>
  <c r="P105" i="8"/>
  <c r="N106" i="8"/>
  <c r="P106" i="8"/>
  <c r="N107" i="8"/>
  <c r="P107" i="8"/>
  <c r="N108" i="8"/>
  <c r="P108" i="8"/>
  <c r="N109" i="8"/>
  <c r="P109" i="8"/>
  <c r="N110" i="8"/>
  <c r="P110" i="8"/>
  <c r="N111" i="8"/>
  <c r="P111" i="8"/>
  <c r="N112" i="8"/>
  <c r="P112" i="8"/>
  <c r="N113" i="8"/>
  <c r="P113" i="8"/>
  <c r="N114" i="8"/>
  <c r="P114" i="8"/>
  <c r="N115" i="8"/>
  <c r="P115" i="8"/>
  <c r="N116" i="8"/>
  <c r="P116" i="8"/>
  <c r="N117" i="8"/>
  <c r="P117" i="8"/>
  <c r="N118" i="8"/>
  <c r="P118" i="8"/>
  <c r="N119" i="8"/>
  <c r="P119" i="8"/>
  <c r="N120" i="8"/>
  <c r="P120" i="8"/>
  <c r="N121" i="8"/>
  <c r="P121" i="8"/>
  <c r="N122" i="8"/>
  <c r="P122" i="8"/>
  <c r="N123" i="8"/>
  <c r="P123" i="8"/>
  <c r="N124" i="8"/>
  <c r="P124" i="8"/>
  <c r="N125" i="8"/>
  <c r="P125" i="8"/>
  <c r="N126" i="8"/>
  <c r="P126" i="8"/>
  <c r="N127" i="8"/>
  <c r="P127" i="8"/>
  <c r="N128" i="8"/>
  <c r="P128" i="8"/>
  <c r="N129" i="8"/>
  <c r="P129" i="8"/>
  <c r="N130" i="8"/>
  <c r="P130" i="8"/>
  <c r="N131" i="8"/>
  <c r="P131" i="8"/>
  <c r="N132" i="8"/>
  <c r="P132" i="8"/>
  <c r="N133" i="8"/>
  <c r="P133" i="8"/>
  <c r="N134" i="8"/>
  <c r="P134" i="8"/>
  <c r="N135" i="8"/>
  <c r="P135" i="8"/>
  <c r="N136" i="8"/>
  <c r="P136" i="8"/>
  <c r="N137" i="8"/>
  <c r="P137" i="8"/>
  <c r="N138" i="8"/>
  <c r="P138" i="8"/>
  <c r="N139" i="8"/>
  <c r="P139" i="8"/>
  <c r="N140" i="8"/>
  <c r="P140" i="8"/>
  <c r="N141" i="8"/>
  <c r="P141" i="8"/>
  <c r="N142" i="8"/>
  <c r="P142" i="8"/>
  <c r="N143" i="8"/>
  <c r="P143" i="8"/>
  <c r="N144" i="8"/>
  <c r="P144" i="8"/>
  <c r="N145" i="8"/>
  <c r="P145" i="8"/>
  <c r="N146" i="8"/>
  <c r="P146" i="8"/>
  <c r="N147" i="8"/>
  <c r="P147" i="8"/>
  <c r="N148" i="8"/>
  <c r="P148" i="8"/>
  <c r="N149" i="8"/>
  <c r="P149" i="8"/>
  <c r="N150" i="8"/>
  <c r="P150" i="8"/>
  <c r="N151" i="8"/>
  <c r="P151" i="8"/>
  <c r="N152" i="8"/>
  <c r="P152" i="8"/>
  <c r="N153" i="8"/>
  <c r="P153" i="8"/>
  <c r="N154" i="8"/>
  <c r="P154" i="8"/>
  <c r="N155" i="8"/>
  <c r="P155" i="8"/>
  <c r="N156" i="8"/>
  <c r="P156" i="8"/>
  <c r="N157" i="8"/>
  <c r="P157" i="8"/>
  <c r="N158" i="8"/>
  <c r="P158" i="8"/>
  <c r="N159" i="8"/>
  <c r="P159" i="8"/>
  <c r="N160" i="8"/>
  <c r="P160" i="8"/>
  <c r="N161" i="8"/>
  <c r="P161" i="8"/>
  <c r="N162" i="8"/>
  <c r="P162" i="8"/>
  <c r="N163" i="8"/>
  <c r="P163" i="8"/>
  <c r="N164" i="8"/>
  <c r="P164" i="8"/>
  <c r="N165" i="8"/>
  <c r="P165" i="8"/>
  <c r="N166" i="8"/>
  <c r="P166" i="8"/>
  <c r="N167" i="8"/>
  <c r="P167" i="8"/>
  <c r="N168" i="8"/>
  <c r="P168" i="8"/>
  <c r="N169" i="8"/>
  <c r="P169" i="8"/>
  <c r="N170" i="8"/>
  <c r="P170" i="8"/>
  <c r="N171" i="8"/>
  <c r="P171" i="8"/>
  <c r="N172" i="8"/>
  <c r="P172" i="8"/>
  <c r="N173" i="8"/>
  <c r="P173" i="8"/>
  <c r="N174" i="8"/>
  <c r="P174" i="8"/>
  <c r="N175" i="8"/>
  <c r="P175" i="8"/>
  <c r="N176" i="8"/>
  <c r="P176" i="8"/>
  <c r="N177" i="8"/>
  <c r="P177" i="8"/>
  <c r="N178" i="8"/>
  <c r="P178" i="8"/>
  <c r="N179" i="8"/>
  <c r="P179" i="8"/>
  <c r="N180" i="8"/>
  <c r="P180" i="8"/>
  <c r="N181" i="8"/>
  <c r="P181" i="8"/>
  <c r="N182" i="8"/>
  <c r="P182" i="8"/>
  <c r="N183" i="8"/>
  <c r="P183" i="8"/>
  <c r="N184" i="8"/>
  <c r="P184" i="8"/>
  <c r="N185" i="8"/>
  <c r="P185" i="8"/>
  <c r="N186" i="8"/>
  <c r="P186" i="8"/>
  <c r="N187" i="8"/>
  <c r="P187" i="8"/>
  <c r="N188" i="8"/>
  <c r="P188" i="8"/>
  <c r="N189" i="8"/>
  <c r="P189" i="8"/>
  <c r="N190" i="8"/>
  <c r="P190" i="8"/>
  <c r="N191" i="8"/>
  <c r="P191" i="8"/>
  <c r="N192" i="8"/>
  <c r="P192" i="8"/>
  <c r="N193" i="8"/>
  <c r="P193" i="8"/>
  <c r="N194" i="8"/>
  <c r="P194" i="8"/>
  <c r="N195" i="8"/>
  <c r="P195" i="8"/>
  <c r="N196" i="8"/>
  <c r="P196" i="8"/>
  <c r="N197" i="8"/>
  <c r="P197" i="8"/>
  <c r="N198" i="8"/>
  <c r="P198" i="8"/>
  <c r="N199" i="8"/>
  <c r="P199" i="8"/>
  <c r="N200" i="8"/>
  <c r="P200" i="8"/>
  <c r="N201" i="8"/>
  <c r="P201" i="8"/>
  <c r="N202" i="8"/>
  <c r="P202" i="8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DC43" i="5"/>
  <c r="DC44" i="5"/>
  <c r="DC45" i="5"/>
  <c r="DC46" i="5"/>
  <c r="DC47" i="5"/>
  <c r="DC48" i="5"/>
  <c r="DC49" i="5"/>
  <c r="DC50" i="5"/>
  <c r="DC51" i="5"/>
  <c r="DC52" i="5"/>
  <c r="DC53" i="5"/>
  <c r="DC54" i="5"/>
  <c r="DC55" i="5"/>
  <c r="DC56" i="5"/>
  <c r="DC57" i="5"/>
  <c r="DC58" i="5"/>
  <c r="DC59" i="5"/>
  <c r="DC60" i="5"/>
  <c r="DC61" i="5"/>
  <c r="DC62" i="5"/>
  <c r="DC63" i="5"/>
  <c r="DC64" i="5"/>
  <c r="DC65" i="5"/>
  <c r="DC66" i="5"/>
  <c r="DC67" i="5"/>
  <c r="DC68" i="5"/>
  <c r="DC69" i="5"/>
  <c r="DC70" i="5"/>
  <c r="DC71" i="5"/>
  <c r="DC72" i="5"/>
  <c r="DC73" i="5"/>
  <c r="DC74" i="5"/>
  <c r="DC75" i="5"/>
  <c r="DC76" i="5"/>
  <c r="DC77" i="5"/>
  <c r="DC78" i="5"/>
  <c r="DC79" i="5"/>
  <c r="DC80" i="5"/>
  <c r="DC81" i="5"/>
  <c r="DC82" i="5"/>
  <c r="DC83" i="5"/>
  <c r="DC84" i="5"/>
  <c r="DC85" i="5"/>
  <c r="DC86" i="5"/>
  <c r="DC87" i="5"/>
  <c r="DC88" i="5"/>
  <c r="DC89" i="5"/>
  <c r="DC90" i="5"/>
  <c r="DC91" i="5"/>
  <c r="DC92" i="5"/>
  <c r="DC93" i="5"/>
  <c r="DC94" i="5"/>
  <c r="DC95" i="5"/>
  <c r="DC96" i="5"/>
  <c r="DC97" i="5"/>
  <c r="DC98" i="5"/>
  <c r="DC99" i="5"/>
  <c r="DC100" i="5"/>
  <c r="DC101" i="5"/>
  <c r="DC102" i="5"/>
  <c r="DC103" i="5"/>
  <c r="DC104" i="5"/>
  <c r="DC105" i="5"/>
  <c r="DC106" i="5"/>
  <c r="DC107" i="5"/>
  <c r="DC108" i="5"/>
  <c r="DC109" i="5"/>
  <c r="DC110" i="5"/>
  <c r="DC111" i="5"/>
  <c r="DC112" i="5"/>
  <c r="DC113" i="5"/>
  <c r="DC114" i="5"/>
  <c r="DC115" i="5"/>
  <c r="DC116" i="5"/>
  <c r="DC117" i="5"/>
  <c r="DC118" i="5"/>
  <c r="DC119" i="5"/>
  <c r="DC120" i="5"/>
  <c r="DC121" i="5"/>
  <c r="DC122" i="5"/>
  <c r="DC123" i="5"/>
  <c r="DC124" i="5"/>
  <c r="DC125" i="5"/>
  <c r="DC126" i="5"/>
  <c r="DC127" i="5"/>
  <c r="DC128" i="5"/>
  <c r="DC129" i="5"/>
  <c r="DC130" i="5"/>
  <c r="DC131" i="5"/>
  <c r="DC132" i="5"/>
  <c r="DC133" i="5"/>
  <c r="DC134" i="5"/>
  <c r="DC135" i="5"/>
  <c r="DC136" i="5"/>
  <c r="DC137" i="5"/>
  <c r="DC138" i="5"/>
  <c r="DC139" i="5"/>
  <c r="DC140" i="5"/>
  <c r="DC141" i="5"/>
  <c r="DC42" i="5"/>
  <c r="DB43" i="5"/>
  <c r="DB44" i="5"/>
  <c r="DB45" i="5"/>
  <c r="DB46" i="5"/>
  <c r="DB47" i="5"/>
  <c r="DB48" i="5"/>
  <c r="DB49" i="5"/>
  <c r="DB50" i="5"/>
  <c r="DB51" i="5"/>
  <c r="DB52" i="5"/>
  <c r="DB53" i="5"/>
  <c r="DB54" i="5"/>
  <c r="DB55" i="5"/>
  <c r="DB56" i="5"/>
  <c r="DB57" i="5"/>
  <c r="DB58" i="5"/>
  <c r="DB59" i="5"/>
  <c r="DB60" i="5"/>
  <c r="DB61" i="5"/>
  <c r="DB62" i="5"/>
  <c r="DB63" i="5"/>
  <c r="DB64" i="5"/>
  <c r="DB65" i="5"/>
  <c r="DB66" i="5"/>
  <c r="DB67" i="5"/>
  <c r="DB68" i="5"/>
  <c r="DB69" i="5"/>
  <c r="DB70" i="5"/>
  <c r="DB71" i="5"/>
  <c r="DB72" i="5"/>
  <c r="DB73" i="5"/>
  <c r="DB74" i="5"/>
  <c r="DB75" i="5"/>
  <c r="DB76" i="5"/>
  <c r="DB77" i="5"/>
  <c r="DB78" i="5"/>
  <c r="DB79" i="5"/>
  <c r="DB80" i="5"/>
  <c r="DB81" i="5"/>
  <c r="DB82" i="5"/>
  <c r="DB83" i="5"/>
  <c r="DB84" i="5"/>
  <c r="DB85" i="5"/>
  <c r="DB86" i="5"/>
  <c r="DB87" i="5"/>
  <c r="DB88" i="5"/>
  <c r="DB89" i="5"/>
  <c r="DB90" i="5"/>
  <c r="DB91" i="5"/>
  <c r="DB92" i="5"/>
  <c r="DB93" i="5"/>
  <c r="DB94" i="5"/>
  <c r="DB95" i="5"/>
  <c r="DB96" i="5"/>
  <c r="DB97" i="5"/>
  <c r="DB98" i="5"/>
  <c r="DB99" i="5"/>
  <c r="DB100" i="5"/>
  <c r="DB101" i="5"/>
  <c r="DB102" i="5"/>
  <c r="DB103" i="5"/>
  <c r="DB104" i="5"/>
  <c r="DB105" i="5"/>
  <c r="DB106" i="5"/>
  <c r="DB107" i="5"/>
  <c r="DB108" i="5"/>
  <c r="DB109" i="5"/>
  <c r="DB110" i="5"/>
  <c r="DB111" i="5"/>
  <c r="DB112" i="5"/>
  <c r="DB113" i="5"/>
  <c r="DB114" i="5"/>
  <c r="DB115" i="5"/>
  <c r="DB116" i="5"/>
  <c r="DB117" i="5"/>
  <c r="DB118" i="5"/>
  <c r="DB119" i="5"/>
  <c r="DB120" i="5"/>
  <c r="DB121" i="5"/>
  <c r="DB122" i="5"/>
  <c r="DB123" i="5"/>
  <c r="DB124" i="5"/>
  <c r="DB125" i="5"/>
  <c r="DB126" i="5"/>
  <c r="DB127" i="5"/>
  <c r="DB128" i="5"/>
  <c r="DB129" i="5"/>
  <c r="DB130" i="5"/>
  <c r="DB131" i="5"/>
  <c r="DB132" i="5"/>
  <c r="DB133" i="5"/>
  <c r="DB134" i="5"/>
  <c r="DB135" i="5"/>
  <c r="DB136" i="5"/>
  <c r="DB137" i="5"/>
  <c r="DB138" i="5"/>
  <c r="DB139" i="5"/>
  <c r="DB140" i="5"/>
  <c r="DB141" i="5"/>
  <c r="DB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DA56" i="5"/>
  <c r="DA57" i="5"/>
  <c r="DA58" i="5"/>
  <c r="DA59" i="5"/>
  <c r="DA60" i="5"/>
  <c r="DA61" i="5"/>
  <c r="DA62" i="5"/>
  <c r="DA63" i="5"/>
  <c r="DA64" i="5"/>
  <c r="DA65" i="5"/>
  <c r="DA66" i="5"/>
  <c r="DA67" i="5"/>
  <c r="DA68" i="5"/>
  <c r="DA69" i="5"/>
  <c r="DA70" i="5"/>
  <c r="DA71" i="5"/>
  <c r="DA72" i="5"/>
  <c r="DA73" i="5"/>
  <c r="DA74" i="5"/>
  <c r="DA75" i="5"/>
  <c r="DA76" i="5"/>
  <c r="DA77" i="5"/>
  <c r="DA78" i="5"/>
  <c r="DA79" i="5"/>
  <c r="DA80" i="5"/>
  <c r="DA81" i="5"/>
  <c r="DA82" i="5"/>
  <c r="DA83" i="5"/>
  <c r="DA84" i="5"/>
  <c r="DA85" i="5"/>
  <c r="DA86" i="5"/>
  <c r="DA87" i="5"/>
  <c r="DA88" i="5"/>
  <c r="DA89" i="5"/>
  <c r="DA90" i="5"/>
  <c r="DA91" i="5"/>
  <c r="DA92" i="5"/>
  <c r="DA93" i="5"/>
  <c r="DA94" i="5"/>
  <c r="DA95" i="5"/>
  <c r="DA96" i="5"/>
  <c r="DA97" i="5"/>
  <c r="DA98" i="5"/>
  <c r="DA99" i="5"/>
  <c r="DA100" i="5"/>
  <c r="DA101" i="5"/>
  <c r="DA102" i="5"/>
  <c r="DA103" i="5"/>
  <c r="DA104" i="5"/>
  <c r="DA105" i="5"/>
  <c r="DA106" i="5"/>
  <c r="DA107" i="5"/>
  <c r="DA108" i="5"/>
  <c r="DA109" i="5"/>
  <c r="DA110" i="5"/>
  <c r="DA111" i="5"/>
  <c r="DA112" i="5"/>
  <c r="DA113" i="5"/>
  <c r="DA114" i="5"/>
  <c r="DA115" i="5"/>
  <c r="DA116" i="5"/>
  <c r="DA117" i="5"/>
  <c r="DA118" i="5"/>
  <c r="DA119" i="5"/>
  <c r="DA120" i="5"/>
  <c r="DA121" i="5"/>
  <c r="DA122" i="5"/>
  <c r="DA123" i="5"/>
  <c r="DA124" i="5"/>
  <c r="DA125" i="5"/>
  <c r="DA126" i="5"/>
  <c r="DA127" i="5"/>
  <c r="DA128" i="5"/>
  <c r="DA129" i="5"/>
  <c r="DA130" i="5"/>
  <c r="DA131" i="5"/>
  <c r="DA132" i="5"/>
  <c r="DA133" i="5"/>
  <c r="DA134" i="5"/>
  <c r="DA135" i="5"/>
  <c r="DA136" i="5"/>
  <c r="DA137" i="5"/>
  <c r="DA138" i="5"/>
  <c r="DA139" i="5"/>
  <c r="DA140" i="5"/>
  <c r="DA141" i="5"/>
  <c r="DA42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O303" i="8"/>
  <c r="S303" i="8"/>
  <c r="R303" i="8"/>
  <c r="B43" i="5"/>
  <c r="CJ43" i="5"/>
  <c r="O304" i="8"/>
  <c r="S304" i="8"/>
  <c r="R304" i="8"/>
  <c r="B44" i="5"/>
  <c r="CJ44" i="5"/>
  <c r="O305" i="8"/>
  <c r="S305" i="8"/>
  <c r="R305" i="8"/>
  <c r="B45" i="5"/>
  <c r="CJ45" i="5"/>
  <c r="O306" i="8"/>
  <c r="S306" i="8"/>
  <c r="R306" i="8"/>
  <c r="B46" i="5"/>
  <c r="CJ46" i="5"/>
  <c r="O307" i="8"/>
  <c r="S307" i="8"/>
  <c r="R307" i="8"/>
  <c r="B47" i="5"/>
  <c r="CJ47" i="5"/>
  <c r="O308" i="8"/>
  <c r="S308" i="8"/>
  <c r="R308" i="8"/>
  <c r="B48" i="5"/>
  <c r="CJ48" i="5"/>
  <c r="O309" i="8"/>
  <c r="S309" i="8"/>
  <c r="R309" i="8"/>
  <c r="B49" i="5"/>
  <c r="CJ49" i="5"/>
  <c r="O310" i="8"/>
  <c r="S310" i="8"/>
  <c r="R310" i="8"/>
  <c r="B50" i="5"/>
  <c r="CJ50" i="5"/>
  <c r="O311" i="8"/>
  <c r="S311" i="8"/>
  <c r="R311" i="8"/>
  <c r="B51" i="5"/>
  <c r="CJ51" i="5"/>
  <c r="O312" i="8"/>
  <c r="S312" i="8"/>
  <c r="R312" i="8"/>
  <c r="B52" i="5"/>
  <c r="CJ52" i="5"/>
  <c r="O313" i="8"/>
  <c r="S313" i="8"/>
  <c r="R313" i="8"/>
  <c r="B53" i="5"/>
  <c r="CJ53" i="5"/>
  <c r="O314" i="8"/>
  <c r="S314" i="8"/>
  <c r="R314" i="8"/>
  <c r="B54" i="5"/>
  <c r="CJ54" i="5"/>
  <c r="O315" i="8"/>
  <c r="S315" i="8"/>
  <c r="R315" i="8"/>
  <c r="B55" i="5"/>
  <c r="CJ55" i="5"/>
  <c r="O316" i="8"/>
  <c r="S316" i="8"/>
  <c r="R316" i="8"/>
  <c r="B56" i="5"/>
  <c r="CJ56" i="5"/>
  <c r="O317" i="8"/>
  <c r="S317" i="8"/>
  <c r="R317" i="8"/>
  <c r="B57" i="5"/>
  <c r="CJ57" i="5"/>
  <c r="O318" i="8"/>
  <c r="S318" i="8"/>
  <c r="R318" i="8"/>
  <c r="B58" i="5"/>
  <c r="CJ58" i="5"/>
  <c r="O319" i="8"/>
  <c r="S319" i="8"/>
  <c r="R319" i="8"/>
  <c r="B59" i="5"/>
  <c r="CJ59" i="5"/>
  <c r="O320" i="8"/>
  <c r="S320" i="8"/>
  <c r="R320" i="8"/>
  <c r="B60" i="5"/>
  <c r="CJ60" i="5"/>
  <c r="O321" i="8"/>
  <c r="S321" i="8"/>
  <c r="R321" i="8"/>
  <c r="B61" i="5"/>
  <c r="CJ61" i="5"/>
  <c r="O322" i="8"/>
  <c r="S322" i="8"/>
  <c r="R322" i="8"/>
  <c r="B62" i="5"/>
  <c r="CJ62" i="5"/>
  <c r="O323" i="8"/>
  <c r="S323" i="8"/>
  <c r="R323" i="8"/>
  <c r="B63" i="5"/>
  <c r="CJ63" i="5"/>
  <c r="O324" i="8"/>
  <c r="S324" i="8"/>
  <c r="R324" i="8"/>
  <c r="B64" i="5"/>
  <c r="CJ64" i="5"/>
  <c r="O325" i="8"/>
  <c r="S325" i="8"/>
  <c r="R325" i="8"/>
  <c r="B65" i="5"/>
  <c r="CJ65" i="5"/>
  <c r="O326" i="8"/>
  <c r="S326" i="8"/>
  <c r="R326" i="8"/>
  <c r="B66" i="5"/>
  <c r="CJ66" i="5"/>
  <c r="O327" i="8"/>
  <c r="S327" i="8"/>
  <c r="R327" i="8"/>
  <c r="B67" i="5"/>
  <c r="CJ67" i="5"/>
  <c r="O328" i="8"/>
  <c r="S328" i="8"/>
  <c r="R328" i="8"/>
  <c r="B68" i="5"/>
  <c r="CJ68" i="5"/>
  <c r="O329" i="8"/>
  <c r="S329" i="8"/>
  <c r="R329" i="8"/>
  <c r="B69" i="5"/>
  <c r="CJ69" i="5"/>
  <c r="O330" i="8"/>
  <c r="S330" i="8"/>
  <c r="R330" i="8"/>
  <c r="B70" i="5"/>
  <c r="CJ70" i="5"/>
  <c r="O331" i="8"/>
  <c r="S331" i="8"/>
  <c r="R331" i="8"/>
  <c r="B71" i="5"/>
  <c r="CJ71" i="5"/>
  <c r="O332" i="8"/>
  <c r="S332" i="8"/>
  <c r="R332" i="8"/>
  <c r="B72" i="5"/>
  <c r="CJ72" i="5"/>
  <c r="O333" i="8"/>
  <c r="S333" i="8"/>
  <c r="R333" i="8"/>
  <c r="B73" i="5"/>
  <c r="CJ73" i="5"/>
  <c r="O334" i="8"/>
  <c r="S334" i="8"/>
  <c r="R334" i="8"/>
  <c r="B74" i="5"/>
  <c r="CJ74" i="5"/>
  <c r="O335" i="8"/>
  <c r="S335" i="8"/>
  <c r="R335" i="8"/>
  <c r="B75" i="5"/>
  <c r="CJ75" i="5"/>
  <c r="O336" i="8"/>
  <c r="S336" i="8"/>
  <c r="R336" i="8"/>
  <c r="B76" i="5"/>
  <c r="CJ76" i="5"/>
  <c r="O337" i="8"/>
  <c r="S337" i="8"/>
  <c r="R337" i="8"/>
  <c r="B77" i="5"/>
  <c r="CJ77" i="5"/>
  <c r="O338" i="8"/>
  <c r="S338" i="8"/>
  <c r="R338" i="8"/>
  <c r="B78" i="5"/>
  <c r="CJ78" i="5"/>
  <c r="O339" i="8"/>
  <c r="S339" i="8"/>
  <c r="R339" i="8"/>
  <c r="B79" i="5"/>
  <c r="CJ79" i="5"/>
  <c r="O340" i="8"/>
  <c r="S340" i="8"/>
  <c r="R340" i="8"/>
  <c r="B80" i="5"/>
  <c r="CJ80" i="5"/>
  <c r="O341" i="8"/>
  <c r="S341" i="8"/>
  <c r="R341" i="8"/>
  <c r="B81" i="5"/>
  <c r="CJ81" i="5"/>
  <c r="O342" i="8"/>
  <c r="S342" i="8"/>
  <c r="R342" i="8"/>
  <c r="B82" i="5"/>
  <c r="CJ82" i="5"/>
  <c r="O343" i="8"/>
  <c r="S343" i="8"/>
  <c r="R343" i="8"/>
  <c r="B83" i="5"/>
  <c r="CJ83" i="5"/>
  <c r="O344" i="8"/>
  <c r="S344" i="8"/>
  <c r="R344" i="8"/>
  <c r="B84" i="5"/>
  <c r="CJ84" i="5"/>
  <c r="O345" i="8"/>
  <c r="S345" i="8"/>
  <c r="R345" i="8"/>
  <c r="B85" i="5"/>
  <c r="CJ85" i="5"/>
  <c r="O346" i="8"/>
  <c r="S346" i="8"/>
  <c r="R346" i="8"/>
  <c r="B86" i="5"/>
  <c r="CJ86" i="5"/>
  <c r="O347" i="8"/>
  <c r="S347" i="8"/>
  <c r="R347" i="8"/>
  <c r="B87" i="5"/>
  <c r="CJ87" i="5"/>
  <c r="O348" i="8"/>
  <c r="S348" i="8"/>
  <c r="R348" i="8"/>
  <c r="B88" i="5"/>
  <c r="CJ88" i="5"/>
  <c r="O349" i="8"/>
  <c r="S349" i="8"/>
  <c r="R349" i="8"/>
  <c r="B89" i="5"/>
  <c r="CJ89" i="5"/>
  <c r="O350" i="8"/>
  <c r="S350" i="8"/>
  <c r="R350" i="8"/>
  <c r="B90" i="5"/>
  <c r="CJ90" i="5"/>
  <c r="O351" i="8"/>
  <c r="S351" i="8"/>
  <c r="R351" i="8"/>
  <c r="B91" i="5"/>
  <c r="CJ91" i="5"/>
  <c r="O352" i="8"/>
  <c r="S352" i="8"/>
  <c r="R352" i="8"/>
  <c r="B92" i="5"/>
  <c r="CJ92" i="5"/>
  <c r="O353" i="8"/>
  <c r="S353" i="8"/>
  <c r="R353" i="8"/>
  <c r="B93" i="5"/>
  <c r="CJ93" i="5"/>
  <c r="O354" i="8"/>
  <c r="S354" i="8"/>
  <c r="R354" i="8"/>
  <c r="B94" i="5"/>
  <c r="CJ94" i="5"/>
  <c r="O355" i="8"/>
  <c r="S355" i="8"/>
  <c r="R355" i="8"/>
  <c r="B95" i="5"/>
  <c r="CJ95" i="5"/>
  <c r="O356" i="8"/>
  <c r="S356" i="8"/>
  <c r="R356" i="8"/>
  <c r="B96" i="5"/>
  <c r="CJ96" i="5"/>
  <c r="O357" i="8"/>
  <c r="S357" i="8"/>
  <c r="R357" i="8"/>
  <c r="B97" i="5"/>
  <c r="CJ97" i="5"/>
  <c r="O358" i="8"/>
  <c r="S358" i="8"/>
  <c r="R358" i="8"/>
  <c r="B98" i="5"/>
  <c r="CJ98" i="5"/>
  <c r="O359" i="8"/>
  <c r="S359" i="8"/>
  <c r="R359" i="8"/>
  <c r="B99" i="5"/>
  <c r="CJ99" i="5"/>
  <c r="O360" i="8"/>
  <c r="S360" i="8"/>
  <c r="R360" i="8"/>
  <c r="B100" i="5"/>
  <c r="CJ100" i="5"/>
  <c r="O361" i="8"/>
  <c r="S361" i="8"/>
  <c r="R361" i="8"/>
  <c r="B101" i="5"/>
  <c r="CJ101" i="5"/>
  <c r="O362" i="8"/>
  <c r="S362" i="8"/>
  <c r="R362" i="8"/>
  <c r="B102" i="5"/>
  <c r="CJ102" i="5"/>
  <c r="O363" i="8"/>
  <c r="S363" i="8"/>
  <c r="R363" i="8"/>
  <c r="B103" i="5"/>
  <c r="CJ103" i="5"/>
  <c r="O364" i="8"/>
  <c r="S364" i="8"/>
  <c r="R364" i="8"/>
  <c r="B104" i="5"/>
  <c r="CJ104" i="5"/>
  <c r="O365" i="8"/>
  <c r="S365" i="8"/>
  <c r="R365" i="8"/>
  <c r="B105" i="5"/>
  <c r="CJ105" i="5"/>
  <c r="O366" i="8"/>
  <c r="S366" i="8"/>
  <c r="R366" i="8"/>
  <c r="B106" i="5"/>
  <c r="CJ106" i="5"/>
  <c r="O367" i="8"/>
  <c r="S367" i="8"/>
  <c r="R367" i="8"/>
  <c r="B107" i="5"/>
  <c r="CJ107" i="5"/>
  <c r="O368" i="8"/>
  <c r="S368" i="8"/>
  <c r="R368" i="8"/>
  <c r="B108" i="5"/>
  <c r="CJ108" i="5"/>
  <c r="O369" i="8"/>
  <c r="S369" i="8"/>
  <c r="R369" i="8"/>
  <c r="B109" i="5"/>
  <c r="CJ109" i="5"/>
  <c r="O370" i="8"/>
  <c r="S370" i="8"/>
  <c r="R370" i="8"/>
  <c r="B110" i="5"/>
  <c r="CJ110" i="5"/>
  <c r="O371" i="8"/>
  <c r="S371" i="8"/>
  <c r="R371" i="8"/>
  <c r="B111" i="5"/>
  <c r="CJ111" i="5"/>
  <c r="O372" i="8"/>
  <c r="S372" i="8"/>
  <c r="R372" i="8"/>
  <c r="B112" i="5"/>
  <c r="CJ112" i="5"/>
  <c r="O373" i="8"/>
  <c r="S373" i="8"/>
  <c r="R373" i="8"/>
  <c r="B113" i="5"/>
  <c r="CJ113" i="5"/>
  <c r="O374" i="8"/>
  <c r="S374" i="8"/>
  <c r="R374" i="8"/>
  <c r="B114" i="5"/>
  <c r="CJ114" i="5"/>
  <c r="O375" i="8"/>
  <c r="S375" i="8"/>
  <c r="R375" i="8"/>
  <c r="B115" i="5"/>
  <c r="CJ115" i="5"/>
  <c r="O376" i="8"/>
  <c r="S376" i="8"/>
  <c r="R376" i="8"/>
  <c r="B116" i="5"/>
  <c r="CJ116" i="5"/>
  <c r="O377" i="8"/>
  <c r="S377" i="8"/>
  <c r="R377" i="8"/>
  <c r="B117" i="5"/>
  <c r="CJ117" i="5"/>
  <c r="O378" i="8"/>
  <c r="S378" i="8"/>
  <c r="R378" i="8"/>
  <c r="B118" i="5"/>
  <c r="CJ118" i="5"/>
  <c r="O379" i="8"/>
  <c r="S379" i="8"/>
  <c r="R379" i="8"/>
  <c r="B119" i="5"/>
  <c r="CJ119" i="5"/>
  <c r="O380" i="8"/>
  <c r="S380" i="8"/>
  <c r="R380" i="8"/>
  <c r="B120" i="5"/>
  <c r="CJ120" i="5"/>
  <c r="O381" i="8"/>
  <c r="S381" i="8"/>
  <c r="R381" i="8"/>
  <c r="B121" i="5"/>
  <c r="CJ121" i="5"/>
  <c r="O382" i="8"/>
  <c r="S382" i="8"/>
  <c r="R382" i="8"/>
  <c r="B122" i="5"/>
  <c r="CJ122" i="5"/>
  <c r="O383" i="8"/>
  <c r="S383" i="8"/>
  <c r="R383" i="8"/>
  <c r="B123" i="5"/>
  <c r="CJ123" i="5"/>
  <c r="O384" i="8"/>
  <c r="S384" i="8"/>
  <c r="R384" i="8"/>
  <c r="B124" i="5"/>
  <c r="CJ124" i="5"/>
  <c r="O385" i="8"/>
  <c r="S385" i="8"/>
  <c r="R385" i="8"/>
  <c r="B125" i="5"/>
  <c r="CJ125" i="5"/>
  <c r="O386" i="8"/>
  <c r="S386" i="8"/>
  <c r="R386" i="8"/>
  <c r="B126" i="5"/>
  <c r="CJ126" i="5"/>
  <c r="O387" i="8"/>
  <c r="S387" i="8"/>
  <c r="R387" i="8"/>
  <c r="B127" i="5"/>
  <c r="CJ127" i="5"/>
  <c r="O388" i="8"/>
  <c r="S388" i="8"/>
  <c r="R388" i="8"/>
  <c r="B128" i="5"/>
  <c r="CJ128" i="5"/>
  <c r="O389" i="8"/>
  <c r="S389" i="8"/>
  <c r="R389" i="8"/>
  <c r="B129" i="5"/>
  <c r="CJ129" i="5"/>
  <c r="O390" i="8"/>
  <c r="S390" i="8"/>
  <c r="R390" i="8"/>
  <c r="B130" i="5"/>
  <c r="CJ130" i="5"/>
  <c r="O391" i="8"/>
  <c r="S391" i="8"/>
  <c r="R391" i="8"/>
  <c r="B131" i="5"/>
  <c r="CJ131" i="5"/>
  <c r="O392" i="8"/>
  <c r="S392" i="8"/>
  <c r="R392" i="8"/>
  <c r="B132" i="5"/>
  <c r="CJ132" i="5"/>
  <c r="O393" i="8"/>
  <c r="S393" i="8"/>
  <c r="R393" i="8"/>
  <c r="B133" i="5"/>
  <c r="CJ133" i="5"/>
  <c r="O394" i="8"/>
  <c r="S394" i="8"/>
  <c r="R394" i="8"/>
  <c r="B134" i="5"/>
  <c r="CJ134" i="5"/>
  <c r="O395" i="8"/>
  <c r="S395" i="8"/>
  <c r="R395" i="8"/>
  <c r="B135" i="5"/>
  <c r="CJ135" i="5"/>
  <c r="O396" i="8"/>
  <c r="S396" i="8"/>
  <c r="R396" i="8"/>
  <c r="B136" i="5"/>
  <c r="CJ136" i="5"/>
  <c r="O397" i="8"/>
  <c r="S397" i="8"/>
  <c r="R397" i="8"/>
  <c r="B137" i="5"/>
  <c r="CJ137" i="5"/>
  <c r="O398" i="8"/>
  <c r="S398" i="8"/>
  <c r="R398" i="8"/>
  <c r="B138" i="5"/>
  <c r="CJ138" i="5"/>
  <c r="O399" i="8"/>
  <c r="S399" i="8"/>
  <c r="R399" i="8"/>
  <c r="B139" i="5"/>
  <c r="CJ139" i="5"/>
  <c r="O400" i="8"/>
  <c r="S400" i="8"/>
  <c r="R400" i="8"/>
  <c r="B140" i="5"/>
  <c r="CJ140" i="5"/>
  <c r="O401" i="8"/>
  <c r="S401" i="8"/>
  <c r="R401" i="8"/>
  <c r="B141" i="5"/>
  <c r="CJ141" i="5"/>
  <c r="O402" i="8"/>
  <c r="S402" i="8"/>
  <c r="R402" i="8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D42" i="7"/>
  <c r="AC10" i="7"/>
  <c r="AD41" i="7"/>
  <c r="AC9" i="7"/>
  <c r="AD40" i="7"/>
  <c r="AC8" i="7"/>
  <c r="AD39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B6" i="7"/>
  <c r="K6" i="7"/>
  <c r="S6" i="7"/>
  <c r="B7" i="7"/>
  <c r="K7" i="7"/>
  <c r="S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B9" i="7"/>
  <c r="K9" i="7"/>
  <c r="S9" i="7"/>
  <c r="B10" i="7"/>
  <c r="K10" i="7"/>
  <c r="S10" i="7"/>
  <c r="B11" i="7"/>
  <c r="K11" i="7"/>
  <c r="S11" i="7"/>
  <c r="B12" i="7"/>
  <c r="K12" i="7"/>
  <c r="S12" i="7"/>
  <c r="B13" i="7"/>
  <c r="K13" i="7"/>
  <c r="S13" i="7"/>
  <c r="B14" i="7"/>
  <c r="K14" i="7"/>
  <c r="S14" i="7"/>
  <c r="B15" i="7"/>
  <c r="K15" i="7"/>
  <c r="S15" i="7"/>
  <c r="B16" i="7"/>
  <c r="K16" i="7"/>
  <c r="S16" i="7"/>
  <c r="B17" i="7"/>
  <c r="K17" i="7"/>
  <c r="S17" i="7"/>
  <c r="B18" i="7"/>
  <c r="K18" i="7"/>
  <c r="S18" i="7"/>
  <c r="B19" i="7"/>
  <c r="K19" i="7"/>
  <c r="S19" i="7"/>
  <c r="B20" i="7"/>
  <c r="K20" i="7"/>
  <c r="S20" i="7"/>
  <c r="B21" i="7"/>
  <c r="K21" i="7"/>
  <c r="S21" i="7"/>
  <c r="B22" i="7"/>
  <c r="K22" i="7"/>
  <c r="S22" i="7"/>
  <c r="B23" i="7"/>
  <c r="K23" i="7"/>
  <c r="S23" i="7"/>
  <c r="B24" i="7"/>
  <c r="K24" i="7"/>
  <c r="S24" i="7"/>
  <c r="B25" i="7"/>
  <c r="K25" i="7"/>
  <c r="S25" i="7"/>
  <c r="B26" i="7"/>
  <c r="K26" i="7"/>
  <c r="S26" i="7"/>
  <c r="B27" i="7"/>
  <c r="K27" i="7"/>
  <c r="S27" i="7"/>
  <c r="B28" i="7"/>
  <c r="K28" i="7"/>
  <c r="S28" i="7"/>
  <c r="B29" i="7"/>
  <c r="K29" i="7"/>
  <c r="S29" i="7"/>
  <c r="B30" i="7"/>
  <c r="K30" i="7"/>
  <c r="S30" i="7"/>
  <c r="B31" i="7"/>
  <c r="K31" i="7"/>
  <c r="S31" i="7"/>
  <c r="B32" i="7"/>
  <c r="K32" i="7"/>
  <c r="S32" i="7"/>
  <c r="B33" i="7"/>
  <c r="K33" i="7"/>
  <c r="S33" i="7"/>
  <c r="B34" i="7"/>
  <c r="K34" i="7"/>
  <c r="S34" i="7"/>
  <c r="B35" i="7"/>
  <c r="K35" i="7"/>
  <c r="S35" i="7"/>
  <c r="B36" i="7"/>
  <c r="K36" i="7"/>
  <c r="S36" i="7"/>
  <c r="B37" i="7"/>
  <c r="K37" i="7"/>
  <c r="S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42" i="7"/>
  <c r="AH41" i="7"/>
  <c r="AH40" i="7"/>
  <c r="AH39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8" i="7"/>
  <c r="S38" i="7"/>
  <c r="B39" i="7"/>
  <c r="K39" i="7"/>
  <c r="S39" i="7"/>
  <c r="B40" i="7"/>
  <c r="K40" i="7"/>
  <c r="S40" i="7"/>
  <c r="B41" i="7"/>
  <c r="K41" i="7"/>
  <c r="S41" i="7"/>
  <c r="B42" i="7"/>
  <c r="K42" i="7"/>
  <c r="S42" i="7"/>
  <c r="B43" i="7"/>
  <c r="K43" i="7"/>
  <c r="S43" i="7"/>
  <c r="B44" i="7"/>
  <c r="K44" i="7"/>
  <c r="S44" i="7"/>
  <c r="B45" i="7"/>
  <c r="K45" i="7"/>
  <c r="S45" i="7"/>
  <c r="B46" i="7"/>
  <c r="K46" i="7"/>
  <c r="S46" i="7"/>
  <c r="B47" i="7"/>
  <c r="K47" i="7"/>
  <c r="S47" i="7"/>
  <c r="B48" i="7"/>
  <c r="K48" i="7"/>
  <c r="S48" i="7"/>
  <c r="B49" i="7"/>
  <c r="K49" i="7"/>
  <c r="S49" i="7"/>
  <c r="B50" i="7"/>
  <c r="K50" i="7"/>
  <c r="S50" i="7"/>
  <c r="B51" i="7"/>
  <c r="K51" i="7"/>
  <c r="S51" i="7"/>
  <c r="B52" i="7"/>
  <c r="K52" i="7"/>
  <c r="S52" i="7"/>
  <c r="B53" i="7"/>
  <c r="K53" i="7"/>
  <c r="S53" i="7"/>
  <c r="B54" i="7"/>
  <c r="K54" i="7"/>
  <c r="S54" i="7"/>
  <c r="B55" i="7"/>
  <c r="K55" i="7"/>
  <c r="S55" i="7"/>
  <c r="B56" i="7"/>
  <c r="K56" i="7"/>
  <c r="S56" i="7"/>
  <c r="B57" i="7"/>
  <c r="K57" i="7"/>
  <c r="S57" i="7"/>
  <c r="B58" i="7"/>
  <c r="K58" i="7"/>
  <c r="S58" i="7"/>
  <c r="B59" i="7"/>
  <c r="K59" i="7"/>
  <c r="S59" i="7"/>
  <c r="B60" i="7"/>
  <c r="K60" i="7"/>
  <c r="S60" i="7"/>
  <c r="B61" i="7"/>
  <c r="K61" i="7"/>
  <c r="S61" i="7"/>
  <c r="B62" i="7"/>
  <c r="K62" i="7"/>
  <c r="S62" i="7"/>
  <c r="B63" i="7"/>
  <c r="K63" i="7"/>
  <c r="S63" i="7"/>
  <c r="B64" i="7"/>
  <c r="K64" i="7"/>
  <c r="S64" i="7"/>
  <c r="B65" i="7"/>
  <c r="K65" i="7"/>
  <c r="S65" i="7"/>
  <c r="B66" i="7"/>
  <c r="K66" i="7"/>
  <c r="S66" i="7"/>
  <c r="B67" i="7"/>
  <c r="K67" i="7"/>
  <c r="S67" i="7"/>
  <c r="B68" i="7"/>
  <c r="K68" i="7"/>
  <c r="S68" i="7"/>
  <c r="B69" i="7"/>
  <c r="K69" i="7"/>
  <c r="S69" i="7"/>
  <c r="B70" i="7"/>
  <c r="K70" i="7"/>
  <c r="S70" i="7"/>
  <c r="B71" i="7"/>
  <c r="K71" i="7"/>
  <c r="S71" i="7"/>
  <c r="B72" i="7"/>
  <c r="K72" i="7"/>
  <c r="S72" i="7"/>
  <c r="B73" i="7"/>
  <c r="K73" i="7"/>
  <c r="S73" i="7"/>
  <c r="B74" i="7"/>
  <c r="K74" i="7"/>
  <c r="S74" i="7"/>
  <c r="B75" i="7"/>
  <c r="K75" i="7"/>
  <c r="S75" i="7"/>
  <c r="B76" i="7"/>
  <c r="K76" i="7"/>
  <c r="S76" i="7"/>
  <c r="B77" i="7"/>
  <c r="K77" i="7"/>
  <c r="S77" i="7"/>
  <c r="B78" i="7"/>
  <c r="K78" i="7"/>
  <c r="S78" i="7"/>
  <c r="B79" i="7"/>
  <c r="K79" i="7"/>
  <c r="S79" i="7"/>
  <c r="B80" i="7"/>
  <c r="K80" i="7"/>
  <c r="S80" i="7"/>
  <c r="B81" i="7"/>
  <c r="K81" i="7"/>
  <c r="S81" i="7"/>
  <c r="B82" i="7"/>
  <c r="K82" i="7"/>
  <c r="S82" i="7"/>
  <c r="B83" i="7"/>
  <c r="K83" i="7"/>
  <c r="S83" i="7"/>
  <c r="B84" i="7"/>
  <c r="K84" i="7"/>
  <c r="S84" i="7"/>
  <c r="B85" i="7"/>
  <c r="K85" i="7"/>
  <c r="S85" i="7"/>
  <c r="B86" i="7"/>
  <c r="K86" i="7"/>
  <c r="S86" i="7"/>
  <c r="B87" i="7"/>
  <c r="K87" i="7"/>
  <c r="S87" i="7"/>
  <c r="B88" i="7"/>
  <c r="K88" i="7"/>
  <c r="S88" i="7"/>
  <c r="B89" i="7"/>
  <c r="K89" i="7"/>
  <c r="S89" i="7"/>
  <c r="B90" i="7"/>
  <c r="K90" i="7"/>
  <c r="S90" i="7"/>
  <c r="B91" i="7"/>
  <c r="K91" i="7"/>
  <c r="S91" i="7"/>
  <c r="B92" i="7"/>
  <c r="K92" i="7"/>
  <c r="S92" i="7"/>
  <c r="B93" i="7"/>
  <c r="K93" i="7"/>
  <c r="S93" i="7"/>
  <c r="B94" i="7"/>
  <c r="K94" i="7"/>
  <c r="S94" i="7"/>
  <c r="B95" i="7"/>
  <c r="K95" i="7"/>
  <c r="S95" i="7"/>
  <c r="B96" i="7"/>
  <c r="K96" i="7"/>
  <c r="S96" i="7"/>
  <c r="B97" i="7"/>
  <c r="K97" i="7"/>
  <c r="S97" i="7"/>
  <c r="B98" i="7"/>
  <c r="K98" i="7"/>
  <c r="S98" i="7"/>
  <c r="B99" i="7"/>
  <c r="K99" i="7"/>
  <c r="S99" i="7"/>
  <c r="B100" i="7"/>
  <c r="K100" i="7"/>
  <c r="S100" i="7"/>
  <c r="B101" i="7"/>
  <c r="K101" i="7"/>
  <c r="S101" i="7"/>
  <c r="B102" i="7"/>
  <c r="K102" i="7"/>
  <c r="S102" i="7"/>
  <c r="B103" i="7"/>
  <c r="K103" i="7"/>
  <c r="S103" i="7"/>
  <c r="B4" i="7"/>
  <c r="K4" i="7"/>
  <c r="S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N5" i="7"/>
  <c r="V5" i="7"/>
  <c r="D6" i="7"/>
  <c r="N6" i="7"/>
  <c r="V6" i="7"/>
  <c r="D7" i="7"/>
  <c r="N7" i="7"/>
  <c r="V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6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D8" i="7"/>
  <c r="N8" i="7"/>
  <c r="V8" i="7"/>
  <c r="D9" i="7"/>
  <c r="N9" i="7"/>
  <c r="V9" i="7"/>
  <c r="D10" i="7"/>
  <c r="N10" i="7"/>
  <c r="V10" i="7"/>
  <c r="D11" i="7"/>
  <c r="N11" i="7"/>
  <c r="V11" i="7"/>
  <c r="D12" i="7"/>
  <c r="N12" i="7"/>
  <c r="V12" i="7"/>
  <c r="D13" i="7"/>
  <c r="N13" i="7"/>
  <c r="V13" i="7"/>
  <c r="D14" i="7"/>
  <c r="N14" i="7"/>
  <c r="V14" i="7"/>
  <c r="D15" i="7"/>
  <c r="N15" i="7"/>
  <c r="V15" i="7"/>
  <c r="D16" i="7"/>
  <c r="N16" i="7"/>
  <c r="V16" i="7"/>
  <c r="D17" i="7"/>
  <c r="N17" i="7"/>
  <c r="V17" i="7"/>
  <c r="D18" i="7"/>
  <c r="N18" i="7"/>
  <c r="V18" i="7"/>
  <c r="D19" i="7"/>
  <c r="N19" i="7"/>
  <c r="V19" i="7"/>
  <c r="D20" i="7"/>
  <c r="N20" i="7"/>
  <c r="V20" i="7"/>
  <c r="D21" i="7"/>
  <c r="N21" i="7"/>
  <c r="V21" i="7"/>
  <c r="D22" i="7"/>
  <c r="N22" i="7"/>
  <c r="V22" i="7"/>
  <c r="D23" i="7"/>
  <c r="N23" i="7"/>
  <c r="V23" i="7"/>
  <c r="D24" i="7"/>
  <c r="N24" i="7"/>
  <c r="V24" i="7"/>
  <c r="D25" i="7"/>
  <c r="N25" i="7"/>
  <c r="V25" i="7"/>
  <c r="D26" i="7"/>
  <c r="N26" i="7"/>
  <c r="V26" i="7"/>
  <c r="D27" i="7"/>
  <c r="N27" i="7"/>
  <c r="V27" i="7"/>
  <c r="D28" i="7"/>
  <c r="N28" i="7"/>
  <c r="V28" i="7"/>
  <c r="D29" i="7"/>
  <c r="N29" i="7"/>
  <c r="V29" i="7"/>
  <c r="D30" i="7"/>
  <c r="N30" i="7"/>
  <c r="V30" i="7"/>
  <c r="D31" i="7"/>
  <c r="N31" i="7"/>
  <c r="V31" i="7"/>
  <c r="D32" i="7"/>
  <c r="N32" i="7"/>
  <c r="V32" i="7"/>
  <c r="D33" i="7"/>
  <c r="N33" i="7"/>
  <c r="V33" i="7"/>
  <c r="D34" i="7"/>
  <c r="N34" i="7"/>
  <c r="V34" i="7"/>
  <c r="D35" i="7"/>
  <c r="N35" i="7"/>
  <c r="V35" i="7"/>
  <c r="D36" i="7"/>
  <c r="N36" i="7"/>
  <c r="V36" i="7"/>
  <c r="D37" i="7"/>
  <c r="N37" i="7"/>
  <c r="V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N38" i="7"/>
  <c r="V38" i="7"/>
  <c r="D39" i="7"/>
  <c r="N39" i="7"/>
  <c r="V39" i="7"/>
  <c r="D40" i="7"/>
  <c r="N40" i="7"/>
  <c r="V40" i="7"/>
  <c r="D41" i="7"/>
  <c r="N41" i="7"/>
  <c r="V41" i="7"/>
  <c r="D42" i="7"/>
  <c r="N42" i="7"/>
  <c r="V42" i="7"/>
  <c r="D43" i="7"/>
  <c r="N43" i="7"/>
  <c r="V43" i="7"/>
  <c r="D44" i="7"/>
  <c r="N44" i="7"/>
  <c r="V44" i="7"/>
  <c r="D45" i="7"/>
  <c r="N45" i="7"/>
  <c r="V45" i="7"/>
  <c r="D46" i="7"/>
  <c r="N46" i="7"/>
  <c r="V46" i="7"/>
  <c r="D47" i="7"/>
  <c r="N47" i="7"/>
  <c r="V47" i="7"/>
  <c r="D48" i="7"/>
  <c r="N48" i="7"/>
  <c r="V48" i="7"/>
  <c r="D49" i="7"/>
  <c r="N49" i="7"/>
  <c r="V49" i="7"/>
  <c r="D50" i="7"/>
  <c r="N50" i="7"/>
  <c r="V50" i="7"/>
  <c r="D51" i="7"/>
  <c r="N51" i="7"/>
  <c r="V51" i="7"/>
  <c r="D52" i="7"/>
  <c r="N52" i="7"/>
  <c r="V52" i="7"/>
  <c r="D53" i="7"/>
  <c r="N53" i="7"/>
  <c r="V53" i="7"/>
  <c r="D54" i="7"/>
  <c r="N54" i="7"/>
  <c r="V54" i="7"/>
  <c r="D55" i="7"/>
  <c r="N55" i="7"/>
  <c r="V55" i="7"/>
  <c r="D56" i="7"/>
  <c r="N56" i="7"/>
  <c r="V56" i="7"/>
  <c r="D57" i="7"/>
  <c r="N57" i="7"/>
  <c r="V57" i="7"/>
  <c r="D58" i="7"/>
  <c r="N58" i="7"/>
  <c r="V58" i="7"/>
  <c r="D59" i="7"/>
  <c r="N59" i="7"/>
  <c r="V59" i="7"/>
  <c r="D60" i="7"/>
  <c r="N60" i="7"/>
  <c r="V60" i="7"/>
  <c r="D61" i="7"/>
  <c r="N61" i="7"/>
  <c r="V61" i="7"/>
  <c r="D62" i="7"/>
  <c r="N62" i="7"/>
  <c r="V62" i="7"/>
  <c r="D63" i="7"/>
  <c r="N63" i="7"/>
  <c r="V63" i="7"/>
  <c r="D64" i="7"/>
  <c r="N64" i="7"/>
  <c r="V64" i="7"/>
  <c r="D65" i="7"/>
  <c r="N65" i="7"/>
  <c r="V65" i="7"/>
  <c r="D66" i="7"/>
  <c r="N66" i="7"/>
  <c r="V66" i="7"/>
  <c r="D67" i="7"/>
  <c r="N67" i="7"/>
  <c r="V67" i="7"/>
  <c r="D68" i="7"/>
  <c r="N68" i="7"/>
  <c r="V68" i="7"/>
  <c r="D69" i="7"/>
  <c r="N69" i="7"/>
  <c r="V69" i="7"/>
  <c r="D70" i="7"/>
  <c r="N70" i="7"/>
  <c r="V70" i="7"/>
  <c r="D71" i="7"/>
  <c r="N71" i="7"/>
  <c r="V71" i="7"/>
  <c r="D72" i="7"/>
  <c r="N72" i="7"/>
  <c r="V72" i="7"/>
  <c r="D73" i="7"/>
  <c r="N73" i="7"/>
  <c r="V73" i="7"/>
  <c r="D74" i="7"/>
  <c r="N74" i="7"/>
  <c r="V74" i="7"/>
  <c r="D75" i="7"/>
  <c r="N75" i="7"/>
  <c r="V75" i="7"/>
  <c r="D76" i="7"/>
  <c r="N76" i="7"/>
  <c r="V76" i="7"/>
  <c r="D77" i="7"/>
  <c r="N77" i="7"/>
  <c r="V77" i="7"/>
  <c r="D78" i="7"/>
  <c r="N78" i="7"/>
  <c r="V78" i="7"/>
  <c r="D79" i="7"/>
  <c r="N79" i="7"/>
  <c r="V79" i="7"/>
  <c r="D80" i="7"/>
  <c r="N80" i="7"/>
  <c r="V80" i="7"/>
  <c r="D81" i="7"/>
  <c r="N81" i="7"/>
  <c r="V81" i="7"/>
  <c r="D82" i="7"/>
  <c r="N82" i="7"/>
  <c r="V82" i="7"/>
  <c r="D83" i="7"/>
  <c r="N83" i="7"/>
  <c r="V83" i="7"/>
  <c r="D84" i="7"/>
  <c r="N84" i="7"/>
  <c r="V84" i="7"/>
  <c r="D85" i="7"/>
  <c r="N85" i="7"/>
  <c r="V85" i="7"/>
  <c r="D86" i="7"/>
  <c r="N86" i="7"/>
  <c r="V86" i="7"/>
  <c r="D87" i="7"/>
  <c r="N87" i="7"/>
  <c r="V87" i="7"/>
  <c r="D88" i="7"/>
  <c r="N88" i="7"/>
  <c r="V88" i="7"/>
  <c r="D89" i="7"/>
  <c r="N89" i="7"/>
  <c r="V89" i="7"/>
  <c r="D90" i="7"/>
  <c r="N90" i="7"/>
  <c r="V90" i="7"/>
  <c r="D91" i="7"/>
  <c r="N91" i="7"/>
  <c r="V91" i="7"/>
  <c r="D92" i="7"/>
  <c r="N92" i="7"/>
  <c r="V92" i="7"/>
  <c r="D93" i="7"/>
  <c r="N93" i="7"/>
  <c r="V93" i="7"/>
  <c r="D94" i="7"/>
  <c r="N94" i="7"/>
  <c r="V94" i="7"/>
  <c r="D95" i="7"/>
  <c r="N95" i="7"/>
  <c r="V95" i="7"/>
  <c r="D96" i="7"/>
  <c r="N96" i="7"/>
  <c r="V96" i="7"/>
  <c r="D97" i="7"/>
  <c r="N97" i="7"/>
  <c r="V97" i="7"/>
  <c r="D98" i="7"/>
  <c r="N98" i="7"/>
  <c r="V98" i="7"/>
  <c r="D99" i="7"/>
  <c r="N99" i="7"/>
  <c r="V99" i="7"/>
  <c r="D100" i="7"/>
  <c r="N100" i="7"/>
  <c r="V100" i="7"/>
  <c r="D101" i="7"/>
  <c r="N101" i="7"/>
  <c r="V101" i="7"/>
  <c r="D102" i="7"/>
  <c r="N102" i="7"/>
  <c r="V102" i="7"/>
  <c r="D103" i="7"/>
  <c r="N103" i="7"/>
  <c r="V103" i="7"/>
  <c r="D4" i="7"/>
  <c r="N4" i="7"/>
  <c r="V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CX43" i="5"/>
  <c r="X104" i="8"/>
  <c r="CY43" i="5"/>
  <c r="CZ43" i="5"/>
  <c r="Z104" i="8"/>
  <c r="CX44" i="5"/>
  <c r="X105" i="8"/>
  <c r="CY44" i="5"/>
  <c r="CZ44" i="5"/>
  <c r="Z105" i="8"/>
  <c r="CX45" i="5"/>
  <c r="X106" i="8"/>
  <c r="CY45" i="5"/>
  <c r="CZ45" i="5"/>
  <c r="Z106" i="8"/>
  <c r="CX46" i="5"/>
  <c r="X107" i="8"/>
  <c r="CY46" i="5"/>
  <c r="CZ46" i="5"/>
  <c r="Z107" i="8"/>
  <c r="CX47" i="5"/>
  <c r="X108" i="8"/>
  <c r="CY47" i="5"/>
  <c r="CZ47" i="5"/>
  <c r="Z108" i="8"/>
  <c r="CX48" i="5"/>
  <c r="X109" i="8"/>
  <c r="CY48" i="5"/>
  <c r="CZ48" i="5"/>
  <c r="Z109" i="8"/>
  <c r="CX49" i="5"/>
  <c r="X110" i="8"/>
  <c r="CY49" i="5"/>
  <c r="CZ49" i="5"/>
  <c r="Z110" i="8"/>
  <c r="CX50" i="5"/>
  <c r="X111" i="8"/>
  <c r="CY50" i="5"/>
  <c r="CZ50" i="5"/>
  <c r="Z111" i="8"/>
  <c r="CX51" i="5"/>
  <c r="X112" i="8"/>
  <c r="CY51" i="5"/>
  <c r="CZ51" i="5"/>
  <c r="Z112" i="8"/>
  <c r="CX52" i="5"/>
  <c r="X113" i="8"/>
  <c r="CY52" i="5"/>
  <c r="CZ52" i="5"/>
  <c r="Z113" i="8"/>
  <c r="CX53" i="5"/>
  <c r="X114" i="8"/>
  <c r="CY53" i="5"/>
  <c r="CZ53" i="5"/>
  <c r="Z114" i="8"/>
  <c r="CX54" i="5"/>
  <c r="X115" i="8"/>
  <c r="CY54" i="5"/>
  <c r="CZ54" i="5"/>
  <c r="Z115" i="8"/>
  <c r="CX55" i="5"/>
  <c r="X116" i="8"/>
  <c r="CY55" i="5"/>
  <c r="CZ55" i="5"/>
  <c r="Z116" i="8"/>
  <c r="CX56" i="5"/>
  <c r="X117" i="8"/>
  <c r="CY56" i="5"/>
  <c r="CZ56" i="5"/>
  <c r="Z117" i="8"/>
  <c r="CX57" i="5"/>
  <c r="X118" i="8"/>
  <c r="CY57" i="5"/>
  <c r="CZ57" i="5"/>
  <c r="Z118" i="8"/>
  <c r="CX58" i="5"/>
  <c r="X119" i="8"/>
  <c r="CY58" i="5"/>
  <c r="CZ58" i="5"/>
  <c r="Z119" i="8"/>
  <c r="CX59" i="5"/>
  <c r="X120" i="8"/>
  <c r="CY59" i="5"/>
  <c r="CZ59" i="5"/>
  <c r="Z120" i="8"/>
  <c r="CX60" i="5"/>
  <c r="X121" i="8"/>
  <c r="CY60" i="5"/>
  <c r="CZ60" i="5"/>
  <c r="Z121" i="8"/>
  <c r="CX61" i="5"/>
  <c r="X122" i="8"/>
  <c r="CY61" i="5"/>
  <c r="CZ61" i="5"/>
  <c r="Z122" i="8"/>
  <c r="CX62" i="5"/>
  <c r="X123" i="8"/>
  <c r="CY62" i="5"/>
  <c r="CZ62" i="5"/>
  <c r="Z123" i="8"/>
  <c r="CX63" i="5"/>
  <c r="X124" i="8"/>
  <c r="CY63" i="5"/>
  <c r="CZ63" i="5"/>
  <c r="Z124" i="8"/>
  <c r="CX64" i="5"/>
  <c r="X125" i="8"/>
  <c r="CY64" i="5"/>
  <c r="CZ64" i="5"/>
  <c r="Z125" i="8"/>
  <c r="CX65" i="5"/>
  <c r="X126" i="8"/>
  <c r="CY65" i="5"/>
  <c r="CZ65" i="5"/>
  <c r="Z126" i="8"/>
  <c r="CX66" i="5"/>
  <c r="X127" i="8"/>
  <c r="CY66" i="5"/>
  <c r="CZ66" i="5"/>
  <c r="Z127" i="8"/>
  <c r="CX67" i="5"/>
  <c r="X128" i="8"/>
  <c r="CY67" i="5"/>
  <c r="CZ67" i="5"/>
  <c r="Z128" i="8"/>
  <c r="CX68" i="5"/>
  <c r="X129" i="8"/>
  <c r="CY68" i="5"/>
  <c r="CZ68" i="5"/>
  <c r="Z129" i="8"/>
  <c r="CX69" i="5"/>
  <c r="X130" i="8"/>
  <c r="CY69" i="5"/>
  <c r="CZ69" i="5"/>
  <c r="Z130" i="8"/>
  <c r="CX70" i="5"/>
  <c r="X131" i="8"/>
  <c r="CY70" i="5"/>
  <c r="CZ70" i="5"/>
  <c r="Z131" i="8"/>
  <c r="CX71" i="5"/>
  <c r="X132" i="8"/>
  <c r="CY71" i="5"/>
  <c r="CZ71" i="5"/>
  <c r="Z132" i="8"/>
  <c r="CX72" i="5"/>
  <c r="X133" i="8"/>
  <c r="CY72" i="5"/>
  <c r="CZ72" i="5"/>
  <c r="Z133" i="8"/>
  <c r="CX73" i="5"/>
  <c r="X134" i="8"/>
  <c r="CY73" i="5"/>
  <c r="CZ73" i="5"/>
  <c r="Z134" i="8"/>
  <c r="CX74" i="5"/>
  <c r="X135" i="8"/>
  <c r="CY74" i="5"/>
  <c r="CZ74" i="5"/>
  <c r="Z135" i="8"/>
  <c r="CX75" i="5"/>
  <c r="X136" i="8"/>
  <c r="CY75" i="5"/>
  <c r="CZ75" i="5"/>
  <c r="Z136" i="8"/>
  <c r="CX76" i="5"/>
  <c r="X137" i="8"/>
  <c r="CY76" i="5"/>
  <c r="CZ76" i="5"/>
  <c r="Z137" i="8"/>
  <c r="CX77" i="5"/>
  <c r="X138" i="8"/>
  <c r="CY77" i="5"/>
  <c r="CZ77" i="5"/>
  <c r="Z138" i="8"/>
  <c r="CX78" i="5"/>
  <c r="X139" i="8"/>
  <c r="CY78" i="5"/>
  <c r="CZ78" i="5"/>
  <c r="Z139" i="8"/>
  <c r="CX79" i="5"/>
  <c r="X140" i="8"/>
  <c r="CY79" i="5"/>
  <c r="CZ79" i="5"/>
  <c r="Z140" i="8"/>
  <c r="CX80" i="5"/>
  <c r="X141" i="8"/>
  <c r="CY80" i="5"/>
  <c r="CZ80" i="5"/>
  <c r="Z141" i="8"/>
  <c r="CX81" i="5"/>
  <c r="X142" i="8"/>
  <c r="CY81" i="5"/>
  <c r="CZ81" i="5"/>
  <c r="Z142" i="8"/>
  <c r="CX82" i="5"/>
  <c r="X143" i="8"/>
  <c r="CY82" i="5"/>
  <c r="CZ82" i="5"/>
  <c r="Z143" i="8"/>
  <c r="CX83" i="5"/>
  <c r="X144" i="8"/>
  <c r="CY83" i="5"/>
  <c r="CZ83" i="5"/>
  <c r="Z144" i="8"/>
  <c r="CX84" i="5"/>
  <c r="X145" i="8"/>
  <c r="CY84" i="5"/>
  <c r="CZ84" i="5"/>
  <c r="Z145" i="8"/>
  <c r="CX85" i="5"/>
  <c r="X146" i="8"/>
  <c r="CY85" i="5"/>
  <c r="CZ85" i="5"/>
  <c r="Z146" i="8"/>
  <c r="CX86" i="5"/>
  <c r="X147" i="8"/>
  <c r="CY86" i="5"/>
  <c r="CZ86" i="5"/>
  <c r="Z147" i="8"/>
  <c r="CX87" i="5"/>
  <c r="X148" i="8"/>
  <c r="CY87" i="5"/>
  <c r="CZ87" i="5"/>
  <c r="Z148" i="8"/>
  <c r="CX88" i="5"/>
  <c r="X149" i="8"/>
  <c r="CY88" i="5"/>
  <c r="CZ88" i="5"/>
  <c r="Z149" i="8"/>
  <c r="CX89" i="5"/>
  <c r="X150" i="8"/>
  <c r="CY89" i="5"/>
  <c r="CZ89" i="5"/>
  <c r="Z150" i="8"/>
  <c r="CX90" i="5"/>
  <c r="X151" i="8"/>
  <c r="CY90" i="5"/>
  <c r="CZ90" i="5"/>
  <c r="Z151" i="8"/>
  <c r="CX91" i="5"/>
  <c r="X152" i="8"/>
  <c r="CY91" i="5"/>
  <c r="CZ91" i="5"/>
  <c r="Z152" i="8"/>
  <c r="CX92" i="5"/>
  <c r="X153" i="8"/>
  <c r="CY92" i="5"/>
  <c r="CZ92" i="5"/>
  <c r="Z153" i="8"/>
  <c r="CX93" i="5"/>
  <c r="X154" i="8"/>
  <c r="CY93" i="5"/>
  <c r="CZ93" i="5"/>
  <c r="Z154" i="8"/>
  <c r="CX94" i="5"/>
  <c r="X155" i="8"/>
  <c r="CY94" i="5"/>
  <c r="CZ94" i="5"/>
  <c r="Z155" i="8"/>
  <c r="CX95" i="5"/>
  <c r="X156" i="8"/>
  <c r="CY95" i="5"/>
  <c r="CZ95" i="5"/>
  <c r="Z156" i="8"/>
  <c r="CX96" i="5"/>
  <c r="X157" i="8"/>
  <c r="CY96" i="5"/>
  <c r="CZ96" i="5"/>
  <c r="Z157" i="8"/>
  <c r="CX97" i="5"/>
  <c r="X158" i="8"/>
  <c r="CY97" i="5"/>
  <c r="CZ97" i="5"/>
  <c r="Z158" i="8"/>
  <c r="CX98" i="5"/>
  <c r="X159" i="8"/>
  <c r="CY98" i="5"/>
  <c r="CZ98" i="5"/>
  <c r="Z159" i="8"/>
  <c r="CX99" i="5"/>
  <c r="X160" i="8"/>
  <c r="CY99" i="5"/>
  <c r="CZ99" i="5"/>
  <c r="Z160" i="8"/>
  <c r="CX100" i="5"/>
  <c r="X161" i="8"/>
  <c r="CY100" i="5"/>
  <c r="CZ100" i="5"/>
  <c r="Z161" i="8"/>
  <c r="CX101" i="5"/>
  <c r="X162" i="8"/>
  <c r="CY101" i="5"/>
  <c r="CZ101" i="5"/>
  <c r="Z162" i="8"/>
  <c r="CX102" i="5"/>
  <c r="X163" i="8"/>
  <c r="CY102" i="5"/>
  <c r="CZ102" i="5"/>
  <c r="Z163" i="8"/>
  <c r="CX103" i="5"/>
  <c r="X164" i="8"/>
  <c r="CY103" i="5"/>
  <c r="CZ103" i="5"/>
  <c r="Z164" i="8"/>
  <c r="CX104" i="5"/>
  <c r="X165" i="8"/>
  <c r="CY104" i="5"/>
  <c r="CZ104" i="5"/>
  <c r="Z165" i="8"/>
  <c r="CX105" i="5"/>
  <c r="X166" i="8"/>
  <c r="CY105" i="5"/>
  <c r="CZ105" i="5"/>
  <c r="Z166" i="8"/>
  <c r="CX106" i="5"/>
  <c r="X167" i="8"/>
  <c r="CY106" i="5"/>
  <c r="CZ106" i="5"/>
  <c r="Z167" i="8"/>
  <c r="CX107" i="5"/>
  <c r="X168" i="8"/>
  <c r="CY107" i="5"/>
  <c r="CZ107" i="5"/>
  <c r="Z168" i="8"/>
  <c r="CX108" i="5"/>
  <c r="X169" i="8"/>
  <c r="CY108" i="5"/>
  <c r="CZ108" i="5"/>
  <c r="Z169" i="8"/>
  <c r="CX109" i="5"/>
  <c r="X170" i="8"/>
  <c r="CY109" i="5"/>
  <c r="CZ109" i="5"/>
  <c r="Z170" i="8"/>
  <c r="CX110" i="5"/>
  <c r="X171" i="8"/>
  <c r="CY110" i="5"/>
  <c r="CZ110" i="5"/>
  <c r="Z171" i="8"/>
  <c r="CX111" i="5"/>
  <c r="X172" i="8"/>
  <c r="CY111" i="5"/>
  <c r="CZ111" i="5"/>
  <c r="Z172" i="8"/>
  <c r="CX112" i="5"/>
  <c r="X173" i="8"/>
  <c r="CY112" i="5"/>
  <c r="CZ112" i="5"/>
  <c r="Z173" i="8"/>
  <c r="CX113" i="5"/>
  <c r="X174" i="8"/>
  <c r="CY113" i="5"/>
  <c r="CZ113" i="5"/>
  <c r="Z174" i="8"/>
  <c r="CX114" i="5"/>
  <c r="X175" i="8"/>
  <c r="CY114" i="5"/>
  <c r="CZ114" i="5"/>
  <c r="Z175" i="8"/>
  <c r="CX115" i="5"/>
  <c r="X176" i="8"/>
  <c r="CY115" i="5"/>
  <c r="CZ115" i="5"/>
  <c r="Z176" i="8"/>
  <c r="CX116" i="5"/>
  <c r="X177" i="8"/>
  <c r="CY116" i="5"/>
  <c r="CZ116" i="5"/>
  <c r="Z177" i="8"/>
  <c r="CX117" i="5"/>
  <c r="X178" i="8"/>
  <c r="CY117" i="5"/>
  <c r="CZ117" i="5"/>
  <c r="Z178" i="8"/>
  <c r="CX118" i="5"/>
  <c r="X179" i="8"/>
  <c r="CY118" i="5"/>
  <c r="CZ118" i="5"/>
  <c r="Z179" i="8"/>
  <c r="CX119" i="5"/>
  <c r="X180" i="8"/>
  <c r="CY119" i="5"/>
  <c r="CZ119" i="5"/>
  <c r="Z180" i="8"/>
  <c r="CX120" i="5"/>
  <c r="X181" i="8"/>
  <c r="CY120" i="5"/>
  <c r="CZ120" i="5"/>
  <c r="Z181" i="8"/>
  <c r="CX121" i="5"/>
  <c r="X182" i="8"/>
  <c r="CY121" i="5"/>
  <c r="CZ121" i="5"/>
  <c r="Z182" i="8"/>
  <c r="CX122" i="5"/>
  <c r="X183" i="8"/>
  <c r="CY122" i="5"/>
  <c r="CZ122" i="5"/>
  <c r="Z183" i="8"/>
  <c r="CX123" i="5"/>
  <c r="X184" i="8"/>
  <c r="CY123" i="5"/>
  <c r="CZ123" i="5"/>
  <c r="Z184" i="8"/>
  <c r="CX124" i="5"/>
  <c r="X185" i="8"/>
  <c r="CY124" i="5"/>
  <c r="CZ124" i="5"/>
  <c r="Z185" i="8"/>
  <c r="CX125" i="5"/>
  <c r="X186" i="8"/>
  <c r="CY125" i="5"/>
  <c r="CZ125" i="5"/>
  <c r="Z186" i="8"/>
  <c r="CX126" i="5"/>
  <c r="X187" i="8"/>
  <c r="CY126" i="5"/>
  <c r="CZ126" i="5"/>
  <c r="Z187" i="8"/>
  <c r="CX127" i="5"/>
  <c r="X188" i="8"/>
  <c r="CY127" i="5"/>
  <c r="CZ127" i="5"/>
  <c r="Z188" i="8"/>
  <c r="CX128" i="5"/>
  <c r="X189" i="8"/>
  <c r="CY128" i="5"/>
  <c r="CZ128" i="5"/>
  <c r="Z189" i="8"/>
  <c r="CX129" i="5"/>
  <c r="X190" i="8"/>
  <c r="CY129" i="5"/>
  <c r="CZ129" i="5"/>
  <c r="Z190" i="8"/>
  <c r="CX130" i="5"/>
  <c r="X191" i="8"/>
  <c r="CY130" i="5"/>
  <c r="CZ130" i="5"/>
  <c r="Z191" i="8"/>
  <c r="CX131" i="5"/>
  <c r="X192" i="8"/>
  <c r="CY131" i="5"/>
  <c r="CZ131" i="5"/>
  <c r="Z192" i="8"/>
  <c r="CX132" i="5"/>
  <c r="X193" i="8"/>
  <c r="CY132" i="5"/>
  <c r="CZ132" i="5"/>
  <c r="Z193" i="8"/>
  <c r="CX133" i="5"/>
  <c r="X194" i="8"/>
  <c r="CY133" i="5"/>
  <c r="CZ133" i="5"/>
  <c r="Z194" i="8"/>
  <c r="CX134" i="5"/>
  <c r="X195" i="8"/>
  <c r="CY134" i="5"/>
  <c r="CZ134" i="5"/>
  <c r="Z195" i="8"/>
  <c r="CX135" i="5"/>
  <c r="X196" i="8"/>
  <c r="CY135" i="5"/>
  <c r="CZ135" i="5"/>
  <c r="Z196" i="8"/>
  <c r="CX136" i="5"/>
  <c r="X197" i="8"/>
  <c r="CY136" i="5"/>
  <c r="CZ136" i="5"/>
  <c r="Z197" i="8"/>
  <c r="CX137" i="5"/>
  <c r="X198" i="8"/>
  <c r="CY137" i="5"/>
  <c r="CZ137" i="5"/>
  <c r="Z198" i="8"/>
  <c r="CX138" i="5"/>
  <c r="X199" i="8"/>
  <c r="CY138" i="5"/>
  <c r="CZ138" i="5"/>
  <c r="Z199" i="8"/>
  <c r="CX139" i="5"/>
  <c r="X200" i="8"/>
  <c r="CY139" i="5"/>
  <c r="CZ139" i="5"/>
  <c r="Z200" i="8"/>
  <c r="CX140" i="5"/>
  <c r="X201" i="8"/>
  <c r="CY140" i="5"/>
  <c r="CZ140" i="5"/>
  <c r="Z201" i="8"/>
  <c r="CX141" i="5"/>
  <c r="X202" i="8"/>
  <c r="CY141" i="5"/>
  <c r="CZ141" i="5"/>
  <c r="Z202" i="8"/>
  <c r="CY42" i="5"/>
  <c r="CZ42" i="5"/>
  <c r="Z103" i="8"/>
  <c r="CX42" i="5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CL42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CI42" i="5"/>
  <c r="CM42" i="5"/>
  <c r="CJ42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J4" i="9"/>
  <c r="I4" i="9"/>
  <c r="J2" i="9"/>
  <c r="I2" i="9"/>
  <c r="J3" i="9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7" i="2"/>
  <c r="L37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C37" i="2"/>
  <c r="K37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H37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E37" i="2"/>
  <c r="N37" i="2"/>
  <c r="F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B13" i="2"/>
  <c r="AD11" i="2"/>
  <c r="B14" i="2"/>
  <c r="B15" i="2"/>
  <c r="AD12" i="2"/>
  <c r="B16" i="2"/>
  <c r="B17" i="2"/>
  <c r="B18" i="2"/>
  <c r="B19" i="2"/>
  <c r="AD13" i="2"/>
  <c r="B20" i="2"/>
  <c r="AD14" i="2"/>
  <c r="B21" i="2"/>
  <c r="B22" i="2"/>
  <c r="B23" i="2"/>
  <c r="B24" i="2"/>
  <c r="B25" i="2"/>
  <c r="AD15" i="2"/>
  <c r="B26" i="2"/>
  <c r="B27" i="2"/>
  <c r="AD16" i="2"/>
  <c r="B28" i="2"/>
  <c r="B29" i="2"/>
  <c r="B30" i="2"/>
  <c r="AD17" i="2"/>
  <c r="B31" i="2"/>
  <c r="B32" i="2"/>
  <c r="B33" i="2"/>
  <c r="B34" i="2"/>
  <c r="AD18" i="2"/>
  <c r="B35" i="2"/>
  <c r="B36" i="2"/>
  <c r="B37" i="2"/>
  <c r="AD19" i="2"/>
  <c r="B38" i="2"/>
  <c r="B39" i="2"/>
  <c r="B40" i="2"/>
  <c r="AD20" i="2"/>
  <c r="B41" i="2"/>
  <c r="AD21" i="2"/>
  <c r="B42" i="2"/>
  <c r="AD22" i="2"/>
  <c r="B43" i="2"/>
  <c r="B44" i="2"/>
  <c r="B45" i="2"/>
  <c r="AD23" i="2"/>
  <c r="B46" i="2"/>
  <c r="AD24" i="2"/>
  <c r="B47" i="2"/>
  <c r="AD25" i="2"/>
  <c r="B48" i="2"/>
  <c r="AD26" i="2"/>
  <c r="B49" i="2"/>
  <c r="AD27" i="2"/>
  <c r="B50" i="2"/>
  <c r="AD28" i="2"/>
  <c r="B51" i="2"/>
  <c r="B52" i="2"/>
  <c r="AD29" i="2"/>
  <c r="B53" i="2"/>
  <c r="B54" i="2"/>
  <c r="AD30" i="2"/>
  <c r="B55" i="2"/>
  <c r="AD31" i="2"/>
  <c r="B56" i="2"/>
  <c r="B57" i="2"/>
  <c r="B58" i="2"/>
  <c r="AD32" i="2"/>
  <c r="B59" i="2"/>
  <c r="AD33" i="2"/>
  <c r="B60" i="2"/>
  <c r="AD34" i="2"/>
  <c r="B61" i="2"/>
  <c r="AD35" i="2"/>
  <c r="B62" i="2"/>
  <c r="AD36" i="2"/>
  <c r="B63" i="2"/>
  <c r="AD37" i="2"/>
  <c r="B64" i="2"/>
  <c r="B65" i="2"/>
  <c r="B66" i="2"/>
  <c r="AD38" i="2"/>
  <c r="B67" i="2"/>
  <c r="B68" i="2"/>
  <c r="AD39" i="2"/>
  <c r="B69" i="2"/>
  <c r="B70" i="2"/>
  <c r="AD40" i="2"/>
  <c r="B71" i="2"/>
  <c r="AD41" i="2"/>
  <c r="B72" i="2"/>
  <c r="AD42" i="2"/>
  <c r="B73" i="2"/>
  <c r="AD43" i="2"/>
  <c r="B74" i="2"/>
  <c r="AD44" i="2"/>
  <c r="B75" i="2"/>
  <c r="AD45" i="2"/>
  <c r="B76" i="2"/>
  <c r="AD46" i="2"/>
  <c r="B77" i="2"/>
  <c r="AD47" i="2"/>
  <c r="B78" i="2"/>
  <c r="AD48" i="2"/>
  <c r="B79" i="2"/>
  <c r="AD49" i="2"/>
  <c r="B80" i="2"/>
  <c r="AD50" i="2"/>
  <c r="B81" i="2"/>
  <c r="AD5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AD5" i="2"/>
  <c r="B5" i="2"/>
  <c r="AD6" i="2"/>
  <c r="B6" i="2"/>
  <c r="AD7" i="2"/>
  <c r="B7" i="2"/>
  <c r="AD8" i="2"/>
  <c r="B8" i="2"/>
  <c r="B9" i="2"/>
  <c r="AD9" i="2"/>
  <c r="B10" i="2"/>
  <c r="B11" i="2"/>
  <c r="B12" i="2"/>
  <c r="AD4" i="2"/>
  <c r="B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D8" i="13"/>
  <c r="A5" i="13"/>
  <c r="AE8" i="13"/>
  <c r="AJ208" i="8"/>
  <c r="AD30" i="13"/>
  <c r="AE30" i="13"/>
  <c r="AJ230" i="8"/>
  <c r="AC5" i="13"/>
  <c r="AD5" i="13"/>
  <c r="AC6" i="13"/>
  <c r="AD6" i="13"/>
  <c r="AE6" i="13"/>
  <c r="AC7" i="13"/>
  <c r="AD7" i="13"/>
  <c r="AC8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0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AI15" i="7"/>
  <c r="AG15" i="7"/>
  <c r="AE15" i="7"/>
  <c r="BA14" i="7"/>
  <c r="AY14" i="7"/>
  <c r="AW14" i="7"/>
  <c r="AU14" i="7"/>
  <c r="AS14" i="7"/>
  <c r="AQ14" i="7"/>
  <c r="AO14" i="7"/>
  <c r="AM14" i="7"/>
  <c r="AK14" i="7"/>
  <c r="AI14" i="7"/>
  <c r="AG14" i="7"/>
  <c r="AE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<sst xmlns="http://schemas.openxmlformats.org/spreadsheetml/2006/main" count="6486" uniqueCount="2525">
  <si>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</si>
  <si>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</si>
  <si>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</si>
  <si>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</si>
  <si>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</si>
  <si>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</si>
  <si>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</si>
  <si>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</si>
  <si>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</si>
  <si>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</si>
  <si>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</si>
  <si>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</si>
  <si>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</si>
  <si>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</si>
  <si>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</si>
  <si>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</si>
  <si>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</si>
  <si>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</si>
  <si>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</si>
  <si>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</si>
  <si>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</si>
  <si>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</si>
  <si>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</si>
  <si>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</si>
  <si>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</si>
  <si>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</si>
  <si>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</si>
  <si>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</si>
  <si>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</si>
  <si>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</si>
  <si>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</si>
  <si>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</si>
  <si>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</si>
  <si>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</si>
  <si>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</si>
  <si>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</si>
  <si>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</si>
  <si>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</si>
  <si>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</si>
  <si>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</si>
  <si>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</si>
  <si>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</si>
  <si>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</si>
  <si>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</si>
  <si>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</si>
  <si>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</si>
  <si>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</si>
  <si>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</si>
  <si>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</si>
  <si>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</si>
  <si>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</si>
  <si>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</si>
  <si>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</si>
  <si>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</si>
  <si>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</si>
  <si>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</si>
  <si>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</si>
  <si>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</si>
  <si>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</si>
  <si>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</si>
  <si>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</si>
  <si>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</si>
  <si>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</si>
  <si>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</si>
  <si>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</si>
  <si>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</si>
  <si>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</si>
  <si>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</si>
  <si>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</si>
  <si>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</si>
  <si>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</si>
  <si>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</si>
  <si>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</si>
  <si>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</si>
  <si>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</si>
  <si>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</si>
  <si>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</si>
  <si>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</si>
  <si>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</si>
  <si>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</si>
  <si>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</si>
  <si>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</si>
  <si>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</si>
  <si>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</si>
  <si>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</si>
  <si>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</si>
  <si>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</si>
  <si>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</si>
  <si>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</si>
  <si>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</si>
  <si>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</si>
  <si>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</si>
  <si>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</si>
  <si>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</si>
  <si>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</si>
  <si>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</si>
  <si>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</si>
  <si>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</si>
  <si>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</si>
  <si>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</si>
  <si>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</si>
  <si>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</si>
  <si>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</si>
  <si>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</si>
  <si>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</si>
  <si>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</si>
  <si>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</si>
  <si>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</si>
  <si>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</si>
  <si>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</si>
  <si>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</si>
  <si>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</si>
  <si>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</si>
  <si>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</si>
  <si>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</si>
  <si>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</si>
  <si>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</si>
  <si>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</si>
  <si>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</si>
  <si>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</si>
  <si>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</si>
  <si>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</si>
  <si>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</si>
  <si>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</si>
  <si>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</si>
  <si>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</si>
  <si>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</si>
  <si>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</si>
  <si>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</si>
  <si>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</si>
  <si>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</si>
  <si>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</si>
  <si>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</si>
  <si>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</si>
  <si>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</si>
  <si>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</si>
  <si>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</si>
  <si>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</si>
  <si>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</si>
  <si>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</si>
  <si>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</si>
  <si>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</si>
  <si>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</si>
  <si>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</si>
  <si>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</si>
  <si>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</si>
  <si>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</si>
  <si>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</si>
  <si>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</si>
  <si>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</si>
  <si>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</si>
  <si>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</si>
  <si>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</si>
  <si>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</si>
  <si>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</si>
  <si>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</si>
  <si>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</si>
  <si>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</si>
  <si>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</si>
  <si>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</si>
  <si>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</si>
  <si>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</si>
  <si>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</si>
  <si>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</si>
  <si>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</si>
  <si>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</si>
  <si>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</si>
  <si>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</si>
  <si>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</si>
  <si>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</si>
  <si>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</si>
  <si>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</si>
  <si>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</si>
  <si>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</si>
  <si>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</si>
  <si>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</si>
  <si>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</si>
  <si>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</si>
  <si>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</si>
  <si>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</si>
  <si>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</si>
  <si>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</si>
  <si>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</si>
  <si>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</si>
  <si>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</si>
  <si>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</si>
  <si>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</si>
  <si>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</si>
  <si>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</si>
  <si>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</si>
  <si>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</si>
  <si>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</si>
  <si>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</si>
  <si>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</si>
  <si>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</si>
  <si>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</si>
  <si>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</si>
  <si>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</si>
  <si>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</si>
  <si>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</si>
  <si>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</si>
  <si>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</si>
  <si>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</si>
  <si>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</si>
  <si>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</si>
  <si>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</si>
  <si>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</si>
  <si>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</si>
  <si>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</si>
  <si>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</si>
  <si>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</si>
  <si>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</si>
  <si>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</si>
  <si>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</si>
  <si>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</si>
  <si>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</si>
  <si>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</si>
  <si>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</si>
  <si>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</si>
  <si>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</si>
  <si>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</si>
  <si>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</si>
  <si>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</si>
  <si>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</si>
  <si>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</si>
  <si>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</si>
  <si>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</si>
  <si>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</si>
  <si>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</si>
  <si>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</si>
  <si>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</si>
  <si>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</si>
  <si>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</si>
  <si>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</si>
  <si>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</si>
  <si>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</si>
  <si>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</si>
  <si>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</si>
  <si>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</si>
  <si>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</si>
  <si>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</si>
  <si>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</si>
  <si>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</si>
  <si>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</si>
  <si>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</si>
  <si>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</si>
  <si>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</si>
  <si>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</si>
  <si>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</si>
  <si>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</si>
  <si>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</si>
  <si>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</si>
  <si>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</si>
  <si>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</si>
  <si>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</si>
  <si>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</si>
  <si>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</si>
  <si>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</si>
  <si>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</si>
  <si>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</si>
  <si>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</si>
  <si>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</si>
  <si>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</si>
  <si>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</si>
  <si>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</si>
  <si>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</si>
  <si>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</si>
  <si>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</si>
  <si>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</si>
  <si>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</si>
  <si>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</si>
  <si>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</si>
  <si>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</si>
  <si>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</si>
  <si>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</si>
  <si>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</si>
  <si>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</si>
  <si>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</si>
  <si>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</si>
  <si>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</si>
  <si>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</si>
  <si>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</si>
  <si>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</si>
  <si>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</si>
  <si>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</si>
  <si>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</si>
  <si>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</si>
  <si>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</si>
  <si>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</si>
  <si>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</si>
  <si>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</si>
  <si>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</si>
  <si>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</si>
  <si>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</si>
  <si>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</si>
  <si>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</si>
  <si>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</si>
  <si>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</si>
  <si>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</si>
  <si>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</si>
  <si>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</si>
  <si>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</si>
  <si>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</si>
  <si>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</si>
  <si>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</si>
  <si>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</si>
  <si>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</si>
  <si>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</si>
  <si>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</si>
  <si>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</si>
  <si>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</si>
  <si>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</si>
  <si>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</si>
  <si>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</si>
  <si>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</si>
  <si>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</si>
  <si>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</si>
  <si>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</si>
  <si>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</si>
  <si>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</si>
  <si>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</si>
  <si>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</si>
  <si>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</si>
  <si>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</si>
  <si>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</si>
  <si>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</si>
  <si>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</si>
  <si>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</si>
  <si>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</si>
  <si>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</si>
  <si>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</si>
  <si>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</si>
  <si>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</si>
  <si>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</si>
  <si>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</si>
  <si>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</si>
  <si>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</si>
  <si>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</si>
  <si>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</si>
  <si>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</si>
  <si>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</si>
  <si>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</si>
  <si>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</si>
  <si>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</si>
  <si>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</si>
  <si>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</si>
  <si>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</si>
  <si>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</si>
  <si>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</si>
  <si>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</si>
  <si>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</si>
  <si>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</si>
  <si>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</si>
  <si>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</si>
  <si>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</si>
  <si>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</si>
  <si>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</si>
  <si>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</si>
  <si>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</si>
  <si>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</si>
  <si>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</si>
  <si>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</si>
  <si>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</si>
  <si>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</si>
  <si>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</si>
  <si>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</si>
  <si>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</si>
  <si>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</si>
  <si>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</si>
  <si>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</si>
  <si>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</si>
  <si>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</si>
  <si>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</si>
  <si>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</si>
  <si>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</si>
  <si>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</si>
  <si>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</si>
  <si>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</si>
  <si>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</si>
  <si>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</si>
  <si>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</si>
  <si>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</si>
  <si>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</si>
  <si>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</si>
  <si>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</si>
  <si>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</si>
  <si>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</si>
  <si>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</si>
  <si>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</si>
  <si>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</si>
  <si>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</si>
  <si>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</si>
  <si>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</si>
  <si>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</si>
  <si>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</si>
  <si>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</si>
  <si>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</si>
  <si>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</si>
  <si>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</si>
  <si>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</si>
  <si>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</si>
  <si>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</si>
  <si>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</si>
  <si>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</si>
  <si>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</si>
  <si>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</si>
  <si>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</si>
  <si>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</si>
  <si>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</si>
  <si>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</si>
  <si>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</si>
  <si>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</si>
  <si>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</si>
  <si>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</si>
  <si>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</si>
  <si>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</si>
  <si>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</si>
  <si>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</si>
  <si>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</si>
  <si>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</si>
  <si>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</si>
  <si>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</si>
  <si>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</si>
  <si>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</si>
  <si>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</si>
  <si>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</si>
  <si>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</si>
  <si>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</si>
  <si>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</si>
  <si>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</si>
  <si>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</si>
  <si>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</si>
  <si>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</si>
  <si>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</si>
  <si>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</si>
  <si>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</si>
  <si>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</si>
  <si>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</si>
  <si>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</si>
  <si>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</si>
  <si>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</si>
  <si>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</si>
  <si>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</si>
  <si>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</si>
  <si>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</si>
  <si>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</si>
  <si>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</si>
  <si>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</si>
  <si>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</si>
  <si>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</si>
  <si>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</si>
  <si>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</si>
  <si>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</si>
  <si>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</si>
  <si>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</si>
  <si>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</si>
  <si>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</si>
  <si>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</si>
  <si>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</si>
  <si>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</si>
  <si>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</si>
  <si>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</si>
  <si>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</si>
  <si>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</si>
  <si>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</si>
  <si>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</si>
  <si>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</si>
  <si>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</si>
  <si>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</si>
  <si>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</si>
  <si>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</si>
  <si>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</si>
  <si>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</si>
  <si>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</si>
  <si>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</si>
  <si>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</si>
  <si>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</si>
  <si>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</si>
  <si>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</si>
  <si>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</si>
  <si>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</si>
  <si>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</si>
  <si>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</si>
  <si>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</si>
  <si>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</si>
  <si>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</si>
  <si>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</si>
  <si>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</si>
  <si>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</si>
  <si>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</si>
  <si>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</si>
  <si>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</si>
  <si>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</si>
  <si>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</si>
  <si>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</si>
  <si>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</si>
  <si>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</si>
  <si>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</si>
  <si>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</si>
  <si>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</si>
  <si>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</si>
  <si>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</si>
  <si>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</si>
  <si>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</si>
  <si>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</si>
  <si>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</si>
  <si>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</si>
  <si>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</si>
  <si>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</si>
  <si>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</si>
  <si>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</si>
  <si>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</si>
  <si>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</si>
  <si>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</si>
  <si>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</si>
  <si>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</si>
  <si>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</si>
  <si>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</si>
  <si>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</si>
  <si>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</si>
  <si>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</si>
  <si>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</si>
  <si>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</si>
  <si>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</si>
  <si>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</si>
  <si>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</si>
  <si>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</si>
  <si>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</si>
  <si>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</si>
  <si>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</si>
  <si>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</si>
  <si>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</si>
  <si>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</si>
  <si>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</si>
  <si>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</si>
  <si>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</si>
  <si>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</si>
  <si>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</si>
  <si>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</si>
  <si>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</si>
  <si>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</si>
  <si>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</si>
  <si>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</si>
  <si>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</si>
  <si>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</si>
  <si>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</si>
  <si>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</si>
  <si>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</si>
  <si>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</si>
  <si>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</si>
  <si>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</si>
  <si>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</si>
  <si>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</si>
  <si>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</si>
  <si>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</si>
  <si>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</si>
  <si>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</si>
  <si>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</si>
  <si>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</si>
  <si>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</si>
  <si>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</si>
  <si>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</si>
  <si>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</si>
  <si>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</si>
  <si>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</si>
  <si>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</si>
  <si>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</si>
  <si>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</si>
  <si>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</si>
  <si>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</si>
  <si>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</si>
  <si>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</si>
  <si>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</si>
  <si>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</si>
  <si>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</si>
  <si>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</si>
  <si>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</si>
  <si>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</si>
  <si>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</si>
  <si>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</si>
  <si>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</si>
  <si>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</si>
  <si>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</si>
  <si>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</si>
  <si>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</si>
  <si>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</si>
  <si>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</si>
  <si>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</si>
  <si>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</si>
  <si>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</si>
  <si>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</si>
  <si>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</si>
  <si>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</si>
  <si>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</si>
  <si>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</si>
  <si>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</si>
  <si>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</si>
  <si>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</si>
  <si>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</si>
  <si>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</si>
  <si>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</si>
  <si>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</si>
  <si>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</si>
  <si>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</si>
  <si>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</si>
  <si>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</si>
  <si>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</si>
  <si>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</si>
  <si>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</si>
  <si>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</si>
  <si>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</si>
  <si>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</si>
  <si>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</si>
  <si>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</si>
  <si>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</si>
  <si>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</si>
  <si>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</si>
  <si>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</si>
  <si>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</si>
  <si>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</si>
  <si>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</si>
  <si>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</si>
  <si>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</si>
  <si>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</si>
  <si>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</si>
  <si>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</si>
  <si>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</si>
  <si>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</si>
  <si>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</si>
  <si>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</si>
  <si>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</si>
  <si>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</si>
  <si>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</si>
  <si>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</si>
  <si>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</si>
  <si>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</si>
  <si>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</si>
  <si>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</si>
  <si>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</si>
  <si>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</si>
  <si>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</si>
  <si>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</si>
  <si>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</si>
  <si>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</si>
  <si>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</si>
  <si>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</si>
  <si>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</si>
  <si>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</si>
  <si>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</si>
  <si>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</si>
  <si>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</si>
  <si>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</si>
  <si>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</si>
  <si>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</si>
  <si>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</si>
  <si>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</si>
  <si>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</si>
  <si>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</si>
  <si>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</si>
  <si>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</si>
  <si>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</si>
  <si>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</si>
  <si>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</si>
  <si>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</si>
  <si>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</si>
  <si>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</si>
  <si>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</si>
  <si>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</si>
  <si>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</si>
  <si>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</si>
  <si>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</si>
  <si>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</si>
  <si>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</si>
  <si>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</si>
  <si>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</si>
  <si>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</si>
  <si>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</si>
  <si>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</si>
  <si>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</si>
  <si>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</si>
  <si>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</si>
  <si>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</si>
  <si>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</si>
  <si>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</si>
  <si>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</si>
  <si>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</si>
  <si>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</si>
  <si>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</si>
  <si>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</si>
  <si>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</si>
  <si>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</si>
  <si>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</si>
  <si>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</si>
  <si>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</si>
  <si>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</si>
  <si>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</si>
  <si>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</si>
  <si>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</si>
  <si>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</si>
  <si>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</si>
  <si>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</si>
  <si>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</si>
  <si>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</si>
  <si>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</si>
  <si>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</si>
  <si>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</si>
  <si>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</si>
  <si>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</si>
  <si>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</si>
  <si>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</si>
  <si>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</si>
  <si>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</si>
  <si>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</si>
  <si>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</si>
  <si>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</si>
  <si>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</si>
  <si>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</si>
  <si>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</si>
  <si>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</si>
  <si>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</si>
  <si>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</si>
  <si>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</si>
  <si>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</si>
  <si>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</si>
  <si>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</si>
  <si>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</si>
  <si>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</si>
  <si>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</si>
  <si>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</si>
  <si>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</si>
  <si>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</si>
  <si>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</si>
  <si>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</si>
  <si>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</si>
  <si>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</si>
  <si>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</si>
  <si>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</si>
  <si>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</si>
  <si>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</si>
  <si>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</si>
  <si>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</si>
  <si>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</si>
  <si>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</si>
  <si>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</si>
  <si>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</si>
  <si>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</si>
  <si>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</si>
  <si>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</si>
  <si>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</si>
  <si>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</si>
  <si>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</si>
  <si>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</si>
  <si>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</si>
  <si>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</si>
  <si>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</si>
  <si>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</si>
  <si>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</si>
  <si>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</si>
  <si>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</si>
  <si>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</si>
  <si>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</si>
  <si>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</si>
  <si>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</si>
  <si>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</si>
  <si>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</si>
  <si>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</si>
  <si>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</si>
  <si>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</si>
  <si>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</si>
  <si>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</si>
  <si>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</si>
  <si>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</si>
  <si>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</si>
  <si>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</si>
  <si>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</si>
  <si>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</si>
  <si>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</si>
  <si>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</si>
  <si>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</si>
  <si>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</si>
  <si>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</si>
  <si>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</si>
  <si>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</si>
  <si>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</si>
  <si>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</si>
  <si>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</si>
  <si>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</si>
  <si>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</si>
  <si>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</si>
  <si>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</si>
  <si>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</si>
  <si>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</si>
  <si>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</si>
  <si>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</si>
  <si>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</si>
  <si>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</si>
  <si>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</si>
  <si>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</si>
  <si>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</si>
  <si>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</si>
  <si>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</si>
  <si>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</si>
  <si>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</si>
  <si>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</si>
  <si>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</si>
  <si>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</si>
  <si>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</si>
  <si>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</si>
  <si>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</si>
  <si>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</si>
  <si>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</si>
  <si>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</si>
  <si>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</si>
  <si>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</si>
  <si>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</si>
  <si>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</si>
  <si>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</si>
  <si>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</si>
  <si>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</si>
  <si>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</si>
  <si>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</si>
  <si>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</si>
  <si>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</si>
  <si>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</si>
  <si>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</si>
  <si>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</si>
  <si>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</si>
  <si>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</si>
  <si>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</si>
  <si>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</si>
  <si>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</si>
  <si>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</si>
  <si>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</si>
  <si>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</si>
  <si>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</si>
  <si>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</si>
  <si>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</si>
  <si>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</si>
  <si>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</si>
  <si>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</si>
  <si>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</si>
  <si>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</si>
  <si>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</si>
  <si>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</si>
  <si>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</si>
  <si>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</si>
  <si>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</si>
  <si>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</si>
  <si>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</si>
  <si>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</si>
  <si>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</si>
  <si>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</si>
  <si>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</si>
  <si>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</si>
  <si>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</si>
  <si>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</si>
  <si>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</si>
  <si>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</si>
  <si>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</si>
  <si>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</si>
  <si>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</si>
  <si>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</si>
  <si>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</si>
  <si>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</si>
  <si>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</si>
  <si>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</si>
  <si>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</si>
  <si>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</si>
  <si>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</si>
  <si>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</si>
  <si>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</si>
  <si>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</si>
  <si>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</si>
  <si>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</si>
  <si>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</si>
  <si>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</si>
  <si>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</si>
  <si>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</si>
  <si>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</si>
  <si>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</si>
  <si>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</si>
  <si>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</si>
  <si>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</si>
  <si>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</si>
  <si>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</si>
  <si>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</si>
  <si>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</si>
  <si>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</si>
  <si>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</si>
  <si>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</si>
  <si>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</si>
  <si>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</si>
  <si>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</si>
  <si>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</si>
  <si>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</si>
  <si>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</si>
  <si>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</si>
  <si>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</si>
  <si>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</si>
  <si>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</si>
  <si>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</si>
  <si>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</si>
  <si>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</si>
  <si>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</si>
  <si>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</si>
  <si>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</si>
  <si>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</si>
  <si>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</si>
  <si>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</si>
  <si>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</si>
  <si>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</si>
  <si>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</si>
  <si>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</si>
  <si>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</si>
  <si>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</si>
  <si>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</si>
  <si>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</si>
  <si>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</si>
  <si>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</si>
  <si>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</si>
  <si>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</si>
  <si>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</si>
  <si>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</si>
  <si>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</si>
  <si>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</si>
  <si>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</si>
  <si>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</si>
  <si>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</si>
  <si>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</si>
  <si>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</si>
  <si>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</si>
  <si>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</si>
  <si>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</si>
  <si>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</si>
  <si>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</si>
  <si>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</si>
  <si>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</si>
  <si>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</si>
  <si>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</si>
  <si>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</si>
  <si>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</si>
  <si>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</si>
  <si>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</si>
  <si>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</si>
  <si>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</si>
  <si>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</si>
  <si>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</si>
  <si>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</si>
  <si>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</si>
  <si>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</si>
  <si>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</si>
  <si>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</si>
  <si>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</si>
  <si>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</si>
  <si>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</si>
  <si>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</si>
  <si>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</si>
  <si>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</si>
  <si>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</si>
  <si>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</si>
  <si>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</si>
  <si>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</si>
  <si>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</si>
  <si>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</si>
  <si>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</si>
  <si>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</si>
  <si>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</si>
  <si>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</si>
  <si>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</si>
  <si>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</si>
  <si>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</si>
  <si>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</si>
  <si>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</si>
  <si>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</si>
  <si>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</si>
  <si>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</si>
  <si>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</si>
  <si>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</si>
  <si>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</si>
  <si>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</si>
  <si>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</si>
  <si>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</si>
  <si>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</si>
  <si>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</si>
  <si>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</si>
  <si>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</si>
  <si>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</si>
  <si>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</si>
  <si>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</si>
  <si>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</si>
  <si>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</si>
  <si>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</si>
  <si>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</si>
  <si>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</si>
  <si>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</si>
  <si>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</si>
  <si>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</si>
  <si>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</si>
  <si>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</si>
  <si>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</si>
  <si>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</si>
  <si>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</si>
  <si>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</si>
  <si>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</si>
  <si>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</si>
  <si>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</si>
  <si>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</si>
  <si>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</si>
  <si>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</si>
  <si>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</si>
  <si>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</si>
  <si>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</si>
  <si>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</si>
  <si>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</si>
  <si>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</si>
  <si>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</si>
  <si>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</si>
  <si>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</si>
  <si>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</si>
  <si>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</si>
  <si>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</si>
  <si>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</si>
  <si>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</si>
  <si>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</si>
  <si>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</si>
  <si>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</si>
  <si>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</si>
  <si>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</si>
  <si>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</si>
  <si>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</si>
  <si>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</si>
  <si>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</si>
  <si>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</si>
  <si>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</si>
  <si>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</si>
  <si>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</si>
  <si>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</si>
  <si>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</si>
  <si>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</si>
  <si>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</si>
  <si>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</si>
  <si>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</si>
  <si>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</si>
  <si>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</si>
  <si>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</si>
  <si>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</si>
  <si>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</si>
  <si>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</si>
  <si>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</si>
  <si>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</si>
  <si>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</si>
  <si>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</si>
  <si>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</si>
  <si>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</si>
  <si>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</si>
  <si>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</si>
  <si>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</si>
  <si>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</si>
  <si>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</si>
  <si>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</si>
  <si>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</si>
  <si>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</si>
  <si>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</si>
  <si>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</si>
  <si>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</si>
  <si>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</si>
  <si>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</si>
  <si>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</si>
  <si>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</si>
  <si>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</si>
  <si>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</si>
  <si>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</si>
  <si>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</si>
  <si>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</si>
  <si>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</si>
  <si>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</si>
  <si>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</si>
  <si>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</si>
  <si>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</si>
  <si>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</si>
  <si>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</si>
  <si>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</si>
  <si>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</si>
  <si>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</si>
  <si>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</si>
  <si>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</si>
  <si>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</si>
  <si>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</si>
  <si>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</si>
  <si>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</si>
  <si>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</si>
  <si>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</si>
  <si>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</si>
  <si>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</si>
  <si>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</si>
  <si>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</si>
  <si>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</si>
  <si>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</si>
  <si>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</si>
  <si>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</si>
  <si>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</si>
  <si>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</si>
  <si>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</si>
  <si>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</si>
  <si>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</si>
  <si>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</si>
  <si>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</si>
  <si>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</si>
  <si>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</si>
  <si>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</si>
  <si>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</si>
  <si>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</si>
  <si>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</si>
  <si>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</si>
  <si>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</si>
  <si>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</si>
  <si>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</si>
  <si>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</si>
  <si>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</si>
  <si>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</si>
  <si>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</si>
  <si>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</si>
  <si>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</si>
  <si>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</si>
  <si>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</si>
  <si>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</si>
  <si>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</si>
  <si>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</si>
  <si>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</si>
  <si>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</si>
  <si>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</si>
  <si>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</si>
  <si>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</si>
  <si>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</si>
  <si>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</si>
  <si>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</si>
  <si>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</si>
  <si>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</si>
  <si>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</si>
  <si>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</si>
  <si>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</si>
  <si>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</si>
  <si>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</si>
  <si>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</si>
  <si>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</si>
  <si>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</si>
  <si>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</si>
  <si>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</si>
  <si>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</si>
  <si>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</si>
  <si>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</si>
  <si>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</si>
  <si>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</si>
  <si>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</si>
  <si>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</si>
  <si>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</si>
  <si>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</si>
  <si>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</si>
  <si>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</si>
  <si>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</si>
  <si>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</si>
  <si>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</si>
  <si>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</si>
  <si>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</si>
  <si>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</si>
  <si>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</si>
  <si>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</si>
  <si>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</si>
  <si>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</si>
  <si>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</si>
  <si>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</si>
  <si>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</si>
  <si>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</si>
  <si>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</si>
  <si>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</si>
  <si>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</si>
  <si>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</si>
  <si>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</si>
  <si>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</si>
  <si>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</si>
  <si>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</si>
  <si>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</si>
  <si>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</si>
  <si>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</si>
  <si>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</si>
  <si>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</si>
  <si>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</si>
  <si>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</si>
  <si>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</si>
  <si>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</si>
  <si>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</si>
  <si>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</si>
  <si>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</si>
  <si>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</si>
  <si>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</si>
  <si>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</si>
  <si>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</si>
  <si>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</si>
  <si>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</si>
  <si>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</si>
  <si>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</si>
  <si>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</si>
  <si>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</si>
  <si>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</si>
  <si>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</si>
  <si>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</si>
  <si>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</si>
  <si>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</si>
  <si>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</si>
  <si>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</si>
  <si>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</si>
  <si>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</si>
  <si>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</si>
  <si>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</si>
  <si>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</si>
  <si>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</si>
  <si>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</si>
  <si>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</si>
  <si>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</si>
  <si>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</si>
  <si>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</si>
  <si>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</si>
  <si>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</si>
  <si>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</si>
  <si>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</si>
  <si>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</si>
  <si>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</si>
  <si>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</si>
  <si>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</si>
  <si>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</si>
  <si>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</si>
  <si>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</si>
  <si>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</si>
  <si>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</si>
  <si>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</si>
  <si>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</si>
  <si>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</si>
  <si>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</si>
  <si>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</si>
  <si>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</si>
  <si>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</si>
  <si>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</si>
  <si>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</si>
  <si>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</si>
  <si>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</si>
  <si>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</si>
  <si>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</si>
  <si>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</si>
  <si>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</si>
  <si>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</si>
  <si>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</si>
  <si>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</si>
  <si>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</si>
  <si>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</si>
  <si>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</si>
  <si>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</si>
  <si>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</si>
  <si>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</si>
  <si>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</si>
  <si>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</si>
  <si>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</si>
  <si>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</si>
  <si>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</si>
  <si>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</si>
  <si>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</si>
  <si>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</si>
  <si>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</si>
  <si>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</si>
  <si>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</si>
  <si>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</si>
  <si>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</si>
  <si>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</si>
  <si>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</si>
  <si>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</si>
  <si>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</si>
  <si>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</si>
  <si>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</si>
  <si>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</si>
  <si>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</si>
  <si>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</si>
  <si>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</si>
  <si>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</si>
  <si>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</si>
  <si>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</si>
  <si>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</si>
  <si>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</si>
  <si>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</si>
  <si>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</si>
  <si>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</si>
  <si>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</si>
  <si>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</si>
  <si>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</si>
  <si>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</si>
  <si>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</si>
  <si>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</si>
  <si>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</si>
  <si>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</si>
  <si>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</si>
  <si>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</si>
  <si>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</si>
  <si>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</si>
  <si>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</si>
  <si>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</si>
  <si>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</si>
  <si>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</si>
  <si>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</si>
  <si>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</si>
  <si>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</si>
  <si>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</si>
  <si>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</si>
  <si>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</si>
  <si>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</si>
  <si>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</si>
  <si>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</si>
  <si>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</si>
  <si>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</si>
  <si>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</si>
  <si>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</si>
  <si>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</si>
  <si>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</si>
  <si>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</si>
  <si>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</si>
  <si>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</si>
  <si>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</si>
  <si>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</si>
  <si>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</si>
  <si>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</si>
  <si>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</si>
  <si>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</si>
  <si>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</si>
  <si>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</si>
  <si>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</si>
  <si>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</si>
  <si>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</si>
  <si>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</si>
  <si>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</si>
  <si>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</si>
  <si>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</si>
  <si>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</si>
  <si>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</si>
  <si>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</si>
  <si>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</si>
  <si>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</si>
  <si>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</si>
  <si>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</si>
  <si>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</si>
  <si>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</si>
  <si>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</si>
  <si>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</si>
  <si>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</si>
  <si>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</si>
  <si>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</si>
  <si>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</si>
  <si>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</si>
  <si>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</si>
  <si>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</si>
  <si>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</si>
  <si>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</si>
  <si>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</si>
  <si>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</si>
  <si>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</si>
  <si>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</si>
  <si>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</si>
  <si>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</si>
  <si>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</si>
  <si>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</si>
  <si>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</si>
  <si>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</si>
  <si>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</si>
  <si>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</si>
  <si>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</si>
  <si>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</si>
  <si>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</si>
  <si>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</si>
  <si>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</si>
  <si>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</si>
  <si>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</si>
  <si>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</si>
  <si>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</si>
  <si>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</si>
  <si>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</si>
  <si>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</si>
  <si>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</si>
  <si>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</si>
  <si>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</si>
  <si>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</si>
  <si>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</si>
  <si>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</si>
  <si>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</si>
  <si>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</si>
  <si>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</si>
  <si>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</si>
  <si>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</si>
  <si>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</si>
  <si>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</si>
  <si>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</si>
  <si>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</si>
  <si>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</si>
  <si>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</si>
  <si>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</si>
  <si>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</si>
  <si>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</si>
  <si>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</si>
  <si>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</si>
  <si>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</si>
  <si>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</si>
  <si>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</si>
  <si>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</si>
  <si>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</si>
  <si>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</si>
  <si>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</si>
  <si>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</si>
  <si>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</si>
  <si>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</si>
  <si>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</si>
  <si>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</si>
  <si>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</si>
  <si>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</si>
  <si>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</si>
  <si>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</si>
  <si>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</si>
  <si>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</si>
  <si>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</si>
  <si>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</si>
  <si>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</si>
  <si>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</si>
  <si>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</si>
  <si>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</si>
  <si>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</si>
  <si>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</si>
  <si>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</si>
  <si>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</si>
  <si>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</si>
  <si>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</si>
  <si>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</si>
  <si>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</si>
  <si>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</si>
  <si>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</si>
  <si>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</si>
  <si>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</si>
  <si>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</si>
  <si>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</si>
  <si>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</si>
  <si>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</si>
  <si>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</si>
  <si>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</si>
  <si>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</si>
  <si>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</si>
  <si>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</si>
  <si>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</si>
  <si>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</si>
  <si>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</si>
  <si>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</si>
  <si>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</si>
  <si>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</si>
  <si>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</si>
  <si>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</si>
  <si>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</si>
  <si>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</si>
  <si>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</si>
  <si>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</si>
  <si>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</si>
  <si>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</si>
  <si>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</si>
  <si>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</si>
  <si>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</si>
  <si>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</si>
  <si>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</si>
  <si>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</si>
  <si>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</si>
  <si>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</si>
  <si>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</si>
  <si>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</si>
  <si>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</si>
  <si>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</si>
  <si>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</si>
  <si>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</si>
  <si>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</si>
  <si>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</si>
  <si>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</si>
  <si>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</si>
  <si>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</si>
  <si>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</si>
  <si>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</si>
  <si>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</si>
  <si>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</si>
  <si>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</si>
  <si>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</si>
  <si>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</si>
  <si>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</si>
  <si>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</si>
  <si>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</si>
  <si>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</si>
  <si>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</si>
  <si>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</si>
  <si>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</si>
  <si>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</si>
  <si>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</si>
  <si>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</si>
  <si>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</si>
  <si>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</si>
  <si>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</si>
  <si>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</si>
  <si>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</si>
  <si>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</si>
  <si>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</si>
  <si>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</si>
  <si>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</si>
  <si>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</si>
  <si>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</si>
  <si>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</si>
  <si>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</si>
  <si>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</si>
  <si>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</si>
  <si>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</si>
  <si>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</si>
  <si>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</si>
  <si>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</si>
  <si>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</si>
  <si>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</si>
  <si>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</si>
  <si>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</si>
  <si>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</si>
  <si>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</si>
  <si>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</si>
  <si>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</si>
  <si>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</si>
  <si>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</si>
  <si>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</si>
  <si>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</si>
  <si>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</si>
  <si>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</si>
  <si>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</si>
  <si>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</si>
  <si>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</si>
  <si>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</si>
  <si>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</si>
  <si>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</si>
  <si>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</si>
  <si>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</si>
  <si>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</si>
  <si>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</si>
  <si>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</si>
  <si>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</si>
  <si>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</si>
  <si>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</si>
  <si>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</si>
  <si>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</si>
  <si>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</si>
  <si>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</si>
  <si>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</si>
  <si>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</si>
  <si>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</si>
  <si>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</si>
  <si>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</si>
  <si>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</si>
  <si>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</si>
  <si>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</si>
  <si>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</si>
  <si>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</si>
  <si>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</si>
  <si>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</si>
  <si>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</si>
  <si>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</si>
  <si>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</si>
  <si>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</si>
  <si>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</si>
  <si>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</si>
  <si>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</si>
  <si>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</si>
  <si>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</si>
  <si>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</si>
  <si>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</si>
  <si>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</si>
  <si>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</si>
  <si>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</si>
  <si>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</si>
  <si>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</si>
  <si>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</si>
  <si>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</si>
  <si>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</si>
  <si>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</si>
  <si>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</si>
  <si>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</si>
  <si>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</si>
  <si>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</si>
  <si>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</si>
  <si>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</si>
  <si>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</si>
  <si>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</si>
  <si>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</si>
  <si>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</si>
  <si>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</si>
  <si>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</si>
  <si>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</si>
  <si>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</si>
  <si>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</si>
  <si>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</si>
  <si>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</si>
  <si>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</si>
  <si>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</si>
  <si>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</si>
  <si>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</si>
  <si>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</si>
  <si>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</si>
  <si>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</si>
  <si>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</si>
  <si>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</si>
  <si>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</si>
  <si>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</si>
  <si>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</si>
  <si>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</si>
  <si>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</si>
  <si>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</si>
  <si>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</si>
  <si>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</si>
  <si>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</si>
  <si>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</si>
  <si>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</si>
  <si>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</si>
  <si>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</si>
  <si>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</si>
  <si>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</si>
  <si>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</si>
  <si>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</si>
  <si>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</si>
  <si>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</si>
  <si>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</si>
  <si>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</si>
  <si>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</si>
  <si>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</si>
  <si>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</si>
  <si>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</si>
  <si>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</si>
  <si>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</si>
  <si>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</si>
  <si>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</si>
  <si>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</si>
  <si>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</si>
  <si>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</si>
  <si>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</si>
  <si>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</si>
  <si>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</si>
  <si>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</si>
  <si>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</si>
  <si>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</si>
  <si>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</si>
  <si>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</si>
  <si>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</si>
  <si>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</si>
  <si>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</si>
  <si>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</si>
  <si>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</si>
  <si>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</si>
  <si>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</si>
  <si>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</si>
  <si>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</si>
  <si>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</si>
  <si>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</si>
  <si>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</si>
  <si>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</si>
  <si>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</si>
  <si>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</si>
  <si>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</si>
  <si>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</si>
  <si>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</si>
  <si>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</si>
  <si>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</si>
  <si>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</si>
  <si>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</si>
  <si>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</si>
  <si>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</si>
  <si>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</si>
  <si>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</si>
  <si>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</si>
  <si>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</si>
  <si>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</si>
  <si>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</si>
  <si>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</si>
  <si>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</si>
  <si>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</si>
  <si>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</si>
  <si>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</si>
  <si>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</si>
  <si>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</si>
  <si>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</si>
  <si>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</si>
  <si>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</si>
  <si>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</si>
  <si>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</si>
  <si>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</si>
  <si>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</si>
  <si>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</si>
  <si>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</si>
  <si>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</si>
  <si>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</si>
  <si>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</si>
  <si>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</si>
  <si>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</si>
  <si>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</si>
  <si>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</si>
  <si>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</si>
  <si>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</si>
  <si>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</si>
  <si>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</si>
  <si>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</si>
  <si>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</si>
  <si>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</si>
  <si>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</si>
  <si>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</si>
  <si>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</si>
  <si>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</si>
  <si>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</si>
  <si>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</si>
  <si>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</si>
  <si>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</si>
  <si>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</si>
  <si>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</si>
  <si>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</si>
  <si>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</si>
  <si>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</si>
  <si>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</si>
  <si>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</si>
  <si>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</si>
  <si>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</si>
  <si>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</si>
  <si>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</si>
  <si>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</si>
  <si>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</si>
  <si>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</si>
  <si>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</si>
  <si>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</si>
  <si>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</si>
  <si>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</si>
  <si>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</si>
  <si>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</si>
  <si>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</si>
  <si>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</si>
  <si>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</si>
  <si>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</si>
  <si>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</si>
  <si>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</si>
  <si>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</si>
  <si>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</si>
  <si>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</si>
  <si>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</si>
  <si>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</si>
  <si>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</si>
  <si>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</si>
  <si>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</si>
  <si>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</si>
  <si>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</si>
  <si>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</si>
  <si>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</si>
  <si>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</si>
  <si>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</si>
  <si>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</si>
  <si>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</si>
  <si>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</si>
  <si>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</si>
  <si>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</si>
  <si>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</si>
  <si>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</si>
  <si>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</si>
  <si>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</si>
  <si>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</si>
  <si>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</si>
  <si>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</si>
  <si>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</si>
  <si>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</si>
  <si>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</si>
  <si>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</si>
  <si>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</si>
  <si>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</si>
  <si>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</si>
  <si>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</si>
  <si>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</si>
  <si>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</si>
  <si>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</si>
  <si>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</si>
  <si>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</si>
  <si>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</si>
  <si>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</si>
  <si>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</si>
  <si>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</si>
  <si>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</si>
  <si>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</si>
  <si>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</si>
  <si>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</si>
  <si>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</si>
  <si>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</si>
  <si>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</si>
  <si>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</si>
  <si>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</si>
  <si>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</si>
  <si>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</si>
  <si>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</si>
  <si>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</si>
  <si>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</si>
  <si>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</si>
  <si>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</si>
  <si>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</si>
  <si>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</si>
  <si>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</si>
  <si>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</si>
  <si>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</si>
  <si>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</si>
  <si>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</si>
  <si>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</si>
  <si>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</si>
  <si>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</si>
  <si>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</si>
  <si>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</si>
  <si>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</si>
  <si>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</si>
  <si>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</si>
  <si>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</si>
  <si>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</si>
  <si>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</si>
  <si>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</si>
  <si>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</si>
  <si>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</si>
  <si>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</si>
  <si>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</si>
  <si>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</si>
  <si>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</si>
  <si>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</si>
  <si>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</si>
  <si>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</si>
  <si>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</si>
  <si>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</si>
  <si>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</si>
  <si>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</si>
  <si>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</si>
  <si>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</si>
  <si>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</si>
  <si>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</si>
  <si>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</si>
  <si>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</si>
  <si>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</si>
  <si>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</si>
  <si>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</si>
  <si>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</si>
  <si>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</si>
  <si>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</si>
  <si>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</si>
  <si>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</si>
  <si>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</si>
  <si>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</si>
  <si>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</si>
  <si>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</si>
  <si>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</si>
  <si>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</si>
  <si>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</si>
  <si>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</si>
  <si>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</si>
  <si>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</si>
  <si>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</si>
  <si>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</si>
  <si>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</si>
  <si>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</si>
  <si>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</si>
  <si>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</si>
  <si>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</si>
  <si>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</si>
  <si>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</si>
  <si>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</si>
  <si>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</si>
  <si>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</si>
  <si>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</si>
  <si>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</si>
  <si>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</si>
  <si>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</si>
  <si>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</si>
  <si>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</si>
  <si>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</si>
  <si>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</si>
  <si>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</si>
  <si>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</si>
  <si>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</si>
  <si>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</si>
  <si>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</si>
  <si>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</si>
  <si>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</si>
  <si>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</si>
  <si>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</si>
  <si>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</si>
  <si>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</si>
  <si>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</si>
  <si>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</si>
  <si>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</si>
  <si>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</si>
  <si>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</si>
  <si>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</si>
  <si>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</si>
  <si>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</si>
  <si>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</si>
  <si>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</si>
  <si>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</si>
  <si>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</si>
  <si>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</si>
  <si>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</si>
  <si>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</si>
  <si>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</si>
  <si>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</si>
  <si>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</si>
  <si>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</si>
  <si>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</si>
  <si>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</si>
  <si>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</si>
  <si>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</si>
  <si>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</si>
  <si>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</si>
  <si>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</si>
  <si>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</si>
  <si>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</si>
  <si>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</si>
  <si>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</si>
  <si>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</si>
  <si>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</si>
  <si>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</si>
  <si>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</si>
  <si>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</si>
  <si>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</si>
  <si>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</si>
  <si>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</si>
  <si>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</si>
  <si>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</si>
  <si>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</si>
  <si>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</si>
  <si>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</si>
  <si>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</si>
  <si>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</si>
  <si>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</si>
  <si>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</si>
  <si>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</si>
  <si>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</si>
  <si>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</si>
  <si>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</si>
  <si>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</si>
  <si>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</si>
  <si>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</si>
  <si>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</si>
  <si>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</si>
  <si>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</si>
  <si>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</si>
  <si>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</si>
  <si>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</si>
  <si>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</si>
  <si>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</si>
  <si>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</si>
  <si>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</si>
  <si>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</si>
  <si>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</si>
  <si>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</si>
  <si>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</si>
  <si>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</si>
  <si>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</si>
  <si>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</si>
  <si>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</si>
  <si>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</si>
  <si>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</si>
  <si>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</si>
  <si>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</si>
  <si>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</si>
  <si>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</si>
  <si>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</si>
  <si>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</si>
  <si>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</si>
  <si>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</si>
  <si>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</si>
  <si>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</si>
  <si>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</si>
  <si>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</si>
  <si>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</si>
  <si>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</si>
  <si>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</si>
  <si>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</si>
  <si>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</si>
  <si>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</si>
  <si>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</si>
  <si>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</si>
  <si>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</si>
  <si>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</si>
  <si>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</si>
  <si>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</si>
  <si>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</si>
  <si>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</si>
  <si>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</si>
  <si>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</si>
  <si>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</si>
  <si>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</si>
  <si>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</si>
  <si>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</si>
  <si>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</si>
  <si>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</si>
  <si>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</si>
  <si>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</si>
  <si>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</si>
  <si>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</si>
  <si>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</si>
  <si>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</si>
  <si>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</si>
  <si>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</si>
  <si>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</si>
  <si>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</si>
  <si>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</si>
  <si>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</si>
  <si>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</si>
  <si>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</si>
  <si>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</si>
  <si>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</si>
  <si>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</si>
  <si>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</si>
  <si>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</si>
  <si>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</si>
  <si>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</si>
  <si>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</si>
  <si>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</si>
  <si>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</si>
  <si>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</si>
  <si>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</si>
  <si>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</si>
  <si>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</si>
  <si>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</si>
  <si>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</si>
  <si>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</si>
  <si>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</si>
  <si>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</si>
  <si>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</si>
  <si>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</si>
  <si>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</si>
  <si>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</si>
  <si>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</si>
  <si>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</si>
  <si>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</si>
  <si>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</si>
  <si>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</si>
  <si>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</si>
  <si>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</si>
  <si>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</si>
  <si>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</si>
  <si>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</si>
  <si>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</si>
  <si>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</si>
  <si>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</si>
  <si>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</si>
  <si>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</si>
  <si>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</si>
  <si>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</si>
  <si>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</si>
  <si>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</si>
  <si>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</si>
  <si>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</si>
  <si>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</si>
  <si>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</si>
  <si>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</si>
  <si>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</si>
  <si>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</si>
  <si>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</si>
  <si>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</si>
  <si>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</si>
  <si>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</si>
  <si>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</si>
  <si>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</si>
  <si>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</si>
  <si>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</si>
  <si>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</si>
  <si>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</si>
  <si>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</si>
  <si>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</si>
  <si>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</si>
  <si>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</si>
  <si>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</si>
  <si>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</si>
  <si>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</si>
  <si>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</si>
  <si>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</si>
  <si>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</si>
  <si>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</si>
  <si>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</si>
  <si>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</si>
  <si>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</si>
  <si>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</si>
  <si>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</si>
  <si>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</si>
  <si>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</si>
  <si>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</si>
  <si>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</si>
  <si>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</si>
  <si>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</si>
  <si>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</si>
  <si>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</si>
  <si>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</si>
  <si>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</si>
  <si>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</si>
  <si>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</si>
  <si>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</si>
  <si>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</si>
  <si>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</si>
  <si>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</si>
  <si>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</si>
  <si>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</si>
  <si>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</si>
  <si>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</si>
  <si>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</si>
  <si>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</si>
  <si>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</si>
  <si>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</si>
  <si>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</si>
  <si>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</si>
  <si>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</si>
  <si>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</si>
  <si>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</si>
  <si>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</si>
  <si>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</si>
  <si>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</si>
  <si>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</si>
  <si>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</si>
  <si>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</si>
  <si>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</si>
  <si>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</si>
  <si>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</si>
  <si>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</si>
  <si>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</si>
  <si>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</si>
  <si>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</si>
  <si>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</si>
  <si>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</si>
  <si>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</si>
  <si>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</si>
  <si>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</si>
  <si>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</si>
  <si>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</si>
  <si>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</si>
  <si>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</si>
  <si>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</si>
  <si>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</si>
  <si>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</si>
  <si>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</si>
  <si>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</si>
  <si>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</si>
  <si>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</si>
  <si>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</si>
  <si>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</si>
  <si>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</si>
  <si>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</si>
  <si>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</si>
  <si>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</si>
  <si>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</si>
  <si>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</si>
  <si>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</si>
  <si>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</si>
  <si>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</si>
  <si>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</si>
  <si>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</si>
  <si>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</si>
  <si>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</si>
  <si>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</si>
  <si>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</si>
  <si>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</si>
  <si>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</si>
  <si>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</si>
  <si>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</si>
  <si>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</si>
  <si>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</si>
  <si>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</si>
  <si>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</si>
  <si>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</si>
  <si>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</si>
  <si>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</si>
  <si>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</si>
  <si>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</si>
  <si>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</si>
  <si>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</si>
  <si>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</si>
  <si>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</si>
  <si>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</si>
  <si>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</si>
  <si>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</si>
  <si>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</si>
  <si>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</si>
  <si>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</si>
  <si>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</si>
  <si>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</si>
  <si>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</si>
  <si>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</si>
  <si>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</si>
  <si>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</si>
  <si>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</si>
  <si>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</si>
  <si>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</si>
  <si>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</si>
  <si>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</si>
  <si>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</si>
  <si>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</si>
  <si>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</si>
  <si>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</si>
  <si>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</si>
  <si>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</si>
  <si>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</si>
  <si>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</si>
  <si>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</si>
  <si>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</si>
  <si>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</si>
  <si>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</si>
  <si>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</si>
  <si>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</si>
  <si>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</si>
  <si>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</si>
  <si>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</si>
  <si>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</si>
  <si>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</si>
  <si>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</si>
  <si>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</si>
  <si>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</si>
  <si>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</si>
  <si>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</si>
  <si>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</si>
  <si>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</si>
  <si>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</si>
  <si>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</si>
  <si>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</si>
  <si>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</si>
  <si>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</si>
  <si>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</si>
  <si>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</si>
  <si>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</si>
  <si>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</si>
  <si>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</si>
  <si>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</si>
  <si>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</si>
  <si>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</si>
  <si>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</si>
  <si>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</si>
  <si>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</si>
  <si>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</si>
  <si>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</si>
  <si>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</si>
  <si>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</si>
  <si>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</si>
  <si>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</si>
  <si>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</si>
  <si>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</si>
  <si>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</si>
  <si>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</si>
  <si>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</si>
  <si>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</si>
  <si>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</si>
  <si>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</si>
  <si>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</si>
  <si>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</si>
  <si>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</si>
  <si>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</si>
  <si>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</si>
  <si>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</si>
  <si>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</si>
  <si>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</si>
  <si>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</si>
  <si>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</si>
  <si>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</si>
  <si>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</si>
  <si>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</si>
  <si>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</si>
  <si>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</si>
  <si>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</si>
  <si>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</si>
  <si>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</si>
  <si>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</si>
  <si>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</si>
  <si>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</si>
  <si>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</si>
  <si>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</si>
  <si>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</si>
  <si>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</si>
  <si>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</si>
  <si>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</si>
  <si>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</si>
  <si>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</si>
  <si>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</si>
  <si>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</si>
  <si>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</si>
  <si>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</si>
  <si>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</si>
  <si>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</si>
  <si>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</si>
  <si>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</si>
  <si>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</si>
  <si>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</si>
  <si>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</si>
  <si>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</si>
  <si>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</si>
  <si>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</si>
  <si>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</si>
  <si>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</si>
  <si>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</si>
  <si>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</si>
  <si>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</si>
  <si>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</si>
  <si>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</si>
  <si>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</si>
  <si>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</si>
  <si>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</si>
  <si>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</si>
  <si>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</si>
  <si>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</si>
  <si>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</si>
  <si>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</si>
  <si>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</si>
  <si>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</si>
  <si>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</si>
  <si>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</si>
  <si>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</si>
  <si>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</si>
  <si>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1星</t>
    <phoneticPr fontId="1" type="noConversion"/>
  </si>
  <si>
    <t>pack,201;pack,236</t>
  </si>
  <si>
    <t>pack,206;pack,241</t>
  </si>
  <si>
    <t>pack,211;pack,246</t>
  </si>
  <si>
    <t>pack,216;pack,251</t>
  </si>
  <si>
    <t>pack,221;pack,256</t>
  </si>
  <si>
    <t>pack,226;pack,261</t>
  </si>
  <si>
    <t>pack,231;pack,266</t>
  </si>
  <si>
    <t>pack,236;pack,271</t>
  </si>
  <si>
    <t>pack,241;pack,201</t>
  </si>
  <si>
    <t>pack,246;pack,206</t>
  </si>
  <si>
    <t>pack,251;pack,211</t>
  </si>
  <si>
    <t>pack,256;pack,216</t>
  </si>
  <si>
    <t>pack,261;pack,221</t>
  </si>
  <si>
    <t>pack,266;pack,226</t>
  </si>
  <si>
    <t>pack,271;pack,231</t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</si>
  <si>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</si>
  <si>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</si>
  <si>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</si>
  <si>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</si>
  <si>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</si>
  <si>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</si>
  <si>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</si>
  <si>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</si>
  <si>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</si>
  <si>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</si>
  <si>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</si>
  <si>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</si>
  <si>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</si>
  <si>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</si>
  <si>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</si>
  <si>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cash,100</t>
    <phoneticPr fontId="1" type="noConversion"/>
  </si>
  <si>
    <t>cash,101</t>
  </si>
  <si>
    <t>cash,102</t>
  </si>
  <si>
    <t>cash,103</t>
  </si>
  <si>
    <t>cash,104</t>
  </si>
  <si>
    <t>cash,105</t>
  </si>
  <si>
    <t>cash,106</t>
  </si>
  <si>
    <t>cash,107</t>
  </si>
  <si>
    <t>cash,108</t>
  </si>
  <si>
    <t>cash,109</t>
  </si>
  <si>
    <t>cash,110</t>
  </si>
  <si>
    <t>cash,111</t>
  </si>
  <si>
    <t>cash,112</t>
  </si>
  <si>
    <t>cash,113</t>
  </si>
  <si>
    <t>cash,114</t>
  </si>
  <si>
    <t>cash,115</t>
  </si>
  <si>
    <t>cash,116</t>
  </si>
  <si>
    <t>cash,117</t>
  </si>
  <si>
    <t>cash,118</t>
  </si>
  <si>
    <t>cash,119</t>
  </si>
  <si>
    <t>cash,120</t>
  </si>
  <si>
    <t>cash,121</t>
  </si>
  <si>
    <t>cash,122</t>
  </si>
  <si>
    <t>cash,123</t>
  </si>
  <si>
    <t>cash,124</t>
  </si>
  <si>
    <t>cash,125</t>
  </si>
  <si>
    <t>cash,126</t>
  </si>
  <si>
    <t>cash,127</t>
  </si>
  <si>
    <t>cash,128</t>
  </si>
  <si>
    <t>cash,129</t>
  </si>
  <si>
    <t>cash,130</t>
  </si>
  <si>
    <t>cash,131</t>
  </si>
  <si>
    <t>cash,132</t>
  </si>
  <si>
    <t>cash,133</t>
  </si>
  <si>
    <t>cash,134</t>
  </si>
  <si>
    <t>cash,135</t>
  </si>
  <si>
    <t>cash,136</t>
  </si>
  <si>
    <t>cash,137</t>
  </si>
  <si>
    <t>cash,138</t>
  </si>
  <si>
    <t>cash,139</t>
  </si>
  <si>
    <t>cash,140</t>
  </si>
  <si>
    <t>cash,141</t>
  </si>
  <si>
    <t>cash,142</t>
  </si>
  <si>
    <t>cash,143</t>
  </si>
  <si>
    <t>cash,144</t>
  </si>
  <si>
    <t>cash,145</t>
  </si>
  <si>
    <t>cash,146</t>
  </si>
  <si>
    <t>cash,147</t>
  </si>
  <si>
    <t>cash,148</t>
  </si>
  <si>
    <t>cash,149</t>
  </si>
  <si>
    <t>cash,150</t>
  </si>
  <si>
    <t>cash,151</t>
  </si>
  <si>
    <t>cash,152</t>
  </si>
  <si>
    <t>cash,153</t>
  </si>
  <si>
    <t>cash,154</t>
  </si>
  <si>
    <t>cash,155</t>
  </si>
  <si>
    <t>cash,156</t>
  </si>
  <si>
    <t>cash,157</t>
  </si>
  <si>
    <t>cash,158</t>
  </si>
  <si>
    <t>cash,159</t>
  </si>
  <si>
    <t>cash,160</t>
  </si>
  <si>
    <t>cash,161</t>
  </si>
  <si>
    <t>cash,162</t>
  </si>
  <si>
    <t>cash,163</t>
  </si>
  <si>
    <t>cash,164</t>
  </si>
  <si>
    <t>cash,165</t>
  </si>
  <si>
    <t>cash,166</t>
  </si>
  <si>
    <t>cash,167</t>
  </si>
  <si>
    <t>cash,168</t>
  </si>
  <si>
    <t>cash,169</t>
  </si>
  <si>
    <t>cash,170</t>
  </si>
  <si>
    <t>cash,171</t>
  </si>
  <si>
    <t>cash,172</t>
  </si>
  <si>
    <t>cash,173</t>
  </si>
  <si>
    <t>cash,174</t>
  </si>
  <si>
    <t>cash,175</t>
  </si>
  <si>
    <t>cash,176</t>
  </si>
  <si>
    <t>cash,177</t>
  </si>
  <si>
    <t>cash,178</t>
  </si>
  <si>
    <t>cash,179</t>
  </si>
  <si>
    <t>cash,180</t>
  </si>
  <si>
    <t>cash,181</t>
  </si>
  <si>
    <t>cash,182</t>
  </si>
  <si>
    <t>cash,183</t>
  </si>
  <si>
    <t>cash,184</t>
  </si>
  <si>
    <t>cash,185</t>
  </si>
  <si>
    <t>cash,186</t>
  </si>
  <si>
    <t>cash,187</t>
  </si>
  <si>
    <t>cash,188</t>
  </si>
  <si>
    <t>cash,189</t>
  </si>
  <si>
    <t>cash,190</t>
  </si>
  <si>
    <t>cash,191</t>
  </si>
  <si>
    <t>cash,192</t>
  </si>
  <si>
    <t>cash,193</t>
  </si>
  <si>
    <t>cash,194</t>
  </si>
  <si>
    <t>cash,195</t>
  </si>
  <si>
    <t>cash,196</t>
  </si>
  <si>
    <t>cash,197</t>
  </si>
  <si>
    <t>cash,198</t>
  </si>
  <si>
    <t>cash,199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</si>
  <si>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</si>
  <si>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</si>
  <si>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</si>
  <si>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</si>
  <si>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</si>
  <si>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</si>
  <si>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</si>
  <si>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</si>
  <si>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</si>
  <si>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</si>
  <si>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</si>
  <si>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</si>
  <si>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</si>
  <si>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</si>
  <si>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</si>
  <si>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</si>
  <si>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</si>
  <si>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</si>
  <si>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</si>
  <si>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</si>
  <si>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</si>
  <si>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</si>
  <si>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</si>
  <si>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</si>
  <si>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</si>
  <si>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</si>
  <si>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</si>
  <si>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</si>
  <si>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</si>
  <si>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</si>
  <si>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</si>
  <si>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</si>
  <si>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</si>
  <si>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</si>
  <si>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</si>
  <si>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</si>
  <si>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</si>
  <si>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</si>
  <si>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</si>
  <si>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</si>
  <si>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</si>
  <si>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</si>
  <si>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</si>
  <si>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</si>
  <si>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</si>
  <si>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</si>
  <si>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</si>
  <si>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</si>
  <si>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</si>
  <si>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</si>
  <si>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</si>
  <si>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</si>
  <si>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</si>
  <si>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</si>
  <si>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</si>
  <si>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</si>
  <si>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</si>
  <si>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</si>
  <si>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</si>
  <si>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</si>
  <si>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</si>
  <si>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</si>
  <si>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</si>
  <si>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</si>
  <si>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</si>
  <si>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</si>
  <si>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</si>
  <si>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</si>
  <si>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</si>
  <si>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</si>
  <si>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</si>
  <si>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</si>
  <si>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</si>
  <si>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</si>
  <si>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</si>
  <si>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</si>
  <si>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w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</si>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</sst>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3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1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/>
          <cell r="D9" t="str">
            <v>cash</v>
          </cell>
          <cell r="E9">
            <v>1</v>
          </cell>
        </row>
        <row r="10">
          <cell r="B10" t="str">
            <v>色子</v>
          </cell>
          <cell r="C10"/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/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/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/>
        </row>
        <row r="136">
          <cell r="A136">
            <v>612</v>
          </cell>
          <cell r="B136"/>
          <cell r="C136"/>
          <cell r="D136" t="str">
            <v>prop,612</v>
          </cell>
          <cell r="E136"/>
        </row>
        <row r="137">
          <cell r="A137">
            <v>613</v>
          </cell>
          <cell r="B137"/>
          <cell r="C137"/>
          <cell r="D137" t="str">
            <v>prop,613</v>
          </cell>
          <cell r="E137"/>
        </row>
        <row r="138">
          <cell r="A138">
            <v>614</v>
          </cell>
          <cell r="B138"/>
          <cell r="C138"/>
          <cell r="D138" t="str">
            <v>prop,614</v>
          </cell>
          <cell r="E138"/>
        </row>
        <row r="139">
          <cell r="A139">
            <v>615</v>
          </cell>
          <cell r="B139"/>
          <cell r="C139"/>
          <cell r="D139" t="str">
            <v>prop,615</v>
          </cell>
          <cell r="E139"/>
        </row>
        <row r="140">
          <cell r="A140">
            <v>616</v>
          </cell>
          <cell r="B140" t="str">
            <v>公会礼包</v>
          </cell>
          <cell r="C140"/>
          <cell r="D140" t="str">
            <v>prop,616</v>
          </cell>
          <cell r="E140"/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/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/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/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/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/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/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/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/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/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/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/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/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/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/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/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/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/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/>
          <cell r="B188"/>
          <cell r="C188"/>
          <cell r="D188"/>
          <cell r="E188"/>
        </row>
        <row r="189">
          <cell r="A189" t="str">
            <v>英雄</v>
          </cell>
          <cell r="B189"/>
          <cell r="C189"/>
          <cell r="D189"/>
          <cell r="E189"/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workbookViewId="0">
      <selection activeCell="J27" sqref="J27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60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64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68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72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76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80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10</v>
      </c>
      <c r="K9" s="104">
        <v>84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11</v>
      </c>
      <c r="K10" s="104">
        <v>87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90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17</v>
      </c>
      <c r="K12" s="104">
        <v>93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18</v>
      </c>
      <c r="K13" s="104">
        <v>96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23</v>
      </c>
      <c r="K14" s="104">
        <v>99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25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28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32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35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38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39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40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43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44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45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46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47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48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50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52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53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56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57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58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59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60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69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70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71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72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73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74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75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76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77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78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79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B26" sqref="B26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67" t="s">
        <v>2069</v>
      </c>
      <c r="R1" s="167"/>
      <c r="S1" s="167"/>
      <c r="T1" s="167" t="s">
        <v>2070</v>
      </c>
      <c r="U1" s="167"/>
      <c r="V1" s="167"/>
      <c r="W1" s="167" t="s">
        <v>2073</v>
      </c>
      <c r="X1" s="167"/>
      <c r="Y1" s="167"/>
      <c r="Z1" s="167" t="s">
        <v>2074</v>
      </c>
      <c r="AA1" s="167"/>
      <c r="AB1" s="167"/>
      <c r="AC1" s="167" t="s">
        <v>2075</v>
      </c>
      <c r="AD1" s="167"/>
      <c r="AE1" s="167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200</v>
      </c>
      <c r="X3" s="29">
        <f>INT(IF(W3&lt;500,($C$4-W3)/($C$4-$C$5)*10000,IF(W3&lt;1000,($C$5-W3)/($C$5-$C$6)*10000,IF(W3&lt;3000,($C$6-W3)/($C$6-$C$7)*10000,($C$7-W3)/($C$7-$C$8)*10000))))</f>
        <v>0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prop,101|10000;prop,102|0</v>
      </c>
      <c r="Z3" s="26">
        <f>怪物产出!O4</f>
        <v>225</v>
      </c>
      <c r="AA3" s="29">
        <f>INT(IF(Z3&lt;500,($C$4-Z3)/($C$4-$C$5)*10000,IF(Z3&lt;1000,($C$5-Z3)/($C$5-$C$6)*10000,IF(Z3&lt;3000,($C$6-Z3)/($C$6-$C$7)*10000,($C$7-Z3)/($C$7-$C$8)*10000))))</f>
        <v>833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prop,101|9167;prop,102|833</v>
      </c>
      <c r="AC3" s="26">
        <f>怪物产出!P4</f>
        <v>300</v>
      </c>
      <c r="AD3" s="29">
        <f>INT(IF(AC3&lt;500,($C$4-AC3)/($C$4-$C$5)*10000,IF(AC3&lt;1000,($C$5-AC3)/($C$5-$C$6)*10000,IF(AC3&lt;3000,($C$6-AC3)/($C$6-$C$7)*10000,($C$7-AC3)/($C$7-$C$8)*10000))))</f>
        <v>3333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prop,101|6667;prop,102|3333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200</v>
      </c>
      <c r="X4" s="29">
        <f t="shared" ref="X4:X67" si="10">INT(IF(W4&lt;500,($C$4-W4)/($C$4-$C$5)*10000,IF(W4&lt;1000,($C$5-W4)/($C$5-$C$6)*10000,IF(W4&lt;3000,($C$6-W4)/($C$6-$C$7)*10000,($C$7-W4)/($C$7-$C$8)*10000))))</f>
        <v>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prop,101|10000;prop,102|0</v>
      </c>
      <c r="Z4" s="26">
        <f>怪物产出!O5</f>
        <v>240</v>
      </c>
      <c r="AA4" s="29">
        <f t="shared" ref="AA4:AA67" si="12">INT(IF(Z4&lt;500,($C$4-Z4)/($C$4-$C$5)*10000,IF(Z4&lt;1000,($C$5-Z4)/($C$5-$C$6)*10000,IF(Z4&lt;3000,($C$6-Z4)/($C$6-$C$7)*10000,($C$7-Z4)/($C$7-$C$8)*10000))))</f>
        <v>1333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prop,101|8667;prop,102|1333</v>
      </c>
      <c r="AC4" s="26">
        <f>怪物产出!P5</f>
        <v>320</v>
      </c>
      <c r="AD4" s="29">
        <f t="shared" ref="AD4:AD67" si="14">INT(IF(AC4&lt;500,($C$4-AC4)/($C$4-$C$5)*10000,IF(AC4&lt;1000,($C$5-AC4)/($C$5-$C$6)*10000,IF(AC4&lt;3000,($C$6-AC4)/($C$6-$C$7)*10000,($C$7-AC4)/($C$7-$C$8)*10000))))</f>
        <v>4000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prop,101|6000;prop,102|4000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200</v>
      </c>
      <c r="X5" s="29">
        <f t="shared" si="10"/>
        <v>0</v>
      </c>
      <c r="Y5" s="30" t="str">
        <f t="shared" si="11"/>
        <v>prop,101|10000;prop,102|0</v>
      </c>
      <c r="Z5" s="26">
        <f>怪物产出!O6</f>
        <v>255</v>
      </c>
      <c r="AA5" s="29">
        <f t="shared" si="12"/>
        <v>1833</v>
      </c>
      <c r="AB5" s="30" t="str">
        <f t="shared" si="13"/>
        <v>prop,101|8167;prop,102|1833</v>
      </c>
      <c r="AC5" s="26">
        <f>怪物产出!P6</f>
        <v>340</v>
      </c>
      <c r="AD5" s="29">
        <f t="shared" si="14"/>
        <v>4666</v>
      </c>
      <c r="AE5" s="30" t="str">
        <f t="shared" si="15"/>
        <v>prop,101|5334;prop,102|4666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200</v>
      </c>
      <c r="X6" s="29">
        <f t="shared" si="10"/>
        <v>0</v>
      </c>
      <c r="Y6" s="30" t="str">
        <f t="shared" si="11"/>
        <v>prop,101|10000;prop,102|0</v>
      </c>
      <c r="Z6" s="26">
        <f>怪物产出!O7</f>
        <v>270</v>
      </c>
      <c r="AA6" s="29">
        <f t="shared" si="12"/>
        <v>2333</v>
      </c>
      <c r="AB6" s="30" t="str">
        <f t="shared" si="13"/>
        <v>prop,101|7667;prop,102|2333</v>
      </c>
      <c r="AC6" s="26">
        <f>怪物产出!P7</f>
        <v>360</v>
      </c>
      <c r="AD6" s="29">
        <f t="shared" si="14"/>
        <v>5333</v>
      </c>
      <c r="AE6" s="30" t="str">
        <f t="shared" si="15"/>
        <v>prop,101|4667;prop,102|5333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200</v>
      </c>
      <c r="X7" s="29">
        <f t="shared" si="10"/>
        <v>0</v>
      </c>
      <c r="Y7" s="30" t="str">
        <f t="shared" si="11"/>
        <v>prop,101|10000;prop,102|0</v>
      </c>
      <c r="Z7" s="26">
        <f>怪物产出!O8</f>
        <v>285</v>
      </c>
      <c r="AA7" s="29">
        <f t="shared" si="12"/>
        <v>2833</v>
      </c>
      <c r="AB7" s="30" t="str">
        <f t="shared" si="13"/>
        <v>prop,101|7167;prop,102|2833</v>
      </c>
      <c r="AC7" s="26">
        <f>怪物产出!P8</f>
        <v>380</v>
      </c>
      <c r="AD7" s="29">
        <f t="shared" si="14"/>
        <v>6000</v>
      </c>
      <c r="AE7" s="30" t="str">
        <f t="shared" si="15"/>
        <v>prop,101|4000;prop,102|6000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200</v>
      </c>
      <c r="X8" s="29">
        <f t="shared" si="10"/>
        <v>0</v>
      </c>
      <c r="Y8" s="30" t="str">
        <f t="shared" si="11"/>
        <v>prop,101|10000;prop,102|0</v>
      </c>
      <c r="Z8" s="26">
        <f>怪物产出!O9</f>
        <v>285</v>
      </c>
      <c r="AA8" s="29">
        <f t="shared" si="12"/>
        <v>2833</v>
      </c>
      <c r="AB8" s="30" t="str">
        <f t="shared" si="13"/>
        <v>prop,101|7167;prop,102|2833</v>
      </c>
      <c r="AC8" s="26">
        <f>怪物产出!P9</f>
        <v>380</v>
      </c>
      <c r="AD8" s="29">
        <f t="shared" si="14"/>
        <v>6000</v>
      </c>
      <c r="AE8" s="30" t="str">
        <f t="shared" si="15"/>
        <v>prop,101|4000;prop,102|6000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200</v>
      </c>
      <c r="X9" s="29">
        <f t="shared" si="10"/>
        <v>0</v>
      </c>
      <c r="Y9" s="30" t="str">
        <f t="shared" si="11"/>
        <v>prop,101|10000;prop,102|0</v>
      </c>
      <c r="Z9" s="26">
        <f>怪物产出!O10</f>
        <v>300</v>
      </c>
      <c r="AA9" s="29">
        <f t="shared" si="12"/>
        <v>3333</v>
      </c>
      <c r="AB9" s="30" t="str">
        <f t="shared" si="13"/>
        <v>prop,101|6667;prop,102|3333</v>
      </c>
      <c r="AC9" s="26">
        <f>怪物产出!P10</f>
        <v>400</v>
      </c>
      <c r="AD9" s="29">
        <f t="shared" si="14"/>
        <v>6666</v>
      </c>
      <c r="AE9" s="30" t="str">
        <f t="shared" si="15"/>
        <v>prop,101|3334;prop,102|6666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200</v>
      </c>
      <c r="X10" s="29">
        <f t="shared" si="10"/>
        <v>0</v>
      </c>
      <c r="Y10" s="30" t="str">
        <f t="shared" si="11"/>
        <v>prop,101|10000;prop,102|0</v>
      </c>
      <c r="Z10" s="26">
        <f>怪物产出!O11</f>
        <v>300</v>
      </c>
      <c r="AA10" s="29">
        <f t="shared" si="12"/>
        <v>3333</v>
      </c>
      <c r="AB10" s="30" t="str">
        <f t="shared" si="13"/>
        <v>prop,101|6667;prop,102|3333</v>
      </c>
      <c r="AC10" s="26">
        <f>怪物产出!P11</f>
        <v>400</v>
      </c>
      <c r="AD10" s="29">
        <f t="shared" si="14"/>
        <v>6666</v>
      </c>
      <c r="AE10" s="30" t="str">
        <f t="shared" si="15"/>
        <v>prop,101|3334;prop,102|6666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200</v>
      </c>
      <c r="X11" s="29">
        <f t="shared" si="10"/>
        <v>0</v>
      </c>
      <c r="Y11" s="30" t="str">
        <f t="shared" si="11"/>
        <v>prop,101|10000;prop,102|0</v>
      </c>
      <c r="Z11" s="26">
        <f>怪物产出!O12</f>
        <v>300</v>
      </c>
      <c r="AA11" s="29">
        <f t="shared" si="12"/>
        <v>3333</v>
      </c>
      <c r="AB11" s="30" t="str">
        <f t="shared" si="13"/>
        <v>prop,101|6667;prop,102|3333</v>
      </c>
      <c r="AC11" s="26">
        <f>怪物产出!P12</f>
        <v>400</v>
      </c>
      <c r="AD11" s="29">
        <f t="shared" si="14"/>
        <v>6666</v>
      </c>
      <c r="AE11" s="30" t="str">
        <f t="shared" si="15"/>
        <v>prop,101|3334;prop,102|6666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3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210</v>
      </c>
      <c r="X12" s="29">
        <f t="shared" si="10"/>
        <v>333</v>
      </c>
      <c r="Y12" s="30" t="str">
        <f t="shared" si="11"/>
        <v>prop,101|9667;prop,102|333</v>
      </c>
      <c r="Z12" s="26">
        <f>怪物产出!O13</f>
        <v>315</v>
      </c>
      <c r="AA12" s="29">
        <f t="shared" si="12"/>
        <v>3833</v>
      </c>
      <c r="AB12" s="30" t="str">
        <f t="shared" si="13"/>
        <v>prop,101|6167;prop,102|3833</v>
      </c>
      <c r="AC12" s="26">
        <f>怪物产出!P13</f>
        <v>420</v>
      </c>
      <c r="AD12" s="29">
        <f t="shared" si="14"/>
        <v>7333</v>
      </c>
      <c r="AE12" s="30" t="str">
        <f t="shared" si="15"/>
        <v>prop,101|2667;prop,102|7333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217</v>
      </c>
      <c r="X13" s="29">
        <f t="shared" si="10"/>
        <v>566</v>
      </c>
      <c r="Y13" s="30" t="str">
        <f t="shared" si="11"/>
        <v>prop,101|9434;prop,102|566</v>
      </c>
      <c r="Z13" s="26">
        <f>怪物产出!O14</f>
        <v>325</v>
      </c>
      <c r="AA13" s="29">
        <f t="shared" si="12"/>
        <v>4166</v>
      </c>
      <c r="AB13" s="30" t="str">
        <f t="shared" si="13"/>
        <v>prop,101|5834;prop,102|4166</v>
      </c>
      <c r="AC13" s="26">
        <f>怪物产出!P14</f>
        <v>435</v>
      </c>
      <c r="AD13" s="29">
        <f t="shared" si="14"/>
        <v>7833</v>
      </c>
      <c r="AE13" s="30" t="str">
        <f t="shared" si="15"/>
        <v>prop,101|2167;prop,102|7833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1</v>
      </c>
      <c r="F14" s="26" t="str">
        <f t="shared" si="19"/>
        <v>stam</v>
      </c>
      <c r="G14" s="26">
        <f t="shared" si="18"/>
        <v>1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217</v>
      </c>
      <c r="X14" s="29">
        <f t="shared" si="10"/>
        <v>566</v>
      </c>
      <c r="Y14" s="30" t="str">
        <f t="shared" si="11"/>
        <v>prop,101|9434;prop,102|566</v>
      </c>
      <c r="Z14" s="26">
        <f>怪物产出!O15</f>
        <v>325</v>
      </c>
      <c r="AA14" s="29">
        <f t="shared" si="12"/>
        <v>4166</v>
      </c>
      <c r="AB14" s="30" t="str">
        <f t="shared" si="13"/>
        <v>prop,101|5834;prop,102|4166</v>
      </c>
      <c r="AC14" s="26">
        <f>怪物产出!P15</f>
        <v>435</v>
      </c>
      <c r="AD14" s="29">
        <f t="shared" si="14"/>
        <v>7833</v>
      </c>
      <c r="AE14" s="30" t="str">
        <f t="shared" si="15"/>
        <v>prop,101|2167;prop,102|7833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225</v>
      </c>
      <c r="X15" s="29">
        <f t="shared" si="10"/>
        <v>833</v>
      </c>
      <c r="Y15" s="30" t="str">
        <f t="shared" si="11"/>
        <v>prop,101|9167;prop,102|833</v>
      </c>
      <c r="Z15" s="26">
        <f>怪物产出!O16</f>
        <v>337</v>
      </c>
      <c r="AA15" s="29">
        <f t="shared" si="12"/>
        <v>4566</v>
      </c>
      <c r="AB15" s="30" t="str">
        <f t="shared" si="13"/>
        <v>prop,101|5434;prop,102|4566</v>
      </c>
      <c r="AC15" s="26">
        <f>怪物产出!P16</f>
        <v>450</v>
      </c>
      <c r="AD15" s="29">
        <f t="shared" si="14"/>
        <v>8333</v>
      </c>
      <c r="AE15" s="30" t="str">
        <f t="shared" si="15"/>
        <v>prop,101|1667;prop,102|8333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225</v>
      </c>
      <c r="X16" s="29">
        <f t="shared" si="10"/>
        <v>833</v>
      </c>
      <c r="Y16" s="30" t="str">
        <f t="shared" si="11"/>
        <v>prop,101|9167;prop,102|833</v>
      </c>
      <c r="Z16" s="26">
        <f>怪物产出!O17</f>
        <v>337</v>
      </c>
      <c r="AA16" s="29">
        <f t="shared" si="12"/>
        <v>4566</v>
      </c>
      <c r="AB16" s="30" t="str">
        <f t="shared" si="13"/>
        <v>prop,101|5434;prop,102|4566</v>
      </c>
      <c r="AC16" s="26">
        <f>怪物产出!P17</f>
        <v>450</v>
      </c>
      <c r="AD16" s="29">
        <f t="shared" si="14"/>
        <v>8333</v>
      </c>
      <c r="AE16" s="30" t="str">
        <f t="shared" si="15"/>
        <v>prop,101|1667;prop,102|8333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225</v>
      </c>
      <c r="X17" s="29">
        <f t="shared" si="10"/>
        <v>833</v>
      </c>
      <c r="Y17" s="30" t="str">
        <f t="shared" si="11"/>
        <v>prop,101|9167;prop,102|833</v>
      </c>
      <c r="Z17" s="26">
        <f>怪物产出!O18</f>
        <v>337</v>
      </c>
      <c r="AA17" s="29">
        <f t="shared" si="12"/>
        <v>4566</v>
      </c>
      <c r="AB17" s="30" t="str">
        <f t="shared" si="13"/>
        <v>prop,101|5434;prop,102|4566</v>
      </c>
      <c r="AC17" s="26">
        <f>怪物产出!P18</f>
        <v>450</v>
      </c>
      <c r="AD17" s="29">
        <f t="shared" si="14"/>
        <v>8333</v>
      </c>
      <c r="AE17" s="30" t="str">
        <f t="shared" si="15"/>
        <v>prop,101|1667;prop,102|8333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225</v>
      </c>
      <c r="X18" s="29">
        <f t="shared" si="10"/>
        <v>833</v>
      </c>
      <c r="Y18" s="30" t="str">
        <f t="shared" si="11"/>
        <v>prop,101|9167;prop,102|833</v>
      </c>
      <c r="Z18" s="26">
        <f>怪物产出!O19</f>
        <v>337</v>
      </c>
      <c r="AA18" s="29">
        <f t="shared" si="12"/>
        <v>4566</v>
      </c>
      <c r="AB18" s="30" t="str">
        <f t="shared" si="13"/>
        <v>prop,101|5434;prop,102|4566</v>
      </c>
      <c r="AC18" s="26">
        <f>怪物产出!P19</f>
        <v>450</v>
      </c>
      <c r="AD18" s="29">
        <f t="shared" si="14"/>
        <v>8333</v>
      </c>
      <c r="AE18" s="30" t="str">
        <f t="shared" si="15"/>
        <v>prop,101|1667;prop,102|8333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232</v>
      </c>
      <c r="X19" s="29">
        <f t="shared" si="10"/>
        <v>1066</v>
      </c>
      <c r="Y19" s="30" t="str">
        <f t="shared" si="11"/>
        <v>prop,101|8934;prop,102|1066</v>
      </c>
      <c r="Z19" s="26">
        <f>怪物产出!O20</f>
        <v>347</v>
      </c>
      <c r="AA19" s="29">
        <f t="shared" si="12"/>
        <v>4900</v>
      </c>
      <c r="AB19" s="30" t="str">
        <f t="shared" si="13"/>
        <v>prop,101|5100;prop,102|4900</v>
      </c>
      <c r="AC19" s="26">
        <f>怪物产出!P20</f>
        <v>465</v>
      </c>
      <c r="AD19" s="29">
        <f t="shared" si="14"/>
        <v>8833</v>
      </c>
      <c r="AE19" s="30" t="str">
        <f t="shared" si="15"/>
        <v>prop,101|1167;prop,102|8833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240</v>
      </c>
      <c r="X20" s="29">
        <f t="shared" si="10"/>
        <v>1333</v>
      </c>
      <c r="Y20" s="30" t="str">
        <f t="shared" si="11"/>
        <v>prop,101|8667;prop,102|1333</v>
      </c>
      <c r="Z20" s="26">
        <f>怪物产出!O21</f>
        <v>360</v>
      </c>
      <c r="AA20" s="29">
        <f t="shared" si="12"/>
        <v>5333</v>
      </c>
      <c r="AB20" s="30" t="str">
        <f t="shared" si="13"/>
        <v>prop,101|4667;prop,102|5333</v>
      </c>
      <c r="AC20" s="26">
        <f>怪物产出!P21</f>
        <v>480</v>
      </c>
      <c r="AD20" s="29">
        <f t="shared" si="14"/>
        <v>9333</v>
      </c>
      <c r="AE20" s="30" t="str">
        <f t="shared" si="15"/>
        <v>prop,101|667;prop,102|9333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240</v>
      </c>
      <c r="X21" s="29">
        <f t="shared" si="10"/>
        <v>1333</v>
      </c>
      <c r="Y21" s="30" t="str">
        <f t="shared" si="11"/>
        <v>prop,101|8667;prop,102|1333</v>
      </c>
      <c r="Z21" s="26">
        <f>怪物产出!O22</f>
        <v>360</v>
      </c>
      <c r="AA21" s="29">
        <f t="shared" si="12"/>
        <v>5333</v>
      </c>
      <c r="AB21" s="30" t="str">
        <f t="shared" si="13"/>
        <v>prop,101|4667;prop,102|5333</v>
      </c>
      <c r="AC21" s="26">
        <f>怪物产出!P22</f>
        <v>480</v>
      </c>
      <c r="AD21" s="29">
        <f t="shared" si="14"/>
        <v>9333</v>
      </c>
      <c r="AE21" s="30" t="str">
        <f t="shared" si="15"/>
        <v>prop,101|667;prop,102|9333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240</v>
      </c>
      <c r="X22" s="29">
        <f t="shared" si="10"/>
        <v>1333</v>
      </c>
      <c r="Y22" s="30" t="str">
        <f t="shared" si="11"/>
        <v>prop,101|8667;prop,102|1333</v>
      </c>
      <c r="Z22" s="26">
        <f>怪物产出!O23</f>
        <v>360</v>
      </c>
      <c r="AA22" s="29">
        <f t="shared" si="12"/>
        <v>5333</v>
      </c>
      <c r="AB22" s="30" t="str">
        <f t="shared" si="13"/>
        <v>prop,101|4667;prop,102|5333</v>
      </c>
      <c r="AC22" s="26">
        <f>怪物产出!P23</f>
        <v>480</v>
      </c>
      <c r="AD22" s="29">
        <f t="shared" si="14"/>
        <v>9333</v>
      </c>
      <c r="AE22" s="30" t="str">
        <f t="shared" si="15"/>
        <v>prop,101|667;prop,102|9333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240</v>
      </c>
      <c r="X23" s="29">
        <f t="shared" si="10"/>
        <v>1333</v>
      </c>
      <c r="Y23" s="30" t="str">
        <f t="shared" si="11"/>
        <v>prop,101|8667;prop,102|1333</v>
      </c>
      <c r="Z23" s="26">
        <f>怪物产出!O24</f>
        <v>360</v>
      </c>
      <c r="AA23" s="29">
        <f t="shared" si="12"/>
        <v>5333</v>
      </c>
      <c r="AB23" s="30" t="str">
        <f t="shared" si="13"/>
        <v>prop,101|4667;prop,102|5333</v>
      </c>
      <c r="AC23" s="26">
        <f>怪物产出!P24</f>
        <v>480</v>
      </c>
      <c r="AD23" s="29">
        <f t="shared" si="14"/>
        <v>9333</v>
      </c>
      <c r="AE23" s="30" t="str">
        <f t="shared" si="15"/>
        <v>prop,101|667;prop,102|9333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4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240</v>
      </c>
      <c r="X24" s="29">
        <f t="shared" si="10"/>
        <v>1333</v>
      </c>
      <c r="Y24" s="30" t="str">
        <f t="shared" si="11"/>
        <v>prop,101|8667;prop,102|1333</v>
      </c>
      <c r="Z24" s="26">
        <f>怪物产出!O25</f>
        <v>360</v>
      </c>
      <c r="AA24" s="29">
        <f t="shared" si="12"/>
        <v>5333</v>
      </c>
      <c r="AB24" s="30" t="str">
        <f t="shared" si="13"/>
        <v>prop,101|4667;prop,102|5333</v>
      </c>
      <c r="AC24" s="26">
        <f>怪物产出!P25</f>
        <v>480</v>
      </c>
      <c r="AD24" s="29">
        <f t="shared" si="14"/>
        <v>9333</v>
      </c>
      <c r="AE24" s="30" t="str">
        <f t="shared" si="15"/>
        <v>prop,101|667;prop,102|9333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247</v>
      </c>
      <c r="X25" s="29">
        <f t="shared" si="10"/>
        <v>1566</v>
      </c>
      <c r="Y25" s="30" t="str">
        <f t="shared" si="11"/>
        <v>prop,101|8434;prop,102|1566</v>
      </c>
      <c r="Z25" s="26">
        <f>怪物产出!O26</f>
        <v>370</v>
      </c>
      <c r="AA25" s="29">
        <f t="shared" si="12"/>
        <v>5666</v>
      </c>
      <c r="AB25" s="30" t="str">
        <f t="shared" si="13"/>
        <v>prop,101|4334;prop,102|5666</v>
      </c>
      <c r="AC25" s="26">
        <f>怪物产出!P26</f>
        <v>495</v>
      </c>
      <c r="AD25" s="29">
        <f t="shared" si="14"/>
        <v>9833</v>
      </c>
      <c r="AE25" s="30" t="str">
        <f t="shared" si="15"/>
        <v>prop,101|167;prop,102|9833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247</v>
      </c>
      <c r="X26" s="29">
        <f t="shared" si="10"/>
        <v>1566</v>
      </c>
      <c r="Y26" s="30" t="str">
        <f t="shared" si="11"/>
        <v>prop,101|8434;prop,102|1566</v>
      </c>
      <c r="Z26" s="26">
        <f>怪物产出!O27</f>
        <v>370</v>
      </c>
      <c r="AA26" s="29">
        <f t="shared" si="12"/>
        <v>5666</v>
      </c>
      <c r="AB26" s="30" t="str">
        <f t="shared" si="13"/>
        <v>prop,101|4334;prop,102|5666</v>
      </c>
      <c r="AC26" s="26">
        <f>怪物产出!P27</f>
        <v>495</v>
      </c>
      <c r="AD26" s="29">
        <f t="shared" si="14"/>
        <v>9833</v>
      </c>
      <c r="AE26" s="30" t="str">
        <f t="shared" si="15"/>
        <v>prop,101|167;prop,102|9833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255</v>
      </c>
      <c r="X29" s="29">
        <f t="shared" si="10"/>
        <v>1833</v>
      </c>
      <c r="Y29" s="30" t="str">
        <f t="shared" si="11"/>
        <v>prop,101|8167;prop,102|1833</v>
      </c>
      <c r="Z29" s="26">
        <f>怪物产出!O30</f>
        <v>382</v>
      </c>
      <c r="AA29" s="29">
        <f t="shared" si="12"/>
        <v>6066</v>
      </c>
      <c r="AB29" s="30" t="str">
        <f t="shared" si="13"/>
        <v>prop,101|3934;prop,102|6066</v>
      </c>
      <c r="AC29" s="26">
        <f>怪物产出!P30</f>
        <v>510</v>
      </c>
      <c r="AD29" s="29">
        <f t="shared" si="14"/>
        <v>200</v>
      </c>
      <c r="AE29" s="30" t="str">
        <f t="shared" si="15"/>
        <v>prop,102|9800;prop,103|200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262</v>
      </c>
      <c r="X33" s="29">
        <f t="shared" si="10"/>
        <v>2066</v>
      </c>
      <c r="Y33" s="30" t="str">
        <f t="shared" si="11"/>
        <v>prop,101|7934;prop,102|2066</v>
      </c>
      <c r="Z33" s="26">
        <f>怪物产出!O34</f>
        <v>392</v>
      </c>
      <c r="AA33" s="29">
        <f t="shared" si="12"/>
        <v>6400</v>
      </c>
      <c r="AB33" s="30" t="str">
        <f t="shared" si="13"/>
        <v>prop,101|3600;prop,102|6400</v>
      </c>
      <c r="AC33" s="26">
        <f>怪物产出!P34</f>
        <v>525</v>
      </c>
      <c r="AD33" s="29">
        <f t="shared" si="14"/>
        <v>500</v>
      </c>
      <c r="AE33" s="30" t="str">
        <f t="shared" si="15"/>
        <v>prop,102|9500;prop,103|500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5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270</v>
      </c>
      <c r="X36" s="29">
        <f t="shared" si="10"/>
        <v>2333</v>
      </c>
      <c r="Y36" s="30" t="str">
        <f t="shared" si="11"/>
        <v>prop,101|7667;prop,102|2333</v>
      </c>
      <c r="Z36" s="26">
        <f>怪物产出!O37</f>
        <v>405</v>
      </c>
      <c r="AA36" s="29">
        <f t="shared" si="12"/>
        <v>6833</v>
      </c>
      <c r="AB36" s="30" t="str">
        <f t="shared" si="13"/>
        <v>prop,101|3167;prop,102|6833</v>
      </c>
      <c r="AC36" s="26">
        <f>怪物产出!P37</f>
        <v>540</v>
      </c>
      <c r="AD36" s="29">
        <f t="shared" si="14"/>
        <v>800</v>
      </c>
      <c r="AE36" s="30" t="str">
        <f t="shared" si="15"/>
        <v>prop,102|9200;prop,103|800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277</v>
      </c>
      <c r="X39" s="29">
        <f t="shared" si="10"/>
        <v>2566</v>
      </c>
      <c r="Y39" s="30" t="str">
        <f t="shared" si="11"/>
        <v>prop,101|7434;prop,102|2566</v>
      </c>
      <c r="Z39" s="26">
        <f>怪物产出!O40</f>
        <v>415</v>
      </c>
      <c r="AA39" s="29">
        <f t="shared" si="12"/>
        <v>7166</v>
      </c>
      <c r="AB39" s="30" t="str">
        <f t="shared" si="13"/>
        <v>prop,101|2834;prop,102|7166</v>
      </c>
      <c r="AC39" s="26">
        <f>怪物产出!P40</f>
        <v>555</v>
      </c>
      <c r="AD39" s="29">
        <f t="shared" si="14"/>
        <v>1100</v>
      </c>
      <c r="AE39" s="30" t="str">
        <f t="shared" si="15"/>
        <v>prop,102|8900;prop,103|1100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285</v>
      </c>
      <c r="X40" s="29">
        <f t="shared" si="10"/>
        <v>2833</v>
      </c>
      <c r="Y40" s="30" t="str">
        <f t="shared" si="11"/>
        <v>prop,101|7167;prop,102|2833</v>
      </c>
      <c r="Z40" s="26">
        <f>怪物产出!O41</f>
        <v>427</v>
      </c>
      <c r="AA40" s="29">
        <f t="shared" si="12"/>
        <v>7566</v>
      </c>
      <c r="AB40" s="30" t="str">
        <f t="shared" si="13"/>
        <v>prop,101|2434;prop,102|7566</v>
      </c>
      <c r="AC40" s="26">
        <f>怪物产出!P41</f>
        <v>570</v>
      </c>
      <c r="AD40" s="29">
        <f t="shared" si="14"/>
        <v>1400</v>
      </c>
      <c r="AE40" s="30" t="str">
        <f t="shared" si="15"/>
        <v>prop,102|8600;prop,103|1400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292</v>
      </c>
      <c r="X41" s="29">
        <f t="shared" si="10"/>
        <v>3066</v>
      </c>
      <c r="Y41" s="30" t="str">
        <f t="shared" si="11"/>
        <v>prop,101|6934;prop,102|3066</v>
      </c>
      <c r="Z41" s="26">
        <f>怪物产出!O42</f>
        <v>437</v>
      </c>
      <c r="AA41" s="29">
        <f t="shared" si="12"/>
        <v>7900</v>
      </c>
      <c r="AB41" s="30" t="str">
        <f t="shared" si="13"/>
        <v>prop,101|2100;prop,102|7900</v>
      </c>
      <c r="AC41" s="26">
        <f>怪物产出!P42</f>
        <v>585</v>
      </c>
      <c r="AD41" s="29">
        <f t="shared" si="14"/>
        <v>1700</v>
      </c>
      <c r="AE41" s="30" t="str">
        <f t="shared" si="15"/>
        <v>prop,102|8300;prop,103|1700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6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300</v>
      </c>
      <c r="X43" s="29">
        <f t="shared" si="10"/>
        <v>3333</v>
      </c>
      <c r="Y43" s="30" t="str">
        <f t="shared" si="11"/>
        <v>prop,101|6667;prop,102|3333</v>
      </c>
      <c r="Z43" s="26">
        <f>怪物产出!O44</f>
        <v>450</v>
      </c>
      <c r="AA43" s="29">
        <f t="shared" si="12"/>
        <v>8333</v>
      </c>
      <c r="AB43" s="30" t="str">
        <f t="shared" si="13"/>
        <v>prop,101|1667;prop,102|8333</v>
      </c>
      <c r="AC43" s="26">
        <f>怪物产出!P44</f>
        <v>600</v>
      </c>
      <c r="AD43" s="29">
        <f t="shared" si="14"/>
        <v>2000</v>
      </c>
      <c r="AE43" s="30" t="str">
        <f t="shared" si="15"/>
        <v>prop,102|8000;prop,103|2000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6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300</v>
      </c>
      <c r="X44" s="29">
        <f t="shared" si="10"/>
        <v>3333</v>
      </c>
      <c r="Y44" s="30" t="str">
        <f t="shared" si="11"/>
        <v>prop,101|6667;prop,102|3333</v>
      </c>
      <c r="Z44" s="26">
        <f>怪物产出!O45</f>
        <v>450</v>
      </c>
      <c r="AA44" s="29">
        <f t="shared" si="12"/>
        <v>8333</v>
      </c>
      <c r="AB44" s="30" t="str">
        <f t="shared" si="13"/>
        <v>prop,101|1667;prop,102|8333</v>
      </c>
      <c r="AC44" s="26">
        <f>怪物产出!P45</f>
        <v>600</v>
      </c>
      <c r="AD44" s="29">
        <f t="shared" si="14"/>
        <v>2000</v>
      </c>
      <c r="AE44" s="30" t="str">
        <f t="shared" si="15"/>
        <v>prop,102|8000;prop,103|2000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307</v>
      </c>
      <c r="X45" s="29">
        <f t="shared" si="10"/>
        <v>3566</v>
      </c>
      <c r="Y45" s="30" t="str">
        <f t="shared" si="11"/>
        <v>prop,101|6434;prop,102|3566</v>
      </c>
      <c r="Z45" s="26">
        <f>怪物产出!O46</f>
        <v>460</v>
      </c>
      <c r="AA45" s="29">
        <f t="shared" si="12"/>
        <v>8666</v>
      </c>
      <c r="AB45" s="30" t="str">
        <f t="shared" si="13"/>
        <v>prop,101|1334;prop,102|8666</v>
      </c>
      <c r="AC45" s="26">
        <f>怪物产出!P46</f>
        <v>615</v>
      </c>
      <c r="AD45" s="29">
        <f t="shared" si="14"/>
        <v>2300</v>
      </c>
      <c r="AE45" s="30" t="str">
        <f t="shared" si="15"/>
        <v>prop,102|7700;prop,103|2300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315</v>
      </c>
      <c r="X46" s="29">
        <f t="shared" si="10"/>
        <v>3833</v>
      </c>
      <c r="Y46" s="30" t="str">
        <f t="shared" si="11"/>
        <v>prop,101|6167;prop,102|3833</v>
      </c>
      <c r="Z46" s="26">
        <f>怪物产出!O47</f>
        <v>472</v>
      </c>
      <c r="AA46" s="29">
        <f t="shared" si="12"/>
        <v>9066</v>
      </c>
      <c r="AB46" s="30" t="str">
        <f t="shared" si="13"/>
        <v>prop,101|934;prop,102|9066</v>
      </c>
      <c r="AC46" s="26">
        <f>怪物产出!P47</f>
        <v>630</v>
      </c>
      <c r="AD46" s="29">
        <f t="shared" si="14"/>
        <v>2600</v>
      </c>
      <c r="AE46" s="30" t="str">
        <f t="shared" si="15"/>
        <v>prop,102|7400;prop,103|2600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7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322</v>
      </c>
      <c r="X47" s="29">
        <f t="shared" si="10"/>
        <v>4066</v>
      </c>
      <c r="Y47" s="30" t="str">
        <f t="shared" si="11"/>
        <v>prop,101|5934;prop,102|4066</v>
      </c>
      <c r="Z47" s="26">
        <f>怪物产出!O48</f>
        <v>482</v>
      </c>
      <c r="AA47" s="29">
        <f t="shared" si="12"/>
        <v>9400</v>
      </c>
      <c r="AB47" s="30" t="str">
        <f t="shared" si="13"/>
        <v>prop,101|600;prop,102|9400</v>
      </c>
      <c r="AC47" s="26">
        <f>怪物产出!P48</f>
        <v>645</v>
      </c>
      <c r="AD47" s="29">
        <f t="shared" si="14"/>
        <v>2900</v>
      </c>
      <c r="AE47" s="30" t="str">
        <f t="shared" si="15"/>
        <v>prop,102|7100;prop,103|2900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7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330</v>
      </c>
      <c r="X48" s="29">
        <f t="shared" si="10"/>
        <v>4333</v>
      </c>
      <c r="Y48" s="30" t="str">
        <f t="shared" si="11"/>
        <v>prop,101|5667;prop,102|4333</v>
      </c>
      <c r="Z48" s="26">
        <f>怪物产出!O49</f>
        <v>495</v>
      </c>
      <c r="AA48" s="29">
        <f t="shared" si="12"/>
        <v>9833</v>
      </c>
      <c r="AB48" s="30" t="str">
        <f t="shared" si="13"/>
        <v>prop,101|167;prop,102|9833</v>
      </c>
      <c r="AC48" s="26">
        <f>怪物产出!P49</f>
        <v>660</v>
      </c>
      <c r="AD48" s="29">
        <f t="shared" si="14"/>
        <v>3200</v>
      </c>
      <c r="AE48" s="30" t="str">
        <f t="shared" si="15"/>
        <v>prop,102|6800;prop,103|3200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340</v>
      </c>
      <c r="X49" s="29">
        <f t="shared" si="10"/>
        <v>4666</v>
      </c>
      <c r="Y49" s="30" t="str">
        <f t="shared" si="11"/>
        <v>prop,101|5334;prop,102|4666</v>
      </c>
      <c r="Z49" s="26">
        <f>怪物产出!O50</f>
        <v>510</v>
      </c>
      <c r="AA49" s="29">
        <f t="shared" si="12"/>
        <v>200</v>
      </c>
      <c r="AB49" s="30" t="str">
        <f t="shared" si="13"/>
        <v>prop,102|9800;prop,103|200</v>
      </c>
      <c r="AC49" s="26">
        <f>怪物产出!P50</f>
        <v>680</v>
      </c>
      <c r="AD49" s="29">
        <f t="shared" si="14"/>
        <v>3600</v>
      </c>
      <c r="AE49" s="30" t="str">
        <f t="shared" si="15"/>
        <v>prop,102|6400;prop,103|3600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350</v>
      </c>
      <c r="X50" s="29">
        <f t="shared" si="10"/>
        <v>5000</v>
      </c>
      <c r="Y50" s="30" t="str">
        <f t="shared" si="11"/>
        <v>prop,101|5000;prop,102|5000</v>
      </c>
      <c r="Z50" s="26">
        <f>怪物产出!O51</f>
        <v>525</v>
      </c>
      <c r="AA50" s="29">
        <f t="shared" si="12"/>
        <v>500</v>
      </c>
      <c r="AB50" s="30" t="str">
        <f t="shared" si="13"/>
        <v>prop,102|9500;prop,103|500</v>
      </c>
      <c r="AC50" s="26">
        <f>怪物产出!P51</f>
        <v>700</v>
      </c>
      <c r="AD50" s="29">
        <f t="shared" si="14"/>
        <v>4000</v>
      </c>
      <c r="AE50" s="30" t="str">
        <f t="shared" si="15"/>
        <v>prop,102|6000;prop,103|4000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350</v>
      </c>
      <c r="X51" s="29">
        <f t="shared" si="10"/>
        <v>5000</v>
      </c>
      <c r="Y51" s="30" t="str">
        <f t="shared" si="11"/>
        <v>prop,101|5000;prop,102|5000</v>
      </c>
      <c r="Z51" s="26">
        <f>怪物产出!O52</f>
        <v>525</v>
      </c>
      <c r="AA51" s="29">
        <f t="shared" si="12"/>
        <v>500</v>
      </c>
      <c r="AB51" s="30" t="str">
        <f t="shared" si="13"/>
        <v>prop,102|9500;prop,103|500</v>
      </c>
      <c r="AC51" s="26">
        <f>怪物产出!P52</f>
        <v>700</v>
      </c>
      <c r="AD51" s="29">
        <f t="shared" si="14"/>
        <v>4000</v>
      </c>
      <c r="AE51" s="30" t="str">
        <f t="shared" si="15"/>
        <v>prop,102|6000;prop,103|4000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8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360</v>
      </c>
      <c r="X52" s="29">
        <f t="shared" si="10"/>
        <v>5333</v>
      </c>
      <c r="Y52" s="30" t="str">
        <f t="shared" si="11"/>
        <v>prop,101|4667;prop,102|5333</v>
      </c>
      <c r="Z52" s="26">
        <f>怪物产出!O53</f>
        <v>540</v>
      </c>
      <c r="AA52" s="29">
        <f t="shared" si="12"/>
        <v>800</v>
      </c>
      <c r="AB52" s="30" t="str">
        <f t="shared" si="13"/>
        <v>prop,102|9200;prop,103|800</v>
      </c>
      <c r="AC52" s="26">
        <f>怪物产出!P53</f>
        <v>720</v>
      </c>
      <c r="AD52" s="29">
        <f t="shared" si="14"/>
        <v>4400</v>
      </c>
      <c r="AE52" s="30" t="str">
        <f t="shared" si="15"/>
        <v>prop,102|5600;prop,103|4400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8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360</v>
      </c>
      <c r="X53" s="29">
        <f t="shared" si="10"/>
        <v>5333</v>
      </c>
      <c r="Y53" s="30" t="str">
        <f t="shared" si="11"/>
        <v>prop,101|4667;prop,102|5333</v>
      </c>
      <c r="Z53" s="26">
        <f>怪物产出!O54</f>
        <v>540</v>
      </c>
      <c r="AA53" s="29">
        <f t="shared" si="12"/>
        <v>800</v>
      </c>
      <c r="AB53" s="30" t="str">
        <f t="shared" si="13"/>
        <v>prop,102|9200;prop,103|800</v>
      </c>
      <c r="AC53" s="26">
        <f>怪物产出!P54</f>
        <v>720</v>
      </c>
      <c r="AD53" s="29">
        <f t="shared" si="14"/>
        <v>4400</v>
      </c>
      <c r="AE53" s="30" t="str">
        <f t="shared" si="15"/>
        <v>prop,102|5600;prop,103|4400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370</v>
      </c>
      <c r="X54" s="29">
        <f t="shared" si="10"/>
        <v>5666</v>
      </c>
      <c r="Y54" s="30" t="str">
        <f t="shared" si="11"/>
        <v>prop,101|4334;prop,102|5666</v>
      </c>
      <c r="Z54" s="26">
        <f>怪物产出!O55</f>
        <v>555</v>
      </c>
      <c r="AA54" s="29">
        <f t="shared" si="12"/>
        <v>1100</v>
      </c>
      <c r="AB54" s="30" t="str">
        <f t="shared" si="13"/>
        <v>prop,102|8900;prop,103|1100</v>
      </c>
      <c r="AC54" s="26">
        <f>怪物产出!P55</f>
        <v>740</v>
      </c>
      <c r="AD54" s="29">
        <f t="shared" si="14"/>
        <v>4800</v>
      </c>
      <c r="AE54" s="30" t="str">
        <f t="shared" si="15"/>
        <v>prop,102|5200;prop,103|4800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380</v>
      </c>
      <c r="X55" s="29">
        <f t="shared" si="10"/>
        <v>6000</v>
      </c>
      <c r="Y55" s="30" t="str">
        <f t="shared" si="11"/>
        <v>prop,101|4000;prop,102|6000</v>
      </c>
      <c r="Z55" s="26">
        <f>怪物产出!O56</f>
        <v>570</v>
      </c>
      <c r="AA55" s="29">
        <f t="shared" si="12"/>
        <v>1400</v>
      </c>
      <c r="AB55" s="30" t="str">
        <f t="shared" si="13"/>
        <v>prop,102|8600;prop,103|1400</v>
      </c>
      <c r="AC55" s="26">
        <f>怪物产出!P56</f>
        <v>760</v>
      </c>
      <c r="AD55" s="29">
        <f t="shared" si="14"/>
        <v>5200</v>
      </c>
      <c r="AE55" s="30" t="str">
        <f t="shared" si="15"/>
        <v>prop,102|4800;prop,103|5200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9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380</v>
      </c>
      <c r="X56" s="29">
        <f t="shared" si="10"/>
        <v>6000</v>
      </c>
      <c r="Y56" s="30" t="str">
        <f t="shared" si="11"/>
        <v>prop,101|4000;prop,102|6000</v>
      </c>
      <c r="Z56" s="26">
        <f>怪物产出!O57</f>
        <v>570</v>
      </c>
      <c r="AA56" s="29">
        <f t="shared" si="12"/>
        <v>1400</v>
      </c>
      <c r="AB56" s="30" t="str">
        <f t="shared" si="13"/>
        <v>prop,102|8600;prop,103|1400</v>
      </c>
      <c r="AC56" s="26">
        <f>怪物产出!P57</f>
        <v>760</v>
      </c>
      <c r="AD56" s="29">
        <f t="shared" si="14"/>
        <v>5200</v>
      </c>
      <c r="AE56" s="30" t="str">
        <f t="shared" si="15"/>
        <v>prop,102|4800;prop,103|5200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9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380</v>
      </c>
      <c r="X57" s="29">
        <f t="shared" si="10"/>
        <v>6000</v>
      </c>
      <c r="Y57" s="30" t="str">
        <f t="shared" si="11"/>
        <v>prop,101|4000;prop,102|6000</v>
      </c>
      <c r="Z57" s="26">
        <f>怪物产出!O58</f>
        <v>570</v>
      </c>
      <c r="AA57" s="29">
        <f t="shared" si="12"/>
        <v>1400</v>
      </c>
      <c r="AB57" s="30" t="str">
        <f t="shared" si="13"/>
        <v>prop,102|8600;prop,103|1400</v>
      </c>
      <c r="AC57" s="26">
        <f>怪物产出!P58</f>
        <v>760</v>
      </c>
      <c r="AD57" s="29">
        <f t="shared" si="14"/>
        <v>5200</v>
      </c>
      <c r="AE57" s="30" t="str">
        <f t="shared" si="15"/>
        <v>prop,102|4800;prop,103|5200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9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390</v>
      </c>
      <c r="X58" s="29">
        <f t="shared" si="10"/>
        <v>6333</v>
      </c>
      <c r="Y58" s="30" t="str">
        <f t="shared" si="11"/>
        <v>prop,101|3667;prop,102|6333</v>
      </c>
      <c r="Z58" s="26">
        <f>怪物产出!O59</f>
        <v>585</v>
      </c>
      <c r="AA58" s="29">
        <f t="shared" si="12"/>
        <v>1700</v>
      </c>
      <c r="AB58" s="30" t="str">
        <f t="shared" si="13"/>
        <v>prop,102|8300;prop,103|1700</v>
      </c>
      <c r="AC58" s="26">
        <f>怪物产出!P59</f>
        <v>780</v>
      </c>
      <c r="AD58" s="29">
        <f t="shared" si="14"/>
        <v>5600</v>
      </c>
      <c r="AE58" s="30" t="str">
        <f t="shared" si="15"/>
        <v>prop,102|4400;prop,103|5600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400</v>
      </c>
      <c r="X59" s="29">
        <f t="shared" si="10"/>
        <v>6666</v>
      </c>
      <c r="Y59" s="30" t="str">
        <f t="shared" si="11"/>
        <v>prop,101|3334;prop,102|6666</v>
      </c>
      <c r="Z59" s="26">
        <f>怪物产出!O60</f>
        <v>600</v>
      </c>
      <c r="AA59" s="29">
        <f t="shared" si="12"/>
        <v>2000</v>
      </c>
      <c r="AB59" s="30" t="str">
        <f t="shared" si="13"/>
        <v>prop,102|8000;prop,103|2000</v>
      </c>
      <c r="AC59" s="26">
        <f>怪物产出!P60</f>
        <v>800</v>
      </c>
      <c r="AD59" s="29">
        <f t="shared" si="14"/>
        <v>6000</v>
      </c>
      <c r="AE59" s="30" t="str">
        <f t="shared" si="15"/>
        <v>prop,102|4000;prop,103|6000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410</v>
      </c>
      <c r="X60" s="29">
        <f t="shared" si="10"/>
        <v>7000</v>
      </c>
      <c r="Y60" s="30" t="str">
        <f t="shared" si="11"/>
        <v>prop,101|3000;prop,102|7000</v>
      </c>
      <c r="Z60" s="26">
        <f>怪物产出!O61</f>
        <v>615</v>
      </c>
      <c r="AA60" s="29">
        <f t="shared" si="12"/>
        <v>2300</v>
      </c>
      <c r="AB60" s="30" t="str">
        <f t="shared" si="13"/>
        <v>prop,102|7700;prop,103|2300</v>
      </c>
      <c r="AC60" s="26">
        <f>怪物产出!P61</f>
        <v>820</v>
      </c>
      <c r="AD60" s="29">
        <f t="shared" si="14"/>
        <v>6400</v>
      </c>
      <c r="AE60" s="30" t="str">
        <f t="shared" si="15"/>
        <v>prop,102|3600;prop,103|6400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10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420</v>
      </c>
      <c r="X61" s="29">
        <f t="shared" si="10"/>
        <v>7333</v>
      </c>
      <c r="Y61" s="30" t="str">
        <f t="shared" si="11"/>
        <v>prop,101|2667;prop,102|7333</v>
      </c>
      <c r="Z61" s="26">
        <f>怪物产出!O62</f>
        <v>630</v>
      </c>
      <c r="AA61" s="29">
        <f t="shared" si="12"/>
        <v>2600</v>
      </c>
      <c r="AB61" s="30" t="str">
        <f t="shared" si="13"/>
        <v>prop,102|7400;prop,103|2600</v>
      </c>
      <c r="AC61" s="26">
        <f>怪物产出!P62</f>
        <v>840</v>
      </c>
      <c r="AD61" s="29">
        <f t="shared" si="14"/>
        <v>6800</v>
      </c>
      <c r="AE61" s="30" t="str">
        <f t="shared" si="15"/>
        <v>prop,102|3200;prop,103|6800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13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487</v>
      </c>
      <c r="X71" s="29">
        <f t="shared" si="32"/>
        <v>9566</v>
      </c>
      <c r="Y71" s="30" t="str">
        <f t="shared" si="33"/>
        <v>prop,101|434;prop,102|9566</v>
      </c>
      <c r="Z71" s="26">
        <f>怪物产出!O72</f>
        <v>730</v>
      </c>
      <c r="AA71" s="29">
        <f t="shared" si="34"/>
        <v>4600</v>
      </c>
      <c r="AB71" s="30" t="str">
        <f t="shared" si="35"/>
        <v>prop,102|5400;prop,103|4600</v>
      </c>
      <c r="AC71" s="26">
        <f>怪物产出!P72</f>
        <v>975</v>
      </c>
      <c r="AD71" s="29">
        <f t="shared" si="36"/>
        <v>9500</v>
      </c>
      <c r="AE71" s="30" t="str">
        <f t="shared" si="37"/>
        <v>prop,102|500;prop,103|9500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495</v>
      </c>
      <c r="X72" s="29">
        <f t="shared" si="32"/>
        <v>9833</v>
      </c>
      <c r="Y72" s="30" t="str">
        <f t="shared" si="33"/>
        <v>prop,101|167;prop,102|9833</v>
      </c>
      <c r="Z72" s="26">
        <f>怪物产出!O73</f>
        <v>742</v>
      </c>
      <c r="AA72" s="29">
        <f t="shared" si="34"/>
        <v>4840</v>
      </c>
      <c r="AB72" s="30" t="str">
        <f t="shared" si="35"/>
        <v>prop,102|5160;prop,103|4840</v>
      </c>
      <c r="AC72" s="26">
        <f>怪物产出!P73</f>
        <v>990</v>
      </c>
      <c r="AD72" s="29">
        <f t="shared" si="36"/>
        <v>9800</v>
      </c>
      <c r="AE72" s="30" t="str">
        <f t="shared" si="37"/>
        <v>prop,102|200;prop,103|9800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502</v>
      </c>
      <c r="X73" s="29">
        <f t="shared" si="32"/>
        <v>40</v>
      </c>
      <c r="Y73" s="30" t="str">
        <f t="shared" si="33"/>
        <v>prop,102|9960;prop,103|40</v>
      </c>
      <c r="Z73" s="26">
        <f>怪物产出!O74</f>
        <v>752</v>
      </c>
      <c r="AA73" s="29">
        <f t="shared" si="34"/>
        <v>5040</v>
      </c>
      <c r="AB73" s="30" t="str">
        <f t="shared" si="35"/>
        <v>prop,102|4960;prop,103|5040</v>
      </c>
      <c r="AC73" s="26">
        <f>怪物产出!P74</f>
        <v>1005</v>
      </c>
      <c r="AD73" s="29">
        <f t="shared" si="36"/>
        <v>25</v>
      </c>
      <c r="AE73" s="30" t="str">
        <f t="shared" si="37"/>
        <v>prop,103|9975;prop,104|25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510</v>
      </c>
      <c r="X74" s="29">
        <f t="shared" si="32"/>
        <v>200</v>
      </c>
      <c r="Y74" s="30" t="str">
        <f t="shared" si="33"/>
        <v>prop,102|9800;prop,103|200</v>
      </c>
      <c r="Z74" s="26">
        <f>怪物产出!O75</f>
        <v>765</v>
      </c>
      <c r="AA74" s="29">
        <f t="shared" si="34"/>
        <v>5300</v>
      </c>
      <c r="AB74" s="30" t="str">
        <f t="shared" si="35"/>
        <v>prop,102|4700;prop,103|5300</v>
      </c>
      <c r="AC74" s="26">
        <f>怪物产出!P75</f>
        <v>1020</v>
      </c>
      <c r="AD74" s="29">
        <f t="shared" si="36"/>
        <v>100</v>
      </c>
      <c r="AE74" s="30" t="str">
        <f t="shared" si="37"/>
        <v>prop,103|9900;prop,104|100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14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517</v>
      </c>
      <c r="X75" s="29">
        <f t="shared" si="32"/>
        <v>340</v>
      </c>
      <c r="Y75" s="30" t="str">
        <f t="shared" si="33"/>
        <v>prop,102|9660;prop,103|340</v>
      </c>
      <c r="Z75" s="26">
        <f>怪物产出!O76</f>
        <v>775</v>
      </c>
      <c r="AA75" s="29">
        <f t="shared" si="34"/>
        <v>5500</v>
      </c>
      <c r="AB75" s="30" t="str">
        <f t="shared" si="35"/>
        <v>prop,102|4500;prop,103|5500</v>
      </c>
      <c r="AC75" s="26">
        <f>怪物产出!P76</f>
        <v>1035</v>
      </c>
      <c r="AD75" s="29">
        <f t="shared" si="36"/>
        <v>175</v>
      </c>
      <c r="AE75" s="30" t="str">
        <f t="shared" si="37"/>
        <v>prop,103|9825;prop,104|175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14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525</v>
      </c>
      <c r="X76" s="29">
        <f t="shared" si="32"/>
        <v>500</v>
      </c>
      <c r="Y76" s="30" t="str">
        <f t="shared" si="33"/>
        <v>prop,102|9500;prop,103|500</v>
      </c>
      <c r="Z76" s="26">
        <f>怪物产出!O77</f>
        <v>787</v>
      </c>
      <c r="AA76" s="29">
        <f t="shared" si="34"/>
        <v>5740</v>
      </c>
      <c r="AB76" s="30" t="str">
        <f t="shared" si="35"/>
        <v>prop,102|4260;prop,103|5740</v>
      </c>
      <c r="AC76" s="26">
        <f>怪物产出!P77</f>
        <v>1050</v>
      </c>
      <c r="AD76" s="29">
        <f t="shared" si="36"/>
        <v>250</v>
      </c>
      <c r="AE76" s="30" t="str">
        <f t="shared" si="37"/>
        <v>prop,103|9750;prop,104|250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14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532</v>
      </c>
      <c r="X77" s="29">
        <f t="shared" si="32"/>
        <v>640</v>
      </c>
      <c r="Y77" s="30" t="str">
        <f t="shared" si="33"/>
        <v>prop,102|9360;prop,103|640</v>
      </c>
      <c r="Z77" s="26">
        <f>怪物产出!O78</f>
        <v>797</v>
      </c>
      <c r="AA77" s="29">
        <f t="shared" si="34"/>
        <v>5940</v>
      </c>
      <c r="AB77" s="30" t="str">
        <f t="shared" si="35"/>
        <v>prop,102|4060;prop,103|5940</v>
      </c>
      <c r="AC77" s="26">
        <f>怪物产出!P78</f>
        <v>1065</v>
      </c>
      <c r="AD77" s="29">
        <f t="shared" si="36"/>
        <v>325</v>
      </c>
      <c r="AE77" s="30" t="str">
        <f t="shared" si="37"/>
        <v>prop,103|9675;prop,104|325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14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540</v>
      </c>
      <c r="X78" s="29">
        <f t="shared" si="32"/>
        <v>800</v>
      </c>
      <c r="Y78" s="30" t="str">
        <f t="shared" si="33"/>
        <v>prop,102|9200;prop,103|800</v>
      </c>
      <c r="Z78" s="26">
        <f>怪物产出!O79</f>
        <v>810</v>
      </c>
      <c r="AA78" s="29">
        <f t="shared" si="34"/>
        <v>6200</v>
      </c>
      <c r="AB78" s="30" t="str">
        <f t="shared" si="35"/>
        <v>prop,102|3800;prop,103|6200</v>
      </c>
      <c r="AC78" s="26">
        <f>怪物产出!P79</f>
        <v>1080</v>
      </c>
      <c r="AD78" s="29">
        <f t="shared" si="36"/>
        <v>400</v>
      </c>
      <c r="AE78" s="30" t="str">
        <f t="shared" si="37"/>
        <v>prop,103|9600;prop,104|400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15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550</v>
      </c>
      <c r="X79" s="29">
        <f t="shared" si="32"/>
        <v>1000</v>
      </c>
      <c r="Y79" s="30" t="str">
        <f t="shared" si="33"/>
        <v>prop,102|9000;prop,103|1000</v>
      </c>
      <c r="Z79" s="26">
        <f>怪物产出!O80</f>
        <v>825</v>
      </c>
      <c r="AA79" s="29">
        <f t="shared" si="34"/>
        <v>6500</v>
      </c>
      <c r="AB79" s="30" t="str">
        <f t="shared" si="35"/>
        <v>prop,102|3500;prop,103|6500</v>
      </c>
      <c r="AC79" s="26">
        <f>怪物产出!P80</f>
        <v>1100</v>
      </c>
      <c r="AD79" s="29">
        <f t="shared" si="36"/>
        <v>500</v>
      </c>
      <c r="AE79" s="30" t="str">
        <f t="shared" si="37"/>
        <v>prop,103|9500;prop,104|500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15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560</v>
      </c>
      <c r="X80" s="29">
        <f t="shared" si="32"/>
        <v>1200</v>
      </c>
      <c r="Y80" s="30" t="str">
        <f t="shared" si="33"/>
        <v>prop,102|8800;prop,103|1200</v>
      </c>
      <c r="Z80" s="26">
        <f>怪物产出!O81</f>
        <v>840</v>
      </c>
      <c r="AA80" s="29">
        <f t="shared" si="34"/>
        <v>6800</v>
      </c>
      <c r="AB80" s="30" t="str">
        <f t="shared" si="35"/>
        <v>prop,102|3200;prop,103|6800</v>
      </c>
      <c r="AC80" s="26">
        <f>怪物产出!P81</f>
        <v>1120</v>
      </c>
      <c r="AD80" s="29">
        <f t="shared" si="36"/>
        <v>600</v>
      </c>
      <c r="AE80" s="30" t="str">
        <f t="shared" si="37"/>
        <v>prop,103|9400;prop,104|600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15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570</v>
      </c>
      <c r="X81" s="29">
        <f t="shared" si="32"/>
        <v>1400</v>
      </c>
      <c r="Y81" s="30" t="str">
        <f t="shared" si="33"/>
        <v>prop,102|8600;prop,103|1400</v>
      </c>
      <c r="Z81" s="26">
        <f>怪物产出!O82</f>
        <v>855</v>
      </c>
      <c r="AA81" s="29">
        <f t="shared" si="34"/>
        <v>7100</v>
      </c>
      <c r="AB81" s="30" t="str">
        <f t="shared" si="35"/>
        <v>prop,102|2900;prop,103|7100</v>
      </c>
      <c r="AC81" s="26">
        <f>怪物产出!P82</f>
        <v>1140</v>
      </c>
      <c r="AD81" s="29">
        <f t="shared" si="36"/>
        <v>700</v>
      </c>
      <c r="AE81" s="30" t="str">
        <f t="shared" si="37"/>
        <v>prop,103|9300;prop,104|700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15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570</v>
      </c>
      <c r="X82" s="29">
        <f t="shared" si="32"/>
        <v>1400</v>
      </c>
      <c r="Y82" s="30" t="str">
        <f t="shared" si="33"/>
        <v>prop,102|8600;prop,103|1400</v>
      </c>
      <c r="Z82" s="26">
        <f>怪物产出!O83</f>
        <v>855</v>
      </c>
      <c r="AA82" s="29">
        <f t="shared" si="34"/>
        <v>7100</v>
      </c>
      <c r="AB82" s="30" t="str">
        <f t="shared" si="35"/>
        <v>prop,102|2900;prop,103|7100</v>
      </c>
      <c r="AC82" s="26">
        <f>怪物产出!P83</f>
        <v>1140</v>
      </c>
      <c r="AD82" s="29">
        <f t="shared" si="36"/>
        <v>700</v>
      </c>
      <c r="AE82" s="30" t="str">
        <f t="shared" si="37"/>
        <v>prop,103|9300;prop,104|700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15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570</v>
      </c>
      <c r="X83" s="29">
        <f t="shared" si="32"/>
        <v>1400</v>
      </c>
      <c r="Y83" s="30" t="str">
        <f t="shared" si="33"/>
        <v>prop,102|8600;prop,103|1400</v>
      </c>
      <c r="Z83" s="26">
        <f>怪物产出!O84</f>
        <v>855</v>
      </c>
      <c r="AA83" s="29">
        <f t="shared" si="34"/>
        <v>7100</v>
      </c>
      <c r="AB83" s="30" t="str">
        <f t="shared" si="35"/>
        <v>prop,102|2900;prop,103|7100</v>
      </c>
      <c r="AC83" s="26">
        <f>怪物产出!P84</f>
        <v>1140</v>
      </c>
      <c r="AD83" s="29">
        <f t="shared" si="36"/>
        <v>700</v>
      </c>
      <c r="AE83" s="30" t="str">
        <f t="shared" si="37"/>
        <v>prop,103|9300;prop,104|700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15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570</v>
      </c>
      <c r="X84" s="29">
        <f t="shared" si="32"/>
        <v>1400</v>
      </c>
      <c r="Y84" s="30" t="str">
        <f t="shared" si="33"/>
        <v>prop,102|8600;prop,103|1400</v>
      </c>
      <c r="Z84" s="26">
        <f>怪物产出!O85</f>
        <v>855</v>
      </c>
      <c r="AA84" s="29">
        <f t="shared" si="34"/>
        <v>7100</v>
      </c>
      <c r="AB84" s="30" t="str">
        <f t="shared" si="35"/>
        <v>prop,102|2900;prop,103|7100</v>
      </c>
      <c r="AC84" s="26">
        <f>怪物产出!P85</f>
        <v>1140</v>
      </c>
      <c r="AD84" s="29">
        <f t="shared" si="36"/>
        <v>700</v>
      </c>
      <c r="AE84" s="30" t="str">
        <f t="shared" si="37"/>
        <v>prop,103|9300;prop,104|700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15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570</v>
      </c>
      <c r="X85" s="29">
        <f t="shared" si="32"/>
        <v>1400</v>
      </c>
      <c r="Y85" s="30" t="str">
        <f t="shared" si="33"/>
        <v>prop,102|8600;prop,103|1400</v>
      </c>
      <c r="Z85" s="26">
        <f>怪物产出!O86</f>
        <v>855</v>
      </c>
      <c r="AA85" s="29">
        <f t="shared" si="34"/>
        <v>7100</v>
      </c>
      <c r="AB85" s="30" t="str">
        <f t="shared" si="35"/>
        <v>prop,102|2900;prop,103|7100</v>
      </c>
      <c r="AC85" s="26">
        <f>怪物产出!P86</f>
        <v>1140</v>
      </c>
      <c r="AD85" s="29">
        <f t="shared" si="36"/>
        <v>700</v>
      </c>
      <c r="AE85" s="30" t="str">
        <f t="shared" si="37"/>
        <v>prop,103|9300;prop,104|700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15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570</v>
      </c>
      <c r="X86" s="29">
        <f t="shared" si="32"/>
        <v>1400</v>
      </c>
      <c r="Y86" s="30" t="str">
        <f t="shared" si="33"/>
        <v>prop,102|8600;prop,103|1400</v>
      </c>
      <c r="Z86" s="26">
        <f>怪物产出!O87</f>
        <v>855</v>
      </c>
      <c r="AA86" s="29">
        <f t="shared" si="34"/>
        <v>7100</v>
      </c>
      <c r="AB86" s="30" t="str">
        <f t="shared" si="35"/>
        <v>prop,102|2900;prop,103|7100</v>
      </c>
      <c r="AC86" s="26">
        <f>怪物产出!P87</f>
        <v>1140</v>
      </c>
      <c r="AD86" s="29">
        <f t="shared" si="36"/>
        <v>700</v>
      </c>
      <c r="AE86" s="30" t="str">
        <f t="shared" si="37"/>
        <v>prop,103|9300;prop,104|700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15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570</v>
      </c>
      <c r="X87" s="29">
        <f t="shared" si="32"/>
        <v>1400</v>
      </c>
      <c r="Y87" s="30" t="str">
        <f t="shared" si="33"/>
        <v>prop,102|8600;prop,103|1400</v>
      </c>
      <c r="Z87" s="26">
        <f>怪物产出!O88</f>
        <v>855</v>
      </c>
      <c r="AA87" s="29">
        <f t="shared" si="34"/>
        <v>7100</v>
      </c>
      <c r="AB87" s="30" t="str">
        <f t="shared" si="35"/>
        <v>prop,102|2900;prop,103|7100</v>
      </c>
      <c r="AC87" s="26">
        <f>怪物产出!P88</f>
        <v>1140</v>
      </c>
      <c r="AD87" s="29">
        <f t="shared" si="36"/>
        <v>700</v>
      </c>
      <c r="AE87" s="30" t="str">
        <f t="shared" si="37"/>
        <v>prop,103|9300;prop,104|700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570</v>
      </c>
      <c r="X88" s="29">
        <f t="shared" si="32"/>
        <v>1400</v>
      </c>
      <c r="Y88" s="30" t="str">
        <f t="shared" si="33"/>
        <v>prop,102|8600;prop,103|1400</v>
      </c>
      <c r="Z88" s="26">
        <f>怪物产出!O89</f>
        <v>855</v>
      </c>
      <c r="AA88" s="29">
        <f t="shared" si="34"/>
        <v>7100</v>
      </c>
      <c r="AB88" s="30" t="str">
        <f t="shared" si="35"/>
        <v>prop,102|2900;prop,103|7100</v>
      </c>
      <c r="AC88" s="26">
        <f>怪物产出!P89</f>
        <v>1140</v>
      </c>
      <c r="AD88" s="29">
        <f t="shared" si="36"/>
        <v>700</v>
      </c>
      <c r="AE88" s="30" t="str">
        <f t="shared" si="37"/>
        <v>prop,103|9300;prop,104|700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570</v>
      </c>
      <c r="X89" s="29">
        <f t="shared" si="32"/>
        <v>1400</v>
      </c>
      <c r="Y89" s="30" t="str">
        <f t="shared" si="33"/>
        <v>prop,102|8600;prop,103|1400</v>
      </c>
      <c r="Z89" s="26">
        <f>怪物产出!O90</f>
        <v>855</v>
      </c>
      <c r="AA89" s="29">
        <f t="shared" si="34"/>
        <v>7100</v>
      </c>
      <c r="AB89" s="30" t="str">
        <f t="shared" si="35"/>
        <v>prop,102|2900;prop,103|7100</v>
      </c>
      <c r="AC89" s="26">
        <f>怪物产出!P90</f>
        <v>1140</v>
      </c>
      <c r="AD89" s="29">
        <f t="shared" si="36"/>
        <v>700</v>
      </c>
      <c r="AE89" s="30" t="str">
        <f t="shared" si="37"/>
        <v>prop,103|9300;prop,104|700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570</v>
      </c>
      <c r="X90" s="29">
        <f t="shared" si="32"/>
        <v>1400</v>
      </c>
      <c r="Y90" s="30" t="str">
        <f t="shared" si="33"/>
        <v>prop,102|8600;prop,103|1400</v>
      </c>
      <c r="Z90" s="26">
        <f>怪物产出!O91</f>
        <v>855</v>
      </c>
      <c r="AA90" s="29">
        <f t="shared" si="34"/>
        <v>7100</v>
      </c>
      <c r="AB90" s="30" t="str">
        <f t="shared" si="35"/>
        <v>prop,102|2900;prop,103|7100</v>
      </c>
      <c r="AC90" s="26">
        <f>怪物产出!P91</f>
        <v>1140</v>
      </c>
      <c r="AD90" s="29">
        <f t="shared" si="36"/>
        <v>700</v>
      </c>
      <c r="AE90" s="30" t="str">
        <f t="shared" si="37"/>
        <v>prop,103|9300;prop,104|700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570</v>
      </c>
      <c r="X91" s="29">
        <f t="shared" si="32"/>
        <v>1400</v>
      </c>
      <c r="Y91" s="30" t="str">
        <f t="shared" si="33"/>
        <v>prop,102|8600;prop,103|1400</v>
      </c>
      <c r="Z91" s="26">
        <f>怪物产出!O92</f>
        <v>855</v>
      </c>
      <c r="AA91" s="29">
        <f t="shared" si="34"/>
        <v>7100</v>
      </c>
      <c r="AB91" s="30" t="str">
        <f t="shared" si="35"/>
        <v>prop,102|2900;prop,103|7100</v>
      </c>
      <c r="AC91" s="26">
        <f>怪物产出!P92</f>
        <v>1140</v>
      </c>
      <c r="AD91" s="29">
        <f t="shared" si="36"/>
        <v>700</v>
      </c>
      <c r="AE91" s="30" t="str">
        <f t="shared" si="37"/>
        <v>prop,103|9300;prop,104|700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workbookViewId="0">
      <selection activeCell="J4" sqref="J4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5.625" style="30" customWidth="1"/>
    <col min="21" max="21" width="6.875" style="30" customWidth="1"/>
    <col min="22" max="22" width="24.5" style="30" bestFit="1" customWidth="1"/>
    <col min="23" max="23" width="12.875" style="30" bestFit="1" customWidth="1"/>
    <col min="24" max="24" width="5.375" style="30" customWidth="1"/>
    <col min="25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68" t="s">
        <v>203</v>
      </c>
      <c r="B2" s="168"/>
      <c r="C2" s="168"/>
      <c r="D2" s="168"/>
      <c r="E2" s="168" t="s">
        <v>192</v>
      </c>
      <c r="F2" s="168"/>
      <c r="G2" s="168"/>
      <c r="H2" s="168" t="s">
        <v>12</v>
      </c>
      <c r="I2" s="168"/>
      <c r="J2" s="168"/>
      <c r="K2" s="168" t="s">
        <v>13</v>
      </c>
      <c r="L2" s="168"/>
      <c r="M2" s="168"/>
      <c r="N2" s="168" t="s">
        <v>201</v>
      </c>
      <c r="O2" s="168"/>
      <c r="P2" s="168"/>
      <c r="Q2" s="168"/>
      <c r="R2" s="168"/>
      <c r="S2" s="168"/>
      <c r="T2" s="168" t="s">
        <v>2093</v>
      </c>
      <c r="U2" s="168"/>
      <c r="V2" s="168"/>
      <c r="W2" s="168" t="s">
        <v>1965</v>
      </c>
      <c r="X2" s="168"/>
      <c r="Y2" s="168"/>
      <c r="Z2" s="168" t="s">
        <v>2094</v>
      </c>
      <c r="AA2" s="168"/>
      <c r="AB2" s="168"/>
      <c r="AE2" s="169" t="s">
        <v>197</v>
      </c>
      <c r="AF2" s="169"/>
      <c r="AG2" s="169"/>
      <c r="AH2" s="169"/>
      <c r="AI2" s="169"/>
      <c r="AJ2" s="169"/>
      <c r="AK2" s="169"/>
      <c r="AL2" s="169" t="s">
        <v>196</v>
      </c>
      <c r="AM2" s="169"/>
      <c r="AN2" s="169"/>
      <c r="AO2" s="33"/>
      <c r="AP2" s="33"/>
      <c r="AQ2" s="33"/>
      <c r="AR2" s="33"/>
      <c r="AS2" s="33"/>
      <c r="AU2" s="169" t="s">
        <v>197</v>
      </c>
      <c r="AV2" s="169"/>
      <c r="AW2" s="169"/>
      <c r="AX2" s="169"/>
      <c r="AY2" s="169"/>
      <c r="AZ2" s="169"/>
      <c r="BA2" s="169"/>
      <c r="BB2" s="169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2454</v>
      </c>
      <c r="AP3" s="38" t="s">
        <v>2455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60</v>
      </c>
      <c r="D4" s="29">
        <f t="shared" ref="D4:D35" si="2">IFERROR(VLOOKUP(A4,$AL$3:$AN$51,3,0),D3)</f>
        <v>100</v>
      </c>
      <c r="E4" s="29">
        <f t="shared" ref="E4:E35" si="3">C4</f>
        <v>60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90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120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200</v>
      </c>
      <c r="O4" s="29">
        <f>INT(H4*产出设定!$C$6*产出设定!$C$7)</f>
        <v>225</v>
      </c>
      <c r="P4" s="29">
        <f>INT(K4*产出设定!$C$6*产出设定!$C$7)</f>
        <v>300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IF(G4="","item,200","item,101;item,200")</f>
        <v>item,200</v>
      </c>
      <c r="X4" s="30" t="s">
        <v>2090</v>
      </c>
      <c r="Y4" s="30" t="s">
        <v>2090</v>
      </c>
      <c r="Z4" s="29">
        <f>CEILING((E4*5+N4)/价值设定!L3+F4/价值设定!K3+0.2,0.1)</f>
        <v>5.2</v>
      </c>
      <c r="AA4" s="29">
        <f>CEILING((H4*5+O4)/价值设定!L3+I4/价值设定!K3+J4/价值设定!M3,0.1)</f>
        <v>14.4</v>
      </c>
      <c r="AB4" s="29">
        <f>CEILING((K4*5+P4)/价值设定!L3+L4/价值设定!K3+M4/价值设定!M3,0.1)</f>
        <v>19.200000000000003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v>60</v>
      </c>
      <c r="AN4" s="42">
        <v>100</v>
      </c>
      <c r="AO4" s="43">
        <f>INT(AM4*AF4+AG4*AM4*1.5+AH4*AM4*2)*1.5</f>
        <v>360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64</v>
      </c>
      <c r="D5" s="29">
        <f t="shared" si="2"/>
        <v>107</v>
      </c>
      <c r="E5" s="29">
        <f t="shared" si="3"/>
        <v>64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96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128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200</v>
      </c>
      <c r="O5" s="29">
        <f>INT(H5*产出设定!$C$6*产出设定!$C$7)</f>
        <v>240</v>
      </c>
      <c r="P5" s="29">
        <f>INT(K5*产出设定!$C$6*产出设定!$C$7)</f>
        <v>320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IF(G5="","item,200","item,101;item,200")</f>
        <v>item,200</v>
      </c>
      <c r="X5" s="30" t="s">
        <v>2090</v>
      </c>
      <c r="Y5" s="30" t="s">
        <v>2090</v>
      </c>
      <c r="Z5" s="29">
        <f>CEILING((E5*5+N5)/价值设定!L4+F5/价值设定!K4+0.2,0.1)</f>
        <v>5.3000000000000007</v>
      </c>
      <c r="AA5" s="29">
        <f>CEILING((H5*5+O5)/价值设定!L4+I5/价值设定!K4+J5/价值设定!M4,0.1)</f>
        <v>14.700000000000001</v>
      </c>
      <c r="AB5" s="29">
        <f>CEILING((K5*5+P5)/价值设定!L4+L5/价值设定!K4+M5/价值设定!M4,0.1)</f>
        <v>19.600000000000001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v>64</v>
      </c>
      <c r="AN5" s="42">
        <v>107</v>
      </c>
      <c r="AO5" s="43">
        <f t="shared" ref="AO5:AO51" si="7">INT(AM5*AF5+AG5*AM5*1.5+AH5*AM5*2)*1.5</f>
        <v>288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68</v>
      </c>
      <c r="D6" s="29">
        <f t="shared" si="2"/>
        <v>113</v>
      </c>
      <c r="E6" s="29">
        <f t="shared" si="3"/>
        <v>68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102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136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200</v>
      </c>
      <c r="O6" s="29">
        <f>INT(H6*产出设定!$C$6*产出设定!$C$7)</f>
        <v>255</v>
      </c>
      <c r="P6" s="29">
        <f>INT(K6*产出设定!$C$6*产出设定!$C$7)</f>
        <v>340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5.5</v>
      </c>
      <c r="AA6" s="29">
        <f>CEILING((H6*5+O6)/价值设定!L5+I6/价值设定!K5+J6/价值设定!M5,0.1)</f>
        <v>14.9</v>
      </c>
      <c r="AB6" s="29">
        <f>CEILING((K6*5+P6)/价值设定!L5+L6/价值设定!K5+M6/价值设定!M5,0.1)</f>
        <v>19.900000000000002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v>68</v>
      </c>
      <c r="AN6" s="42">
        <v>113</v>
      </c>
      <c r="AO6" s="43">
        <f t="shared" si="7"/>
        <v>510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72</v>
      </c>
      <c r="D7" s="29">
        <f t="shared" si="2"/>
        <v>120</v>
      </c>
      <c r="E7" s="29">
        <f t="shared" si="3"/>
        <v>72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108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144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200</v>
      </c>
      <c r="O7" s="29">
        <f>INT(H7*产出设定!$C$6*产出设定!$C$7)</f>
        <v>270</v>
      </c>
      <c r="P7" s="29">
        <f>INT(K7*产出设定!$C$6*产出设定!$C$7)</f>
        <v>360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5.6000000000000005</v>
      </c>
      <c r="AA7" s="29">
        <f>CEILING((H7*5+O7)/价值设定!L6+I7/价值设定!K6+J7/价值设定!M6,0.1)</f>
        <v>15.200000000000001</v>
      </c>
      <c r="AB7" s="29">
        <f>CEILING((K7*5+P7)/价值设定!L6+L7/价值设定!K6+M7/价值设定!M6,0.1)</f>
        <v>20.200000000000003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v>72</v>
      </c>
      <c r="AN7" s="42">
        <v>120</v>
      </c>
      <c r="AO7" s="43">
        <f t="shared" si="7"/>
        <v>432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76</v>
      </c>
      <c r="D8" s="29">
        <f t="shared" si="2"/>
        <v>127</v>
      </c>
      <c r="E8" s="29">
        <f t="shared" si="3"/>
        <v>76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114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152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200</v>
      </c>
      <c r="O8" s="29">
        <f>INT(H8*产出设定!$C$6*产出设定!$C$7)</f>
        <v>285</v>
      </c>
      <c r="P8" s="29">
        <f>INT(K8*产出设定!$C$6*产出设定!$C$7)</f>
        <v>380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5.7</v>
      </c>
      <c r="AA8" s="29">
        <f>CEILING((H8*5+O8)/价值设定!L7+I8/价值设定!K7+J8/价值设定!M7,0.1)</f>
        <v>15.4</v>
      </c>
      <c r="AB8" s="29">
        <f>CEILING((K8*5+P8)/价值设定!L7+L8/价值设定!K7+M8/价值设定!M7,0.1)</f>
        <v>20.900000000000002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v>76</v>
      </c>
      <c r="AN8" s="42">
        <v>127</v>
      </c>
      <c r="AO8" s="43">
        <f t="shared" si="7"/>
        <v>342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76</v>
      </c>
      <c r="D9" s="29">
        <f t="shared" si="2"/>
        <v>127</v>
      </c>
      <c r="E9" s="29">
        <f t="shared" si="3"/>
        <v>76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114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152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200</v>
      </c>
      <c r="O9" s="29">
        <f>INT(H9*产出设定!$C$6*产出设定!$C$7)</f>
        <v>285</v>
      </c>
      <c r="P9" s="29">
        <f>INT(K9*产出设定!$C$6*产出设定!$C$7)</f>
        <v>380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5.6000000000000005</v>
      </c>
      <c r="AA9" s="29">
        <f>CEILING((H9*5+O9)/价值设定!L8+I9/价值设定!K8+J9/价值设定!M8,0.1)</f>
        <v>15.200000000000001</v>
      </c>
      <c r="AB9" s="29">
        <f>CEILING((K9*5+P9)/价值设定!L8+L9/价值设定!K8+M9/价值设定!M8,0.1)</f>
        <v>20.6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v>80</v>
      </c>
      <c r="AN9" s="42">
        <v>133</v>
      </c>
      <c r="AO9" s="43">
        <f t="shared" si="7"/>
        <v>600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80</v>
      </c>
      <c r="D10" s="29">
        <f t="shared" si="2"/>
        <v>133</v>
      </c>
      <c r="E10" s="29">
        <f t="shared" si="3"/>
        <v>80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120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160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200</v>
      </c>
      <c r="O10" s="29">
        <f>INT(H10*产出设定!$C$6*产出设定!$C$7)</f>
        <v>300</v>
      </c>
      <c r="P10" s="29">
        <f>INT(K10*产出设定!$C$6*产出设定!$C$7)</f>
        <v>400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5.7</v>
      </c>
      <c r="AA10" s="29">
        <f>CEILING((H10*5+O10)/价值设定!L9+I10/价值设定!K9+J10/价值设定!M9,0.1)</f>
        <v>15.8</v>
      </c>
      <c r="AB10" s="29">
        <f>CEILING((K10*5+P10)/价值设定!L9+L10/价值设定!K9+M10/价值设定!M9,0.1)</f>
        <v>20.900000000000002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10</v>
      </c>
      <c r="AM10" s="42">
        <v>84</v>
      </c>
      <c r="AN10" s="42">
        <v>140</v>
      </c>
      <c r="AO10" s="43">
        <f t="shared" si="7"/>
        <v>630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80</v>
      </c>
      <c r="D11" s="29">
        <f t="shared" si="2"/>
        <v>133</v>
      </c>
      <c r="E11" s="29">
        <f t="shared" si="3"/>
        <v>80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120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160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200</v>
      </c>
      <c r="O11" s="29">
        <f>INT(H11*产出设定!$C$6*产出设定!$C$7)</f>
        <v>300</v>
      </c>
      <c r="P11" s="29">
        <f>INT(K11*产出设定!$C$6*产出设定!$C$7)</f>
        <v>400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5.7</v>
      </c>
      <c r="AA11" s="29">
        <f>CEILING((H11*5+O11)/价值设定!L10+I11/价值设定!K10+J11/价值设定!M10,0.1)</f>
        <v>15.600000000000001</v>
      </c>
      <c r="AB11" s="29">
        <f>CEILING((K11*5+P11)/价值设定!L10+L11/价值设定!K10+M11/价值设定!M10,0.1)</f>
        <v>20.700000000000003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11</v>
      </c>
      <c r="AM11" s="42">
        <v>87</v>
      </c>
      <c r="AN11" s="42">
        <v>145</v>
      </c>
      <c r="AO11" s="43">
        <f t="shared" si="7"/>
        <v>652.5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80</v>
      </c>
      <c r="D12" s="29">
        <f t="shared" si="2"/>
        <v>133</v>
      </c>
      <c r="E12" s="29">
        <f t="shared" si="3"/>
        <v>80</v>
      </c>
      <c r="F12" s="29">
        <f t="shared" si="4"/>
        <v>133</v>
      </c>
      <c r="G12" s="29" t="str">
        <f>IF(B12&lt;3,"",VLOOKUP(B12,随机目标!$BC$2:$BG$17,5,0))</f>
        <v>pack,1222</v>
      </c>
      <c r="H12" s="29">
        <f>INT(C12*产出设定!$C$4)</f>
        <v>120</v>
      </c>
      <c r="I12" s="29">
        <f>INT(D12*产出设定!$C$4)</f>
        <v>199</v>
      </c>
      <c r="J12" s="29">
        <f>FLOOR(产出设定!$C$10*价值设定!M11,5)</f>
        <v>110</v>
      </c>
      <c r="K12" s="29">
        <f>INT(C12*产出设定!$C$5)</f>
        <v>160</v>
      </c>
      <c r="L12" s="29">
        <f>INT(D12*产出设定!$C$5)</f>
        <v>266</v>
      </c>
      <c r="M12" s="29">
        <f>FLOOR(产出设定!$C$11*价值设定!M11,5)</f>
        <v>145</v>
      </c>
      <c r="N12" s="29">
        <f>MAX(INT(E12*产出设定!$C$6*产出设定!$C$7),200)</f>
        <v>200</v>
      </c>
      <c r="O12" s="29">
        <f>INT(H12*产出设定!$C$6*产出设定!$C$7)</f>
        <v>300</v>
      </c>
      <c r="P12" s="29">
        <f>INT(K12*产出设定!$C$6*产出设定!$C$7)</f>
        <v>400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5.6000000000000005</v>
      </c>
      <c r="AA12" s="29">
        <f>CEILING((H12*5+O12)/价值设定!L11+I12/价值设定!K11+J12/价值设定!M11,0.1)</f>
        <v>15.4</v>
      </c>
      <c r="AB12" s="29">
        <f>CEILING((K12*5+P12)/价值设定!L11+L12/价值设定!K11+M12/价值设定!M11,0.1)</f>
        <v>20.400000000000002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v>90</v>
      </c>
      <c r="AN12" s="42">
        <v>150</v>
      </c>
      <c r="AO12" s="43">
        <f t="shared" si="7"/>
        <v>877.5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3</v>
      </c>
      <c r="C13" s="29">
        <f t="shared" si="1"/>
        <v>84</v>
      </c>
      <c r="D13" s="29">
        <f t="shared" si="2"/>
        <v>140</v>
      </c>
      <c r="E13" s="29">
        <f t="shared" si="3"/>
        <v>84</v>
      </c>
      <c r="F13" s="29">
        <f t="shared" si="4"/>
        <v>140</v>
      </c>
      <c r="G13" s="29" t="str">
        <f>IF(B13&lt;3,"",VLOOKUP(B13,随机目标!$BC$2:$BG$17,5,0))</f>
        <v>pack,1222</v>
      </c>
      <c r="H13" s="29">
        <f>INT(C13*产出设定!$C$4)</f>
        <v>126</v>
      </c>
      <c r="I13" s="29">
        <f>INT(D13*产出设定!$C$4)</f>
        <v>210</v>
      </c>
      <c r="J13" s="29">
        <f>FLOOR(产出设定!$C$10*价值设定!M12,5)</f>
        <v>110</v>
      </c>
      <c r="K13" s="29">
        <f>INT(C13*产出设定!$C$5)</f>
        <v>168</v>
      </c>
      <c r="L13" s="29">
        <f>INT(D13*产出设定!$C$5)</f>
        <v>280</v>
      </c>
      <c r="M13" s="29">
        <f>FLOOR(产出设定!$C$11*价值设定!M12,5)</f>
        <v>150</v>
      </c>
      <c r="N13" s="29">
        <f>MAX(INT(E13*产出设定!$C$6*产出设定!$C$7),200)</f>
        <v>210</v>
      </c>
      <c r="O13" s="29">
        <f>INT(H13*产出设定!$C$6*产出设定!$C$7)</f>
        <v>315</v>
      </c>
      <c r="P13" s="29">
        <f>INT(K13*产出设定!$C$6*产出设定!$C$7)</f>
        <v>420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pack,10010;pack,1222;pack,401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5.7</v>
      </c>
      <c r="AA13" s="29">
        <f>CEILING((H13*5+O13)/价值设定!L12+I13/价值设定!K12+J13/价值设定!M12,0.1)</f>
        <v>15.600000000000001</v>
      </c>
      <c r="AB13" s="29">
        <f>CEILING((K13*5+P13)/价值设定!L12+L13/价值设定!K12+M13/价值设定!M12,0.1)</f>
        <v>21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17</v>
      </c>
      <c r="AM13" s="42">
        <v>93</v>
      </c>
      <c r="AN13" s="42">
        <v>155</v>
      </c>
      <c r="AO13" s="43">
        <f t="shared" si="7"/>
        <v>906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87</v>
      </c>
      <c r="D14" s="29">
        <f t="shared" si="2"/>
        <v>145</v>
      </c>
      <c r="E14" s="29">
        <f t="shared" si="3"/>
        <v>87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130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174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217</v>
      </c>
      <c r="O14" s="29">
        <f>INT(H14*产出设定!$C$6*产出设定!$C$7)</f>
        <v>325</v>
      </c>
      <c r="P14" s="29">
        <f>INT(K14*产出设定!$C$6*产出设定!$C$7)</f>
        <v>435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5.8000000000000007</v>
      </c>
      <c r="AA14" s="29">
        <f>CEILING((H14*5+O14)/价值设定!L13+I14/价值设定!K13+J14/价值设定!M13,0.1)</f>
        <v>15.700000000000001</v>
      </c>
      <c r="AB14" s="29">
        <f>CEILING((K14*5+P14)/价值设定!L13+L14/价值设定!K13+M14/价值设定!M13,0.1)</f>
        <v>21.200000000000003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18</v>
      </c>
      <c r="AM14" s="42">
        <v>96</v>
      </c>
      <c r="AN14" s="42">
        <v>160</v>
      </c>
      <c r="AO14" s="43">
        <f t="shared" si="7"/>
        <v>936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87</v>
      </c>
      <c r="D15" s="29">
        <f t="shared" si="2"/>
        <v>145</v>
      </c>
      <c r="E15" s="29">
        <f t="shared" si="3"/>
        <v>87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130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174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217</v>
      </c>
      <c r="O15" s="29">
        <f>INT(H15*产出设定!$C$6*产出设定!$C$7)</f>
        <v>325</v>
      </c>
      <c r="P15" s="29">
        <f>INT(K15*产出设定!$C$6*产出设定!$C$7)</f>
        <v>435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5.8000000000000007</v>
      </c>
      <c r="AA15" s="29">
        <f>CEILING((H15*5+O15)/价值设定!L14+I15/价值设定!K14+J15/价值设定!M14,0.1)</f>
        <v>15.5</v>
      </c>
      <c r="AB15" s="29">
        <f>CEILING((K15*5+P15)/价值设定!L14+L15/价值设定!K14+M15/价值设定!M14,0.1)</f>
        <v>20.900000000000002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23</v>
      </c>
      <c r="AM15" s="42">
        <v>99</v>
      </c>
      <c r="AN15" s="42">
        <v>165</v>
      </c>
      <c r="AO15" s="43">
        <f t="shared" si="7"/>
        <v>816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90</v>
      </c>
      <c r="D16" s="29">
        <f t="shared" si="2"/>
        <v>150</v>
      </c>
      <c r="E16" s="29">
        <f t="shared" si="3"/>
        <v>90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135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180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225</v>
      </c>
      <c r="O16" s="29">
        <f>INT(H16*产出设定!$C$6*产出设定!$C$7)</f>
        <v>337</v>
      </c>
      <c r="P16" s="29">
        <f>INT(K16*产出设定!$C$6*产出设定!$C$7)</f>
        <v>450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5.8000000000000007</v>
      </c>
      <c r="AA16" s="29">
        <f>CEILING((H16*5+O16)/价值设定!L15+I16/价值设定!K15+J16/价值设定!M15,0.1)</f>
        <v>15.600000000000001</v>
      </c>
      <c r="AB16" s="29">
        <f>CEILING((K16*5+P16)/价值设定!L15+L16/价值设定!K15+M16/价值设定!M15,0.1)</f>
        <v>21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25</v>
      </c>
      <c r="AM16" s="42"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90</v>
      </c>
      <c r="D17" s="29">
        <f t="shared" si="2"/>
        <v>150</v>
      </c>
      <c r="E17" s="29">
        <f t="shared" si="3"/>
        <v>90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135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180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225</v>
      </c>
      <c r="O17" s="29">
        <f>INT(H17*产出设定!$C$6*产出设定!$C$7)</f>
        <v>337</v>
      </c>
      <c r="P17" s="29">
        <f>INT(K17*产出设定!$C$6*产出设定!$C$7)</f>
        <v>450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5.8000000000000007</v>
      </c>
      <c r="AA17" s="29">
        <f>CEILING((H17*5+O17)/价值设定!L16+I17/价值设定!K16+J17/价值设定!M16,0.1)</f>
        <v>15.8</v>
      </c>
      <c r="AB17" s="29">
        <f>CEILING((K17*5+P17)/价值设定!L16+L17/价值设定!K16+M17/价值设定!M16,0.1)</f>
        <v>20.8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28</v>
      </c>
      <c r="AM17" s="42"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90</v>
      </c>
      <c r="D18" s="29">
        <f t="shared" si="2"/>
        <v>150</v>
      </c>
      <c r="E18" s="29">
        <f t="shared" si="3"/>
        <v>90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135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180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225</v>
      </c>
      <c r="O18" s="29">
        <f>INT(H18*产出设定!$C$6*产出设定!$C$7)</f>
        <v>337</v>
      </c>
      <c r="P18" s="29">
        <f>INT(K18*产出设定!$C$6*产出设定!$C$7)</f>
        <v>450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5.7</v>
      </c>
      <c r="AA18" s="29">
        <f>CEILING((H18*5+O18)/价值设定!L17+I18/价值设定!K17+J18/价值设定!M17,0.1)</f>
        <v>15.600000000000001</v>
      </c>
      <c r="AB18" s="29">
        <f>CEILING((K18*5+P18)/价值设定!L17+L18/价值设定!K17+M18/价值设定!M17,0.1)</f>
        <v>20.900000000000002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32</v>
      </c>
      <c r="AM18" s="42"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90</v>
      </c>
      <c r="D19" s="29">
        <f t="shared" si="2"/>
        <v>150</v>
      </c>
      <c r="E19" s="29">
        <f t="shared" si="3"/>
        <v>90</v>
      </c>
      <c r="F19" s="29">
        <f t="shared" si="4"/>
        <v>150</v>
      </c>
      <c r="G19" s="29" t="str">
        <f>IF(B19&lt;3,"",VLOOKUP(B19,随机目标!$BC$2:$BG$17,5,0))</f>
        <v>pack,1223</v>
      </c>
      <c r="H19" s="29">
        <f>INT(C19*产出设定!$C$4)</f>
        <v>135</v>
      </c>
      <c r="I19" s="29">
        <f>INT(D19*产出设定!$C$4)</f>
        <v>225</v>
      </c>
      <c r="J19" s="29">
        <f>FLOOR(产出设定!$C$10*价值设定!M18,5)</f>
        <v>115</v>
      </c>
      <c r="K19" s="29">
        <f>INT(C19*产出设定!$C$5)</f>
        <v>180</v>
      </c>
      <c r="L19" s="29">
        <f>INT(D19*产出设定!$C$5)</f>
        <v>300</v>
      </c>
      <c r="M19" s="29">
        <f>FLOOR(产出设定!$C$11*价值设定!M18,5)</f>
        <v>155</v>
      </c>
      <c r="N19" s="29">
        <f>MAX(INT(E19*产出设定!$C$6*产出设定!$C$7),200)</f>
        <v>225</v>
      </c>
      <c r="O19" s="29">
        <f>INT(H19*产出设定!$C$6*产出设定!$C$7)</f>
        <v>337</v>
      </c>
      <c r="P19" s="29">
        <f>INT(K19*产出设定!$C$6*产出设定!$C$7)</f>
        <v>450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5.6000000000000005</v>
      </c>
      <c r="AA19" s="29">
        <f>CEILING((H19*5+O19)/价值设定!L18+I19/价值设定!K18+J19/价值设定!M18,0.1)</f>
        <v>15.4</v>
      </c>
      <c r="AB19" s="29">
        <f>CEILING((K19*5+P19)/价值设定!L18+L19/价值设定!K18+M19/价值设定!M18,0.1)</f>
        <v>20.700000000000003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35</v>
      </c>
      <c r="AM19" s="42"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93</v>
      </c>
      <c r="D20" s="29">
        <f t="shared" si="2"/>
        <v>155</v>
      </c>
      <c r="E20" s="29">
        <f t="shared" si="3"/>
        <v>93</v>
      </c>
      <c r="F20" s="29">
        <f t="shared" si="4"/>
        <v>155</v>
      </c>
      <c r="G20" s="29" t="str">
        <f>IF(B20&lt;3,"",VLOOKUP(B20,随机目标!$BC$2:$BG$17,5,0))</f>
        <v>pack,1223</v>
      </c>
      <c r="H20" s="29">
        <f>INT(C20*产出设定!$C$4)</f>
        <v>139</v>
      </c>
      <c r="I20" s="29">
        <f>INT(D20*产出设定!$C$4)</f>
        <v>232</v>
      </c>
      <c r="J20" s="29">
        <f>FLOOR(产出设定!$C$10*价值设定!M19,5)</f>
        <v>115</v>
      </c>
      <c r="K20" s="29">
        <f>INT(C20*产出设定!$C$5)</f>
        <v>186</v>
      </c>
      <c r="L20" s="29">
        <f>INT(D20*产出设定!$C$5)</f>
        <v>310</v>
      </c>
      <c r="M20" s="29">
        <f>FLOOR(产出设定!$C$11*价值设定!M19,5)</f>
        <v>155</v>
      </c>
      <c r="N20" s="29">
        <f>MAX(INT(E20*产出设定!$C$6*产出设定!$C$7),200)</f>
        <v>232</v>
      </c>
      <c r="O20" s="29">
        <f>INT(H20*产出设定!$C$6*产出设定!$C$7)</f>
        <v>347</v>
      </c>
      <c r="P20" s="29">
        <f>INT(K20*产出设定!$C$6*产出设定!$C$7)</f>
        <v>465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5.7</v>
      </c>
      <c r="AA20" s="29">
        <f>CEILING((H20*5+O20)/价值设定!L19+I20/价值设定!K19+J20/价值设定!M19,0.1)</f>
        <v>15.5</v>
      </c>
      <c r="AB20" s="29">
        <f>CEILING((K20*5+P20)/价值设定!L19+L20/价值设定!K19+M20/价值设定!M19,0.1)</f>
        <v>20.8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38</v>
      </c>
      <c r="AM20" s="42"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96</v>
      </c>
      <c r="D21" s="29">
        <f t="shared" si="2"/>
        <v>160</v>
      </c>
      <c r="E21" s="29">
        <f t="shared" si="3"/>
        <v>96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144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192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240</v>
      </c>
      <c r="O21" s="29">
        <f>INT(H21*产出设定!$C$6*产出设定!$C$7)</f>
        <v>360</v>
      </c>
      <c r="P21" s="29">
        <f>INT(K21*产出设定!$C$6*产出设定!$C$7)</f>
        <v>480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5.8000000000000007</v>
      </c>
      <c r="AA21" s="29">
        <f>CEILING((H21*5+O21)/价值设定!L20+I21/价值设定!K20+J21/价值设定!M20,0.1)</f>
        <v>15.600000000000001</v>
      </c>
      <c r="AB21" s="29">
        <f>CEILING((K21*5+P21)/价值设定!L20+L21/价值设定!K20+M21/价值设定!M20,0.1)</f>
        <v>20.900000000000002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39</v>
      </c>
      <c r="AM21" s="42"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96</v>
      </c>
      <c r="D22" s="29">
        <f t="shared" si="2"/>
        <v>160</v>
      </c>
      <c r="E22" s="29">
        <f t="shared" si="3"/>
        <v>96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144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192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240</v>
      </c>
      <c r="O22" s="29">
        <f>INT(H22*产出设定!$C$6*产出设定!$C$7)</f>
        <v>360</v>
      </c>
      <c r="P22" s="29">
        <f>INT(K22*产出设定!$C$6*产出设定!$C$7)</f>
        <v>480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5.7</v>
      </c>
      <c r="AA22" s="29">
        <f>CEILING((H22*5+O22)/价值设定!L21+I22/价值设定!K21+J22/价值设定!M21,0.1)</f>
        <v>15.5</v>
      </c>
      <c r="AB22" s="29">
        <f>CEILING((K22*5+P22)/价值设定!L21+L22/价值设定!K21+M22/价值设定!M21,0.1)</f>
        <v>20.700000000000003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40</v>
      </c>
      <c r="AM22" s="42"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96</v>
      </c>
      <c r="D23" s="29">
        <f t="shared" si="2"/>
        <v>160</v>
      </c>
      <c r="E23" s="29">
        <f t="shared" si="3"/>
        <v>96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144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192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240</v>
      </c>
      <c r="O23" s="29">
        <f>INT(H23*产出设定!$C$6*产出设定!$C$7)</f>
        <v>360</v>
      </c>
      <c r="P23" s="29">
        <f>INT(K23*产出设定!$C$6*产出设定!$C$7)</f>
        <v>480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5.6000000000000005</v>
      </c>
      <c r="AA23" s="29">
        <f>CEILING((H23*5+O23)/价值设定!L22+I23/价值设定!K22+J23/价值设定!M22,0.1)</f>
        <v>15.600000000000001</v>
      </c>
      <c r="AB23" s="29">
        <f>CEILING((K23*5+P23)/价值设定!L22+L23/价值设定!K22+M23/价值设定!M22,0.1)</f>
        <v>20.8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43</v>
      </c>
      <c r="AM23" s="42"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96</v>
      </c>
      <c r="D24" s="29">
        <f t="shared" si="2"/>
        <v>160</v>
      </c>
      <c r="E24" s="29">
        <f t="shared" si="3"/>
        <v>96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144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192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240</v>
      </c>
      <c r="O24" s="29">
        <f>INT(H24*产出设定!$C$6*产出设定!$C$7)</f>
        <v>360</v>
      </c>
      <c r="P24" s="29">
        <f>INT(K24*产出设定!$C$6*产出设定!$C$7)</f>
        <v>480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5.6000000000000005</v>
      </c>
      <c r="AA24" s="29">
        <f>CEILING((H24*5+O24)/价值设定!L23+I24/价值设定!K23+J24/价值设定!M23,0.1)</f>
        <v>15.5</v>
      </c>
      <c r="AB24" s="29">
        <f>CEILING((K24*5+P24)/价值设定!L23+L24/价值设定!K23+M24/价值设定!M23,0.1)</f>
        <v>20.6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44</v>
      </c>
      <c r="AM24" s="42"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4</v>
      </c>
      <c r="C25" s="29">
        <f t="shared" si="1"/>
        <v>96</v>
      </c>
      <c r="D25" s="29">
        <f t="shared" si="2"/>
        <v>160</v>
      </c>
      <c r="E25" s="29">
        <f t="shared" si="3"/>
        <v>96</v>
      </c>
      <c r="F25" s="29">
        <f t="shared" si="4"/>
        <v>160</v>
      </c>
      <c r="G25" s="29" t="str">
        <f>IF(B25&lt;3,"",VLOOKUP(B25,随机目标!$BC$2:$BG$17,5,0))</f>
        <v>pack,1223</v>
      </c>
      <c r="H25" s="29">
        <f>INT(C25*产出设定!$C$4)</f>
        <v>144</v>
      </c>
      <c r="I25" s="29">
        <f>INT(D25*产出设定!$C$4)</f>
        <v>240</v>
      </c>
      <c r="J25" s="29">
        <f>FLOOR(产出设定!$C$10*价值设定!M24,5)</f>
        <v>120</v>
      </c>
      <c r="K25" s="29">
        <f>INT(C25*产出设定!$C$5)</f>
        <v>192</v>
      </c>
      <c r="L25" s="29">
        <f>INT(D25*产出设定!$C$5)</f>
        <v>320</v>
      </c>
      <c r="M25" s="29">
        <f>FLOOR(产出设定!$C$11*价值设定!M24,5)</f>
        <v>160</v>
      </c>
      <c r="N25" s="29">
        <f>MAX(INT(E25*产出设定!$C$6*产出设定!$C$7),200)</f>
        <v>240</v>
      </c>
      <c r="O25" s="29">
        <f>INT(H25*产出设定!$C$6*产出设定!$C$7)</f>
        <v>360</v>
      </c>
      <c r="P25" s="29">
        <f>INT(K25*产出设定!$C$6*产出设定!$C$7)</f>
        <v>480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pack,10022;pack,1223;pack,401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5.5</v>
      </c>
      <c r="AA25" s="29">
        <f>CEILING((H25*5+O25)/价值设定!L24+I25/价值设定!K24+J25/价值设定!M24,0.1)</f>
        <v>15.3</v>
      </c>
      <c r="AB25" s="29">
        <f>CEILING((K25*5+P25)/价值设定!L24+L25/价值设定!K24+M25/价值设定!M24,0.1)</f>
        <v>20.400000000000002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45</v>
      </c>
      <c r="AM25" s="42"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99</v>
      </c>
      <c r="D26" s="29">
        <f t="shared" si="2"/>
        <v>165</v>
      </c>
      <c r="E26" s="29">
        <f t="shared" si="3"/>
        <v>99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148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198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247</v>
      </c>
      <c r="O26" s="29">
        <f>INT(H26*产出设定!$C$6*产出设定!$C$7)</f>
        <v>370</v>
      </c>
      <c r="P26" s="29">
        <f>INT(K26*产出设定!$C$6*产出设定!$C$7)</f>
        <v>495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15.4</v>
      </c>
      <c r="AB26" s="29">
        <f>CEILING((K26*5+P26)/价值设定!L25+L26/价值设定!K25+M26/价值设定!M25,0.1)</f>
        <v>20.5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46</v>
      </c>
      <c r="AM26" s="42"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99</v>
      </c>
      <c r="D27" s="29">
        <f t="shared" si="2"/>
        <v>165</v>
      </c>
      <c r="E27" s="29">
        <f t="shared" si="3"/>
        <v>99</v>
      </c>
      <c r="F27" s="29">
        <f t="shared" si="4"/>
        <v>165</v>
      </c>
      <c r="G27" s="29" t="str">
        <f>IF(B27&lt;3,"",VLOOKUP(B27,随机目标!$BC$2:$BG$17,5,0))</f>
        <v>pack,1224</v>
      </c>
      <c r="H27" s="29">
        <f>INT(C27*产出设定!$C$4)</f>
        <v>148</v>
      </c>
      <c r="I27" s="29">
        <f>INT(D27*产出设定!$C$4)</f>
        <v>247</v>
      </c>
      <c r="J27" s="29">
        <f>FLOOR(产出设定!$C$10*价值设定!M26,5)</f>
        <v>120</v>
      </c>
      <c r="K27" s="29">
        <f>INT(C27*产出设定!$C$5)</f>
        <v>198</v>
      </c>
      <c r="L27" s="29">
        <f>INT(D27*产出设定!$C$5)</f>
        <v>330</v>
      </c>
      <c r="M27" s="29">
        <f>FLOOR(产出设定!$C$11*价值设定!M26,5)</f>
        <v>160</v>
      </c>
      <c r="N27" s="29">
        <f>MAX(INT(E27*产出设定!$C$6*产出设定!$C$7),200)</f>
        <v>247</v>
      </c>
      <c r="O27" s="29">
        <f>INT(H27*产出设定!$C$6*产出设定!$C$7)</f>
        <v>370</v>
      </c>
      <c r="P27" s="29">
        <f>INT(K27*产出设定!$C$6*产出设定!$C$7)</f>
        <v>495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5.5</v>
      </c>
      <c r="AA27" s="29">
        <f>CEILING((H27*5+O27)/价值设定!L26+I27/价值设定!K26+J27/价值设定!M26,0.1)</f>
        <v>15.200000000000001</v>
      </c>
      <c r="AB27" s="29">
        <f>CEILING((K27*5+P27)/价值设定!L26+L27/价值设定!K26+M27/价值设定!M26,0.1)</f>
        <v>20.3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47</v>
      </c>
      <c r="AM27" s="42"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48</v>
      </c>
      <c r="AM28" s="42"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50</v>
      </c>
      <c r="AM29" s="42"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102</v>
      </c>
      <c r="D30" s="29">
        <f t="shared" si="2"/>
        <v>170</v>
      </c>
      <c r="E30" s="29">
        <f t="shared" si="3"/>
        <v>102</v>
      </c>
      <c r="F30" s="29">
        <f t="shared" si="4"/>
        <v>170</v>
      </c>
      <c r="G30" s="29" t="str">
        <f>IF(B30&lt;3,"",VLOOKUP(B30,随机目标!$BC$2:$BG$17,5,0))</f>
        <v>pack,1224</v>
      </c>
      <c r="H30" s="29">
        <f>INT(C30*产出设定!$C$4)</f>
        <v>153</v>
      </c>
      <c r="I30" s="29">
        <f>INT(D30*产出设定!$C$4)</f>
        <v>255</v>
      </c>
      <c r="J30" s="29">
        <f>FLOOR(产出设定!$C$10*价值设定!M29,5)</f>
        <v>125</v>
      </c>
      <c r="K30" s="29">
        <f>INT(C30*产出设定!$C$5)</f>
        <v>204</v>
      </c>
      <c r="L30" s="29">
        <f>INT(D30*产出设定!$C$5)</f>
        <v>340</v>
      </c>
      <c r="M30" s="29">
        <f>FLOOR(产出设定!$C$11*价值设定!M29,5)</f>
        <v>165</v>
      </c>
      <c r="N30" s="29">
        <f>MAX(INT(E30*产出设定!$C$6*产出设定!$C$7),200)</f>
        <v>255</v>
      </c>
      <c r="O30" s="29">
        <f>INT(H30*产出设定!$C$6*产出设定!$C$7)</f>
        <v>382</v>
      </c>
      <c r="P30" s="29">
        <f>INT(K30*产出设定!$C$6*产出设定!$C$7)</f>
        <v>510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5.4</v>
      </c>
      <c r="AA30" s="29">
        <f>CEILING((H30*5+O30)/价值设定!L29+I30/价值设定!K29+J30/价值设定!M29,0.1)</f>
        <v>15.3</v>
      </c>
      <c r="AB30" s="29">
        <f>CEILING((K30*5+P30)/价值设定!L29+L30/价值设定!K29+M30/价值设定!M29,0.1)</f>
        <v>20.3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52</v>
      </c>
      <c r="AM30" s="42"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53</v>
      </c>
      <c r="AM31" s="42"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56</v>
      </c>
      <c r="AM32" s="42"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57</v>
      </c>
      <c r="AM33" s="42"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105</v>
      </c>
      <c r="D34" s="29">
        <f t="shared" si="2"/>
        <v>175</v>
      </c>
      <c r="E34" s="29">
        <f t="shared" si="3"/>
        <v>105</v>
      </c>
      <c r="F34" s="29">
        <f t="shared" si="4"/>
        <v>175</v>
      </c>
      <c r="G34" s="29" t="str">
        <f>IF(B34&lt;3,"",VLOOKUP(B34,随机目标!$BC$2:$BG$17,5,0))</f>
        <v>pack,1224</v>
      </c>
      <c r="H34" s="29">
        <f>INT(C34*产出设定!$C$4)</f>
        <v>157</v>
      </c>
      <c r="I34" s="29">
        <f>INT(D34*产出设定!$C$4)</f>
        <v>262</v>
      </c>
      <c r="J34" s="29">
        <f>FLOOR(产出设定!$C$10*价值设定!M33,5)</f>
        <v>125</v>
      </c>
      <c r="K34" s="29">
        <f>INT(C34*产出设定!$C$5)</f>
        <v>210</v>
      </c>
      <c r="L34" s="29">
        <f>INT(D34*产出设定!$C$5)</f>
        <v>350</v>
      </c>
      <c r="M34" s="29">
        <f>FLOOR(产出设定!$C$11*价值设定!M33,5)</f>
        <v>170</v>
      </c>
      <c r="N34" s="29">
        <f>MAX(INT(E34*产出设定!$C$6*产出设定!$C$7),200)</f>
        <v>262</v>
      </c>
      <c r="O34" s="29">
        <f>INT(H34*产出设定!$C$6*产出设定!$C$7)</f>
        <v>392</v>
      </c>
      <c r="P34" s="29">
        <f>INT(K34*产出设定!$C$6*产出设定!$C$7)</f>
        <v>525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5.3000000000000007</v>
      </c>
      <c r="AA34" s="29">
        <f>CEILING((H34*5+O34)/价值设定!L33+I34/价值设定!K33+J34/价值设定!M33,0.1)</f>
        <v>15</v>
      </c>
      <c r="AB34" s="29">
        <f>CEILING((K34*5+P34)/价值设定!L33+L34/价值设定!K33+M34/价值设定!M33,0.1)</f>
        <v>20.100000000000001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58</v>
      </c>
      <c r="AM34" s="42"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59</v>
      </c>
      <c r="AM35" s="42"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60</v>
      </c>
      <c r="AM36" s="42"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5</v>
      </c>
      <c r="C37" s="29">
        <f t="shared" si="10"/>
        <v>108</v>
      </c>
      <c r="D37" s="29">
        <f t="shared" si="11"/>
        <v>180</v>
      </c>
      <c r="E37" s="29">
        <f t="shared" si="12"/>
        <v>108</v>
      </c>
      <c r="F37" s="29">
        <f t="shared" si="13"/>
        <v>180</v>
      </c>
      <c r="G37" s="29" t="str">
        <f>IF(B37&lt;3,"",VLOOKUP(B37,随机目标!$BC$2:$BG$17,5,0))</f>
        <v>pack,1224</v>
      </c>
      <c r="H37" s="29">
        <f>INT(C37*产出设定!$C$4)</f>
        <v>162</v>
      </c>
      <c r="I37" s="29">
        <f>INT(D37*产出设定!$C$4)</f>
        <v>270</v>
      </c>
      <c r="J37" s="29">
        <f>FLOOR(产出设定!$C$10*价值设定!M36,5)</f>
        <v>130</v>
      </c>
      <c r="K37" s="29">
        <f>INT(C37*产出设定!$C$5)</f>
        <v>216</v>
      </c>
      <c r="L37" s="29">
        <f>INT(D37*产出设定!$C$5)</f>
        <v>360</v>
      </c>
      <c r="M37" s="29">
        <f>FLOOR(产出设定!$C$11*价值设定!M36,5)</f>
        <v>170</v>
      </c>
      <c r="N37" s="29">
        <f>MAX(INT(E37*产出设定!$C$6*产出设定!$C$7),200)</f>
        <v>270</v>
      </c>
      <c r="O37" s="29">
        <f>INT(H37*产出设定!$C$6*产出设定!$C$7)</f>
        <v>405</v>
      </c>
      <c r="P37" s="29">
        <f>INT(K37*产出设定!$C$6*产出设定!$C$7)</f>
        <v>540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pack,10034;pack,1224;pack,401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5.3000000000000007</v>
      </c>
      <c r="AA37" s="29">
        <f>CEILING((H37*5+O37)/价值设定!L36+I37/价值设定!K36+J37/价值设定!M36,0.1)</f>
        <v>15.100000000000001</v>
      </c>
      <c r="AB37" s="29">
        <f>CEILING((K37*5+P37)/价值设定!L36+L37/价值设定!K36+M37/价值设定!M36,0.1)</f>
        <v>19.900000000000002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111</v>
      </c>
      <c r="D40" s="29">
        <f t="shared" si="11"/>
        <v>185</v>
      </c>
      <c r="E40" s="29">
        <f t="shared" si="12"/>
        <v>111</v>
      </c>
      <c r="F40" s="29">
        <f t="shared" si="13"/>
        <v>185</v>
      </c>
      <c r="G40" s="29" t="str">
        <f>IF(B40&lt;3,"",VLOOKUP(B40,随机目标!$BC$2:$BG$17,5,0))</f>
        <v>pack,1225</v>
      </c>
      <c r="H40" s="29">
        <f>INT(C40*产出设定!$C$4)</f>
        <v>166</v>
      </c>
      <c r="I40" s="29">
        <f>INT(D40*产出设定!$C$4)</f>
        <v>277</v>
      </c>
      <c r="J40" s="29">
        <f>FLOOR(产出设定!$C$10*价值设定!M39,5)</f>
        <v>130</v>
      </c>
      <c r="K40" s="29">
        <f>INT(C40*产出设定!$C$5)</f>
        <v>222</v>
      </c>
      <c r="L40" s="29">
        <f>INT(D40*产出设定!$C$5)</f>
        <v>370</v>
      </c>
      <c r="M40" s="29">
        <f>FLOOR(产出设定!$C$11*价值设定!M39,5)</f>
        <v>175</v>
      </c>
      <c r="N40" s="29">
        <f>MAX(INT(E40*产出设定!$C$6*产出设定!$C$7),200)</f>
        <v>277</v>
      </c>
      <c r="O40" s="29">
        <f>INT(H40*产出设定!$C$6*产出设定!$C$7)</f>
        <v>415</v>
      </c>
      <c r="P40" s="29">
        <f>INT(K40*产出设定!$C$6*产出设定!$C$7)</f>
        <v>555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5.2</v>
      </c>
      <c r="AA40" s="29">
        <f>CEILING((H40*5+O40)/价值设定!L39+I40/价值设定!K39+J40/价值设定!M39,0.1)</f>
        <v>14.9</v>
      </c>
      <c r="AB40" s="29">
        <f>CEILING((K40*5+P40)/价值设定!L39+L40/价值设定!K39+M40/价值设定!M39,0.1)</f>
        <v>19.900000000000002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114</v>
      </c>
      <c r="D41" s="29">
        <f t="shared" si="11"/>
        <v>190</v>
      </c>
      <c r="E41" s="29">
        <f t="shared" si="12"/>
        <v>114</v>
      </c>
      <c r="F41" s="29">
        <f t="shared" si="13"/>
        <v>190</v>
      </c>
      <c r="G41" s="29" t="str">
        <f>IF(B41&lt;3,"",VLOOKUP(B41,随机目标!$BC$2:$BG$17,5,0))</f>
        <v>pack,1225</v>
      </c>
      <c r="H41" s="29">
        <f>INT(C41*产出设定!$C$4)</f>
        <v>171</v>
      </c>
      <c r="I41" s="29">
        <f>INT(D41*产出设定!$C$4)</f>
        <v>285</v>
      </c>
      <c r="J41" s="29">
        <f>FLOOR(产出设定!$C$10*价值设定!M40,5)</f>
        <v>130</v>
      </c>
      <c r="K41" s="29">
        <f>INT(C41*产出设定!$C$5)</f>
        <v>228</v>
      </c>
      <c r="L41" s="29">
        <f>INT(D41*产出设定!$C$5)</f>
        <v>380</v>
      </c>
      <c r="M41" s="29">
        <f>FLOOR(产出设定!$C$11*价值设定!M40,5)</f>
        <v>175</v>
      </c>
      <c r="N41" s="29">
        <f>MAX(INT(E41*产出设定!$C$6*产出设定!$C$7),200)</f>
        <v>285</v>
      </c>
      <c r="O41" s="29">
        <f>INT(H41*产出设定!$C$6*产出设定!$C$7)</f>
        <v>427</v>
      </c>
      <c r="P41" s="29">
        <f>INT(K41*产出设定!$C$6*产出设定!$C$7)</f>
        <v>570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5.3000000000000007</v>
      </c>
      <c r="AA41" s="29">
        <f>CEILING((H41*5+O41)/价值设定!L40+I41/价值设定!K40+J41/价值设定!M40,0.1)</f>
        <v>15</v>
      </c>
      <c r="AB41" s="29">
        <f>CEILING((K41*5+P41)/价值设定!L40+L41/价值设定!K40+M41/价值设定!M40,0.1)</f>
        <v>20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69</v>
      </c>
      <c r="AM41" s="42"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117</v>
      </c>
      <c r="D42" s="29">
        <f t="shared" si="11"/>
        <v>195</v>
      </c>
      <c r="E42" s="29">
        <f t="shared" si="12"/>
        <v>117</v>
      </c>
      <c r="F42" s="29">
        <f t="shared" si="13"/>
        <v>195</v>
      </c>
      <c r="G42" s="29" t="str">
        <f>IF(B42&lt;3,"",VLOOKUP(B42,随机目标!$BC$2:$BG$17,5,0))</f>
        <v>pack,1225</v>
      </c>
      <c r="H42" s="29">
        <f>INT(C42*产出设定!$C$4)</f>
        <v>175</v>
      </c>
      <c r="I42" s="29">
        <f>INT(D42*产出设定!$C$4)</f>
        <v>292</v>
      </c>
      <c r="J42" s="29">
        <f>FLOOR(产出设定!$C$10*价值设定!M41,5)</f>
        <v>130</v>
      </c>
      <c r="K42" s="29">
        <f>INT(C42*产出设定!$C$5)</f>
        <v>234</v>
      </c>
      <c r="L42" s="29">
        <f>INT(D42*产出设定!$C$5)</f>
        <v>390</v>
      </c>
      <c r="M42" s="29">
        <f>FLOOR(产出设定!$C$11*价值设定!M41,5)</f>
        <v>175</v>
      </c>
      <c r="N42" s="29">
        <f>MAX(INT(E42*产出设定!$C$6*产出设定!$C$7),200)</f>
        <v>292</v>
      </c>
      <c r="O42" s="29">
        <f>INT(H42*产出设定!$C$6*产出设定!$C$7)</f>
        <v>437</v>
      </c>
      <c r="P42" s="29">
        <f>INT(K42*产出设定!$C$6*产出设定!$C$7)</f>
        <v>585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5.4</v>
      </c>
      <c r="AA42" s="29">
        <f>CEILING((H42*5+O42)/价值设定!L41+I42/价值设定!K41+J42/价值设定!M41,0.1)</f>
        <v>15</v>
      </c>
      <c r="AB42" s="29">
        <f>CEILING((K42*5+P42)/价值设定!L41+L42/价值设定!K41+M42/价值设定!M41,0.1)</f>
        <v>20.100000000000001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70</v>
      </c>
      <c r="AM42" s="42"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71</v>
      </c>
      <c r="AM43" s="42"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6</v>
      </c>
      <c r="C44" s="29">
        <f t="shared" si="10"/>
        <v>120</v>
      </c>
      <c r="D44" s="29">
        <f t="shared" si="11"/>
        <v>200</v>
      </c>
      <c r="E44" s="29">
        <f t="shared" si="12"/>
        <v>120</v>
      </c>
      <c r="F44" s="29">
        <f t="shared" si="13"/>
        <v>200</v>
      </c>
      <c r="G44" s="29" t="str">
        <f>IF(B44&lt;3,"",VLOOKUP(B44,随机目标!$BC$2:$BG$17,5,0))</f>
        <v>pack,1225</v>
      </c>
      <c r="H44" s="29">
        <f>INT(C44*产出设定!$C$4)</f>
        <v>180</v>
      </c>
      <c r="I44" s="29">
        <f>INT(D44*产出设定!$C$4)</f>
        <v>300</v>
      </c>
      <c r="J44" s="29">
        <f>FLOOR(产出设定!$C$10*价值设定!M43,5)</f>
        <v>135</v>
      </c>
      <c r="K44" s="29">
        <f>INT(C44*产出设定!$C$5)</f>
        <v>240</v>
      </c>
      <c r="L44" s="29">
        <f>INT(D44*产出设定!$C$5)</f>
        <v>400</v>
      </c>
      <c r="M44" s="29">
        <f>FLOOR(产出设定!$C$11*价值设定!M43,5)</f>
        <v>180</v>
      </c>
      <c r="N44" s="29">
        <f>MAX(INT(E44*产出设定!$C$6*产出设定!$C$7),200)</f>
        <v>300</v>
      </c>
      <c r="O44" s="29">
        <f>INT(H44*产出设定!$C$6*产出设定!$C$7)</f>
        <v>450</v>
      </c>
      <c r="P44" s="29">
        <f>INT(K44*产出设定!$C$6*产出设定!$C$7)</f>
        <v>600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pack,10041;pack,1225;pack,401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item,101;item,200</v>
      </c>
      <c r="X44" s="30" t="s">
        <v>2089</v>
      </c>
      <c r="Y44" s="30" t="s">
        <v>2089</v>
      </c>
      <c r="Z44" s="29">
        <f>CEILING((E44*5+N44)/价值设定!L43+F44/价值设定!K43+0.2,0.1)</f>
        <v>5.4</v>
      </c>
      <c r="AA44" s="29">
        <f>CEILING((H44*5+O44)/价值设定!L43+I44/价值设定!K43+J44/价值设定!M43,0.1)</f>
        <v>15.3</v>
      </c>
      <c r="AB44" s="29">
        <f>CEILING((K44*5+P44)/价值设定!L43+L44/价值设定!K43+M44/价值设定!M43,0.1)</f>
        <v>20.3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72</v>
      </c>
      <c r="AM44" s="42"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6</v>
      </c>
      <c r="C45" s="29">
        <f t="shared" si="10"/>
        <v>120</v>
      </c>
      <c r="D45" s="29">
        <f t="shared" si="11"/>
        <v>200</v>
      </c>
      <c r="E45" s="29">
        <f t="shared" si="12"/>
        <v>120</v>
      </c>
      <c r="F45" s="29">
        <f t="shared" si="13"/>
        <v>200</v>
      </c>
      <c r="G45" s="29" t="str">
        <f>IF(B45&lt;3,"",VLOOKUP(B45,随机目标!$BC$2:$BG$17,5,0))</f>
        <v>pack,1225</v>
      </c>
      <c r="H45" s="29">
        <f>INT(C45*产出设定!$C$4)</f>
        <v>180</v>
      </c>
      <c r="I45" s="29">
        <f>INT(D45*产出设定!$C$4)</f>
        <v>300</v>
      </c>
      <c r="J45" s="29">
        <f>FLOOR(产出设定!$C$10*价值设定!M44,5)</f>
        <v>135</v>
      </c>
      <c r="K45" s="29">
        <f>INT(C45*产出设定!$C$5)</f>
        <v>240</v>
      </c>
      <c r="L45" s="29">
        <f>INT(D45*产出设定!$C$5)</f>
        <v>400</v>
      </c>
      <c r="M45" s="29">
        <f>FLOOR(产出设定!$C$11*价值设定!M44,5)</f>
        <v>180</v>
      </c>
      <c r="N45" s="29">
        <f>MAX(INT(E45*产出设定!$C$6*产出设定!$C$7),200)</f>
        <v>300</v>
      </c>
      <c r="O45" s="29">
        <f>INT(H45*产出设定!$C$6*产出设定!$C$7)</f>
        <v>450</v>
      </c>
      <c r="P45" s="29">
        <f>INT(K45*产出设定!$C$6*产出设定!$C$7)</f>
        <v>600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pack,10042;pack,1225;pack,401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item,101;item,200</v>
      </c>
      <c r="X45" s="30" t="s">
        <v>2089</v>
      </c>
      <c r="Y45" s="30" t="s">
        <v>2089</v>
      </c>
      <c r="Z45" s="29">
        <f>CEILING((E45*5+N45)/价值设定!L44+F45/价值设定!K44+0.2,0.1)</f>
        <v>5.4</v>
      </c>
      <c r="AA45" s="29">
        <f>CEILING((H45*5+O45)/价值设定!L44+I45/价值设定!K44+J45/价值设定!M44,0.1)</f>
        <v>15.100000000000001</v>
      </c>
      <c r="AB45" s="29">
        <f>CEILING((K45*5+P45)/价值设定!L44+L45/价值设定!K44+M45/价值设定!M44,0.1)</f>
        <v>20.200000000000003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73</v>
      </c>
      <c r="AM45" s="42"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123</v>
      </c>
      <c r="D46" s="29">
        <f t="shared" si="11"/>
        <v>205</v>
      </c>
      <c r="E46" s="29">
        <f t="shared" si="12"/>
        <v>123</v>
      </c>
      <c r="F46" s="29">
        <f t="shared" si="13"/>
        <v>205</v>
      </c>
      <c r="G46" s="29" t="str">
        <f>IF(B46&lt;3,"",VLOOKUP(B46,随机目标!$BC$2:$BG$17,5,0))</f>
        <v>pack,1226</v>
      </c>
      <c r="H46" s="29">
        <f>INT(C46*产出设定!$C$4)</f>
        <v>184</v>
      </c>
      <c r="I46" s="29">
        <f>INT(D46*产出设定!$C$4)</f>
        <v>307</v>
      </c>
      <c r="J46" s="29">
        <f>FLOOR(产出设定!$C$10*价值设定!M45,5)</f>
        <v>135</v>
      </c>
      <c r="K46" s="29">
        <f>INT(C46*产出设定!$C$5)</f>
        <v>246</v>
      </c>
      <c r="L46" s="29">
        <f>INT(D46*产出设定!$C$5)</f>
        <v>410</v>
      </c>
      <c r="M46" s="29">
        <f>FLOOR(产出设定!$C$11*价值设定!M45,5)</f>
        <v>180</v>
      </c>
      <c r="N46" s="29">
        <f>MAX(INT(E46*产出设定!$C$6*产出设定!$C$7),200)</f>
        <v>307</v>
      </c>
      <c r="O46" s="29">
        <f>INT(H46*产出设定!$C$6*产出设定!$C$7)</f>
        <v>460</v>
      </c>
      <c r="P46" s="29">
        <f>INT(K46*产出设定!$C$6*产出设定!$C$7)</f>
        <v>615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item,101;item,200</v>
      </c>
      <c r="X46" s="30" t="s">
        <v>2089</v>
      </c>
      <c r="Y46" s="30" t="s">
        <v>2089</v>
      </c>
      <c r="Z46" s="29">
        <f>CEILING((E46*5+N46)/价值设定!L45+F46/价值设定!K45+0.2,0.1)</f>
        <v>5.4</v>
      </c>
      <c r="AA46" s="29">
        <f>CEILING((H46*5+O46)/价值设定!L45+I46/价值设定!K45+J46/价值设定!M45,0.1)</f>
        <v>15.200000000000001</v>
      </c>
      <c r="AB46" s="29">
        <f>CEILING((K46*5+P46)/价值设定!L45+L46/价值设定!K45+M46/价值设定!M45,0.1)</f>
        <v>20.200000000000003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74</v>
      </c>
      <c r="AM46" s="42"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126</v>
      </c>
      <c r="D47" s="29">
        <f t="shared" si="11"/>
        <v>210</v>
      </c>
      <c r="E47" s="29">
        <f t="shared" si="12"/>
        <v>126</v>
      </c>
      <c r="F47" s="29">
        <f t="shared" si="13"/>
        <v>210</v>
      </c>
      <c r="G47" s="29" t="str">
        <f>IF(B47&lt;3,"",VLOOKUP(B47,随机目标!$BC$2:$BG$17,5,0))</f>
        <v>pack,1226</v>
      </c>
      <c r="H47" s="29">
        <f>INT(C47*产出设定!$C$4)</f>
        <v>189</v>
      </c>
      <c r="I47" s="29">
        <f>INT(D47*产出设定!$C$4)</f>
        <v>315</v>
      </c>
      <c r="J47" s="29">
        <f>FLOOR(产出设定!$C$10*价值设定!M46,5)</f>
        <v>135</v>
      </c>
      <c r="K47" s="29">
        <f>INT(C47*产出设定!$C$5)</f>
        <v>252</v>
      </c>
      <c r="L47" s="29">
        <f>INT(D47*产出设定!$C$5)</f>
        <v>420</v>
      </c>
      <c r="M47" s="29">
        <f>FLOOR(产出设定!$C$11*价值设定!M46,5)</f>
        <v>180</v>
      </c>
      <c r="N47" s="29">
        <f>MAX(INT(E47*产出设定!$C$6*产出设定!$C$7),200)</f>
        <v>315</v>
      </c>
      <c r="O47" s="29">
        <f>INT(H47*产出设定!$C$6*产出设定!$C$7)</f>
        <v>472</v>
      </c>
      <c r="P47" s="29">
        <f>INT(K47*产出设定!$C$6*产出设定!$C$7)</f>
        <v>630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item,101;item,200</v>
      </c>
      <c r="X47" s="30" t="s">
        <v>2089</v>
      </c>
      <c r="Y47" s="30" t="s">
        <v>2089</v>
      </c>
      <c r="Z47" s="29">
        <f>CEILING((E47*5+N47)/价值设定!L46+F47/价值设定!K46+0.2,0.1)</f>
        <v>5.5</v>
      </c>
      <c r="AA47" s="29">
        <f>CEILING((H47*5+O47)/价值设定!L46+I47/价值设定!K46+J47/价值设定!M46,0.1)</f>
        <v>15.3</v>
      </c>
      <c r="AB47" s="29">
        <f>CEILING((K47*5+P47)/价值设定!L46+L47/价值设定!K46+M47/价值设定!M46,0.1)</f>
        <v>20.3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75</v>
      </c>
      <c r="AM47" s="42"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7</v>
      </c>
      <c r="C48" s="29">
        <f t="shared" si="10"/>
        <v>129</v>
      </c>
      <c r="D48" s="29">
        <f t="shared" si="11"/>
        <v>215</v>
      </c>
      <c r="E48" s="29">
        <f t="shared" si="12"/>
        <v>129</v>
      </c>
      <c r="F48" s="29">
        <f t="shared" si="13"/>
        <v>215</v>
      </c>
      <c r="G48" s="29" t="str">
        <f>IF(B48&lt;3,"",VLOOKUP(B48,随机目标!$BC$2:$BG$17,5,0))</f>
        <v>pack,1226</v>
      </c>
      <c r="H48" s="29">
        <f>INT(C48*产出设定!$C$4)</f>
        <v>193</v>
      </c>
      <c r="I48" s="29">
        <f>INT(D48*产出设定!$C$4)</f>
        <v>322</v>
      </c>
      <c r="J48" s="29">
        <f>FLOOR(产出设定!$C$10*价值设定!M47,5)</f>
        <v>135</v>
      </c>
      <c r="K48" s="29">
        <f>INT(C48*产出设定!$C$5)</f>
        <v>258</v>
      </c>
      <c r="L48" s="29">
        <f>INT(D48*产出设定!$C$5)</f>
        <v>430</v>
      </c>
      <c r="M48" s="29">
        <f>FLOOR(产出设定!$C$11*价值设定!M47,5)</f>
        <v>185</v>
      </c>
      <c r="N48" s="29">
        <f>MAX(INT(E48*产出设定!$C$6*产出设定!$C$7),200)</f>
        <v>322</v>
      </c>
      <c r="O48" s="29">
        <f>INT(H48*产出设定!$C$6*产出设定!$C$7)</f>
        <v>482</v>
      </c>
      <c r="P48" s="29">
        <f>INT(K48*产出设定!$C$6*产出设定!$C$7)</f>
        <v>645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pack,10045;pack,1226;pack,401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item,101;item,200</v>
      </c>
      <c r="X48" s="30" t="s">
        <v>2089</v>
      </c>
      <c r="Y48" s="30" t="s">
        <v>2089</v>
      </c>
      <c r="Z48" s="29">
        <f>CEILING((E48*5+N48)/价值设定!L47+F48/价值设定!K47+0.2,0.1)</f>
        <v>5.6000000000000005</v>
      </c>
      <c r="AA48" s="29">
        <f>CEILING((H48*5+O48)/价值设定!L47+I48/价值设定!K47+J48/价值设定!M47,0.1)</f>
        <v>15.3</v>
      </c>
      <c r="AB48" s="29">
        <f>CEILING((K48*5+P48)/价值设定!L47+L48/价值设定!K47+M48/价值设定!M47,0.1)</f>
        <v>20.700000000000003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76</v>
      </c>
      <c r="AM48" s="42"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7</v>
      </c>
      <c r="C49" s="29">
        <f t="shared" si="10"/>
        <v>132</v>
      </c>
      <c r="D49" s="29">
        <f t="shared" si="11"/>
        <v>220</v>
      </c>
      <c r="E49" s="29">
        <f t="shared" si="12"/>
        <v>132</v>
      </c>
      <c r="F49" s="29">
        <f t="shared" si="13"/>
        <v>220</v>
      </c>
      <c r="G49" s="29" t="str">
        <f>IF(B49&lt;3,"",VLOOKUP(B49,随机目标!$BC$2:$BG$17,5,0))</f>
        <v>pack,1226</v>
      </c>
      <c r="H49" s="29">
        <f>INT(C49*产出设定!$C$4)</f>
        <v>198</v>
      </c>
      <c r="I49" s="29">
        <f>INT(D49*产出设定!$C$4)</f>
        <v>330</v>
      </c>
      <c r="J49" s="29">
        <f>FLOOR(产出设定!$C$10*价值设定!M48,5)</f>
        <v>135</v>
      </c>
      <c r="K49" s="29">
        <f>INT(C49*产出设定!$C$5)</f>
        <v>264</v>
      </c>
      <c r="L49" s="29">
        <f>INT(D49*产出设定!$C$5)</f>
        <v>440</v>
      </c>
      <c r="M49" s="29">
        <f>FLOOR(产出设定!$C$11*价值设定!M48,5)</f>
        <v>185</v>
      </c>
      <c r="N49" s="29">
        <f>MAX(INT(E49*产出设定!$C$6*产出设定!$C$7),200)</f>
        <v>330</v>
      </c>
      <c r="O49" s="29">
        <f>INT(H49*产出设定!$C$6*产出设定!$C$7)</f>
        <v>495</v>
      </c>
      <c r="P49" s="29">
        <f>INT(K49*产出设定!$C$6*产出设定!$C$7)</f>
        <v>660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pack,10046;pack,1226;pack,401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item,101;item,200</v>
      </c>
      <c r="X49" s="30" t="s">
        <v>2089</v>
      </c>
      <c r="Y49" s="30" t="s">
        <v>2089</v>
      </c>
      <c r="Z49" s="29">
        <f>CEILING((E49*5+N49)/价值设定!L48+F49/价值设定!K48+0.2,0.1)</f>
        <v>5.6000000000000005</v>
      </c>
      <c r="AA49" s="29">
        <f>CEILING((H49*5+O49)/价值设定!L48+I49/价值设定!K48+J49/价值设定!M48,0.1)</f>
        <v>15.4</v>
      </c>
      <c r="AB49" s="29">
        <f>CEILING((K49*5+P49)/价值设定!L48+L49/价值设定!K48+M49/价值设定!M48,0.1)</f>
        <v>20.8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77</v>
      </c>
      <c r="AM49" s="42"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136</v>
      </c>
      <c r="D50" s="29">
        <f t="shared" si="11"/>
        <v>227</v>
      </c>
      <c r="E50" s="29">
        <f t="shared" si="12"/>
        <v>136</v>
      </c>
      <c r="F50" s="29">
        <f t="shared" si="13"/>
        <v>227</v>
      </c>
      <c r="G50" s="29" t="str">
        <f>IF(B50&lt;3,"",VLOOKUP(B50,随机目标!$BC$2:$BG$17,5,0))</f>
        <v>pack,1227</v>
      </c>
      <c r="H50" s="29">
        <f>INT(C50*产出设定!$C$4)</f>
        <v>204</v>
      </c>
      <c r="I50" s="29">
        <f>INT(D50*产出设定!$C$4)</f>
        <v>340</v>
      </c>
      <c r="J50" s="29">
        <f>FLOOR(产出设定!$C$10*价值设定!M49,5)</f>
        <v>140</v>
      </c>
      <c r="K50" s="29">
        <f>INT(C50*产出设定!$C$5)</f>
        <v>272</v>
      </c>
      <c r="L50" s="29">
        <f>INT(D50*产出设定!$C$5)</f>
        <v>454</v>
      </c>
      <c r="M50" s="29">
        <f>FLOOR(产出设定!$C$11*价值设定!M49,5)</f>
        <v>185</v>
      </c>
      <c r="N50" s="29">
        <f>MAX(INT(E50*产出设定!$C$6*产出设定!$C$7),200)</f>
        <v>340</v>
      </c>
      <c r="O50" s="29">
        <f>INT(H50*产出设定!$C$6*产出设定!$C$7)</f>
        <v>510</v>
      </c>
      <c r="P50" s="29">
        <f>INT(K50*产出设定!$C$6*产出设定!$C$7)</f>
        <v>680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item,101;item,200</v>
      </c>
      <c r="X50" s="30" t="s">
        <v>2089</v>
      </c>
      <c r="Y50" s="30" t="s">
        <v>2089</v>
      </c>
      <c r="Z50" s="29">
        <f>CEILING((E50*5+N50)/价值设定!L49+F50/价值设定!K49+0.2,0.1)</f>
        <v>5.7</v>
      </c>
      <c r="AA50" s="29">
        <f>CEILING((H50*5+O50)/价值设定!L49+I50/价值设定!K49+J50/价值设定!M49,0.1)</f>
        <v>15.8</v>
      </c>
      <c r="AB50" s="29">
        <f>CEILING((K50*5+P50)/价值设定!L49+L50/价值设定!K49+M50/价值设定!M49,0.1)</f>
        <v>20.900000000000002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78</v>
      </c>
      <c r="AM50" s="42"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140</v>
      </c>
      <c r="D51" s="29">
        <f t="shared" si="11"/>
        <v>233</v>
      </c>
      <c r="E51" s="29">
        <f t="shared" si="12"/>
        <v>140</v>
      </c>
      <c r="F51" s="29">
        <f t="shared" si="13"/>
        <v>233</v>
      </c>
      <c r="G51" s="29" t="str">
        <f>IF(B51&lt;3,"",VLOOKUP(B51,随机目标!$BC$2:$BG$17,5,0))</f>
        <v>pack,1227</v>
      </c>
      <c r="H51" s="29">
        <f>INT(C51*产出设定!$C$4)</f>
        <v>210</v>
      </c>
      <c r="I51" s="29">
        <f>INT(D51*产出设定!$C$4)</f>
        <v>349</v>
      </c>
      <c r="J51" s="29">
        <f>FLOOR(产出设定!$C$10*价值设定!M50,5)</f>
        <v>140</v>
      </c>
      <c r="K51" s="29">
        <f>INT(C51*产出设定!$C$5)</f>
        <v>280</v>
      </c>
      <c r="L51" s="29">
        <f>INT(D51*产出设定!$C$5)</f>
        <v>466</v>
      </c>
      <c r="M51" s="29">
        <f>FLOOR(产出设定!$C$11*价值设定!M50,5)</f>
        <v>185</v>
      </c>
      <c r="N51" s="29">
        <f>MAX(INT(E51*产出设定!$C$6*产出设定!$C$7),200)</f>
        <v>350</v>
      </c>
      <c r="O51" s="29">
        <f>INT(H51*产出设定!$C$6*产出设定!$C$7)</f>
        <v>525</v>
      </c>
      <c r="P51" s="29">
        <f>INT(K51*产出设定!$C$6*产出设定!$C$7)</f>
        <v>700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item,101;item,200</v>
      </c>
      <c r="X51" s="30" t="s">
        <v>2089</v>
      </c>
      <c r="Y51" s="30" t="s">
        <v>2089</v>
      </c>
      <c r="Z51" s="29">
        <f>CEILING((E51*5+N51)/价值设定!L50+F51/价值设定!K50+0.2,0.1)</f>
        <v>5.8000000000000007</v>
      </c>
      <c r="AA51" s="29">
        <f>CEILING((H51*5+O51)/价值设定!L50+I51/价值设定!K50+J51/价值设定!M50,0.1)</f>
        <v>15.9</v>
      </c>
      <c r="AB51" s="29">
        <f>CEILING((K51*5+P51)/价值设定!L50+L51/价值设定!K50+M51/价值设定!M50,0.1)</f>
        <v>21.1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79</v>
      </c>
      <c r="AM51" s="42"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140</v>
      </c>
      <c r="D52" s="29">
        <f t="shared" si="11"/>
        <v>233</v>
      </c>
      <c r="E52" s="29">
        <f t="shared" si="12"/>
        <v>140</v>
      </c>
      <c r="F52" s="29">
        <f t="shared" si="13"/>
        <v>233</v>
      </c>
      <c r="G52" s="29" t="str">
        <f>IF(B52&lt;3,"",VLOOKUP(B52,随机目标!$BC$2:$BG$17,5,0))</f>
        <v>pack,1227</v>
      </c>
      <c r="H52" s="29">
        <f>INT(C52*产出设定!$C$4)</f>
        <v>210</v>
      </c>
      <c r="I52" s="29">
        <f>INT(D52*产出设定!$C$4)</f>
        <v>349</v>
      </c>
      <c r="J52" s="29">
        <f>FLOOR(产出设定!$C$10*价值设定!M51,5)</f>
        <v>140</v>
      </c>
      <c r="K52" s="29">
        <f>INT(C52*产出设定!$C$5)</f>
        <v>280</v>
      </c>
      <c r="L52" s="29">
        <f>INT(D52*产出设定!$C$5)</f>
        <v>466</v>
      </c>
      <c r="M52" s="29">
        <f>FLOOR(产出设定!$C$11*价值设定!M51,5)</f>
        <v>185</v>
      </c>
      <c r="N52" s="29">
        <f>MAX(INT(E52*产出设定!$C$6*产出设定!$C$7),200)</f>
        <v>350</v>
      </c>
      <c r="O52" s="29">
        <f>INT(H52*产出设定!$C$6*产出设定!$C$7)</f>
        <v>525</v>
      </c>
      <c r="P52" s="29">
        <f>INT(K52*产出设定!$C$6*产出设定!$C$7)</f>
        <v>700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item,101;item,200</v>
      </c>
      <c r="X52" s="30" t="s">
        <v>2089</v>
      </c>
      <c r="Y52" s="30" t="s">
        <v>2089</v>
      </c>
      <c r="Z52" s="29">
        <f>CEILING((E52*5+N52)/价值设定!L51+F52/价值设定!K51+0.2,0.1)</f>
        <v>5.8000000000000007</v>
      </c>
      <c r="AA52" s="29">
        <f>CEILING((H52*5+O52)/价值设定!L51+I52/价值设定!K51+J52/价值设定!M51,0.1)</f>
        <v>15.8</v>
      </c>
      <c r="AB52" s="29">
        <f>CEILING((K52*5+P52)/价值设定!L51+L52/价值设定!K51+M52/价值设定!M51,0.1)</f>
        <v>20.900000000000002</v>
      </c>
    </row>
    <row r="53" spans="1:45">
      <c r="A53" s="29">
        <v>50</v>
      </c>
      <c r="B53" s="29">
        <f t="shared" si="9"/>
        <v>8</v>
      </c>
      <c r="C53" s="29">
        <f t="shared" si="10"/>
        <v>144</v>
      </c>
      <c r="D53" s="29">
        <f t="shared" si="11"/>
        <v>240</v>
      </c>
      <c r="E53" s="29">
        <f t="shared" si="12"/>
        <v>144</v>
      </c>
      <c r="F53" s="29">
        <f t="shared" si="13"/>
        <v>240</v>
      </c>
      <c r="G53" s="29" t="str">
        <f>IF(B53&lt;3,"",VLOOKUP(B53,随机目标!$BC$2:$BG$17,5,0))</f>
        <v>pack,1227</v>
      </c>
      <c r="H53" s="29">
        <f>INT(C53*产出设定!$C$4)</f>
        <v>216</v>
      </c>
      <c r="I53" s="29">
        <f>INT(D53*产出设定!$C$4)</f>
        <v>360</v>
      </c>
      <c r="J53" s="29">
        <f>FLOOR(产出设定!$C$10*价值设定!M52,5)</f>
        <v>140</v>
      </c>
      <c r="K53" s="29">
        <f>INT(C53*产出设定!$C$5)</f>
        <v>288</v>
      </c>
      <c r="L53" s="29">
        <f>INT(D53*产出设定!$C$5)</f>
        <v>480</v>
      </c>
      <c r="M53" s="29">
        <f>FLOOR(产出设定!$C$11*价值设定!M52,5)</f>
        <v>190</v>
      </c>
      <c r="N53" s="29">
        <f>MAX(INT(E53*产出设定!$C$6*产出设定!$C$7),200)</f>
        <v>360</v>
      </c>
      <c r="O53" s="29">
        <f>INT(H53*产出设定!$C$6*产出设定!$C$7)</f>
        <v>540</v>
      </c>
      <c r="P53" s="29">
        <f>INT(K53*产出设定!$C$6*产出设定!$C$7)</f>
        <v>720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pack,10050;pack,1227;pack,401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item,101;item,200</v>
      </c>
      <c r="X53" s="30" t="s">
        <v>2089</v>
      </c>
      <c r="Y53" s="30" t="s">
        <v>2089</v>
      </c>
      <c r="Z53" s="29">
        <f>CEILING((E53*5+N53)/价值设定!L52+F53/价值设定!K52+0.2,0.1)</f>
        <v>5.9</v>
      </c>
      <c r="AA53" s="29">
        <f>CEILING((H53*5+O53)/价值设定!L52+I53/价值设定!K52+J53/价值设定!M52,0.1)</f>
        <v>15.9</v>
      </c>
      <c r="AB53" s="29">
        <f>CEILING((K53*5+P53)/价值设定!L52+L53/价值设定!K52+M53/价值设定!M52,0.1)</f>
        <v>21.3</v>
      </c>
    </row>
    <row r="54" spans="1:45">
      <c r="A54" s="29">
        <v>51</v>
      </c>
      <c r="B54" s="29">
        <f t="shared" si="9"/>
        <v>8</v>
      </c>
      <c r="C54" s="29">
        <f t="shared" si="10"/>
        <v>144</v>
      </c>
      <c r="D54" s="29">
        <f t="shared" si="11"/>
        <v>240</v>
      </c>
      <c r="E54" s="29">
        <f t="shared" si="12"/>
        <v>144</v>
      </c>
      <c r="F54" s="29">
        <f t="shared" si="13"/>
        <v>240</v>
      </c>
      <c r="G54" s="29" t="str">
        <f>IF(B54&lt;3,"",VLOOKUP(B54,随机目标!$BC$2:$BG$17,5,0))</f>
        <v>pack,1227</v>
      </c>
      <c r="H54" s="29">
        <f>INT(C54*产出设定!$C$4)</f>
        <v>216</v>
      </c>
      <c r="I54" s="29">
        <f>INT(D54*产出设定!$C$4)</f>
        <v>360</v>
      </c>
      <c r="J54" s="29">
        <f>FLOOR(产出设定!$C$10*价值设定!M53,5)</f>
        <v>140</v>
      </c>
      <c r="K54" s="29">
        <f>INT(C54*产出设定!$C$5)</f>
        <v>288</v>
      </c>
      <c r="L54" s="29">
        <f>INT(D54*产出设定!$C$5)</f>
        <v>480</v>
      </c>
      <c r="M54" s="29">
        <f>FLOOR(产出设定!$C$11*价值设定!M53,5)</f>
        <v>190</v>
      </c>
      <c r="N54" s="29">
        <f>MAX(INT(E54*产出设定!$C$6*产出设定!$C$7),200)</f>
        <v>360</v>
      </c>
      <c r="O54" s="29">
        <f>INT(H54*产出设定!$C$6*产出设定!$C$7)</f>
        <v>540</v>
      </c>
      <c r="P54" s="29">
        <f>INT(K54*产出设定!$C$6*产出设定!$C$7)</f>
        <v>720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pack,10051;pack,1227;pack,401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item,101;item,200</v>
      </c>
      <c r="X54" s="30" t="s">
        <v>2089</v>
      </c>
      <c r="Y54" s="30" t="s">
        <v>2089</v>
      </c>
      <c r="Z54" s="29">
        <f>CEILING((E54*5+N54)/价值设定!L53+F54/价值设定!K53+0.2,0.1)</f>
        <v>5.8000000000000007</v>
      </c>
      <c r="AA54" s="29">
        <f>CEILING((H54*5+O54)/价值设定!L53+I54/价值设定!K53+J54/价值设定!M53,0.1)</f>
        <v>15.8</v>
      </c>
      <c r="AB54" s="29">
        <f>CEILING((K54*5+P54)/价值设定!L53+L54/价值设定!K53+M54/价值设定!M53,0.1)</f>
        <v>21.200000000000003</v>
      </c>
    </row>
    <row r="55" spans="1:45">
      <c r="A55" s="29">
        <v>52</v>
      </c>
      <c r="B55" s="29">
        <f t="shared" si="9"/>
        <v>9</v>
      </c>
      <c r="C55" s="29">
        <f t="shared" si="10"/>
        <v>148</v>
      </c>
      <c r="D55" s="29">
        <f t="shared" si="11"/>
        <v>247</v>
      </c>
      <c r="E55" s="29">
        <f t="shared" si="12"/>
        <v>148</v>
      </c>
      <c r="F55" s="29">
        <f t="shared" si="13"/>
        <v>247</v>
      </c>
      <c r="G55" s="29" t="str">
        <f>IF(B55&lt;3,"",VLOOKUP(B55,随机目标!$BC$2:$BG$17,5,0))</f>
        <v>pack,1228</v>
      </c>
      <c r="H55" s="29">
        <f>INT(C55*产出设定!$C$4)</f>
        <v>222</v>
      </c>
      <c r="I55" s="29">
        <f>INT(D55*产出设定!$C$4)</f>
        <v>370</v>
      </c>
      <c r="J55" s="29">
        <f>FLOOR(产出设定!$C$10*价值设定!M54,5)</f>
        <v>140</v>
      </c>
      <c r="K55" s="29">
        <f>INT(C55*产出设定!$C$5)</f>
        <v>296</v>
      </c>
      <c r="L55" s="29">
        <f>INT(D55*产出设定!$C$5)</f>
        <v>494</v>
      </c>
      <c r="M55" s="29">
        <f>FLOOR(产出设定!$C$11*价值设定!M54,5)</f>
        <v>190</v>
      </c>
      <c r="N55" s="29">
        <f>MAX(INT(E55*产出设定!$C$6*产出设定!$C$7),200)</f>
        <v>370</v>
      </c>
      <c r="O55" s="29">
        <f>INT(H55*产出设定!$C$6*产出设定!$C$7)</f>
        <v>555</v>
      </c>
      <c r="P55" s="29">
        <f>INT(K55*产出设定!$C$6*产出设定!$C$7)</f>
        <v>740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item,101;item,200</v>
      </c>
      <c r="X55" s="30" t="s">
        <v>2089</v>
      </c>
      <c r="Y55" s="30" t="s">
        <v>2089</v>
      </c>
      <c r="Z55" s="29">
        <f>CEILING((E55*5+N55)/价值设定!L54+F55/价值设定!K54+0.2,0.1)</f>
        <v>5.9</v>
      </c>
      <c r="AA55" s="29">
        <f>CEILING((H55*5+O55)/价值设定!L54+I55/价值设定!K54+J55/价值设定!M54,0.1)</f>
        <v>15.9</v>
      </c>
      <c r="AB55" s="29">
        <f>CEILING((K55*5+P55)/价值设定!L54+L55/价值设定!K54+M55/价值设定!M54,0.1)</f>
        <v>21.3</v>
      </c>
    </row>
    <row r="56" spans="1:45">
      <c r="A56" s="29">
        <v>53</v>
      </c>
      <c r="B56" s="29">
        <f t="shared" si="9"/>
        <v>9</v>
      </c>
      <c r="C56" s="29">
        <f t="shared" si="10"/>
        <v>152</v>
      </c>
      <c r="D56" s="29">
        <f t="shared" si="11"/>
        <v>253</v>
      </c>
      <c r="E56" s="29">
        <f t="shared" si="12"/>
        <v>152</v>
      </c>
      <c r="F56" s="29">
        <f t="shared" si="13"/>
        <v>253</v>
      </c>
      <c r="G56" s="29" t="str">
        <f>IF(B56&lt;3,"",VLOOKUP(B56,随机目标!$BC$2:$BG$17,5,0))</f>
        <v>pack,1228</v>
      </c>
      <c r="H56" s="29">
        <f>INT(C56*产出设定!$C$4)</f>
        <v>228</v>
      </c>
      <c r="I56" s="29">
        <f>INT(D56*产出设定!$C$4)</f>
        <v>379</v>
      </c>
      <c r="J56" s="29">
        <f>FLOOR(产出设定!$C$10*价值设定!M55,5)</f>
        <v>140</v>
      </c>
      <c r="K56" s="29">
        <f>INT(C56*产出设定!$C$5)</f>
        <v>304</v>
      </c>
      <c r="L56" s="29">
        <f>INT(D56*产出设定!$C$5)</f>
        <v>506</v>
      </c>
      <c r="M56" s="29">
        <f>FLOOR(产出设定!$C$11*价值设定!M55,5)</f>
        <v>190</v>
      </c>
      <c r="N56" s="29">
        <f>MAX(INT(E56*产出设定!$C$6*产出设定!$C$7),200)</f>
        <v>380</v>
      </c>
      <c r="O56" s="29">
        <f>INT(H56*产出设定!$C$6*产出设定!$C$7)</f>
        <v>570</v>
      </c>
      <c r="P56" s="29">
        <f>INT(K56*产出设定!$C$6*产出设定!$C$7)</f>
        <v>760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item,101;item,200</v>
      </c>
      <c r="X56" s="30" t="s">
        <v>2089</v>
      </c>
      <c r="Y56" s="30" t="s">
        <v>2089</v>
      </c>
      <c r="Z56" s="29">
        <f>CEILING((E56*5+N56)/价值设定!L55+F56/价值设定!K55+0.2,0.1)</f>
        <v>6</v>
      </c>
      <c r="AA56" s="29">
        <f>CEILING((H56*5+O56)/价值设定!L55+I56/价值设定!K55+J56/价值设定!M55,0.1)</f>
        <v>16</v>
      </c>
      <c r="AB56" s="29">
        <f>CEILING((K56*5+P56)/价值设定!L55+L56/价值设定!K55+M56/价值设定!M55,0.1)</f>
        <v>21.5</v>
      </c>
    </row>
    <row r="57" spans="1:45">
      <c r="A57" s="29">
        <v>54</v>
      </c>
      <c r="B57" s="29">
        <f t="shared" si="9"/>
        <v>9</v>
      </c>
      <c r="C57" s="29">
        <f t="shared" si="10"/>
        <v>152</v>
      </c>
      <c r="D57" s="29">
        <f t="shared" si="11"/>
        <v>253</v>
      </c>
      <c r="E57" s="29">
        <f t="shared" si="12"/>
        <v>152</v>
      </c>
      <c r="F57" s="29">
        <f t="shared" si="13"/>
        <v>253</v>
      </c>
      <c r="G57" s="29" t="str">
        <f>IF(B57&lt;3,"",VLOOKUP(B57,随机目标!$BC$2:$BG$17,5,0))</f>
        <v>pack,1228</v>
      </c>
      <c r="H57" s="29">
        <f>INT(C57*产出设定!$C$4)</f>
        <v>228</v>
      </c>
      <c r="I57" s="29">
        <f>INT(D57*产出设定!$C$4)</f>
        <v>379</v>
      </c>
      <c r="J57" s="29">
        <f>FLOOR(产出设定!$C$10*价值设定!M56,5)</f>
        <v>145</v>
      </c>
      <c r="K57" s="29">
        <f>INT(C57*产出设定!$C$5)</f>
        <v>304</v>
      </c>
      <c r="L57" s="29">
        <f>INT(D57*产出设定!$C$5)</f>
        <v>506</v>
      </c>
      <c r="M57" s="29">
        <f>FLOOR(产出设定!$C$11*价值设定!M56,5)</f>
        <v>190</v>
      </c>
      <c r="N57" s="29">
        <f>MAX(INT(E57*产出设定!$C$6*产出设定!$C$7),200)</f>
        <v>380</v>
      </c>
      <c r="O57" s="29">
        <f>INT(H57*产出设定!$C$6*产出设定!$C$7)</f>
        <v>570</v>
      </c>
      <c r="P57" s="29">
        <f>INT(K57*产出设定!$C$6*产出设定!$C$7)</f>
        <v>760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pack,10054;pack,1228;pack,401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item,101;item,200</v>
      </c>
      <c r="X57" s="30" t="s">
        <v>2089</v>
      </c>
      <c r="Y57" s="30" t="s">
        <v>2089</v>
      </c>
      <c r="Z57" s="29">
        <f>CEILING((E57*5+N57)/价值设定!L56+F57/价值设定!K56+0.2,0.1)</f>
        <v>6</v>
      </c>
      <c r="AA57" s="29">
        <f>CEILING((H57*5+O57)/价值设定!L56+I57/价值设定!K56+J57/价值设定!M56,0.1)</f>
        <v>16.100000000000001</v>
      </c>
      <c r="AB57" s="29">
        <f>CEILING((K57*5+P57)/价值设定!L56+L57/价值设定!K56+M57/价值设定!M56,0.1)</f>
        <v>21.3</v>
      </c>
    </row>
    <row r="58" spans="1:45">
      <c r="A58" s="29">
        <v>55</v>
      </c>
      <c r="B58" s="29">
        <f t="shared" si="9"/>
        <v>9</v>
      </c>
      <c r="C58" s="29">
        <f t="shared" si="10"/>
        <v>152</v>
      </c>
      <c r="D58" s="29">
        <f t="shared" si="11"/>
        <v>253</v>
      </c>
      <c r="E58" s="29">
        <f t="shared" si="12"/>
        <v>152</v>
      </c>
      <c r="F58" s="29">
        <f t="shared" si="13"/>
        <v>253</v>
      </c>
      <c r="G58" s="29" t="str">
        <f>IF(B58&lt;3,"",VLOOKUP(B58,随机目标!$BC$2:$BG$17,5,0))</f>
        <v>pack,1228</v>
      </c>
      <c r="H58" s="29">
        <f>INT(C58*产出设定!$C$4)</f>
        <v>228</v>
      </c>
      <c r="I58" s="29">
        <f>INT(D58*产出设定!$C$4)</f>
        <v>379</v>
      </c>
      <c r="J58" s="29">
        <f>FLOOR(产出设定!$C$10*价值设定!M57,5)</f>
        <v>145</v>
      </c>
      <c r="K58" s="29">
        <f>INT(C58*产出设定!$C$5)</f>
        <v>304</v>
      </c>
      <c r="L58" s="29">
        <f>INT(D58*产出设定!$C$5)</f>
        <v>506</v>
      </c>
      <c r="M58" s="29">
        <f>FLOOR(产出设定!$C$11*价值设定!M57,5)</f>
        <v>195</v>
      </c>
      <c r="N58" s="29">
        <f>MAX(INT(E58*产出设定!$C$6*产出设定!$C$7),200)</f>
        <v>380</v>
      </c>
      <c r="O58" s="29">
        <f>INT(H58*产出设定!$C$6*产出设定!$C$7)</f>
        <v>570</v>
      </c>
      <c r="P58" s="29">
        <f>INT(K58*产出设定!$C$6*产出设定!$C$7)</f>
        <v>760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pack,10055;pack,1228;pack,401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item,101;item,200</v>
      </c>
      <c r="X58" s="30" t="s">
        <v>2089</v>
      </c>
      <c r="Y58" s="30" t="s">
        <v>2089</v>
      </c>
      <c r="Z58" s="29">
        <f>CEILING((E58*5+N58)/价值设定!L57+F58/价值设定!K57+0.2,0.1)</f>
        <v>5.9</v>
      </c>
      <c r="AA58" s="29">
        <f>CEILING((H58*5+O58)/价值设定!L57+I58/价值设定!K57+J58/价值设定!M57,0.1)</f>
        <v>16</v>
      </c>
      <c r="AB58" s="29">
        <f>CEILING((K58*5+P58)/价值设定!L57+L58/价值设定!K57+M58/价值设定!M57,0.1)</f>
        <v>21.400000000000002</v>
      </c>
    </row>
    <row r="59" spans="1:45">
      <c r="A59" s="29">
        <v>56</v>
      </c>
      <c r="B59" s="29">
        <f t="shared" si="9"/>
        <v>9</v>
      </c>
      <c r="C59" s="29">
        <f t="shared" si="10"/>
        <v>156</v>
      </c>
      <c r="D59" s="29">
        <f t="shared" si="11"/>
        <v>260</v>
      </c>
      <c r="E59" s="29">
        <f t="shared" si="12"/>
        <v>156</v>
      </c>
      <c r="F59" s="29">
        <f t="shared" si="13"/>
        <v>260</v>
      </c>
      <c r="G59" s="29" t="str">
        <f>IF(B59&lt;3,"",VLOOKUP(B59,随机目标!$BC$2:$BG$17,5,0))</f>
        <v>pack,1228</v>
      </c>
      <c r="H59" s="29">
        <f>INT(C59*产出设定!$C$4)</f>
        <v>234</v>
      </c>
      <c r="I59" s="29">
        <f>INT(D59*产出设定!$C$4)</f>
        <v>390</v>
      </c>
      <c r="J59" s="29">
        <f>FLOOR(产出设定!$C$10*价值设定!M58,5)</f>
        <v>145</v>
      </c>
      <c r="K59" s="29">
        <f>INT(C59*产出设定!$C$5)</f>
        <v>312</v>
      </c>
      <c r="L59" s="29">
        <f>INT(D59*产出设定!$C$5)</f>
        <v>520</v>
      </c>
      <c r="M59" s="29">
        <f>FLOOR(产出设定!$C$11*价值设定!M58,5)</f>
        <v>195</v>
      </c>
      <c r="N59" s="29">
        <f>MAX(INT(E59*产出设定!$C$6*产出设定!$C$7),200)</f>
        <v>390</v>
      </c>
      <c r="O59" s="29">
        <f>INT(H59*产出设定!$C$6*产出设定!$C$7)</f>
        <v>585</v>
      </c>
      <c r="P59" s="29">
        <f>INT(K59*产出设定!$C$6*产出设定!$C$7)</f>
        <v>780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pack,10056;pack,1228;pack,401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item,101;item,200</v>
      </c>
      <c r="X59" s="30" t="s">
        <v>2089</v>
      </c>
      <c r="Y59" s="30" t="s">
        <v>2089</v>
      </c>
      <c r="Z59" s="29">
        <f>CEILING((E59*5+N59)/价值设定!L58+F59/价值设定!K58+0.2,0.1)</f>
        <v>6</v>
      </c>
      <c r="AA59" s="29">
        <f>CEILING((H59*5+O59)/价值设定!L58+I59/价值设定!K58+J59/价值设定!M58,0.1)</f>
        <v>16.100000000000001</v>
      </c>
      <c r="AB59" s="29">
        <f>CEILING((K59*5+P59)/价值设定!L58+L59/价值设定!K58+M59/价值设定!M58,0.1)</f>
        <v>21.5</v>
      </c>
    </row>
    <row r="60" spans="1:45">
      <c r="A60" s="29">
        <v>57</v>
      </c>
      <c r="B60" s="29">
        <f t="shared" si="9"/>
        <v>10</v>
      </c>
      <c r="C60" s="29">
        <f t="shared" si="10"/>
        <v>160</v>
      </c>
      <c r="D60" s="29">
        <f t="shared" si="11"/>
        <v>267</v>
      </c>
      <c r="E60" s="29">
        <f t="shared" si="12"/>
        <v>160</v>
      </c>
      <c r="F60" s="29">
        <f t="shared" si="13"/>
        <v>267</v>
      </c>
      <c r="G60" s="29" t="str">
        <f>IF(B60&lt;3,"",VLOOKUP(B60,随机目标!$BC$2:$BG$17,5,0))</f>
        <v>pack,1229</v>
      </c>
      <c r="H60" s="29">
        <f>INT(C60*产出设定!$C$4)</f>
        <v>240</v>
      </c>
      <c r="I60" s="29">
        <f>INT(D60*产出设定!$C$4)</f>
        <v>400</v>
      </c>
      <c r="J60" s="29">
        <f>FLOOR(产出设定!$C$10*价值设定!M59,5)</f>
        <v>145</v>
      </c>
      <c r="K60" s="29">
        <f>INT(C60*产出设定!$C$5)</f>
        <v>320</v>
      </c>
      <c r="L60" s="29">
        <f>INT(D60*产出设定!$C$5)</f>
        <v>534</v>
      </c>
      <c r="M60" s="29">
        <f>FLOOR(产出设定!$C$11*价值设定!M59,5)</f>
        <v>195</v>
      </c>
      <c r="N60" s="29">
        <f>MAX(INT(E60*产出设定!$C$6*产出设定!$C$7),200)</f>
        <v>400</v>
      </c>
      <c r="O60" s="29">
        <f>INT(H60*产出设定!$C$6*产出设定!$C$7)</f>
        <v>600</v>
      </c>
      <c r="P60" s="29">
        <f>INT(K60*产出设定!$C$6*产出设定!$C$7)</f>
        <v>800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item,101;item,200</v>
      </c>
      <c r="X60" s="30" t="s">
        <v>2089</v>
      </c>
      <c r="Y60" s="30" t="s">
        <v>2089</v>
      </c>
      <c r="Z60" s="29">
        <f>CEILING((E60*5+N60)/价值设定!L59+F60/价值设定!K59+0.2,0.1)</f>
        <v>6.1000000000000005</v>
      </c>
      <c r="AA60" s="29">
        <f>CEILING((H60*5+O60)/价值设定!L59+I60/价值设定!K59+J60/价值设定!M59,0.1)</f>
        <v>16.2</v>
      </c>
      <c r="AB60" s="29">
        <f>CEILING((K60*5+P60)/价值设定!L59+L60/价值设定!K59+M60/价值设定!M59,0.1)</f>
        <v>21.700000000000003</v>
      </c>
    </row>
    <row r="61" spans="1:45">
      <c r="A61" s="29">
        <v>58</v>
      </c>
      <c r="B61" s="29">
        <f t="shared" si="9"/>
        <v>10</v>
      </c>
      <c r="C61" s="29">
        <f t="shared" si="10"/>
        <v>164</v>
      </c>
      <c r="D61" s="29">
        <f t="shared" si="11"/>
        <v>273</v>
      </c>
      <c r="E61" s="29">
        <f t="shared" si="12"/>
        <v>164</v>
      </c>
      <c r="F61" s="29">
        <f t="shared" si="13"/>
        <v>273</v>
      </c>
      <c r="G61" s="29" t="str">
        <f>IF(B61&lt;3,"",VLOOKUP(B61,随机目标!$BC$2:$BG$17,5,0))</f>
        <v>pack,1229</v>
      </c>
      <c r="H61" s="29">
        <f>INT(C61*产出设定!$C$4)</f>
        <v>246</v>
      </c>
      <c r="I61" s="29">
        <f>INT(D61*产出设定!$C$4)</f>
        <v>409</v>
      </c>
      <c r="J61" s="29">
        <f>FLOOR(产出设定!$C$10*价值设定!M60,5)</f>
        <v>145</v>
      </c>
      <c r="K61" s="29">
        <f>INT(C61*产出设定!$C$5)</f>
        <v>328</v>
      </c>
      <c r="L61" s="29">
        <f>INT(D61*产出设定!$C$5)</f>
        <v>546</v>
      </c>
      <c r="M61" s="29">
        <f>FLOOR(产出设定!$C$11*价值设定!M60,5)</f>
        <v>195</v>
      </c>
      <c r="N61" s="29">
        <f>MAX(INT(E61*产出设定!$C$6*产出设定!$C$7),200)</f>
        <v>410</v>
      </c>
      <c r="O61" s="29">
        <f>INT(H61*产出设定!$C$6*产出设定!$C$7)</f>
        <v>615</v>
      </c>
      <c r="P61" s="29">
        <f>INT(K61*产出设定!$C$6*产出设定!$C$7)</f>
        <v>820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item,101;item,200</v>
      </c>
      <c r="X61" s="30" t="s">
        <v>2089</v>
      </c>
      <c r="Y61" s="30" t="s">
        <v>2089</v>
      </c>
      <c r="Z61" s="29">
        <f>CEILING((E61*5+N61)/价值设定!L60+F61/价值设定!K60+0.2,0.1)</f>
        <v>6.2</v>
      </c>
      <c r="AA61" s="29">
        <f>CEILING((H61*5+O61)/价值设定!L60+I61/价值设定!K60+J61/价值设定!M60,0.1)</f>
        <v>16.3</v>
      </c>
      <c r="AB61" s="29">
        <f>CEILING((K61*5+P61)/价值设定!L60+L61/价值设定!K60+M61/价值设定!M60,0.1)</f>
        <v>21.8</v>
      </c>
    </row>
    <row r="62" spans="1:45">
      <c r="A62" s="29">
        <v>59</v>
      </c>
      <c r="B62" s="29">
        <f t="shared" si="9"/>
        <v>10</v>
      </c>
      <c r="C62" s="29">
        <f t="shared" si="10"/>
        <v>168</v>
      </c>
      <c r="D62" s="29">
        <f t="shared" si="11"/>
        <v>280</v>
      </c>
      <c r="E62" s="29">
        <f t="shared" si="12"/>
        <v>168</v>
      </c>
      <c r="F62" s="29">
        <f t="shared" si="13"/>
        <v>280</v>
      </c>
      <c r="G62" s="29" t="str">
        <f>IF(B62&lt;3,"",VLOOKUP(B62,随机目标!$BC$2:$BG$17,5,0))</f>
        <v>pack,1229</v>
      </c>
      <c r="H62" s="29">
        <f>INT(C62*产出设定!$C$4)</f>
        <v>252</v>
      </c>
      <c r="I62" s="29">
        <f>INT(D62*产出设定!$C$4)</f>
        <v>420</v>
      </c>
      <c r="J62" s="29">
        <f>FLOOR(产出设定!$C$10*价值设定!M61,5)</f>
        <v>145</v>
      </c>
      <c r="K62" s="29">
        <f>INT(C62*产出设定!$C$5)</f>
        <v>336</v>
      </c>
      <c r="L62" s="29">
        <f>INT(D62*产出设定!$C$5)</f>
        <v>560</v>
      </c>
      <c r="M62" s="29">
        <f>FLOOR(产出设定!$C$11*价值设定!M61,5)</f>
        <v>195</v>
      </c>
      <c r="N62" s="29">
        <f>MAX(INT(E62*产出设定!$C$6*产出设定!$C$7),200)</f>
        <v>420</v>
      </c>
      <c r="O62" s="29">
        <f>INT(H62*产出设定!$C$6*产出设定!$C$7)</f>
        <v>630</v>
      </c>
      <c r="P62" s="29">
        <f>INT(K62*产出设定!$C$6*产出设定!$C$7)</f>
        <v>840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pack,10059;pack,1229;pack,401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item,101;item,200</v>
      </c>
      <c r="X62" s="30" t="s">
        <v>2089</v>
      </c>
      <c r="Y62" s="30" t="s">
        <v>2089</v>
      </c>
      <c r="Z62" s="29">
        <f>CEILING((E62*5+N62)/价值设定!L61+F62/价值设定!K61+0.2,0.1)</f>
        <v>6.3000000000000007</v>
      </c>
      <c r="AA62" s="29">
        <f>CEILING((H62*5+O62)/价值设定!L61+I62/价值设定!K61+J62/价值设定!M61,0.1)</f>
        <v>16.400000000000002</v>
      </c>
      <c r="AB62" s="29">
        <f>CEILING((K62*5+P62)/价值设定!L61+L62/价值设定!K61+M62/价值设定!M61,0.1)</f>
        <v>21.900000000000002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item,101;item,200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item,101;item,200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item,101;item,200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item,101;item,200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item,101;item,200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item,101;item,200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IF(G69="","item,200","item,101;item,200")</f>
        <v>item,101;item,200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item,101;item,200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item,101;item,200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13</v>
      </c>
      <c r="C72" s="29">
        <f t="shared" si="15"/>
        <v>195</v>
      </c>
      <c r="D72" s="29">
        <f t="shared" si="16"/>
        <v>325</v>
      </c>
      <c r="E72" s="29">
        <f t="shared" si="17"/>
        <v>195</v>
      </c>
      <c r="F72" s="29">
        <f t="shared" si="18"/>
        <v>325</v>
      </c>
      <c r="G72" s="29" t="str">
        <f>IF(B72&lt;3,"",VLOOKUP(B72,随机目标!$BC$2:$BG$17,5,0))</f>
        <v>pack,1232</v>
      </c>
      <c r="H72" s="29">
        <f>INT(C72*产出设定!$C$4)</f>
        <v>292</v>
      </c>
      <c r="I72" s="29">
        <f>INT(D72*产出设定!$C$4)</f>
        <v>487</v>
      </c>
      <c r="J72" s="29">
        <f>FLOOR(产出设定!$C$10*价值设定!M71,5)</f>
        <v>155</v>
      </c>
      <c r="K72" s="29">
        <f>INT(C72*产出设定!$C$5)</f>
        <v>390</v>
      </c>
      <c r="L72" s="29">
        <f>INT(D72*产出设定!$C$5)</f>
        <v>650</v>
      </c>
      <c r="M72" s="29">
        <f>FLOOR(产出设定!$C$11*价值设定!M71,5)</f>
        <v>205</v>
      </c>
      <c r="N72" s="29">
        <f>MAX(INT(E72*产出设定!$C$6*产出设定!$C$7),200)</f>
        <v>487</v>
      </c>
      <c r="O72" s="29">
        <f>INT(H72*产出设定!$C$6*产出设定!$C$7)</f>
        <v>730</v>
      </c>
      <c r="P72" s="29">
        <f>INT(K72*产出设定!$C$6*产出设定!$C$7)</f>
        <v>975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pack,10069;pack,1232;pack,401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item,101;item,200</v>
      </c>
      <c r="X72" s="30" t="s">
        <v>2089</v>
      </c>
      <c r="Y72" s="30" t="s">
        <v>2089</v>
      </c>
      <c r="Z72" s="29">
        <f>CEILING((E72*5+N72)/价值设定!L71+F72/价值设定!K71+0.2,0.1)</f>
        <v>6.7</v>
      </c>
      <c r="AA72" s="29">
        <f>CEILING((H72*5+O72)/价值设定!L71+I72/价值设定!K71+J72/价值设定!M71,0.1)</f>
        <v>17.100000000000001</v>
      </c>
      <c r="AB72" s="29">
        <f>CEILING((K72*5+P72)/价值设定!L71+L72/价值设定!K71+M72/价值设定!M71,0.1)</f>
        <v>22.700000000000003</v>
      </c>
    </row>
    <row r="73" spans="1:28">
      <c r="A73" s="29">
        <v>70</v>
      </c>
      <c r="B73" s="29">
        <f t="shared" si="14"/>
        <v>13</v>
      </c>
      <c r="C73" s="29">
        <f t="shared" si="15"/>
        <v>198</v>
      </c>
      <c r="D73" s="29">
        <f t="shared" si="16"/>
        <v>330</v>
      </c>
      <c r="E73" s="29">
        <f t="shared" si="17"/>
        <v>198</v>
      </c>
      <c r="F73" s="29">
        <f t="shared" si="18"/>
        <v>330</v>
      </c>
      <c r="G73" s="29" t="str">
        <f>IF(B73&lt;3,"",VLOOKUP(B73,随机目标!$BC$2:$BG$17,5,0))</f>
        <v>pack,1232</v>
      </c>
      <c r="H73" s="29">
        <f>INT(C73*产出设定!$C$4)</f>
        <v>297</v>
      </c>
      <c r="I73" s="29">
        <f>INT(D73*产出设定!$C$4)</f>
        <v>495</v>
      </c>
      <c r="J73" s="29">
        <f>FLOOR(产出设定!$C$10*价值设定!M72,5)</f>
        <v>155</v>
      </c>
      <c r="K73" s="29">
        <f>INT(C73*产出设定!$C$5)</f>
        <v>396</v>
      </c>
      <c r="L73" s="29">
        <f>INT(D73*产出设定!$C$5)</f>
        <v>660</v>
      </c>
      <c r="M73" s="29">
        <f>FLOOR(产出设定!$C$11*价值设定!M72,5)</f>
        <v>210</v>
      </c>
      <c r="N73" s="29">
        <f>MAX(INT(E73*产出设定!$C$6*产出设定!$C$7),200)</f>
        <v>495</v>
      </c>
      <c r="O73" s="29">
        <f>INT(H73*产出设定!$C$6*产出设定!$C$7)</f>
        <v>742</v>
      </c>
      <c r="P73" s="29">
        <f>INT(K73*产出设定!$C$6*产出设定!$C$7)</f>
        <v>990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item,101;item,200</v>
      </c>
      <c r="X73" s="30" t="s">
        <v>2089</v>
      </c>
      <c r="Y73" s="30" t="s">
        <v>2089</v>
      </c>
      <c r="Z73" s="29">
        <f>CEILING((E73*5+N73)/价值设定!L72+F73/价值设定!K72+0.2,0.1)</f>
        <v>6.7</v>
      </c>
      <c r="AA73" s="29">
        <f>CEILING((H73*5+O73)/价值设定!L72+I73/价值设定!K72+J73/价值设定!M72,0.1)</f>
        <v>17.100000000000001</v>
      </c>
      <c r="AB73" s="29">
        <f>CEILING((K73*5+P73)/价值设定!L72+L73/价值设定!K72+M73/价值设定!M72,0.1)</f>
        <v>23</v>
      </c>
    </row>
    <row r="74" spans="1:28">
      <c r="A74" s="29">
        <v>71</v>
      </c>
      <c r="B74" s="29">
        <f t="shared" si="14"/>
        <v>13</v>
      </c>
      <c r="C74" s="29">
        <f t="shared" si="15"/>
        <v>201</v>
      </c>
      <c r="D74" s="29">
        <f t="shared" si="16"/>
        <v>335</v>
      </c>
      <c r="E74" s="29">
        <f t="shared" si="17"/>
        <v>201</v>
      </c>
      <c r="F74" s="29">
        <f t="shared" si="18"/>
        <v>335</v>
      </c>
      <c r="G74" s="29" t="str">
        <f>IF(B74&lt;3,"",VLOOKUP(B74,随机目标!$BC$2:$BG$17,5,0))</f>
        <v>pack,1232</v>
      </c>
      <c r="H74" s="29">
        <f>INT(C74*产出设定!$C$4)</f>
        <v>301</v>
      </c>
      <c r="I74" s="29">
        <f>INT(D74*产出设定!$C$4)</f>
        <v>502</v>
      </c>
      <c r="J74" s="29">
        <f>FLOOR(产出设定!$C$10*价值设定!M73,5)</f>
        <v>155</v>
      </c>
      <c r="K74" s="29">
        <f>INT(C74*产出设定!$C$5)</f>
        <v>402</v>
      </c>
      <c r="L74" s="29">
        <f>INT(D74*产出设定!$C$5)</f>
        <v>670</v>
      </c>
      <c r="M74" s="29">
        <f>FLOOR(产出设定!$C$11*价值设定!M73,5)</f>
        <v>210</v>
      </c>
      <c r="N74" s="29">
        <f>MAX(INT(E74*产出设定!$C$6*产出设定!$C$7),200)</f>
        <v>502</v>
      </c>
      <c r="O74" s="29">
        <f>INT(H74*产出设定!$C$6*产出设定!$C$7)</f>
        <v>752</v>
      </c>
      <c r="P74" s="29">
        <f>INT(K74*产出设定!$C$6*产出设定!$C$7)</f>
        <v>1005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item,101;item,200</v>
      </c>
      <c r="X74" s="30" t="s">
        <v>2089</v>
      </c>
      <c r="Y74" s="30" t="s">
        <v>2089</v>
      </c>
      <c r="Z74" s="29">
        <f>CEILING((E74*5+N74)/价值设定!L73+F74/价值设定!K73+0.2,0.1)</f>
        <v>6.8000000000000007</v>
      </c>
      <c r="AA74" s="29">
        <f>CEILING((H74*5+O74)/价值设定!L73+I74/价值设定!K73+J74/价值设定!M73,0.1)</f>
        <v>17.100000000000001</v>
      </c>
      <c r="AB74" s="29">
        <f>CEILING((K74*5+P74)/价值设定!L73+L74/价值设定!K73+M74/价值设定!M73,0.1)</f>
        <v>23</v>
      </c>
    </row>
    <row r="75" spans="1:28">
      <c r="A75" s="29">
        <v>72</v>
      </c>
      <c r="B75" s="29">
        <f t="shared" si="14"/>
        <v>13</v>
      </c>
      <c r="C75" s="29">
        <f t="shared" si="15"/>
        <v>204</v>
      </c>
      <c r="D75" s="29">
        <f t="shared" si="16"/>
        <v>340</v>
      </c>
      <c r="E75" s="29">
        <f t="shared" si="17"/>
        <v>204</v>
      </c>
      <c r="F75" s="29">
        <f t="shared" si="18"/>
        <v>340</v>
      </c>
      <c r="G75" s="29" t="str">
        <f>IF(B75&lt;3,"",VLOOKUP(B75,随机目标!$BC$2:$BG$17,5,0))</f>
        <v>pack,1232</v>
      </c>
      <c r="H75" s="29">
        <f>INT(C75*产出设定!$C$4)</f>
        <v>306</v>
      </c>
      <c r="I75" s="29">
        <f>INT(D75*产出设定!$C$4)</f>
        <v>510</v>
      </c>
      <c r="J75" s="29">
        <f>FLOOR(产出设定!$C$10*价值设定!M74,5)</f>
        <v>155</v>
      </c>
      <c r="K75" s="29">
        <f>INT(C75*产出设定!$C$5)</f>
        <v>408</v>
      </c>
      <c r="L75" s="29">
        <f>INT(D75*产出设定!$C$5)</f>
        <v>680</v>
      </c>
      <c r="M75" s="29">
        <f>FLOOR(产出设定!$C$11*价值设定!M74,5)</f>
        <v>210</v>
      </c>
      <c r="N75" s="29">
        <f>MAX(INT(E75*产出设定!$C$6*产出设定!$C$7),200)</f>
        <v>510</v>
      </c>
      <c r="O75" s="29">
        <f>INT(H75*产出设定!$C$6*产出设定!$C$7)</f>
        <v>765</v>
      </c>
      <c r="P75" s="29">
        <f>INT(K75*产出设定!$C$6*产出设定!$C$7)</f>
        <v>1020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item,101;item,200</v>
      </c>
      <c r="X75" s="30" t="s">
        <v>2089</v>
      </c>
      <c r="Y75" s="30" t="s">
        <v>2089</v>
      </c>
      <c r="Z75" s="29">
        <f>CEILING((E75*5+N75)/价值设定!L74+F75/价值设定!K74+0.2,0.1)</f>
        <v>6.8000000000000007</v>
      </c>
      <c r="AA75" s="29">
        <f>CEILING((H75*5+O75)/价值设定!L74+I75/价值设定!K74+J75/价值设定!M74,0.1)</f>
        <v>17.2</v>
      </c>
      <c r="AB75" s="29">
        <f>CEILING((K75*5+P75)/价值设定!L74+L75/价值设定!K74+M75/价值设定!M74,0.1)</f>
        <v>23.1</v>
      </c>
    </row>
    <row r="76" spans="1:28">
      <c r="A76" s="29">
        <v>73</v>
      </c>
      <c r="B76" s="29">
        <f t="shared" si="14"/>
        <v>14</v>
      </c>
      <c r="C76" s="29">
        <f t="shared" si="15"/>
        <v>207</v>
      </c>
      <c r="D76" s="29">
        <f t="shared" si="16"/>
        <v>345</v>
      </c>
      <c r="E76" s="29">
        <f t="shared" si="17"/>
        <v>207</v>
      </c>
      <c r="F76" s="29">
        <f t="shared" si="18"/>
        <v>345</v>
      </c>
      <c r="G76" s="29" t="str">
        <f>IF(B76&lt;3,"",VLOOKUP(B76,随机目标!$BC$2:$BG$17,5,0))</f>
        <v>pack,1233</v>
      </c>
      <c r="H76" s="29">
        <f>INT(C76*产出设定!$C$4)</f>
        <v>310</v>
      </c>
      <c r="I76" s="29">
        <f>INT(D76*产出设定!$C$4)</f>
        <v>517</v>
      </c>
      <c r="J76" s="29">
        <f>FLOOR(产出设定!$C$10*价值设定!M75,5)</f>
        <v>155</v>
      </c>
      <c r="K76" s="29">
        <f>INT(C76*产出设定!$C$5)</f>
        <v>414</v>
      </c>
      <c r="L76" s="29">
        <f>INT(D76*产出设定!$C$5)</f>
        <v>690</v>
      </c>
      <c r="M76" s="29">
        <f>FLOOR(产出设定!$C$11*价值设定!M75,5)</f>
        <v>210</v>
      </c>
      <c r="N76" s="29">
        <f>MAX(INT(E76*产出设定!$C$6*产出设定!$C$7),200)</f>
        <v>517</v>
      </c>
      <c r="O76" s="29">
        <f>INT(H76*产出设定!$C$6*产出设定!$C$7)</f>
        <v>775</v>
      </c>
      <c r="P76" s="29">
        <f>INT(K76*产出设定!$C$6*产出设定!$C$7)</f>
        <v>1035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pack,10073;pack,1233;pack,401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item,101;item,200</v>
      </c>
      <c r="X76" s="30" t="s">
        <v>2089</v>
      </c>
      <c r="Y76" s="30" t="s">
        <v>2089</v>
      </c>
      <c r="Z76" s="29">
        <f>CEILING((E76*5+N76)/价值设定!L75+F76/价值设定!K75+0.2,0.1)</f>
        <v>6.8000000000000007</v>
      </c>
      <c r="AA76" s="29">
        <f>CEILING((H76*5+O76)/价值设定!L75+I76/价值设定!K75+J76/价值设定!M75,0.1)</f>
        <v>17.2</v>
      </c>
      <c r="AB76" s="29">
        <f>CEILING((K76*5+P76)/价值设定!L75+L76/价值设定!K75+M76/价值设定!M75,0.1)</f>
        <v>23.1</v>
      </c>
    </row>
    <row r="77" spans="1:28">
      <c r="A77" s="29">
        <v>74</v>
      </c>
      <c r="B77" s="29">
        <f t="shared" si="14"/>
        <v>14</v>
      </c>
      <c r="C77" s="29">
        <f t="shared" si="15"/>
        <v>210</v>
      </c>
      <c r="D77" s="29">
        <f t="shared" si="16"/>
        <v>350</v>
      </c>
      <c r="E77" s="29">
        <f t="shared" si="17"/>
        <v>210</v>
      </c>
      <c r="F77" s="29">
        <f t="shared" si="18"/>
        <v>350</v>
      </c>
      <c r="G77" s="29" t="str">
        <f>IF(B77&lt;3,"",VLOOKUP(B77,随机目标!$BC$2:$BG$17,5,0))</f>
        <v>pack,1233</v>
      </c>
      <c r="H77" s="29">
        <f>INT(C77*产出设定!$C$4)</f>
        <v>315</v>
      </c>
      <c r="I77" s="29">
        <f>INT(D77*产出设定!$C$4)</f>
        <v>525</v>
      </c>
      <c r="J77" s="29">
        <f>FLOOR(产出设定!$C$10*价值设定!M76,5)</f>
        <v>160</v>
      </c>
      <c r="K77" s="29">
        <f>INT(C77*产出设定!$C$5)</f>
        <v>420</v>
      </c>
      <c r="L77" s="29">
        <f>INT(D77*产出设定!$C$5)</f>
        <v>700</v>
      </c>
      <c r="M77" s="29">
        <f>FLOOR(产出设定!$C$11*价值设定!M76,5)</f>
        <v>210</v>
      </c>
      <c r="N77" s="29">
        <f>MAX(INT(E77*产出设定!$C$6*产出设定!$C$7),200)</f>
        <v>525</v>
      </c>
      <c r="O77" s="29">
        <f>INT(H77*产出设定!$C$6*产出设定!$C$7)</f>
        <v>787</v>
      </c>
      <c r="P77" s="29">
        <f>INT(K77*产出设定!$C$6*产出设定!$C$7)</f>
        <v>1050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pack,10074;pack,1233;pack,401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item,101;item,200</v>
      </c>
      <c r="X77" s="30" t="s">
        <v>2089</v>
      </c>
      <c r="Y77" s="30" t="s">
        <v>2089</v>
      </c>
      <c r="Z77" s="29">
        <f>CEILING((E77*5+N77)/价值设定!L76+F77/价值设定!K76+0.2,0.1)</f>
        <v>6.9</v>
      </c>
      <c r="AA77" s="29">
        <f>CEILING((H77*5+O77)/价值设定!L76+I77/价值设定!K76+J77/价值设定!M76,0.1)</f>
        <v>17.5</v>
      </c>
      <c r="AB77" s="29">
        <f>CEILING((K77*5+P77)/价值设定!L76+L77/价值设定!K76+M77/价值设定!M76,0.1)</f>
        <v>23.1</v>
      </c>
    </row>
    <row r="78" spans="1:28">
      <c r="A78" s="29">
        <v>75</v>
      </c>
      <c r="B78" s="29">
        <f t="shared" si="14"/>
        <v>14</v>
      </c>
      <c r="C78" s="29">
        <f t="shared" si="15"/>
        <v>213</v>
      </c>
      <c r="D78" s="29">
        <f t="shared" si="16"/>
        <v>355</v>
      </c>
      <c r="E78" s="29">
        <f t="shared" si="17"/>
        <v>213</v>
      </c>
      <c r="F78" s="29">
        <f t="shared" si="18"/>
        <v>355</v>
      </c>
      <c r="G78" s="29" t="str">
        <f>IF(B78&lt;3,"",VLOOKUP(B78,随机目标!$BC$2:$BG$17,5,0))</f>
        <v>pack,1233</v>
      </c>
      <c r="H78" s="29">
        <f>INT(C78*产出设定!$C$4)</f>
        <v>319</v>
      </c>
      <c r="I78" s="29">
        <f>INT(D78*产出设定!$C$4)</f>
        <v>532</v>
      </c>
      <c r="J78" s="29">
        <f>FLOOR(产出设定!$C$10*价值设定!M77,5)</f>
        <v>160</v>
      </c>
      <c r="K78" s="29">
        <f>INT(C78*产出设定!$C$5)</f>
        <v>426</v>
      </c>
      <c r="L78" s="29">
        <f>INT(D78*产出设定!$C$5)</f>
        <v>710</v>
      </c>
      <c r="M78" s="29">
        <f>FLOOR(产出设定!$C$11*价值设定!M77,5)</f>
        <v>215</v>
      </c>
      <c r="N78" s="29">
        <f>MAX(INT(E78*产出设定!$C$6*产出设定!$C$7),200)</f>
        <v>532</v>
      </c>
      <c r="O78" s="29">
        <f>INT(H78*产出设定!$C$6*产出设定!$C$7)</f>
        <v>797</v>
      </c>
      <c r="P78" s="29">
        <f>INT(K78*产出设定!$C$6*产出设定!$C$7)</f>
        <v>1065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pack,10075;pack,1233;pack,401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item,101;item,200</v>
      </c>
      <c r="X78" s="30" t="s">
        <v>2089</v>
      </c>
      <c r="Y78" s="30" t="s">
        <v>2089</v>
      </c>
      <c r="Z78" s="29">
        <f>CEILING((E78*5+N78)/价值设定!L77+F78/价值设定!K77+0.2,0.1)</f>
        <v>6.9</v>
      </c>
      <c r="AA78" s="29">
        <f>CEILING((H78*5+O78)/价值设定!L77+I78/价值设定!K77+J78/价值设定!M77,0.1)</f>
        <v>17.5</v>
      </c>
      <c r="AB78" s="29">
        <f>CEILING((K78*5+P78)/价值设定!L77+L78/价值设定!K77+M78/价值设定!M77,0.1)</f>
        <v>23.400000000000002</v>
      </c>
    </row>
    <row r="79" spans="1:28">
      <c r="A79" s="29">
        <v>76</v>
      </c>
      <c r="B79" s="29">
        <f t="shared" si="14"/>
        <v>14</v>
      </c>
      <c r="C79" s="29">
        <f t="shared" si="15"/>
        <v>216</v>
      </c>
      <c r="D79" s="29">
        <f t="shared" si="16"/>
        <v>360</v>
      </c>
      <c r="E79" s="29">
        <f t="shared" si="17"/>
        <v>216</v>
      </c>
      <c r="F79" s="29">
        <f t="shared" si="18"/>
        <v>360</v>
      </c>
      <c r="G79" s="29" t="str">
        <f>IF(B79&lt;3,"",VLOOKUP(B79,随机目标!$BC$2:$BG$17,5,0))</f>
        <v>pack,1233</v>
      </c>
      <c r="H79" s="29">
        <f>INT(C79*产出设定!$C$4)</f>
        <v>324</v>
      </c>
      <c r="I79" s="29">
        <f>INT(D79*产出设定!$C$4)</f>
        <v>540</v>
      </c>
      <c r="J79" s="29">
        <f>FLOOR(产出设定!$C$10*价值设定!M78,5)</f>
        <v>160</v>
      </c>
      <c r="K79" s="29">
        <f>INT(C79*产出设定!$C$5)</f>
        <v>432</v>
      </c>
      <c r="L79" s="29">
        <f>INT(D79*产出设定!$C$5)</f>
        <v>720</v>
      </c>
      <c r="M79" s="29">
        <f>FLOOR(产出设定!$C$11*价值设定!M78,5)</f>
        <v>215</v>
      </c>
      <c r="N79" s="29">
        <f>MAX(INT(E79*产出设定!$C$6*产出设定!$C$7),200)</f>
        <v>540</v>
      </c>
      <c r="O79" s="29">
        <f>INT(H79*产出设定!$C$6*产出设定!$C$7)</f>
        <v>810</v>
      </c>
      <c r="P79" s="29">
        <f>INT(K79*产出设定!$C$6*产出设定!$C$7)</f>
        <v>1080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pack,10076;pack,1233;pack,401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item,101;item,200</v>
      </c>
      <c r="X79" s="30" t="s">
        <v>2089</v>
      </c>
      <c r="Y79" s="30" t="s">
        <v>2089</v>
      </c>
      <c r="Z79" s="29">
        <f>CEILING((E79*5+N79)/价值设定!L78+F79/价值设定!K78+0.2,0.1)</f>
        <v>7</v>
      </c>
      <c r="AA79" s="29">
        <f>CEILING((H79*5+O79)/价值设定!L78+I79/价值设定!K78+J79/价值设定!M78,0.1)</f>
        <v>17.5</v>
      </c>
      <c r="AB79" s="29">
        <f>CEILING((K79*5+P79)/价值设定!L78+L79/价值设定!K78+M79/价值设定!M78,0.1)</f>
        <v>23.400000000000002</v>
      </c>
    </row>
    <row r="80" spans="1:28">
      <c r="A80" s="29">
        <v>77</v>
      </c>
      <c r="B80" s="29">
        <f t="shared" si="14"/>
        <v>15</v>
      </c>
      <c r="C80" s="29">
        <f t="shared" si="15"/>
        <v>220</v>
      </c>
      <c r="D80" s="29">
        <f t="shared" si="16"/>
        <v>367</v>
      </c>
      <c r="E80" s="29">
        <f t="shared" si="17"/>
        <v>220</v>
      </c>
      <c r="F80" s="29">
        <f t="shared" si="18"/>
        <v>367</v>
      </c>
      <c r="G80" s="29" t="str">
        <f>IF(B80&lt;3,"",VLOOKUP(B80,随机目标!$BC$2:$BG$17,5,0))</f>
        <v>pack,1234</v>
      </c>
      <c r="H80" s="29">
        <f>INT(C80*产出设定!$C$4)</f>
        <v>330</v>
      </c>
      <c r="I80" s="29">
        <f>INT(D80*产出设定!$C$4)</f>
        <v>550</v>
      </c>
      <c r="J80" s="29">
        <f>FLOOR(产出设定!$C$10*价值设定!M79,5)</f>
        <v>160</v>
      </c>
      <c r="K80" s="29">
        <f>INT(C80*产出设定!$C$5)</f>
        <v>440</v>
      </c>
      <c r="L80" s="29">
        <f>INT(D80*产出设定!$C$5)</f>
        <v>734</v>
      </c>
      <c r="M80" s="29">
        <f>FLOOR(产出设定!$C$11*价值设定!M79,5)</f>
        <v>215</v>
      </c>
      <c r="N80" s="29">
        <f>MAX(INT(E80*产出设定!$C$6*产出设定!$C$7),200)</f>
        <v>550</v>
      </c>
      <c r="O80" s="29">
        <f>INT(H80*产出设定!$C$6*产出设定!$C$7)</f>
        <v>825</v>
      </c>
      <c r="P80" s="29">
        <f>INT(K80*产出设定!$C$6*产出设定!$C$7)</f>
        <v>1100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pack,10077;pack,1234;pack,401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item,101;item,200</v>
      </c>
      <c r="X80" s="30" t="s">
        <v>2089</v>
      </c>
      <c r="Y80" s="30" t="s">
        <v>2089</v>
      </c>
      <c r="Z80" s="29">
        <f>CEILING((E80*5+N80)/价值设定!L79+F80/价值设定!K79+0.2,0.1)</f>
        <v>7</v>
      </c>
      <c r="AA80" s="29">
        <f>CEILING((H80*5+O80)/价值设定!L79+I80/价值设定!K79+J80/价值设定!M79,0.1)</f>
        <v>17.600000000000001</v>
      </c>
      <c r="AB80" s="29">
        <f>CEILING((K80*5+P80)/价值设定!L79+L80/价值设定!K79+M80/价值设定!M79,0.1)</f>
        <v>23.5</v>
      </c>
    </row>
    <row r="81" spans="1:28">
      <c r="A81" s="29">
        <v>78</v>
      </c>
      <c r="B81" s="29">
        <f t="shared" si="14"/>
        <v>15</v>
      </c>
      <c r="C81" s="29">
        <f t="shared" si="15"/>
        <v>224</v>
      </c>
      <c r="D81" s="29">
        <f t="shared" si="16"/>
        <v>373</v>
      </c>
      <c r="E81" s="29">
        <f t="shared" si="17"/>
        <v>224</v>
      </c>
      <c r="F81" s="29">
        <f t="shared" si="18"/>
        <v>373</v>
      </c>
      <c r="G81" s="29" t="str">
        <f>IF(B81&lt;3,"",VLOOKUP(B81,随机目标!$BC$2:$BG$17,5,0))</f>
        <v>pack,1234</v>
      </c>
      <c r="H81" s="29">
        <f>INT(C81*产出设定!$C$4)</f>
        <v>336</v>
      </c>
      <c r="I81" s="29">
        <f>INT(D81*产出设定!$C$4)</f>
        <v>559</v>
      </c>
      <c r="J81" s="29">
        <f>FLOOR(产出设定!$C$10*价值设定!M80,5)</f>
        <v>160</v>
      </c>
      <c r="K81" s="29">
        <f>INT(C81*产出设定!$C$5)</f>
        <v>448</v>
      </c>
      <c r="L81" s="29">
        <f>INT(D81*产出设定!$C$5)</f>
        <v>746</v>
      </c>
      <c r="M81" s="29">
        <f>FLOOR(产出设定!$C$11*价值设定!M80,5)</f>
        <v>215</v>
      </c>
      <c r="N81" s="29">
        <f>MAX(INT(E81*产出设定!$C$6*产出设定!$C$7),200)</f>
        <v>560</v>
      </c>
      <c r="O81" s="29">
        <f>INT(H81*产出设定!$C$6*产出设定!$C$7)</f>
        <v>840</v>
      </c>
      <c r="P81" s="29">
        <f>INT(K81*产出设定!$C$6*产出设定!$C$7)</f>
        <v>1120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pack,10078;pack,1234;pack,401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item,101;item,200</v>
      </c>
      <c r="X81" s="30" t="s">
        <v>2089</v>
      </c>
      <c r="Y81" s="30" t="s">
        <v>2089</v>
      </c>
      <c r="Z81" s="29">
        <f>CEILING((E81*5+N81)/价值设定!L80+F81/价值设定!K80+0.2,0.1)</f>
        <v>7.1000000000000005</v>
      </c>
      <c r="AA81" s="29">
        <f>CEILING((H81*5+O81)/价值设定!L80+I81/价值设定!K80+J81/价值设定!M80,0.1)</f>
        <v>17.7</v>
      </c>
      <c r="AB81" s="29">
        <f>CEILING((K81*5+P81)/价值设定!L80+L81/价值设定!K80+M81/价值设定!M80,0.1)</f>
        <v>23.6</v>
      </c>
    </row>
    <row r="82" spans="1:28">
      <c r="A82" s="29">
        <v>79</v>
      </c>
      <c r="B82" s="29">
        <f t="shared" si="14"/>
        <v>15</v>
      </c>
      <c r="C82" s="29">
        <f t="shared" si="15"/>
        <v>228</v>
      </c>
      <c r="D82" s="29">
        <f t="shared" si="16"/>
        <v>380</v>
      </c>
      <c r="E82" s="29">
        <f t="shared" si="17"/>
        <v>228</v>
      </c>
      <c r="F82" s="29">
        <f t="shared" si="18"/>
        <v>380</v>
      </c>
      <c r="G82" s="29" t="str">
        <f>IF(B82&lt;3,"",VLOOKUP(B82,随机目标!$BC$2:$BG$17,5,0))</f>
        <v>pack,1234</v>
      </c>
      <c r="H82" s="29">
        <f>INT(C82*产出设定!$C$4)</f>
        <v>342</v>
      </c>
      <c r="I82" s="29">
        <f>INT(D82*产出设定!$C$4)</f>
        <v>570</v>
      </c>
      <c r="J82" s="29">
        <f>FLOOR(产出设定!$C$10*价值设定!M81,5)</f>
        <v>160</v>
      </c>
      <c r="K82" s="29">
        <f>INT(C82*产出设定!$C$5)</f>
        <v>456</v>
      </c>
      <c r="L82" s="29">
        <f>INT(D82*产出设定!$C$5)</f>
        <v>760</v>
      </c>
      <c r="M82" s="29">
        <f>FLOOR(产出设定!$C$11*价值设定!M81,5)</f>
        <v>215</v>
      </c>
      <c r="N82" s="29">
        <f>MAX(INT(E82*产出设定!$C$6*产出设定!$C$7),200)</f>
        <v>570</v>
      </c>
      <c r="O82" s="29">
        <f>INT(H82*产出设定!$C$6*产出设定!$C$7)</f>
        <v>855</v>
      </c>
      <c r="P82" s="29">
        <f>INT(K82*产出设定!$C$6*产出设定!$C$7)</f>
        <v>1140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pack,10079;pack,1234;pack,401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item,101;item,200</v>
      </c>
      <c r="X82" s="30" t="s">
        <v>2089</v>
      </c>
      <c r="Y82" s="30" t="s">
        <v>2089</v>
      </c>
      <c r="Z82" s="29">
        <f>CEILING((E82*5+N82)/价值设定!L81+F82/价值设定!K81+0.2,0.1)</f>
        <v>7.2</v>
      </c>
      <c r="AA82" s="29">
        <f>CEILING((H82*5+O82)/价值设定!L81+I82/价值设定!K81+J82/价值设定!M81,0.1)</f>
        <v>17.7</v>
      </c>
      <c r="AB82" s="29">
        <f>CEILING((K82*5+P82)/价值设定!L81+L82/价值设定!K81+M82/价值设定!M81,0.1)</f>
        <v>23.700000000000003</v>
      </c>
    </row>
    <row r="83" spans="1:28">
      <c r="A83" s="29">
        <v>80</v>
      </c>
      <c r="B83" s="29">
        <f t="shared" si="14"/>
        <v>15</v>
      </c>
      <c r="C83" s="29">
        <f t="shared" si="15"/>
        <v>228</v>
      </c>
      <c r="D83" s="29">
        <f t="shared" si="16"/>
        <v>380</v>
      </c>
      <c r="E83" s="29">
        <f t="shared" si="17"/>
        <v>228</v>
      </c>
      <c r="F83" s="29">
        <f t="shared" si="18"/>
        <v>380</v>
      </c>
      <c r="G83" s="29" t="str">
        <f>IF(B83&lt;3,"",VLOOKUP(B83,随机目标!$BC$2:$BG$17,5,0))</f>
        <v>pack,1234</v>
      </c>
      <c r="H83" s="29">
        <f>INT(C83*产出设定!$C$4)</f>
        <v>342</v>
      </c>
      <c r="I83" s="29">
        <f>INT(D83*产出设定!$C$4)</f>
        <v>570</v>
      </c>
      <c r="J83" s="29">
        <f>FLOOR(产出设定!$C$10*价值设定!M82,5)</f>
        <v>165</v>
      </c>
      <c r="K83" s="29">
        <f>INT(C83*产出设定!$C$5)</f>
        <v>456</v>
      </c>
      <c r="L83" s="29">
        <f>INT(D83*产出设定!$C$5)</f>
        <v>760</v>
      </c>
      <c r="M83" s="29">
        <f>FLOOR(产出设定!$C$11*价值设定!M82,5)</f>
        <v>220</v>
      </c>
      <c r="N83" s="29">
        <f>MAX(INT(E83*产出设定!$C$6*产出设定!$C$7),200)</f>
        <v>570</v>
      </c>
      <c r="O83" s="29">
        <f>INT(H83*产出设定!$C$6*产出设定!$C$7)</f>
        <v>855</v>
      </c>
      <c r="P83" s="29">
        <f>INT(K83*产出设定!$C$6*产出设定!$C$7)</f>
        <v>1140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pack,10080;pack,1234;pack,401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item,101;item,200</v>
      </c>
      <c r="X83" s="30" t="s">
        <v>2089</v>
      </c>
      <c r="Y83" s="30" t="s">
        <v>2089</v>
      </c>
      <c r="Z83" s="29">
        <f>CEILING((E83*5+N83)/价值设定!L82+F83/价值设定!K82+0.2,0.1)</f>
        <v>7.1000000000000005</v>
      </c>
      <c r="AA83" s="29">
        <f>CEILING((H83*5+O83)/价值设定!L82+I83/价值设定!K82+J83/价值设定!M82,0.1)</f>
        <v>17.900000000000002</v>
      </c>
      <c r="AB83" s="29">
        <f>CEILING((K83*5+P83)/价值设定!L82+L83/价值设定!K82+M83/价值设定!M82,0.1)</f>
        <v>23.8</v>
      </c>
    </row>
    <row r="84" spans="1:28">
      <c r="A84" s="29">
        <v>81</v>
      </c>
      <c r="B84" s="29">
        <f t="shared" si="14"/>
        <v>15</v>
      </c>
      <c r="C84" s="29">
        <f t="shared" si="15"/>
        <v>228</v>
      </c>
      <c r="D84" s="29">
        <f t="shared" si="16"/>
        <v>380</v>
      </c>
      <c r="E84" s="29">
        <f t="shared" si="17"/>
        <v>228</v>
      </c>
      <c r="F84" s="29">
        <f t="shared" si="18"/>
        <v>380</v>
      </c>
      <c r="G84" s="29" t="str">
        <f>IF(B84&lt;3,"",VLOOKUP(B84,随机目标!$BC$2:$BG$17,5,0))</f>
        <v>pack,1234</v>
      </c>
      <c r="H84" s="29">
        <f>INT(C84*产出设定!$C$4)</f>
        <v>342</v>
      </c>
      <c r="I84" s="29">
        <f>INT(D84*产出设定!$C$4)</f>
        <v>570</v>
      </c>
      <c r="J84" s="29">
        <f>FLOOR(产出设定!$C$10*价值设定!M83,5)</f>
        <v>165</v>
      </c>
      <c r="K84" s="29">
        <f>INT(C84*产出设定!$C$5)</f>
        <v>456</v>
      </c>
      <c r="L84" s="29">
        <f>INT(D84*产出设定!$C$5)</f>
        <v>760</v>
      </c>
      <c r="M84" s="29">
        <f>FLOOR(产出设定!$C$11*价值设定!M83,5)</f>
        <v>220</v>
      </c>
      <c r="N84" s="29">
        <f>MAX(INT(E84*产出设定!$C$6*产出设定!$C$7),200)</f>
        <v>570</v>
      </c>
      <c r="O84" s="29">
        <f>INT(H84*产出设定!$C$6*产出设定!$C$7)</f>
        <v>855</v>
      </c>
      <c r="P84" s="29">
        <f>INT(K84*产出设定!$C$6*产出设定!$C$7)</f>
        <v>1140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pack,10081;pack,1234;pack,401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item,101;item,200</v>
      </c>
      <c r="X84" s="30" t="s">
        <v>2089</v>
      </c>
      <c r="Y84" s="30" t="s">
        <v>2089</v>
      </c>
      <c r="Z84" s="29">
        <f>CEILING((E84*5+N84)/价值设定!L83+F84/价值设定!K83+0.2,0.1)</f>
        <v>7.1000000000000005</v>
      </c>
      <c r="AA84" s="29">
        <f>CEILING((H84*5+O84)/价值设定!L83+I84/价值设定!K83+J84/价值设定!M83,0.1)</f>
        <v>17.8</v>
      </c>
      <c r="AB84" s="29">
        <f>CEILING((K84*5+P84)/价值设定!L83+L84/价值设定!K83+M84/价值设定!M83,0.1)</f>
        <v>23.700000000000003</v>
      </c>
    </row>
    <row r="85" spans="1:28">
      <c r="A85" s="29">
        <v>82</v>
      </c>
      <c r="B85" s="29">
        <f t="shared" si="14"/>
        <v>15</v>
      </c>
      <c r="C85" s="29">
        <f t="shared" si="15"/>
        <v>228</v>
      </c>
      <c r="D85" s="29">
        <f t="shared" si="16"/>
        <v>380</v>
      </c>
      <c r="E85" s="29">
        <f t="shared" si="17"/>
        <v>228</v>
      </c>
      <c r="F85" s="29">
        <f t="shared" si="18"/>
        <v>380</v>
      </c>
      <c r="G85" s="29" t="str">
        <f>IF(B85&lt;3,"",VLOOKUP(B85,随机目标!$BC$2:$BG$17,5,0))</f>
        <v>pack,1234</v>
      </c>
      <c r="H85" s="29">
        <f>INT(C85*产出设定!$C$4)</f>
        <v>342</v>
      </c>
      <c r="I85" s="29">
        <f>INT(D85*产出设定!$C$4)</f>
        <v>570</v>
      </c>
      <c r="J85" s="29">
        <f>FLOOR(产出设定!$C$10*价值设定!M84,5)</f>
        <v>165</v>
      </c>
      <c r="K85" s="29">
        <f>INT(C85*产出设定!$C$5)</f>
        <v>456</v>
      </c>
      <c r="L85" s="29">
        <f>INT(D85*产出设定!$C$5)</f>
        <v>760</v>
      </c>
      <c r="M85" s="29">
        <f>FLOOR(产出设定!$C$11*价值设定!M84,5)</f>
        <v>220</v>
      </c>
      <c r="N85" s="29">
        <f>MAX(INT(E85*产出设定!$C$6*产出设定!$C$7),200)</f>
        <v>570</v>
      </c>
      <c r="O85" s="29">
        <f>INT(H85*产出设定!$C$6*产出设定!$C$7)</f>
        <v>855</v>
      </c>
      <c r="P85" s="29">
        <f>INT(K85*产出设定!$C$6*产出设定!$C$7)</f>
        <v>1140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pack,10082;pack,1234;pack,401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item,101;item,200</v>
      </c>
      <c r="X85" s="30" t="s">
        <v>2089</v>
      </c>
      <c r="Y85" s="30" t="s">
        <v>2089</v>
      </c>
      <c r="Z85" s="29">
        <f>CEILING((E85*5+N85)/价值设定!L84+F85/价值设定!K84+0.2,0.1)</f>
        <v>7</v>
      </c>
      <c r="AA85" s="29">
        <f>CEILING((H85*5+O85)/价值设定!L84+I85/价值设定!K84+J85/价值设定!M84,0.1)</f>
        <v>17.600000000000001</v>
      </c>
      <c r="AB85" s="29">
        <f>CEILING((K85*5+P85)/价值设定!L84+L85/价值设定!K84+M85/价值设定!M84,0.1)</f>
        <v>23.5</v>
      </c>
    </row>
    <row r="86" spans="1:28">
      <c r="A86" s="29">
        <v>83</v>
      </c>
      <c r="B86" s="29">
        <f t="shared" si="14"/>
        <v>15</v>
      </c>
      <c r="C86" s="29">
        <f t="shared" si="15"/>
        <v>228</v>
      </c>
      <c r="D86" s="29">
        <f t="shared" si="16"/>
        <v>380</v>
      </c>
      <c r="E86" s="29">
        <f t="shared" si="17"/>
        <v>228</v>
      </c>
      <c r="F86" s="29">
        <f t="shared" si="18"/>
        <v>380</v>
      </c>
      <c r="G86" s="29" t="str">
        <f>IF(B86&lt;3,"",VLOOKUP(B86,随机目标!$BC$2:$BG$17,5,0))</f>
        <v>pack,1234</v>
      </c>
      <c r="H86" s="29">
        <f>INT(C86*产出设定!$C$4)</f>
        <v>342</v>
      </c>
      <c r="I86" s="29">
        <f>INT(D86*产出设定!$C$4)</f>
        <v>570</v>
      </c>
      <c r="J86" s="29">
        <f>FLOOR(产出设定!$C$10*价值设定!M85,5)</f>
        <v>165</v>
      </c>
      <c r="K86" s="29">
        <f>INT(C86*产出设定!$C$5)</f>
        <v>456</v>
      </c>
      <c r="L86" s="29">
        <f>INT(D86*产出设定!$C$5)</f>
        <v>760</v>
      </c>
      <c r="M86" s="29">
        <f>FLOOR(产出设定!$C$11*价值设定!M85,5)</f>
        <v>220</v>
      </c>
      <c r="N86" s="29">
        <f>MAX(INT(E86*产出设定!$C$6*产出设定!$C$7),200)</f>
        <v>570</v>
      </c>
      <c r="O86" s="29">
        <f>INT(H86*产出设定!$C$6*产出设定!$C$7)</f>
        <v>855</v>
      </c>
      <c r="P86" s="29">
        <f>INT(K86*产出设定!$C$6*产出设定!$C$7)</f>
        <v>1140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pack,10083;pack,1234;pack,401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item,101;item,200</v>
      </c>
      <c r="X86" s="30" t="s">
        <v>2089</v>
      </c>
      <c r="Y86" s="30" t="s">
        <v>2089</v>
      </c>
      <c r="Z86" s="29">
        <f>CEILING((E86*5+N86)/价值设定!L85+F86/价值设定!K85+0.2,0.1)</f>
        <v>7</v>
      </c>
      <c r="AA86" s="29">
        <f>CEILING((H86*5+O86)/价值设定!L85+I86/价值设定!K85+J86/价值设定!M85,0.1)</f>
        <v>17.5</v>
      </c>
      <c r="AB86" s="29">
        <f>CEILING((K86*5+P86)/价值设定!L85+L86/价值设定!K85+M86/价值设定!M85,0.1)</f>
        <v>23.3</v>
      </c>
    </row>
    <row r="87" spans="1:28">
      <c r="A87" s="29">
        <v>84</v>
      </c>
      <c r="B87" s="29">
        <f t="shared" si="14"/>
        <v>15</v>
      </c>
      <c r="C87" s="29">
        <f t="shared" si="15"/>
        <v>228</v>
      </c>
      <c r="D87" s="29">
        <f t="shared" si="16"/>
        <v>380</v>
      </c>
      <c r="E87" s="29">
        <f t="shared" si="17"/>
        <v>228</v>
      </c>
      <c r="F87" s="29">
        <f t="shared" si="18"/>
        <v>380</v>
      </c>
      <c r="G87" s="29" t="str">
        <f>IF(B87&lt;3,"",VLOOKUP(B87,随机目标!$BC$2:$BG$17,5,0))</f>
        <v>pack,1234</v>
      </c>
      <c r="H87" s="29">
        <f>INT(C87*产出设定!$C$4)</f>
        <v>342</v>
      </c>
      <c r="I87" s="29">
        <f>INT(D87*产出设定!$C$4)</f>
        <v>570</v>
      </c>
      <c r="J87" s="29">
        <f>FLOOR(产出设定!$C$10*价值设定!M86,5)</f>
        <v>165</v>
      </c>
      <c r="K87" s="29">
        <f>INT(C87*产出设定!$C$5)</f>
        <v>456</v>
      </c>
      <c r="L87" s="29">
        <f>INT(D87*产出设定!$C$5)</f>
        <v>760</v>
      </c>
      <c r="M87" s="29">
        <f>FLOOR(产出设定!$C$11*价值设定!M86,5)</f>
        <v>220</v>
      </c>
      <c r="N87" s="29">
        <f>MAX(INT(E87*产出设定!$C$6*产出设定!$C$7),200)</f>
        <v>570</v>
      </c>
      <c r="O87" s="29">
        <f>INT(H87*产出设定!$C$6*产出设定!$C$7)</f>
        <v>855</v>
      </c>
      <c r="P87" s="29">
        <f>INT(K87*产出设定!$C$6*产出设定!$C$7)</f>
        <v>1140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pack,10084;pack,1234;pack,401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item,101;item,200</v>
      </c>
      <c r="X87" s="30" t="s">
        <v>2089</v>
      </c>
      <c r="Y87" s="30" t="s">
        <v>2089</v>
      </c>
      <c r="Z87" s="29">
        <f>CEILING((E87*5+N87)/价值设定!L86+F87/价值设定!K86+0.2,0.1)</f>
        <v>6.9</v>
      </c>
      <c r="AA87" s="29">
        <f>CEILING((H87*5+O87)/价值设定!L86+I87/价值设定!K86+J87/价值设定!M86,0.1)</f>
        <v>17.400000000000002</v>
      </c>
      <c r="AB87" s="29">
        <f>CEILING((K87*5+P87)/价值设定!L86+L87/价值设定!K86+M87/价值设定!M86,0.1)</f>
        <v>23.200000000000003</v>
      </c>
    </row>
    <row r="88" spans="1:28">
      <c r="A88" s="29">
        <v>85</v>
      </c>
      <c r="B88" s="29">
        <f t="shared" si="14"/>
        <v>15</v>
      </c>
      <c r="C88" s="29">
        <f t="shared" si="15"/>
        <v>228</v>
      </c>
      <c r="D88" s="29">
        <f t="shared" si="16"/>
        <v>380</v>
      </c>
      <c r="E88" s="29">
        <f t="shared" si="17"/>
        <v>228</v>
      </c>
      <c r="F88" s="29">
        <f t="shared" si="18"/>
        <v>380</v>
      </c>
      <c r="G88" s="29" t="str">
        <f>IF(B88&lt;3,"",VLOOKUP(B88,随机目标!$BC$2:$BG$17,5,0))</f>
        <v>pack,1234</v>
      </c>
      <c r="H88" s="29">
        <f>INT(C88*产出设定!$C$4)</f>
        <v>342</v>
      </c>
      <c r="I88" s="29">
        <f>INT(D88*产出设定!$C$4)</f>
        <v>570</v>
      </c>
      <c r="J88" s="29">
        <f>FLOOR(产出设定!$C$10*价值设定!M87,5)</f>
        <v>165</v>
      </c>
      <c r="K88" s="29">
        <f>INT(C88*产出设定!$C$5)</f>
        <v>456</v>
      </c>
      <c r="L88" s="29">
        <f>INT(D88*产出设定!$C$5)</f>
        <v>760</v>
      </c>
      <c r="M88" s="29">
        <f>FLOOR(产出设定!$C$11*价值设定!M87,5)</f>
        <v>225</v>
      </c>
      <c r="N88" s="29">
        <f>MAX(INT(E88*产出设定!$C$6*产出设定!$C$7),200)</f>
        <v>570</v>
      </c>
      <c r="O88" s="29">
        <f>INT(H88*产出设定!$C$6*产出设定!$C$7)</f>
        <v>855</v>
      </c>
      <c r="P88" s="29">
        <f>INT(K88*产出设定!$C$6*产出设定!$C$7)</f>
        <v>1140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pack,10085;pack,1234;pack,401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item,101;item,200</v>
      </c>
      <c r="X88" s="30" t="s">
        <v>2089</v>
      </c>
      <c r="Y88" s="30" t="s">
        <v>2089</v>
      </c>
      <c r="Z88" s="29">
        <f>CEILING((E88*5+N88)/价值设定!L87+F88/价值设定!K87+0.2,0.1)</f>
        <v>6.9</v>
      </c>
      <c r="AA88" s="29">
        <f>CEILING((H88*5+O88)/价值设定!L87+I88/价值设定!K87+J88/价值设定!M87,0.1)</f>
        <v>17.3</v>
      </c>
      <c r="AB88" s="29">
        <f>CEILING((K88*5+P88)/价值设定!L87+L88/价值设定!K87+M88/价值设定!M87,0.1)</f>
        <v>23.3</v>
      </c>
    </row>
    <row r="89" spans="1:28">
      <c r="A89" s="29">
        <v>86</v>
      </c>
      <c r="B89" s="29">
        <f t="shared" si="14"/>
        <v>15</v>
      </c>
      <c r="C89" s="29">
        <f t="shared" si="15"/>
        <v>228</v>
      </c>
      <c r="D89" s="29">
        <f t="shared" si="16"/>
        <v>380</v>
      </c>
      <c r="E89" s="29">
        <f t="shared" si="17"/>
        <v>228</v>
      </c>
      <c r="F89" s="29">
        <f t="shared" si="18"/>
        <v>380</v>
      </c>
      <c r="G89" s="29" t="str">
        <f>IF(B89&lt;3,"",VLOOKUP(B89,随机目标!$BC$2:$BG$17,5,0))</f>
        <v>pack,1234</v>
      </c>
      <c r="H89" s="29">
        <f>INT(C89*产出设定!$C$4)</f>
        <v>342</v>
      </c>
      <c r="I89" s="29">
        <f>INT(D89*产出设定!$C$4)</f>
        <v>570</v>
      </c>
      <c r="J89" s="29">
        <f>FLOOR(产出设定!$C$10*价值设定!M88,5)</f>
        <v>165</v>
      </c>
      <c r="K89" s="29">
        <f>INT(C89*产出设定!$C$5)</f>
        <v>456</v>
      </c>
      <c r="L89" s="29">
        <f>INT(D89*产出设定!$C$5)</f>
        <v>760</v>
      </c>
      <c r="M89" s="29">
        <f>FLOOR(产出设定!$C$11*价值设定!M88,5)</f>
        <v>225</v>
      </c>
      <c r="N89" s="29">
        <f>MAX(INT(E89*产出设定!$C$6*产出设定!$C$7),200)</f>
        <v>570</v>
      </c>
      <c r="O89" s="29">
        <f>INT(H89*产出设定!$C$6*产出设定!$C$7)</f>
        <v>855</v>
      </c>
      <c r="P89" s="29">
        <f>INT(K89*产出设定!$C$6*产出设定!$C$7)</f>
        <v>1140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item,101;item,200</v>
      </c>
      <c r="X89" s="30" t="s">
        <v>2089</v>
      </c>
      <c r="Y89" s="30" t="s">
        <v>2089</v>
      </c>
      <c r="Z89" s="29">
        <f>CEILING((E89*5+N89)/价值设定!L88+F89/价值设定!K88+0.2,0.1)</f>
        <v>6.8000000000000007</v>
      </c>
      <c r="AA89" s="29">
        <f>CEILING((H89*5+O89)/价值设定!L88+I89/价值设定!K88+J89/价值设定!M88,0.1)</f>
        <v>17.2</v>
      </c>
      <c r="AB89" s="29">
        <f>CEILING((K89*5+P89)/价值设定!L88+L89/价值设定!K88+M89/价值设定!M88,0.1)</f>
        <v>23.1</v>
      </c>
    </row>
    <row r="90" spans="1:28">
      <c r="A90" s="29">
        <v>87</v>
      </c>
      <c r="B90" s="29">
        <f t="shared" si="14"/>
        <v>15</v>
      </c>
      <c r="C90" s="29">
        <f t="shared" si="15"/>
        <v>228</v>
      </c>
      <c r="D90" s="29">
        <f t="shared" si="16"/>
        <v>380</v>
      </c>
      <c r="E90" s="29">
        <f t="shared" si="17"/>
        <v>228</v>
      </c>
      <c r="F90" s="29">
        <f t="shared" si="18"/>
        <v>380</v>
      </c>
      <c r="G90" s="29" t="str">
        <f>IF(B90&lt;3,"",VLOOKUP(B90,随机目标!$BC$2:$BG$17,5,0))</f>
        <v>pack,1234</v>
      </c>
      <c r="H90" s="29">
        <f>INT(C90*产出设定!$C$4)</f>
        <v>342</v>
      </c>
      <c r="I90" s="29">
        <f>INT(D90*产出设定!$C$4)</f>
        <v>570</v>
      </c>
      <c r="J90" s="29">
        <f>FLOOR(产出设定!$C$10*价值设定!M89,5)</f>
        <v>170</v>
      </c>
      <c r="K90" s="29">
        <f>INT(C90*产出设定!$C$5)</f>
        <v>456</v>
      </c>
      <c r="L90" s="29">
        <f>INT(D90*产出设定!$C$5)</f>
        <v>760</v>
      </c>
      <c r="M90" s="29">
        <f>FLOOR(产出设定!$C$11*价值设定!M89,5)</f>
        <v>225</v>
      </c>
      <c r="N90" s="29">
        <f>MAX(INT(E90*产出设定!$C$6*产出设定!$C$7),200)</f>
        <v>570</v>
      </c>
      <c r="O90" s="29">
        <f>INT(H90*产出设定!$C$6*产出设定!$C$7)</f>
        <v>855</v>
      </c>
      <c r="P90" s="29">
        <f>INT(K90*产出设定!$C$6*产出设定!$C$7)</f>
        <v>1140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item,101;item,200</v>
      </c>
      <c r="X90" s="30" t="s">
        <v>2089</v>
      </c>
      <c r="Y90" s="30" t="s">
        <v>2089</v>
      </c>
      <c r="Z90" s="29">
        <f>CEILING((E90*5+N90)/价值设定!L89+F90/价值设定!K89+0.2,0.1)</f>
        <v>6.8000000000000007</v>
      </c>
      <c r="AA90" s="29">
        <f>CEILING((H90*5+O90)/价值设定!L89+I90/价值设定!K89+J90/价值设定!M89,0.1)</f>
        <v>17.3</v>
      </c>
      <c r="AB90" s="29">
        <f>CEILING((K90*5+P90)/价值设定!L89+L90/价值设定!K89+M90/价值设定!M89,0.1)</f>
        <v>23</v>
      </c>
    </row>
    <row r="91" spans="1:28">
      <c r="A91" s="29">
        <v>88</v>
      </c>
      <c r="B91" s="29">
        <f t="shared" si="14"/>
        <v>15</v>
      </c>
      <c r="C91" s="29">
        <f t="shared" si="15"/>
        <v>228</v>
      </c>
      <c r="D91" s="29">
        <f t="shared" si="16"/>
        <v>380</v>
      </c>
      <c r="E91" s="29">
        <f t="shared" si="17"/>
        <v>228</v>
      </c>
      <c r="F91" s="29">
        <f t="shared" si="18"/>
        <v>380</v>
      </c>
      <c r="G91" s="29" t="str">
        <f>IF(B91&lt;3,"",VLOOKUP(B91,随机目标!$BC$2:$BG$17,5,0))</f>
        <v>pack,1234</v>
      </c>
      <c r="H91" s="29">
        <f>INT(C91*产出设定!$C$4)</f>
        <v>342</v>
      </c>
      <c r="I91" s="29">
        <f>INT(D91*产出设定!$C$4)</f>
        <v>570</v>
      </c>
      <c r="J91" s="29">
        <f>FLOOR(产出设定!$C$10*价值设定!M90,5)</f>
        <v>170</v>
      </c>
      <c r="K91" s="29">
        <f>INT(C91*产出设定!$C$5)</f>
        <v>456</v>
      </c>
      <c r="L91" s="29">
        <f>INT(D91*产出设定!$C$5)</f>
        <v>760</v>
      </c>
      <c r="M91" s="29">
        <f>FLOOR(产出设定!$C$11*价值设定!M90,5)</f>
        <v>225</v>
      </c>
      <c r="N91" s="29">
        <f>MAX(INT(E91*产出设定!$C$6*产出设定!$C$7),200)</f>
        <v>570</v>
      </c>
      <c r="O91" s="29">
        <f>INT(H91*产出设定!$C$6*产出设定!$C$7)</f>
        <v>855</v>
      </c>
      <c r="P91" s="29">
        <f>INT(K91*产出设定!$C$6*产出设定!$C$7)</f>
        <v>1140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item,101;item,200</v>
      </c>
      <c r="X91" s="30" t="s">
        <v>2089</v>
      </c>
      <c r="Y91" s="30" t="s">
        <v>2089</v>
      </c>
      <c r="Z91" s="29">
        <f>CEILING((E91*5+N91)/价值设定!L90+F91/价值设定!K90+0.2,0.1)</f>
        <v>6.7</v>
      </c>
      <c r="AA91" s="29">
        <f>CEILING((H91*5+O91)/价值设定!L90+I91/价值设定!K90+J91/价值设定!M90,0.1)</f>
        <v>17.2</v>
      </c>
      <c r="AB91" s="29">
        <f>CEILING((K91*5+P91)/价值设定!L90+L91/价值设定!K90+M91/价值设定!M90,0.1)</f>
        <v>22.900000000000002</v>
      </c>
    </row>
    <row r="92" spans="1:28">
      <c r="A92" s="29">
        <v>89</v>
      </c>
      <c r="B92" s="29">
        <f t="shared" si="14"/>
        <v>15</v>
      </c>
      <c r="C92" s="29">
        <f t="shared" si="15"/>
        <v>228</v>
      </c>
      <c r="D92" s="29">
        <f t="shared" si="16"/>
        <v>380</v>
      </c>
      <c r="E92" s="29">
        <f t="shared" si="17"/>
        <v>228</v>
      </c>
      <c r="F92" s="29">
        <f t="shared" si="18"/>
        <v>380</v>
      </c>
      <c r="G92" s="29" t="str">
        <f>IF(B92&lt;3,"",VLOOKUP(B92,随机目标!$BC$2:$BG$17,5,0))</f>
        <v>pack,1234</v>
      </c>
      <c r="H92" s="29">
        <f>INT(C92*产出设定!$C$4)</f>
        <v>342</v>
      </c>
      <c r="I92" s="29">
        <f>INT(D92*产出设定!$C$4)</f>
        <v>570</v>
      </c>
      <c r="J92" s="29">
        <f>FLOOR(产出设定!$C$10*价值设定!M91,5)</f>
        <v>170</v>
      </c>
      <c r="K92" s="29">
        <f>INT(C92*产出设定!$C$5)</f>
        <v>456</v>
      </c>
      <c r="L92" s="29">
        <f>INT(D92*产出设定!$C$5)</f>
        <v>760</v>
      </c>
      <c r="M92" s="29">
        <f>FLOOR(产出设定!$C$11*价值设定!M91,5)</f>
        <v>225</v>
      </c>
      <c r="N92" s="29">
        <f>MAX(INT(E92*产出设定!$C$6*产出设定!$C$7),200)</f>
        <v>570</v>
      </c>
      <c r="O92" s="29">
        <f>INT(H92*产出设定!$C$6*产出设定!$C$7)</f>
        <v>855</v>
      </c>
      <c r="P92" s="29">
        <f>INT(K92*产出设定!$C$6*产出设定!$C$7)</f>
        <v>1140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item,101;item,200</v>
      </c>
      <c r="X92" s="30" t="s">
        <v>2089</v>
      </c>
      <c r="Y92" s="30" t="s">
        <v>2089</v>
      </c>
      <c r="Z92" s="29">
        <f>CEILING((E92*5+N92)/价值设定!L91+F92/价值设定!K91+0.2,0.1)</f>
        <v>6.7</v>
      </c>
      <c r="AA92" s="29">
        <f>CEILING((H92*5+O92)/价值设定!L91+I92/价值设定!K91+J92/价值设定!M91,0.1)</f>
        <v>17.100000000000001</v>
      </c>
      <c r="AB92" s="29">
        <f>CEILING((K92*5+P92)/价值设定!L91+L92/价值设定!K91+M92/价值设定!M91,0.1)</f>
        <v>22.700000000000003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item,101;item,200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item,101;item,200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item,101;item,200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item,101;item,200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item,101;item,200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item,101;item,200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item,101;item,200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item,101;item,200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item,101;item,200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item,101;item,200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item,101;item,200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opLeftCell="AB1" workbookViewId="0">
      <selection activeCell="AM9" sqref="AM9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8.125" style="50" customWidth="1"/>
    <col min="15" max="18" width="6.625" style="53" customWidth="1"/>
    <col min="19" max="19" width="8.5" style="53" customWidth="1"/>
    <col min="20" max="20" width="7.25" style="53" customWidth="1"/>
    <col min="21" max="21" width="9" style="53" customWidth="1"/>
    <col min="22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0" t="s">
        <v>2313</v>
      </c>
      <c r="T2" s="170"/>
      <c r="U2" s="170"/>
      <c r="V2" s="170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2456</v>
      </c>
      <c r="BF2" s="56" t="s">
        <v>2457</v>
      </c>
      <c r="BL2" s="84" t="s">
        <v>134</v>
      </c>
      <c r="CB2" s="25" t="s">
        <v>2518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2507</v>
      </c>
      <c r="CD3" s="163" t="s">
        <v>2508</v>
      </c>
      <c r="CE3" s="163" t="s">
        <v>2509</v>
      </c>
      <c r="CF3" s="163" t="s">
        <v>2510</v>
      </c>
      <c r="CG3" s="163" t="s">
        <v>2511</v>
      </c>
      <c r="CH3" s="163" t="s">
        <v>2512</v>
      </c>
      <c r="CI3" s="163" t="s">
        <v>2513</v>
      </c>
      <c r="CJ3" s="163" t="s">
        <v>2514</v>
      </c>
      <c r="CK3" s="163" t="s">
        <v>2515</v>
      </c>
      <c r="CL3" s="163" t="s">
        <v>2516</v>
      </c>
      <c r="CM3" s="25" t="s">
        <v>2517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cash,200|100;cash,250|25;cash,300|10;cash,400|5;prop,704,5|300;prop,704,10|150;pack,703|250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 t="shared" ref="N4:N35" si="4">IF(B4&lt;=5,IF(B4&lt;=2,$AW$63,$AY$63),$BA$63)&amp;";"&amp;D4&amp;"|"&amp;$AV$4&amp;";"&amp;"pack,"&amp;G4&amp;"|"&amp;$AV$6&amp;";"&amp;"pack,"&amp;J4&amp;"|"&amp;$AV$27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cash,200|100;cash,250|25;cash,300|10;cash,400|5;prop,704,5|300;prop,704,10|150;pack,703|250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5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cash,200|100;cash,250|25;cash,300|10;cash,400|5;prop,704,5|300;prop,704,10|150;pack,703|250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si="4"/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cash,200|100;cash,250|25;cash,300|10;cash,400|5;prop,704,5|300;prop,704,10|150;pack,703|250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5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cash,200|100;cash,250|25;cash,300|10;cash,400|5;prop,704,5|300;prop,704,10|150;pack,703|250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4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cash,200|100;cash,250|25;cash,300|10;cash,400|5;prop,704,5|300;prop,704,10|150;pack,703|250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5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cash,200|100;cash,250|25;cash,300|10;cash,400|5;prop,704,5|300;prop,704,10|150;pack,703|250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4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cash,200|100;cash,250|25;cash,300|10;cash,400|5;prop,704,5|300;prop,704,10|150;pack,703|250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5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cash,200|100;cash,250|25;cash,300|10;cash,400|5;prop,704,5|300;prop,704,10|150;pack,703|250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4"/>
        <v>prop,704,10|w;pack,701|150;pack,702|30;coin,550|10000;pack,10305|10000;pack,10505|10000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cash,200|100;cash,250|25;cash,300|10;cash,400|5;prop,704,5|300;prop,704,10|150;pack,703|250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pack,302|100;pack,303|10;prop,704,10|w;pack,701|150;pack,702|30;coin,550|10000;pack,10305|10000;pack,10505|10000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0.11904761904761904</v>
      </c>
      <c r="AF8" s="58">
        <v>100</v>
      </c>
      <c r="AG8" s="86">
        <f t="shared" si="8"/>
        <v>0.11904761904761904</v>
      </c>
      <c r="AH8" s="58">
        <v>100</v>
      </c>
      <c r="AI8" s="87">
        <f t="shared" si="9"/>
        <v>9.4339622641509441E-2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5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cash,200|100;cash,250|25;cash,300|10;cash,400|5;prop,704,5|300;prop,704,10|150;pack,703|250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4"/>
        <v>prop,704,10|w;pack,701|150;pack,702|30;coin,560|10000;pack,10306|10000;pack,10506|10000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cash,200|100;cash,250|25;cash,300|10;cash,400|5;prop,704,5|300;prop,704,10|150;pack,703|250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pack,302|100;pack,303|10;prop,704,10|w;pack,701|150;pack,702|30;coin,560|10000;pack,10306|10000;pack,10506|10000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25</v>
      </c>
      <c r="AE9" s="86">
        <f t="shared" si="7"/>
        <v>2.976190476190476E-2</v>
      </c>
      <c r="AF9" s="58">
        <v>25</v>
      </c>
      <c r="AG9" s="86">
        <f t="shared" si="8"/>
        <v>2.976190476190476E-2</v>
      </c>
      <c r="AH9" s="58">
        <v>25</v>
      </c>
      <c r="AI9" s="87">
        <f t="shared" si="9"/>
        <v>2.358490566037736E-2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5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cash,200|100;cash,250|25;cash,300|10;cash,400|5;prop,704,5|300;prop,704,10|150;pack,703|250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4"/>
        <v>prop,704,10|w;pack,701|150;pack,702|30;coin,570|10000;pack,10307|10000;pack,10507|10000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cash,200|100;cash,250|25;cash,300|10;cash,400|5;prop,704,5|300;prop,704,10|150;pack,703|250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pack,302|100;pack,303|10;prop,704,10|w;pack,701|150;pack,702|30;coin,570|10000;pack,10307|10000;pack,10507|10000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10</v>
      </c>
      <c r="AE10" s="86">
        <f t="shared" si="7"/>
        <v>1.1904761904761904E-2</v>
      </c>
      <c r="AF10" s="58">
        <v>10</v>
      </c>
      <c r="AG10" s="86">
        <f t="shared" si="8"/>
        <v>1.1904761904761904E-2</v>
      </c>
      <c r="AH10" s="58">
        <v>10</v>
      </c>
      <c r="AI10" s="87">
        <f t="shared" si="9"/>
        <v>9.433962264150943E-3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5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cash,200|100;cash,250|25;cash,300|10;cash,400|5;prop,704,5|300;prop,704,10|150;pack,703|250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4"/>
        <v>prop,704,10|w;pack,701|150;pack,702|30;coin,580|10000;pack,10308|10000;pack,10508|10000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cash,200|100;cash,250|25;cash,300|10;cash,400|5;prop,704,5|300;prop,704,10|150;pack,703|250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pack,302|100;pack,303|10;prop,704,10|w;pack,701|150;pack,702|30;coin,580|10000;pack,10308|10000;pack,10508|10000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5</v>
      </c>
      <c r="AE11" s="86">
        <f t="shared" si="7"/>
        <v>5.9523809523809521E-3</v>
      </c>
      <c r="AF11" s="58">
        <v>5</v>
      </c>
      <c r="AG11" s="86">
        <f t="shared" si="8"/>
        <v>5.9523809523809521E-3</v>
      </c>
      <c r="AH11" s="58">
        <v>5</v>
      </c>
      <c r="AI11" s="87">
        <f t="shared" si="9"/>
        <v>4.7169811320754715E-3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5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cash,200|100;cash,250|25;cash,300|10;cash,400|5;prop,704,5|300;prop,704,10|150;pack,703|250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4"/>
        <v>prop,704,10|w;pack,701|150;pack,702|30;coin,590|10000;pack,10309|10000;pack,10509|10000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cash,200|100;cash,250|25;cash,300|10;cash,400|5;prop,704,5|300;prop,704,10|150;pack,703|250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pack,302|100;pack,303|10;prop,704,10|w;pack,701|150;pack,702|30;coin,590|10000;pack,10309|10000;pack,10509|10000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3</v>
      </c>
      <c r="C13" s="53">
        <f t="shared" si="5"/>
        <v>2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</v>
      </c>
      <c r="J13" s="56">
        <v>10510</v>
      </c>
      <c r="K13" s="56" t="str">
        <f t="shared" si="1"/>
        <v>cash,200|100;cash,250|25;cash,300|10;cash,400|5;prop,704,5|300;prop,704,10|150;pack,703|250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4"/>
        <v>prop,704,10|w;pack,701|150;pack,702|30;coin,600|10000;pack,10310|10000;pack,10510|10000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cash,200|100;cash,250|25;cash,300|10;cash,400|5;prop,704,5|300;prop,704,10|150;pack,703|250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pack,302|100;pack,303|10;prop,704,10|w;pack,701|150;pack,702|30;coin,600|10000;pack,10310|10000;pack,10510|10000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5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cash,200|100;cash,250|25;cash,300|10;cash,400|5;prop,704,5|300;prop,704,10|150;pack,703|250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4"/>
        <v>prop,704,10|w;pack,701|150;pack,702|30;coin,610|10000;pack,10311|10000;pack,10511|10000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cash,200|100;cash,250|25;cash,300|10;cash,400|5;prop,704,5|300;prop,704,10|150;pack,703|250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pack,302|100;pack,303|10;prop,704,10|w;pack,701|150;pack,702|30;coin,610|10000;pack,10311|10000;pack,10511|10000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0.35714285714285715</v>
      </c>
      <c r="AF14" s="58">
        <v>300</v>
      </c>
      <c r="AG14" s="86">
        <f t="shared" si="8"/>
        <v>0.35714285714285715</v>
      </c>
      <c r="AH14" s="58">
        <v>300</v>
      </c>
      <c r="AI14" s="87">
        <f t="shared" si="9"/>
        <v>0.28301886792452829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5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cash,200|100;cash,250|25;cash,300|10;cash,400|5;prop,704,5|300;prop,704,10|150;pack,703|250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4"/>
        <v>prop,704,10|w;pack,701|150;pack,702|30;coin,620|10000;pack,10312|10000;pack,10512|10000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cash,200|100;cash,250|25;cash,300|10;cash,400|5;prop,704,5|300;prop,704,10|150;pack,703|250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pack,302|100;pack,303|10;prop,704,10|w;pack,701|150;pack,702|30;coin,620|10000;pack,10312|10000;pack,10512|10000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0.17857142857142858</v>
      </c>
      <c r="AF15" s="58">
        <v>150</v>
      </c>
      <c r="AG15" s="86">
        <f t="shared" si="8"/>
        <v>0.17857142857142858</v>
      </c>
      <c r="AH15" s="58">
        <v>150</v>
      </c>
      <c r="AI15" s="87">
        <f t="shared" si="9"/>
        <v>0.14150943396226415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 t="s">
        <v>2521</v>
      </c>
      <c r="AY15" s="86" t="e">
        <f t="shared" si="16"/>
        <v>#VALUE!</v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5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cash,200|100;cash,250|25;cash,300|10;cash,400|5;prop,704,5|300;prop,704,10|150;pack,703|250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4"/>
        <v>prop,704,10|w;pack,701|150;pack,702|30;coin,630|10000;pack,10313|10000;pack,10513|10000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cash,200|100;cash,250|25;cash,300|10;cash,400|5;prop,704,5|300;prop,704,10|150;pack,703|250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pack,302|100;pack,303|10;prop,704,10|w;pack,701|150;pack,702|30;coin,630|10000;pack,10313|10000;pack,10513|10000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5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cash,200|100;cash,250|25;cash,300|10;cash,400|5;prop,704,5|300;prop,704,10|150;pack,703|250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4"/>
        <v>prop,704,10|w;pack,701|150;pack,702|30;coin,640|10000;pack,10314|10000;pack,10514|10000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cash,200|100;cash,250|25;cash,300|10;cash,400|5;prop,704,5|300;prop,704,10|150;pack,703|250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pack,302|100;pack,303|10;prop,704,10|w;pack,701|150;pack,702|30;coin,640|10000;pack,10314|10000;pack,10514|10000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5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cash,200|100;cash,250|25;cash,300|10;cash,400|5;prop,704,5|300;prop,704,10|150;pack,703|250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4"/>
        <v>prop,704,10|w;pack,701|150;pack,702|30;coin,650|10000;pack,10315|10000;pack,10515|10000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cash,200|100;cash,250|25;cash,300|10;cash,400|5;prop,704,5|300;prop,704,10|150;pack,703|250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pack,302|100;pack,303|10;prop,704,10|w;pack,701|150;pack,702|30;coin,650|10000;pack,10315|10000;pack,10515|10000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1.8867924528301886E-2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5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cash,200|100;cash,250|25;cash,300|10;cash,400|5;prop,704,5|300;prop,704,10|150;pack,703|250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4"/>
        <v>prop,704,10|w;pack,701|150;pack,702|30;coin,660|10000;pack,10316|10000;pack,10516|10000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cash,200|100;cash,250|25;cash,300|10;cash,400|5;prop,704,5|300;prop,704,10|150;pack,703|250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pack,302|100;pack,303|10;prop,704,10|w;pack,701|150;pack,702|30;coin,660|10000;pack,10316|10000;pack,10516|10000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5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cash,200|100;cash,250|25;cash,300|10;cash,400|5;prop,704,5|300;prop,704,10|150;pack,703|250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4"/>
        <v>prop,704,10|w;pack,701|150;pack,702|30;coin,670|10000;pack,10317|10000;pack,10517|10000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cash,200|100;cash,250|25;cash,300|10;cash,400|5;prop,704,5|300;prop,704,10|150;pack,703|250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pack,302|100;pack,303|10;prop,704,10|w;pack,701|150;pack,702|30;coin,670|10000;pack,10317|10000;pack,10517|10000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2519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5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cash,200|100;cash,250|25;cash,300|10;cash,400|5;prop,704,5|300;prop,704,10|150;pack,703|250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4"/>
        <v>prop,704,10|w;pack,701|150;pack,702|30;coin,680|10000;pack,10318|10000;pack,10518|10000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cash,200|100;cash,250|25;cash,300|10;cash,400|5;prop,704,5|300;prop,704,10|150;pack,703|250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pack,302|100;pack,303|10;prop,704,10|w;pack,701|150;pack,702|30;coin,680|10000;pack,10318|10000;pack,10518|10000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0.29761904761904762</v>
      </c>
      <c r="AF21" s="58">
        <v>250</v>
      </c>
      <c r="AG21" s="86">
        <f t="shared" si="8"/>
        <v>0.29761904761904762</v>
      </c>
      <c r="AH21" s="58">
        <v>350</v>
      </c>
      <c r="AI21" s="87">
        <f t="shared" si="9"/>
        <v>0.330188679245283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2520</v>
      </c>
    </row>
    <row r="22" spans="1:91">
      <c r="A22" s="53">
        <f>怪物产出!A22</f>
        <v>19</v>
      </c>
      <c r="B22" s="53">
        <f>怪物产出!B22</f>
        <v>4</v>
      </c>
      <c r="C22" s="53">
        <f t="shared" si="5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cash,200|100;cash,250|25;cash,300|10;cash,400|5;prop,704,5|300;prop,704,10|150;pack,703|250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4"/>
        <v>prop,704,10|w;pack,701|150;pack,702|30;coin,690|10000;pack,10319|10000;pack,10519|10000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cash,200|100;cash,250|25;cash,300|10;cash,400|5;prop,704,5|300;prop,704,10|150;pack,703|250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pack,302|100;pack,303|10;prop,704,10|w;pack,701|150;pack,702|30;coin,690|10000;pack,10319|10000;pack,10519|10000</v>
      </c>
      <c r="W22" s="53" t="s">
        <v>2024</v>
      </c>
      <c r="X22" s="53"/>
      <c r="Y22" s="53"/>
      <c r="AA22" s="50" t="s">
        <v>2494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37.202380952380949</v>
      </c>
      <c r="CC22" s="50">
        <f>$AE$14*5+$AE$15*10</f>
        <v>3.5714285714285716</v>
      </c>
    </row>
    <row r="23" spans="1:91">
      <c r="A23" s="53">
        <f>怪物产出!A23</f>
        <v>20</v>
      </c>
      <c r="B23" s="53">
        <f>怪物产出!B23</f>
        <v>4</v>
      </c>
      <c r="C23" s="53">
        <f t="shared" si="5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cash,200|100;cash,250|25;cash,300|10;cash,400|5;prop,704,5|300;prop,704,10|150;pack,703|250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4"/>
        <v>prop,704,10|w;pack,701|150;pack,702|30;coin,700|10000;pack,10320|10000;pack,10520|10000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cash,200|100;cash,250|25;cash,300|10;cash,400|5;prop,704,5|300;prop,704,10|150;pack,703|250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pack,302|100;pack,303|10;prop,704,10|w;pack,701|150;pack,702|30;coin,700|10000;pack,10320|10000;pack,10520|10000</v>
      </c>
      <c r="W23" s="53" t="s">
        <v>2024</v>
      </c>
      <c r="X23" s="53"/>
      <c r="Y23" s="53"/>
      <c r="AA23" s="50" t="s">
        <v>2495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37.202380952380949</v>
      </c>
      <c r="CC23" s="50">
        <f>$AE$14*5+$AE$15*10</f>
        <v>3.5714285714285716</v>
      </c>
    </row>
    <row r="24" spans="1:91">
      <c r="A24" s="53">
        <f>怪物产出!A24</f>
        <v>21</v>
      </c>
      <c r="B24" s="53">
        <f>怪物产出!B24</f>
        <v>4</v>
      </c>
      <c r="C24" s="53">
        <f t="shared" si="5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cash,200|100;cash,250|25;cash,300|10;cash,400|5;prop,704,5|300;prop,704,10|150;pack,703|250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4"/>
        <v>prop,704,10|w;pack,701|150;pack,702|30;coin,710|10000;pack,10321|10000;pack,10521|10000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cash,200|100;cash,250|25;cash,300|10;cash,400|5;prop,704,5|300;prop,704,10|150;pack,703|250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pack,302|100;pack,303|10;prop,704,10|w;pack,701|150;pack,702|30;coin,710|10000;pack,10321|10000;pack,10521|10000</v>
      </c>
      <c r="W24" s="53" t="s">
        <v>2024</v>
      </c>
      <c r="X24" s="53"/>
      <c r="Y24" s="53"/>
      <c r="AA24" s="50" t="s">
        <v>2496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9.4339622641509441E-2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37.202380952380949</v>
      </c>
      <c r="CC24" s="50">
        <f>$AG$14*5+$AG$15*10</f>
        <v>3.5714285714285716</v>
      </c>
    </row>
    <row r="25" spans="1:91">
      <c r="A25" s="53">
        <f>怪物产出!A25</f>
        <v>22</v>
      </c>
      <c r="B25" s="53">
        <f>怪物产出!B25</f>
        <v>4</v>
      </c>
      <c r="C25" s="53">
        <f t="shared" si="5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cash,200|100;cash,250|25;cash,300|10;cash,400|5;prop,704,5|300;prop,704,10|150;pack,703|250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4"/>
        <v>prop,704,10|w;pack,701|150;pack,702|30;coin,720|10000;pack,10322|10000;pack,10522|10000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cash,200|100;cash,250|25;cash,300|10;cash,400|5;prop,704,5|300;prop,704,10|150;pack,703|250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pack,302|100;pack,303|10;prop,704,10|w;pack,701|150;pack,702|30;coin,720|10000;pack,10322|10000;pack,10522|10000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37.202380952380949</v>
      </c>
      <c r="CC25" s="50">
        <f t="shared" ref="CC25:CC26" si="64">$AG$14*5+$AG$15*10</f>
        <v>3.5714285714285716</v>
      </c>
    </row>
    <row r="26" spans="1:91">
      <c r="A26" s="53">
        <f>怪物产出!A26</f>
        <v>23</v>
      </c>
      <c r="B26" s="53">
        <f>怪物产出!B26</f>
        <v>5</v>
      </c>
      <c r="C26" s="53">
        <f t="shared" si="5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cash,200|100;cash,250|25;cash,300|10;cash,400|5;prop,704,5|300;prop,704,10|150;pack,703|250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4"/>
        <v>prop,704,10|w;pack,701|150;pack,702|30;coin,730|10000;pack,10323|10000;pack,10523|10000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cash,200|100;cash,250|25;cash,300|10;cash,400|5;prop,704,5|300;prop,704,10|150;pack,703|250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pack,302|100;pack,303|10;prop,704,10|w;pack,701|150;pack,702|30;coin,730|10000;pack,10323|10000;pack,10523|10000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37.202380952380949</v>
      </c>
      <c r="CC26" s="50">
        <f t="shared" si="64"/>
        <v>3.5714285714285716</v>
      </c>
    </row>
    <row r="27" spans="1:91">
      <c r="A27" s="53">
        <f>怪物产出!A27</f>
        <v>24</v>
      </c>
      <c r="B27" s="53">
        <f>怪物产出!B27</f>
        <v>5</v>
      </c>
      <c r="C27" s="53">
        <f t="shared" si="5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cash,200|100;cash,250|25;cash,300|10;cash,400|5;prop,704,5|300;prop,704,10|150;pack,703|250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4"/>
        <v>prop,704,10|w;pack,701|150;pack,702|30;coin,740|10000;pack,10324|10000;pack,10524|10000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cash,200|100;cash,250|25;cash,300|10;cash,400|5;prop,704,5|300;prop,704,10|150;pack,703|250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pack,302|100;pack,303|10;prop,704,10|w;pack,701|150;pack,702|30;coin,740|10000;pack,10324|10000;pack,10524|10000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29.481132075471699</v>
      </c>
      <c r="CC27" s="50">
        <f>$AI$14*5+$AI$15*10</f>
        <v>2.8301886792452828</v>
      </c>
    </row>
    <row r="28" spans="1:91">
      <c r="A28" s="53">
        <f>怪物产出!A28</f>
        <v>25</v>
      </c>
      <c r="B28" s="53">
        <f>怪物产出!B28</f>
        <v>5</v>
      </c>
      <c r="C28" s="53">
        <f t="shared" si="5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cash,200|100;cash,250|25;cash,300|10;cash,400|5;prop,704,5|300;prop,704,10|150;pack,703|250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4"/>
        <v>prop,704,10|w;pack,701|150;pack,702|30;coin,750|10000;pack,10325|10000;pack,10525|10000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cash,200|100;cash,250|25;cash,300|10;cash,400|5;prop,704,5|300;prop,704,10|150;pack,703|250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pack,302|100;pack,303|10;prop,704,10|w;pack,701|150;pack,702|30;coin,750|10000;pack,10325|10000;pack,10525|10000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29.481132075471699</v>
      </c>
      <c r="CC28" s="50">
        <f t="shared" ref="CC28:CC36" si="69">$AI$14*5+$AI$15*10</f>
        <v>2.8301886792452828</v>
      </c>
    </row>
    <row r="29" spans="1:91">
      <c r="A29" s="53">
        <f>怪物产出!A29</f>
        <v>26</v>
      </c>
      <c r="B29" s="53">
        <f>怪物产出!B29</f>
        <v>5</v>
      </c>
      <c r="C29" s="53">
        <f t="shared" si="5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cash,200|100;cash,250|25;cash,300|10;cash,400|5;prop,704,5|300;prop,704,10|150;pack,703|250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4"/>
        <v>prop,704,10|w;pack,701|150;pack,702|30;coin,760|10000;pack,10326|10000;pack,10526|10000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cash,200|100;cash,250|25;cash,300|10;cash,400|5;prop,704,5|300;prop,704,10|150;pack,703|250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pack,302|100;pack,303|10;prop,704,10|w;pack,701|150;pack,702|30;coin,760|10000;pack,10326|10000;pack,10526|10000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29.481132075471699</v>
      </c>
      <c r="CC29" s="50">
        <f t="shared" si="69"/>
        <v>2.8301886792452828</v>
      </c>
    </row>
    <row r="30" spans="1:91">
      <c r="A30" s="53">
        <f>怪物产出!A30</f>
        <v>27</v>
      </c>
      <c r="B30" s="53">
        <f>怪物产出!B30</f>
        <v>5</v>
      </c>
      <c r="C30" s="53">
        <f t="shared" si="5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cash,200|100;cash,250|25;cash,300|10;cash,400|5;prop,704,5|300;prop,704,10|150;pack,703|250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4"/>
        <v>prop,704,10|w;pack,701|150;pack,702|30;coin,770|10000;pack,10327|10000;pack,10527|10000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cash,200|100;cash,250|25;cash,300|10;cash,400|5;prop,704,5|300;prop,704,10|150;pack,703|250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pack,302|100;pack,303|10;prop,704,10|w;pack,701|150;pack,702|30;coin,770|10000;pack,10327|10000;pack,10527|10000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29.481132075471699</v>
      </c>
      <c r="CC30" s="50">
        <f t="shared" si="69"/>
        <v>2.8301886792452828</v>
      </c>
    </row>
    <row r="31" spans="1:91">
      <c r="A31" s="53">
        <f>怪物产出!A31</f>
        <v>28</v>
      </c>
      <c r="B31" s="53">
        <f>怪物产出!B31</f>
        <v>5</v>
      </c>
      <c r="C31" s="53">
        <f t="shared" si="5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cash,200|100;cash,250|25;cash,300|10;cash,400|5;prop,704,5|300;prop,704,10|150;pack,703|250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4"/>
        <v>prop,704,10|w;pack,701|150;pack,702|30;coin,780|10000;pack,10328|10000;pack,10528|10000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cash,200|100;cash,250|25;cash,300|10;cash,400|5;prop,704,5|300;prop,704,10|150;pack,703|250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pack,302|100;pack,303|10;prop,704,10|w;pack,701|150;pack,702|30;coin,780|10000;pack,10328|10000;pack,10528|10000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29.481132075471699</v>
      </c>
      <c r="CC31" s="50">
        <f t="shared" si="69"/>
        <v>2.8301886792452828</v>
      </c>
    </row>
    <row r="32" spans="1:91">
      <c r="A32" s="53">
        <f>怪物产出!A32</f>
        <v>29</v>
      </c>
      <c r="B32" s="53">
        <f>怪物产出!B32</f>
        <v>5</v>
      </c>
      <c r="C32" s="53">
        <f t="shared" si="5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cash,200|100;cash,250|25;cash,300|10;cash,400|5;prop,704,5|300;prop,704,10|150;pack,703|250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4"/>
        <v>prop,704,10|w;pack,701|150;pack,702|30;coin,790|10000;pack,10329|10000;pack,10529|10000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cash,200|100;cash,250|25;cash,300|10;cash,400|5;prop,704,5|300;prop,704,10|150;pack,703|250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pack,302|100;pack,303|10;prop,704,10|w;pack,701|150;pack,702|30;coin,790|10000;pack,10329|10000;pack,10529|10000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29.481132075471699</v>
      </c>
      <c r="CC32" s="50">
        <f t="shared" si="69"/>
        <v>2.8301886792452828</v>
      </c>
    </row>
    <row r="33" spans="1:81">
      <c r="A33" s="53">
        <f>怪物产出!A33</f>
        <v>30</v>
      </c>
      <c r="B33" s="53">
        <f>怪物产出!B33</f>
        <v>5</v>
      </c>
      <c r="C33" s="53">
        <f t="shared" si="5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cash,200|100;cash,250|25;cash,300|10;cash,400|5;prop,704,5|300;prop,704,10|150;pack,703|250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4"/>
        <v>prop,704,10|w;pack,701|150;pack,702|30;coin,800|10000;pack,10330|10000;pack,10530|10000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cash,200|100;cash,250|25;cash,300|10;cash,400|5;prop,704,5|300;prop,704,10|150;pack,703|250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pack,302|100;pack,303|10;prop,704,10|w;pack,701|150;pack,702|30;coin,800|10000;pack,10330|10000;pack,10530|10000</v>
      </c>
      <c r="W33" s="53" t="s">
        <v>2024</v>
      </c>
      <c r="X33" s="53"/>
      <c r="Y33" s="53"/>
      <c r="AD33" s="100"/>
      <c r="AE33" s="53">
        <f>SUMPRODUCT($AB$4:$AB$32,AE4:AE32)</f>
        <v>141.36904761904762</v>
      </c>
      <c r="AG33" s="53">
        <f>SUMPRODUCT($AB$4:$AB$32,AG4:AG32)</f>
        <v>141.36904761904762</v>
      </c>
      <c r="AI33" s="53">
        <f>SUMPRODUCT($AB$4:$AB$32,AI4:AI32)</f>
        <v>145.99056603773585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 t="e">
        <f>SUMPRODUCT($AB$4:$AB$32,AY4:AY32)</f>
        <v>#VALUE!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29.481132075471699</v>
      </c>
      <c r="CC33" s="50">
        <f t="shared" si="69"/>
        <v>2.8301886792452828</v>
      </c>
    </row>
    <row r="34" spans="1:81">
      <c r="A34" s="53">
        <f>怪物产出!A34</f>
        <v>31</v>
      </c>
      <c r="B34" s="53">
        <f>怪物产出!B34</f>
        <v>5</v>
      </c>
      <c r="C34" s="53">
        <f t="shared" si="5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cash,200|100;cash,250|25;cash,300|10;cash,400|5;prop,704,5|300;prop,704,10|150;pack,703|250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4"/>
        <v>prop,704,10|w;pack,701|150;pack,702|30;coin,810|10000;pack,10331|10000;pack,10531|10000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cash,200|100;cash,250|25;cash,300|10;cash,400|5;prop,704,5|300;prop,704,10|150;pack,703|250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pack,302|100;pack,303|10;prop,704,10|w;pack,701|150;pack,702|30;coin,810|10000;pack,10331|10000;pack,10531|10000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29.481132075471699</v>
      </c>
      <c r="CC34" s="50">
        <f t="shared" si="69"/>
        <v>2.8301886792452828</v>
      </c>
    </row>
    <row r="35" spans="1:81">
      <c r="A35" s="53">
        <f>怪物产出!A35</f>
        <v>32</v>
      </c>
      <c r="B35" s="53">
        <f>怪物产出!B35</f>
        <v>5</v>
      </c>
      <c r="C35" s="53">
        <f t="shared" si="5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cash,200|100;cash,250|25;cash,300|10;cash,400|5;prop,704,5|300;prop,704,10|150;pack,703|250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4"/>
        <v>prop,704,10|w;pack,701|150;pack,702|30;coin,820|10000;pack,10332|10000;pack,10532|10000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cash,200|100;cash,250|25;cash,300|10;cash,400|5;prop,704,5|300;prop,704,10|150;pack,703|250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pack,302|100;pack,303|10;prop,704,10|w;pack,701|150;pack,702|30;coin,820|10000;pack,10332|10000;pack,10532|10000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29.481132075471699</v>
      </c>
      <c r="CC35" s="50">
        <f t="shared" si="69"/>
        <v>2.8301886792452828</v>
      </c>
    </row>
    <row r="36" spans="1:81">
      <c r="A36" s="53">
        <f>怪物产出!A36</f>
        <v>33</v>
      </c>
      <c r="B36" s="53">
        <f>怪物产出!B36</f>
        <v>5</v>
      </c>
      <c r="C36" s="53">
        <f t="shared" si="5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cash,200|100;cash,250|25;cash,300|10;cash,400|5;prop,704,5|300;prop,704,10|150;pack,703|250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ref="N36:N67" si="82">IF(B36&lt;=5,IF(B36&lt;=2,$AW$63,$AY$63),$BA$63)&amp;";"&amp;D36&amp;"|"&amp;$AV$4&amp;";"&amp;"pack,"&amp;G36&amp;"|"&amp;$AV$6&amp;";"&amp;"pack,"&amp;J36&amp;"|"&amp;$AV$27</f>
        <v>prop,704,10|w;pack,701|150;pack,702|30;coin,830|10000;pack,10333|10000;pack,10533|10000</v>
      </c>
      <c r="O36" s="53">
        <v>80033</v>
      </c>
      <c r="P36" s="53">
        <f t="shared" ref="P36:R36" si="83">O36+100</f>
        <v>80133</v>
      </c>
      <c r="Q36" s="53">
        <f t="shared" si="83"/>
        <v>80233</v>
      </c>
      <c r="R36" s="53">
        <f t="shared" si="83"/>
        <v>80333</v>
      </c>
      <c r="S36" s="56" t="str">
        <f>IF(B36&gt;5,VLOOKUP(B36,随机目标!$BC$2:$BF$17,4,0)&amp;"|"&amp;$AH$18&amp;";","")&amp;K36</f>
        <v>cash,200|100;cash,250|25;cash,300|10;cash,400|5;prop,704,5|300;prop,704,10|150;pack,703|250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pack,302|100;pack,303|10;prop,704,10|w;pack,701|150;pack,702|30;coin,830|10000;pack,10333|10000;pack,10533|10000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29.481132075471699</v>
      </c>
      <c r="CC36" s="50">
        <f t="shared" si="69"/>
        <v>2.8301886792452828</v>
      </c>
    </row>
    <row r="37" spans="1:81">
      <c r="A37" s="53">
        <f>怪物产出!A37</f>
        <v>34</v>
      </c>
      <c r="B37" s="53">
        <f>怪物产出!B37</f>
        <v>5</v>
      </c>
      <c r="C37" s="53">
        <f t="shared" si="5"/>
        <v>3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prop,202,1|80;prop,203,1|20</v>
      </c>
      <c r="J37" s="56">
        <v>10534</v>
      </c>
      <c r="K37" s="56" t="str">
        <f t="shared" si="79"/>
        <v>cash,200|100;cash,250|25;cash,300|10;cash,400|5;prop,704,5|300;prop,704,10|150;pack,703|250</v>
      </c>
      <c r="L37" s="56" t="str">
        <f t="shared" si="80"/>
        <v>prop,704,2|150;pack,702|90;pack,703|30;pack,406|60;pack,407|10;prop,322,1|100</v>
      </c>
      <c r="M37" s="56" t="str">
        <f t="shared" si="81"/>
        <v>prop,701,1|20;pack,701|40;pack,702|40;pack,409|50;pack,411|50;pack,412|10;coin,1680|100;pack,10434|100</v>
      </c>
      <c r="N37" s="56" t="str">
        <f t="shared" si="82"/>
        <v>prop,704,10|w;pack,701|150;pack,702|30;coin,840|10000;pack,10334|10000;pack,10534|10000</v>
      </c>
      <c r="O37" s="53">
        <v>80034</v>
      </c>
      <c r="P37" s="53">
        <f t="shared" ref="P37:R37" si="84">O37+100</f>
        <v>80134</v>
      </c>
      <c r="Q37" s="53">
        <f t="shared" si="84"/>
        <v>80234</v>
      </c>
      <c r="R37" s="53">
        <f t="shared" si="84"/>
        <v>80334</v>
      </c>
      <c r="S37" s="56" t="str">
        <f>IF(B37&gt;5,VLOOKUP(B37,随机目标!$BC$2:$BF$17,4,0)&amp;"|"&amp;$AH$18&amp;";","")&amp;K37</f>
        <v>cash,200|100;cash,250|25;cash,300|10;cash,400|5;prop,704,5|300;prop,704,10|150;pack,703|250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pack,303|50;prop,704,2|150;pack,702|90;pack,703|30;pack,406|60;pack,407|10;prop,322,1|100</v>
      </c>
      <c r="U37" s="56" t="str">
        <f>IF(B37&gt;5,VLOOKUP(B37,随机目标!$BC$2:$BF$17,3,0)&amp;"|"&amp;$AT$17&amp;";",IF(B37&gt;2,VLOOKUP(B37,随机目标!$BC$2:$BF$17,3,0)&amp;"|"&amp;$AR$17&amp;";",""))&amp;M37</f>
        <v>pack,303|10;prop,701,1|20;pack,701|40;pack,702|40;pack,409|50;pack,411|50;pack,412|10;coin,1680|100;pack,10434|100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pack,302|100;pack,303|10;prop,704,10|w;pack,701|150;pack,702|30;coin,840|10000;pack,10334|10000;pack,10534|10000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5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cash,200|100;cash,250|25;cash,300|10;cash,400|5;prop,704,5|300;prop,704,10|150;pack,703|350;pack,408|100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82"/>
        <v>pack,701|140;pack,702|30;coin,850|10000;pack,10335|10000;pack,10535|10000</v>
      </c>
      <c r="O38" s="53">
        <v>80035</v>
      </c>
      <c r="P38" s="53">
        <f t="shared" ref="P38:R38" si="85">O38+100</f>
        <v>80135</v>
      </c>
      <c r="Q38" s="53">
        <f t="shared" si="85"/>
        <v>80235</v>
      </c>
      <c r="R38" s="53">
        <f t="shared" si="85"/>
        <v>80335</v>
      </c>
      <c r="S38" s="56" t="str">
        <f>IF(B38&gt;5,VLOOKUP(B38,随机目标!$BC$2:$BF$17,4,0)&amp;"|"&amp;$AH$18&amp;";","")&amp;K38</f>
        <v>pack,304|20;cash,200|100;cash,250|25;cash,300|10;cash,400|5;prop,704,5|300;prop,704,10|150;pack,703|350;pack,408|100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pack,302|100;pack,303|10;pack,701|140;pack,702|30;coin,850|10000;pack,10335|10000;pack,10535|10000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5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cash,200|100;cash,250|25;cash,300|10;cash,400|5;prop,704,5|300;prop,704,10|150;pack,703|350;pack,408|100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82"/>
        <v>pack,701|140;pack,702|30;coin,860|10000;pack,10336|10000;pack,10536|10000</v>
      </c>
      <c r="O39" s="53">
        <v>80036</v>
      </c>
      <c r="P39" s="53">
        <f t="shared" ref="P39:R39" si="86">O39+100</f>
        <v>80136</v>
      </c>
      <c r="Q39" s="53">
        <f t="shared" si="86"/>
        <v>80236</v>
      </c>
      <c r="R39" s="53">
        <f t="shared" si="86"/>
        <v>80336</v>
      </c>
      <c r="S39" s="56" t="str">
        <f>IF(B39&gt;5,VLOOKUP(B39,随机目标!$BC$2:$BF$17,4,0)&amp;"|"&amp;$AH$18&amp;";","")&amp;K39</f>
        <v>pack,304|20;cash,200|100;cash,250|25;cash,300|10;cash,400|5;prop,704,5|300;prop,704,10|150;pack,703|350;pack,408|100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pack,302|100;pack,303|10;pack,701|140;pack,702|30;coin,860|10000;pack,10336|10000;pack,10536|10000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5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cash,200|100;cash,250|25;cash,300|10;cash,400|5;prop,704,5|300;prop,704,10|150;pack,703|350;pack,408|100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82"/>
        <v>pack,701|140;pack,702|30;coin,870|10000;pack,10337|10000;pack,10537|10000</v>
      </c>
      <c r="O40" s="53">
        <v>80037</v>
      </c>
      <c r="P40" s="53">
        <f t="shared" ref="P40:R40" si="87">O40+100</f>
        <v>80137</v>
      </c>
      <c r="Q40" s="53">
        <f t="shared" si="87"/>
        <v>80237</v>
      </c>
      <c r="R40" s="53">
        <f t="shared" si="87"/>
        <v>80337</v>
      </c>
      <c r="S40" s="56" t="str">
        <f>IF(B40&gt;5,VLOOKUP(B40,随机目标!$BC$2:$BF$17,4,0)&amp;"|"&amp;$AH$18&amp;";","")&amp;K40</f>
        <v>pack,304|20;cash,200|100;cash,250|25;cash,300|10;cash,400|5;prop,704,5|300;prop,704,10|150;pack,703|350;pack,408|100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pack,302|100;pack,303|10;pack,701|140;pack,702|30;coin,870|10000;pack,10337|10000;pack,10537|10000</v>
      </c>
      <c r="W40" s="53" t="s">
        <v>2024</v>
      </c>
      <c r="X40" s="53"/>
      <c r="Y40" s="53"/>
      <c r="AA40" s="50" t="s">
        <v>229</v>
      </c>
      <c r="AD40" s="56" t="str">
        <f t="shared" ref="AD40:AF63" si="88">IF(OR($AC9="",AD9=""),"",$AC9&amp;"|"&amp;AD9)</f>
        <v>cash,250|25</v>
      </c>
      <c r="AE40" s="56" t="str">
        <f t="shared" ref="AE40:AE63" si="89">IF(AND(AD40="",AE39=""),"",IF(AE39="",AD40,AE39&amp;IF(AD40="","",";"&amp;AD40)))</f>
        <v>cash,200|100;cash,250|25</v>
      </c>
      <c r="AF40" s="56" t="str">
        <f t="shared" si="88"/>
        <v>cash,250|25</v>
      </c>
      <c r="AG40" s="56" t="str">
        <f t="shared" ref="AG40:AG63" si="90">IF(AND(AF40="",AG39=""),"",IF(AG39="",AF40,AG39&amp;IF(AF40="","",";"&amp;AF40)))</f>
        <v>cash,200|100;cash,250|25</v>
      </c>
      <c r="AH40" s="56" t="str">
        <f t="shared" ref="AH40" si="91">IF(OR($AC9="",AH9=""),"",$AC9&amp;"|"&amp;AH9)</f>
        <v>cash,250|25</v>
      </c>
      <c r="AI40" s="56" t="str">
        <f t="shared" ref="AI40:AI63" si="92">IF(AND(AH40="",AI39=""),"",IF(AI39="",AH40,AI39&amp;IF(AH40="","",";"&amp;AH40)))</f>
        <v>cash,200|100;cash,250|25</v>
      </c>
      <c r="AJ40" s="56" t="str">
        <f t="shared" ref="AJ40" si="93">IF(OR($AC9="",AJ9=""),"",$AC9&amp;"|"&amp;AJ9)</f>
        <v/>
      </c>
      <c r="AK40" s="56" t="str">
        <f t="shared" ref="AK40:AK63" si="94">IF(AND(AJ40="",AK39=""),"",IF(AK39="",AJ40,AK39&amp;IF(AJ40="","",";"&amp;AJ40)))</f>
        <v/>
      </c>
      <c r="AL40" s="56" t="str">
        <f t="shared" ref="AL40" si="95">IF(OR($AC9="",AL9=""),"",$AC9&amp;"|"&amp;AL9)</f>
        <v/>
      </c>
      <c r="AM40" s="56" t="str">
        <f t="shared" ref="AM40:AM63" si="96">IF(AND(AL40="",AM39=""),"",IF(AM39="",AL40,AM39&amp;IF(AL40="","",";"&amp;AL40)))</f>
        <v/>
      </c>
      <c r="AN40" s="56" t="str">
        <f t="shared" ref="AN40:AN63" si="97">IF(OR($AC9="",AN9=""),"",$AC9&amp;"|"&amp;AN9)</f>
        <v/>
      </c>
      <c r="AO40" s="56" t="str">
        <f t="shared" ref="AO40:AO63" si="98">IF(AND(AN40="",AO39=""),"",IF(AO39="",AN40,AO39&amp;IF(AN40="","",";"&amp;AN40)))</f>
        <v/>
      </c>
      <c r="AP40" s="56" t="str">
        <f t="shared" ref="AP40" si="99">IF(OR($AC9="",AP9=""),"",$AC9&amp;"|"&amp;AP9)</f>
        <v/>
      </c>
      <c r="AQ40" s="56" t="str">
        <f t="shared" ref="AQ40:AQ63" si="100">IF(AND(AP40="",AQ39=""),"",IF(AQ39="",AP40,AQ39&amp;IF(AP40="","",";"&amp;AP40)))</f>
        <v/>
      </c>
      <c r="AR40" s="56" t="str">
        <f t="shared" ref="AR40" si="101">IF(OR($AC9="",AR9=""),"",$AC9&amp;"|"&amp;AR9)</f>
        <v/>
      </c>
      <c r="AS40" s="56" t="str">
        <f t="shared" ref="AS40:AS63" si="102">IF(AND(AR40="",AS39=""),"",IF(AS39="",AR40,AS39&amp;IF(AR40="","",";"&amp;AR40)))</f>
        <v/>
      </c>
      <c r="AT40" s="56" t="str">
        <f t="shared" ref="AT40:AT63" si="103">IF(OR($AC9="",AT9=""),"",$AC9&amp;"|"&amp;AT9)</f>
        <v/>
      </c>
      <c r="AU40" s="56" t="str">
        <f t="shared" ref="AU40:AU63" si="104">IF(AND(AT40="",AU39=""),"",IF(AU39="",AT40,AU39&amp;IF(AT40="","",";"&amp;AT40)))</f>
        <v/>
      </c>
      <c r="AV40" s="56" t="str">
        <f t="shared" ref="AV40" si="105">IF(OR($AC9="",AV9=""),"",$AC9&amp;"|"&amp;AV9)</f>
        <v/>
      </c>
      <c r="AW40" s="56" t="str">
        <f t="shared" ref="AW40:AW63" si="106">IF(AND(AV40="",AW39=""),"",IF(AW39="",AV40,AW39&amp;IF(AV40="","",";"&amp;AV40)))</f>
        <v/>
      </c>
      <c r="AX40" s="56" t="str">
        <f t="shared" ref="AX40" si="107">IF(OR($AC9="",AX9=""),"",$AC9&amp;"|"&amp;AX9)</f>
        <v/>
      </c>
      <c r="AY40" s="56" t="str">
        <f t="shared" ref="AY40:AY63" si="108">IF(AND(AX40="",AY39=""),"",IF(AY39="",AX40,AY39&amp;IF(AX40="","",";"&amp;AX40)))</f>
        <v/>
      </c>
      <c r="AZ40" s="56" t="str">
        <f t="shared" ref="AZ40:AZ63" si="109">IF(OR($AC9="",AZ9=""),"",$AC9&amp;"|"&amp;AZ9)</f>
        <v/>
      </c>
      <c r="BA40" s="56" t="str">
        <f t="shared" ref="BA40:BA63" si="110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5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cash,200|100;cash,250|25;cash,300|10;cash,400|5;prop,704,5|300;prop,704,10|150;pack,703|350;pack,408|100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82"/>
        <v>pack,701|140;pack,702|30;coin,880|10000;pack,10338|10000;pack,10538|10000</v>
      </c>
      <c r="O41" s="53">
        <v>80038</v>
      </c>
      <c r="P41" s="53">
        <f t="shared" ref="P41:R41" si="111">O41+100</f>
        <v>80138</v>
      </c>
      <c r="Q41" s="53">
        <f t="shared" si="111"/>
        <v>80238</v>
      </c>
      <c r="R41" s="53">
        <f t="shared" si="111"/>
        <v>80338</v>
      </c>
      <c r="S41" s="56" t="str">
        <f>IF(B41&gt;5,VLOOKUP(B41,随机目标!$BC$2:$BF$17,4,0)&amp;"|"&amp;$AH$18&amp;";","")&amp;K41</f>
        <v>pack,304|20;cash,200|100;cash,250|25;cash,300|10;cash,400|5;prop,704,5|300;prop,704,10|150;pack,703|350;pack,408|100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pack,302|100;pack,303|10;pack,701|140;pack,702|30;coin,880|10000;pack,10338|10000;pack,10538|10000</v>
      </c>
      <c r="W41" s="53" t="s">
        <v>2024</v>
      </c>
      <c r="X41" s="53"/>
      <c r="Y41" s="53"/>
      <c r="AA41" s="50" t="s">
        <v>229</v>
      </c>
      <c r="AD41" s="56" t="str">
        <f t="shared" si="88"/>
        <v>cash,300|10</v>
      </c>
      <c r="AE41" s="56" t="str">
        <f t="shared" si="89"/>
        <v>cash,200|100;cash,250|25;cash,300|10</v>
      </c>
      <c r="AF41" s="56" t="str">
        <f t="shared" si="88"/>
        <v>cash,300|10</v>
      </c>
      <c r="AG41" s="56" t="str">
        <f t="shared" si="90"/>
        <v>cash,200|100;cash,250|25;cash,300|10</v>
      </c>
      <c r="AH41" s="56" t="str">
        <f t="shared" ref="AH41" si="112">IF(OR($AC10="",AH10=""),"",$AC10&amp;"|"&amp;AH10)</f>
        <v>cash,300|10</v>
      </c>
      <c r="AI41" s="56" t="str">
        <f t="shared" si="92"/>
        <v>cash,200|100;cash,250|25;cash,300|10</v>
      </c>
      <c r="AJ41" s="56" t="str">
        <f t="shared" ref="AJ41" si="113">IF(OR($AC10="",AJ10=""),"",$AC10&amp;"|"&amp;AJ10)</f>
        <v/>
      </c>
      <c r="AK41" s="56" t="str">
        <f t="shared" si="94"/>
        <v/>
      </c>
      <c r="AL41" s="56" t="str">
        <f t="shared" ref="AL41" si="114">IF(OR($AC10="",AL10=""),"",$AC10&amp;"|"&amp;AL10)</f>
        <v/>
      </c>
      <c r="AM41" s="56" t="str">
        <f t="shared" si="96"/>
        <v/>
      </c>
      <c r="AN41" s="56" t="str">
        <f t="shared" si="97"/>
        <v/>
      </c>
      <c r="AO41" s="56" t="str">
        <f t="shared" si="98"/>
        <v/>
      </c>
      <c r="AP41" s="56" t="str">
        <f t="shared" ref="AP41" si="115">IF(OR($AC10="",AP10=""),"",$AC10&amp;"|"&amp;AP10)</f>
        <v/>
      </c>
      <c r="AQ41" s="56" t="str">
        <f t="shared" si="100"/>
        <v/>
      </c>
      <c r="AR41" s="56" t="str">
        <f t="shared" ref="AR41" si="116">IF(OR($AC10="",AR10=""),"",$AC10&amp;"|"&amp;AR10)</f>
        <v/>
      </c>
      <c r="AS41" s="56" t="str">
        <f t="shared" si="102"/>
        <v/>
      </c>
      <c r="AT41" s="56" t="str">
        <f t="shared" si="103"/>
        <v/>
      </c>
      <c r="AU41" s="56" t="str">
        <f t="shared" si="104"/>
        <v/>
      </c>
      <c r="AV41" s="56" t="str">
        <f t="shared" ref="AV41" si="117">IF(OR($AC10="",AV10=""),"",$AC10&amp;"|"&amp;AV10)</f>
        <v/>
      </c>
      <c r="AW41" s="56" t="str">
        <f t="shared" si="106"/>
        <v/>
      </c>
      <c r="AX41" s="56" t="str">
        <f t="shared" ref="AX41" si="118">IF(OR($AC10="",AX10=""),"",$AC10&amp;"|"&amp;AX10)</f>
        <v/>
      </c>
      <c r="AY41" s="56" t="str">
        <f t="shared" si="108"/>
        <v/>
      </c>
      <c r="AZ41" s="56" t="str">
        <f t="shared" si="109"/>
        <v/>
      </c>
      <c r="BA41" s="56" t="str">
        <f t="shared" si="110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5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cash,200|100;cash,250|25;cash,300|10;cash,400|5;prop,704,5|300;prop,704,10|150;pack,703|350;pack,408|100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82"/>
        <v>pack,701|140;pack,702|30;coin,890|10000;pack,10339|10000;pack,10539|10000</v>
      </c>
      <c r="O42" s="53">
        <v>80039</v>
      </c>
      <c r="P42" s="53">
        <f t="shared" ref="P42:R42" si="119">O42+100</f>
        <v>80139</v>
      </c>
      <c r="Q42" s="53">
        <f t="shared" si="119"/>
        <v>80239</v>
      </c>
      <c r="R42" s="53">
        <f t="shared" si="119"/>
        <v>80339</v>
      </c>
      <c r="S42" s="56" t="str">
        <f>IF(B42&gt;5,VLOOKUP(B42,随机目标!$BC$2:$BF$17,4,0)&amp;"|"&amp;$AH$18&amp;";","")&amp;K42</f>
        <v>pack,304|20;cash,200|100;cash,250|25;cash,300|10;cash,400|5;prop,704,5|300;prop,704,10|150;pack,703|350;pack,408|100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pack,302|100;pack,303|10;pack,701|140;pack,702|30;coin,890|10000;pack,10339|10000;pack,10539|10000</v>
      </c>
      <c r="W42" s="53" t="s">
        <v>2024</v>
      </c>
      <c r="X42" s="53"/>
      <c r="Y42" s="53"/>
      <c r="AA42" s="50" t="s">
        <v>229</v>
      </c>
      <c r="AD42" s="56" t="str">
        <f t="shared" si="88"/>
        <v>cash,400|5</v>
      </c>
      <c r="AE42" s="56" t="str">
        <f t="shared" si="89"/>
        <v>cash,200|100;cash,250|25;cash,300|10;cash,400|5</v>
      </c>
      <c r="AF42" s="56" t="str">
        <f t="shared" si="88"/>
        <v>cash,400|5</v>
      </c>
      <c r="AG42" s="56" t="str">
        <f t="shared" si="90"/>
        <v>cash,200|100;cash,250|25;cash,300|10;cash,400|5</v>
      </c>
      <c r="AH42" s="56" t="str">
        <f t="shared" ref="AH42" si="120">IF(OR($AC11="",AH11=""),"",$AC11&amp;"|"&amp;AH11)</f>
        <v>cash,400|5</v>
      </c>
      <c r="AI42" s="56" t="str">
        <f t="shared" si="92"/>
        <v>cash,200|100;cash,250|25;cash,300|10;cash,400|5</v>
      </c>
      <c r="AJ42" s="56" t="str">
        <f t="shared" ref="AJ42" si="121">IF(OR($AC11="",AJ11=""),"",$AC11&amp;"|"&amp;AJ11)</f>
        <v/>
      </c>
      <c r="AK42" s="56" t="str">
        <f t="shared" si="94"/>
        <v/>
      </c>
      <c r="AL42" s="56" t="str">
        <f t="shared" ref="AL42" si="122">IF(OR($AC11="",AL11=""),"",$AC11&amp;"|"&amp;AL11)</f>
        <v/>
      </c>
      <c r="AM42" s="56" t="str">
        <f t="shared" si="96"/>
        <v/>
      </c>
      <c r="AN42" s="56" t="str">
        <f t="shared" si="97"/>
        <v/>
      </c>
      <c r="AO42" s="56" t="str">
        <f t="shared" si="98"/>
        <v/>
      </c>
      <c r="AP42" s="56" t="str">
        <f t="shared" ref="AP42" si="123">IF(OR($AC11="",AP11=""),"",$AC11&amp;"|"&amp;AP11)</f>
        <v/>
      </c>
      <c r="AQ42" s="56" t="str">
        <f t="shared" si="100"/>
        <v/>
      </c>
      <c r="AR42" s="56" t="str">
        <f t="shared" ref="AR42" si="124">IF(OR($AC11="",AR11=""),"",$AC11&amp;"|"&amp;AR11)</f>
        <v/>
      </c>
      <c r="AS42" s="56" t="str">
        <f t="shared" si="102"/>
        <v/>
      </c>
      <c r="AT42" s="56" t="str">
        <f t="shared" si="103"/>
        <v/>
      </c>
      <c r="AU42" s="56" t="str">
        <f t="shared" si="104"/>
        <v/>
      </c>
      <c r="AV42" s="56" t="str">
        <f t="shared" ref="AV42" si="125">IF(OR($AC11="",AV11=""),"",$AC11&amp;"|"&amp;AV11)</f>
        <v/>
      </c>
      <c r="AW42" s="56" t="str">
        <f t="shared" si="106"/>
        <v/>
      </c>
      <c r="AX42" s="56" t="str">
        <f t="shared" ref="AX42" si="126">IF(OR($AC11="",AX11=""),"",$AC11&amp;"|"&amp;AX11)</f>
        <v/>
      </c>
      <c r="AY42" s="56" t="str">
        <f t="shared" si="108"/>
        <v/>
      </c>
      <c r="AZ42" s="56" t="str">
        <f t="shared" si="109"/>
        <v/>
      </c>
      <c r="BA42" s="56" t="str">
        <f t="shared" si="110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5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cash,200|100;cash,250|25;cash,300|10;cash,400|5;prop,704,5|300;prop,704,10|150;pack,703|350;pack,408|100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82"/>
        <v>pack,701|140;pack,702|30;coin,900|10000;pack,10340|10000;pack,10540|10000</v>
      </c>
      <c r="O43" s="53">
        <v>80040</v>
      </c>
      <c r="P43" s="53">
        <f t="shared" ref="P43:R43" si="127">O43+100</f>
        <v>80140</v>
      </c>
      <c r="Q43" s="53">
        <f t="shared" si="127"/>
        <v>80240</v>
      </c>
      <c r="R43" s="53">
        <f t="shared" si="127"/>
        <v>80340</v>
      </c>
      <c r="S43" s="56" t="str">
        <f>IF(B43&gt;5,VLOOKUP(B43,随机目标!$BC$2:$BF$17,4,0)&amp;"|"&amp;$AH$18&amp;";","")&amp;K43</f>
        <v>pack,304|20;cash,200|100;cash,250|25;cash,300|10;cash,400|5;prop,704,5|300;prop,704,10|150;pack,703|350;pack,408|100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pack,302|100;pack,303|10;pack,701|140;pack,702|30;coin,900|10000;pack,10340|10000;pack,10540|10000</v>
      </c>
      <c r="W43" s="53" t="s">
        <v>2024</v>
      </c>
      <c r="X43" s="53"/>
      <c r="Y43" s="53"/>
      <c r="AA43" s="50" t="s">
        <v>236</v>
      </c>
      <c r="AD43" s="56" t="str">
        <f t="shared" si="88"/>
        <v/>
      </c>
      <c r="AE43" s="56" t="str">
        <f t="shared" si="89"/>
        <v>cash,200|100;cash,250|25;cash,300|10;cash,400|5</v>
      </c>
      <c r="AF43" s="56" t="str">
        <f t="shared" si="88"/>
        <v/>
      </c>
      <c r="AG43" s="56" t="str">
        <f t="shared" si="90"/>
        <v>cash,200|100;cash,250|25;cash,300|10;cash,400|5</v>
      </c>
      <c r="AH43" s="56" t="str">
        <f t="shared" ref="AH43" si="128">IF(OR($AC12="",AH12=""),"",$AC12&amp;"|"&amp;AH12)</f>
        <v/>
      </c>
      <c r="AI43" s="56" t="str">
        <f t="shared" si="92"/>
        <v>cash,200|100;cash,250|25;cash,300|10;cash,400|5</v>
      </c>
      <c r="AJ43" s="56" t="str">
        <f t="shared" ref="AJ43" si="129">IF(OR($AC12="",AJ12=""),"",$AC12&amp;"|"&amp;AJ12)</f>
        <v/>
      </c>
      <c r="AK43" s="56" t="str">
        <f t="shared" si="94"/>
        <v/>
      </c>
      <c r="AL43" s="56" t="str">
        <f t="shared" ref="AL43" si="130">IF(OR($AC12="",AL12=""),"",$AC12&amp;"|"&amp;AL12)</f>
        <v/>
      </c>
      <c r="AM43" s="56" t="str">
        <f t="shared" si="96"/>
        <v/>
      </c>
      <c r="AN43" s="56" t="str">
        <f t="shared" si="97"/>
        <v/>
      </c>
      <c r="AO43" s="56" t="str">
        <f t="shared" si="98"/>
        <v/>
      </c>
      <c r="AP43" s="56" t="str">
        <f t="shared" ref="AP43" si="131">IF(OR($AC12="",AP12=""),"",$AC12&amp;"|"&amp;AP12)</f>
        <v>prop,701,1|20</v>
      </c>
      <c r="AQ43" s="56" t="str">
        <f t="shared" si="100"/>
        <v>prop,701,1|20</v>
      </c>
      <c r="AR43" s="56" t="str">
        <f t="shared" ref="AR43" si="132">IF(OR($AC12="",AR12=""),"",$AC12&amp;"|"&amp;AR12)</f>
        <v>prop,701,1|20</v>
      </c>
      <c r="AS43" s="56" t="str">
        <f t="shared" si="102"/>
        <v>prop,701,1|20</v>
      </c>
      <c r="AT43" s="56" t="str">
        <f t="shared" si="103"/>
        <v>prop,701,1|20</v>
      </c>
      <c r="AU43" s="56" t="str">
        <f t="shared" si="104"/>
        <v>prop,701,1|20</v>
      </c>
      <c r="AV43" s="56" t="str">
        <f t="shared" ref="AV43" si="133">IF(OR($AC12="",AV12=""),"",$AC12&amp;"|"&amp;AV12)</f>
        <v>prop,701,1|1</v>
      </c>
      <c r="AW43" s="56" t="str">
        <f t="shared" si="106"/>
        <v>prop,701,1|1</v>
      </c>
      <c r="AX43" s="56" t="str">
        <f t="shared" ref="AX43" si="134">IF(OR($AC12="",AX12=""),"",$AC12&amp;"|"&amp;AX12)</f>
        <v/>
      </c>
      <c r="AY43" s="56" t="str">
        <f t="shared" si="108"/>
        <v/>
      </c>
      <c r="AZ43" s="56" t="str">
        <f t="shared" si="109"/>
        <v/>
      </c>
      <c r="BA43" s="56" t="str">
        <f t="shared" si="110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6</v>
      </c>
      <c r="C44" s="53">
        <f t="shared" si="5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cash,200|100;cash,250|25;cash,300|10;cash,400|5;prop,704,5|300;prop,704,10|150;pack,703|350;pack,408|100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82"/>
        <v>pack,701|140;pack,702|30;coin,910|10000;pack,10341|10000;pack,10541|10000</v>
      </c>
      <c r="O44" s="53">
        <v>80041</v>
      </c>
      <c r="P44" s="53">
        <f t="shared" ref="P44:R44" si="135">O44+100</f>
        <v>80141</v>
      </c>
      <c r="Q44" s="53">
        <f t="shared" si="135"/>
        <v>80241</v>
      </c>
      <c r="R44" s="53">
        <f t="shared" si="135"/>
        <v>80341</v>
      </c>
      <c r="S44" s="56" t="str">
        <f>IF(B44&gt;5,VLOOKUP(B44,随机目标!$BC$2:$BF$17,4,0)&amp;"|"&amp;$AH$18&amp;";","")&amp;K44</f>
        <v>pack,304|20;cash,200|100;cash,250|25;cash,300|10;cash,400|5;prop,704,5|300;prop,704,10|150;pack,703|350;pack,408|100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pack,302|100;pack,303|10;pack,701|140;pack,702|30;coin,910|10000;pack,10341|10000;pack,10541|10000</v>
      </c>
      <c r="W44" s="53" t="s">
        <v>2024</v>
      </c>
      <c r="X44" s="53"/>
      <c r="Y44" s="53"/>
      <c r="AA44" s="50" t="s">
        <v>233</v>
      </c>
      <c r="AD44" s="56" t="str">
        <f t="shared" si="88"/>
        <v/>
      </c>
      <c r="AE44" s="56" t="str">
        <f t="shared" si="89"/>
        <v>cash,200|100;cash,250|25;cash,300|10;cash,400|5</v>
      </c>
      <c r="AF44" s="56" t="str">
        <f t="shared" si="88"/>
        <v/>
      </c>
      <c r="AG44" s="56" t="str">
        <f t="shared" si="90"/>
        <v>cash,200|100;cash,250|25;cash,300|10;cash,400|5</v>
      </c>
      <c r="AH44" s="56" t="str">
        <f t="shared" ref="AH44" si="136">IF(OR($AC13="",AH13=""),"",$AC13&amp;"|"&amp;AH13)</f>
        <v/>
      </c>
      <c r="AI44" s="56" t="str">
        <f t="shared" si="92"/>
        <v>cash,200|100;cash,250|25;cash,300|10;cash,400|5</v>
      </c>
      <c r="AJ44" s="56" t="str">
        <f t="shared" ref="AJ44" si="137">IF(OR($AC13="",AJ13=""),"",$AC13&amp;"|"&amp;AJ13)</f>
        <v>prop,704,2|150</v>
      </c>
      <c r="AK44" s="56" t="str">
        <f t="shared" si="94"/>
        <v>prop,704,2|150</v>
      </c>
      <c r="AL44" s="56" t="str">
        <f t="shared" ref="AL44" si="138">IF(OR($AC13="",AL13=""),"",$AC13&amp;"|"&amp;AL13)</f>
        <v>prop,704,2|150</v>
      </c>
      <c r="AM44" s="56" t="str">
        <f t="shared" si="96"/>
        <v>prop,704,2|150</v>
      </c>
      <c r="AN44" s="56" t="str">
        <f t="shared" si="97"/>
        <v>prop,704,2|200</v>
      </c>
      <c r="AO44" s="56" t="str">
        <f t="shared" si="98"/>
        <v>prop,704,2|200</v>
      </c>
      <c r="AP44" s="56" t="str">
        <f t="shared" ref="AP44" si="139">IF(OR($AC13="",AP13=""),"",$AC13&amp;"|"&amp;AP13)</f>
        <v/>
      </c>
      <c r="AQ44" s="56" t="str">
        <f t="shared" si="100"/>
        <v>prop,701,1|20</v>
      </c>
      <c r="AR44" s="56" t="str">
        <f t="shared" ref="AR44" si="140">IF(OR($AC13="",AR13=""),"",$AC13&amp;"|"&amp;AR13)</f>
        <v/>
      </c>
      <c r="AS44" s="56" t="str">
        <f t="shared" si="102"/>
        <v>prop,701,1|20</v>
      </c>
      <c r="AT44" s="56" t="str">
        <f t="shared" si="103"/>
        <v/>
      </c>
      <c r="AU44" s="56" t="str">
        <f t="shared" si="104"/>
        <v>prop,701,1|20</v>
      </c>
      <c r="AV44" s="56" t="str">
        <f t="shared" ref="AV44" si="141">IF(OR($AC13="",AV13=""),"",$AC13&amp;"|"&amp;AV13)</f>
        <v/>
      </c>
      <c r="AW44" s="56" t="str">
        <f t="shared" si="106"/>
        <v>prop,701,1|1</v>
      </c>
      <c r="AX44" s="56" t="str">
        <f t="shared" ref="AX44" si="142">IF(OR($AC13="",AX13=""),"",$AC13&amp;"|"&amp;AX13)</f>
        <v/>
      </c>
      <c r="AY44" s="56" t="str">
        <f t="shared" si="108"/>
        <v/>
      </c>
      <c r="AZ44" s="56" t="str">
        <f t="shared" si="109"/>
        <v/>
      </c>
      <c r="BA44" s="56" t="str">
        <f t="shared" si="110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6</v>
      </c>
      <c r="C45" s="53">
        <f t="shared" si="5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cash,200|100;cash,250|25;cash,300|10;cash,400|5;prop,704,5|300;prop,704,10|150;pack,703|350;pack,408|100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82"/>
        <v>pack,701|140;pack,702|30;coin,920|10000;pack,10342|10000;pack,10542|10000</v>
      </c>
      <c r="O45" s="53">
        <v>80042</v>
      </c>
      <c r="P45" s="53">
        <f t="shared" ref="P45:R45" si="143">O45+100</f>
        <v>80142</v>
      </c>
      <c r="Q45" s="53">
        <f t="shared" si="143"/>
        <v>80242</v>
      </c>
      <c r="R45" s="53">
        <f t="shared" si="143"/>
        <v>80342</v>
      </c>
      <c r="S45" s="56" t="str">
        <f>IF(B45&gt;5,VLOOKUP(B45,随机目标!$BC$2:$BF$17,4,0)&amp;"|"&amp;$AH$18&amp;";","")&amp;K45</f>
        <v>pack,304|20;cash,200|100;cash,250|25;cash,300|10;cash,400|5;prop,704,5|300;prop,704,10|150;pack,703|350;pack,408|100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pack,302|100;pack,303|10;pack,701|140;pack,702|30;coin,920|10000;pack,10342|10000;pack,10542|10000</v>
      </c>
      <c r="W45" s="53" t="s">
        <v>2024</v>
      </c>
      <c r="X45" s="53"/>
      <c r="Y45" s="53"/>
      <c r="AA45" s="50" t="s">
        <v>226</v>
      </c>
      <c r="AD45" s="56" t="str">
        <f t="shared" si="88"/>
        <v>prop,704,5|300</v>
      </c>
      <c r="AE45" s="56" t="str">
        <f t="shared" si="89"/>
        <v>cash,200|100;cash,250|25;cash,300|10;cash,400|5;prop,704,5|300</v>
      </c>
      <c r="AF45" s="56" t="str">
        <f t="shared" si="88"/>
        <v>prop,704,5|300</v>
      </c>
      <c r="AG45" s="56" t="str">
        <f t="shared" si="90"/>
        <v>cash,200|100;cash,250|25;cash,300|10;cash,400|5;prop,704,5|300</v>
      </c>
      <c r="AH45" s="56" t="str">
        <f t="shared" ref="AH45" si="144">IF(OR($AC14="",AH14=""),"",$AC14&amp;"|"&amp;AH14)</f>
        <v>prop,704,5|300</v>
      </c>
      <c r="AI45" s="56" t="str">
        <f t="shared" si="92"/>
        <v>cash,200|100;cash,250|25;cash,300|10;cash,400|5;prop,704,5|300</v>
      </c>
      <c r="AJ45" s="56" t="str">
        <f t="shared" ref="AJ45" si="145">IF(OR($AC14="",AJ14=""),"",$AC14&amp;"|"&amp;AJ14)</f>
        <v/>
      </c>
      <c r="AK45" s="56" t="str">
        <f t="shared" si="94"/>
        <v>prop,704,2|150</v>
      </c>
      <c r="AL45" s="56" t="str">
        <f t="shared" ref="AL45" si="146">IF(OR($AC14="",AL14=""),"",$AC14&amp;"|"&amp;AL14)</f>
        <v/>
      </c>
      <c r="AM45" s="56" t="str">
        <f t="shared" si="96"/>
        <v>prop,704,2|150</v>
      </c>
      <c r="AN45" s="56" t="str">
        <f t="shared" si="97"/>
        <v/>
      </c>
      <c r="AO45" s="56" t="str">
        <f t="shared" si="98"/>
        <v>prop,704,2|200</v>
      </c>
      <c r="AP45" s="56" t="str">
        <f t="shared" ref="AP45" si="147">IF(OR($AC14="",AP14=""),"",$AC14&amp;"|"&amp;AP14)</f>
        <v/>
      </c>
      <c r="AQ45" s="56" t="str">
        <f t="shared" si="100"/>
        <v>prop,701,1|20</v>
      </c>
      <c r="AR45" s="56" t="str">
        <f t="shared" ref="AR45" si="148">IF(OR($AC14="",AR14=""),"",$AC14&amp;"|"&amp;AR14)</f>
        <v/>
      </c>
      <c r="AS45" s="56" t="str">
        <f t="shared" si="102"/>
        <v>prop,701,1|20</v>
      </c>
      <c r="AT45" s="56" t="str">
        <f t="shared" si="103"/>
        <v/>
      </c>
      <c r="AU45" s="56" t="str">
        <f t="shared" si="104"/>
        <v>prop,701,1|20</v>
      </c>
      <c r="AV45" s="56" t="str">
        <f t="shared" ref="AV45" si="149">IF(OR($AC14="",AV14=""),"",$AC14&amp;"|"&amp;AV14)</f>
        <v/>
      </c>
      <c r="AW45" s="56" t="str">
        <f t="shared" si="106"/>
        <v>prop,701,1|1</v>
      </c>
      <c r="AX45" s="56" t="str">
        <f t="shared" ref="AX45" si="150">IF(OR($AC14="",AX14=""),"",$AC14&amp;"|"&amp;AX14)</f>
        <v/>
      </c>
      <c r="AY45" s="56" t="str">
        <f t="shared" si="108"/>
        <v/>
      </c>
      <c r="AZ45" s="56" t="str">
        <f t="shared" si="109"/>
        <v/>
      </c>
      <c r="BA45" s="56" t="str">
        <f t="shared" si="110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5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cash,200|100;cash,250|25;cash,300|10;cash,400|5;prop,704,5|300;prop,704,10|150;pack,703|350;pack,408|100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82"/>
        <v>pack,701|140;pack,702|30;coin,930|10000;pack,10343|10000;pack,10543|10000</v>
      </c>
      <c r="O46" s="53">
        <v>80043</v>
      </c>
      <c r="P46" s="53">
        <f t="shared" ref="P46:R46" si="151">O46+100</f>
        <v>80143</v>
      </c>
      <c r="Q46" s="53">
        <f t="shared" si="151"/>
        <v>80243</v>
      </c>
      <c r="R46" s="53">
        <f t="shared" si="151"/>
        <v>80343</v>
      </c>
      <c r="S46" s="56" t="str">
        <f>IF(B46&gt;5,VLOOKUP(B46,随机目标!$BC$2:$BF$17,4,0)&amp;"|"&amp;$AH$18&amp;";","")&amp;K46</f>
        <v>pack,304|20;cash,200|100;cash,250|25;cash,300|10;cash,400|5;prop,704,5|300;prop,704,10|150;pack,703|350;pack,408|100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pack,302|100;pack,303|10;pack,701|140;pack,702|30;coin,930|10000;pack,10343|10000;pack,10543|10000</v>
      </c>
      <c r="W46" s="53" t="s">
        <v>2024</v>
      </c>
      <c r="X46" s="53"/>
      <c r="Y46" s="53"/>
      <c r="AA46" s="50" t="s">
        <v>227</v>
      </c>
      <c r="AD46" s="56" t="str">
        <f t="shared" si="88"/>
        <v>prop,704,10|150</v>
      </c>
      <c r="AE46" s="56" t="str">
        <f t="shared" si="89"/>
        <v>cash,200|100;cash,250|25;cash,300|10;cash,400|5;prop,704,5|300;prop,704,10|150</v>
      </c>
      <c r="AF46" s="56" t="str">
        <f t="shared" si="88"/>
        <v>prop,704,10|150</v>
      </c>
      <c r="AG46" s="56" t="str">
        <f t="shared" si="90"/>
        <v>cash,200|100;cash,250|25;cash,300|10;cash,400|5;prop,704,5|300;prop,704,10|150</v>
      </c>
      <c r="AH46" s="56" t="str">
        <f t="shared" ref="AH46" si="152">IF(OR($AC15="",AH15=""),"",$AC15&amp;"|"&amp;AH15)</f>
        <v>prop,704,10|150</v>
      </c>
      <c r="AI46" s="56" t="str">
        <f t="shared" si="92"/>
        <v>cash,200|100;cash,250|25;cash,300|10;cash,400|5;prop,704,5|300;prop,704,10|150</v>
      </c>
      <c r="AJ46" s="56" t="str">
        <f t="shared" ref="AJ46" si="153">IF(OR($AC15="",AJ15=""),"",$AC15&amp;"|"&amp;AJ15)</f>
        <v/>
      </c>
      <c r="AK46" s="56" t="str">
        <f t="shared" si="94"/>
        <v>prop,704,2|150</v>
      </c>
      <c r="AL46" s="56" t="str">
        <f t="shared" ref="AL46" si="154">IF(OR($AC15="",AL15=""),"",$AC15&amp;"|"&amp;AL15)</f>
        <v/>
      </c>
      <c r="AM46" s="56" t="str">
        <f t="shared" si="96"/>
        <v>prop,704,2|150</v>
      </c>
      <c r="AN46" s="56" t="str">
        <f t="shared" si="97"/>
        <v/>
      </c>
      <c r="AO46" s="56" t="str">
        <f t="shared" si="98"/>
        <v>prop,704,2|200</v>
      </c>
      <c r="AP46" s="56" t="str">
        <f t="shared" ref="AP46" si="155">IF(OR($AC15="",AP15=""),"",$AC15&amp;"|"&amp;AP15)</f>
        <v/>
      </c>
      <c r="AQ46" s="56" t="str">
        <f t="shared" si="100"/>
        <v>prop,701,1|20</v>
      </c>
      <c r="AR46" s="56" t="str">
        <f t="shared" ref="AR46" si="156">IF(OR($AC15="",AR15=""),"",$AC15&amp;"|"&amp;AR15)</f>
        <v/>
      </c>
      <c r="AS46" s="56" t="str">
        <f t="shared" si="102"/>
        <v>prop,701,1|20</v>
      </c>
      <c r="AT46" s="56" t="str">
        <f t="shared" si="103"/>
        <v/>
      </c>
      <c r="AU46" s="56" t="str">
        <f t="shared" si="104"/>
        <v>prop,701,1|20</v>
      </c>
      <c r="AV46" s="56" t="str">
        <f t="shared" ref="AV46" si="157">IF(OR($AC15="",AV15=""),"",$AC15&amp;"|"&amp;AV15)</f>
        <v/>
      </c>
      <c r="AW46" s="56" t="str">
        <f t="shared" si="106"/>
        <v>prop,701,1|1</v>
      </c>
      <c r="AX46" s="56" t="str">
        <f t="shared" ref="AX46" si="158">IF(OR($AC15="",AX15=""),"",$AC15&amp;"|"&amp;AX15)</f>
        <v>prop,704,10|w</v>
      </c>
      <c r="AY46" s="56" t="str">
        <f t="shared" si="108"/>
        <v>prop,704,10|w</v>
      </c>
      <c r="AZ46" s="56" t="str">
        <f t="shared" si="109"/>
        <v/>
      </c>
      <c r="BA46" s="56" t="str">
        <f t="shared" si="110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5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cash,200|100;cash,250|25;cash,300|10;cash,400|5;prop,704,5|300;prop,704,10|150;pack,703|350;pack,408|100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82"/>
        <v>pack,701|140;pack,702|30;coin,940|10000;pack,10344|10000;pack,10544|10000</v>
      </c>
      <c r="O47" s="53">
        <v>80044</v>
      </c>
      <c r="P47" s="53">
        <f t="shared" ref="P47:R47" si="159">O47+100</f>
        <v>80144</v>
      </c>
      <c r="Q47" s="53">
        <f t="shared" si="159"/>
        <v>80244</v>
      </c>
      <c r="R47" s="53">
        <f t="shared" si="159"/>
        <v>80344</v>
      </c>
      <c r="S47" s="56" t="str">
        <f>IF(B47&gt;5,VLOOKUP(B47,随机目标!$BC$2:$BF$17,4,0)&amp;"|"&amp;$AH$18&amp;";","")&amp;K47</f>
        <v>pack,304|20;cash,200|100;cash,250|25;cash,300|10;cash,400|5;prop,704,5|300;prop,704,10|150;pack,703|350;pack,408|100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pack,302|100;pack,303|10;pack,701|140;pack,702|30;coin,940|10000;pack,10344|10000;pack,10544|10000</v>
      </c>
      <c r="W47" s="53" t="s">
        <v>2024</v>
      </c>
      <c r="X47" s="53"/>
      <c r="Y47" s="53"/>
      <c r="AA47" s="50" t="s">
        <v>234</v>
      </c>
      <c r="AD47" s="56" t="str">
        <f t="shared" si="88"/>
        <v/>
      </c>
      <c r="AE47" s="56" t="str">
        <f t="shared" si="89"/>
        <v>cash,200|100;cash,250|25;cash,300|10;cash,400|5;prop,704,5|300;prop,704,10|150</v>
      </c>
      <c r="AF47" s="56" t="str">
        <f t="shared" si="88"/>
        <v/>
      </c>
      <c r="AG47" s="56" t="str">
        <f t="shared" si="90"/>
        <v>cash,200|100;cash,250|25;cash,300|10;cash,400|5;prop,704,5|300;prop,704,10|150</v>
      </c>
      <c r="AH47" s="56" t="str">
        <f t="shared" ref="AH47" si="160">IF(OR($AC16="",AH16=""),"",$AC16&amp;"|"&amp;AH16)</f>
        <v/>
      </c>
      <c r="AI47" s="56" t="str">
        <f t="shared" si="92"/>
        <v>cash,200|100;cash,250|25;cash,300|10;cash,400|5;prop,704,5|300;prop,704,10|150</v>
      </c>
      <c r="AJ47" s="56" t="str">
        <f t="shared" ref="AJ47" si="161">IF(OR($AC16="",AJ16=""),"",$AC16&amp;"|"&amp;AJ16)</f>
        <v/>
      </c>
      <c r="AK47" s="56" t="str">
        <f t="shared" si="94"/>
        <v>prop,704,2|150</v>
      </c>
      <c r="AL47" s="56" t="str">
        <f t="shared" ref="AL47" si="162">IF(OR($AC16="",AL16=""),"",$AC16&amp;"|"&amp;AL16)</f>
        <v/>
      </c>
      <c r="AM47" s="56" t="str">
        <f t="shared" si="96"/>
        <v>prop,704,2|150</v>
      </c>
      <c r="AN47" s="56" t="str">
        <f t="shared" si="97"/>
        <v/>
      </c>
      <c r="AO47" s="56" t="str">
        <f t="shared" si="98"/>
        <v>prop,704,2|200</v>
      </c>
      <c r="AP47" s="56" t="str">
        <f t="shared" ref="AP47" si="163">IF(OR($AC16="",AP16=""),"",$AC16&amp;"|"&amp;AP16)</f>
        <v/>
      </c>
      <c r="AQ47" s="56" t="str">
        <f t="shared" si="100"/>
        <v>prop,701,1|20</v>
      </c>
      <c r="AR47" s="56" t="str">
        <f t="shared" ref="AR47" si="164">IF(OR($AC16="",AR16=""),"",$AC16&amp;"|"&amp;AR16)</f>
        <v/>
      </c>
      <c r="AS47" s="56" t="str">
        <f t="shared" si="102"/>
        <v>prop,701,1|20</v>
      </c>
      <c r="AT47" s="56" t="str">
        <f t="shared" si="103"/>
        <v/>
      </c>
      <c r="AU47" s="56" t="str">
        <f t="shared" si="104"/>
        <v>prop,701,1|20</v>
      </c>
      <c r="AV47" s="56" t="str">
        <f t="shared" ref="AV47" si="165">IF(OR($AC16="",AV16=""),"",$AC16&amp;"|"&amp;AV16)</f>
        <v/>
      </c>
      <c r="AW47" s="56" t="str">
        <f t="shared" si="106"/>
        <v>prop,701,1|1</v>
      </c>
      <c r="AX47" s="56" t="str">
        <f t="shared" ref="AX47" si="166">IF(OR($AC16="",AX16=""),"",$AC16&amp;"|"&amp;AX16)</f>
        <v/>
      </c>
      <c r="AY47" s="56" t="str">
        <f t="shared" si="108"/>
        <v>prop,704,10|w</v>
      </c>
      <c r="AZ47" s="56" t="str">
        <f t="shared" si="109"/>
        <v/>
      </c>
      <c r="BA47" s="56" t="str">
        <f t="shared" si="110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7</v>
      </c>
      <c r="C48" s="53">
        <f t="shared" si="5"/>
        <v>4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prop,202,2|50;prop,203,1|45;prop,204,1|5</v>
      </c>
      <c r="J48" s="56">
        <v>10545</v>
      </c>
      <c r="K48" s="56" t="str">
        <f t="shared" si="79"/>
        <v>cash,200|100;cash,250|25;cash,300|10;cash,400|5;prop,704,5|300;prop,704,10|150;pack,703|350;pack,408|100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82"/>
        <v>pack,701|140;pack,702|30;coin,950|10000;pack,10345|10000;pack,10545|10000</v>
      </c>
      <c r="O48" s="53">
        <v>80045</v>
      </c>
      <c r="P48" s="53">
        <f t="shared" ref="P48:R48" si="167">O48+100</f>
        <v>80145</v>
      </c>
      <c r="Q48" s="53">
        <f t="shared" si="167"/>
        <v>80245</v>
      </c>
      <c r="R48" s="53">
        <f t="shared" si="167"/>
        <v>80345</v>
      </c>
      <c r="S48" s="56" t="str">
        <f>IF(B48&gt;5,VLOOKUP(B48,随机目标!$BC$2:$BF$17,4,0)&amp;"|"&amp;$AH$18&amp;";","")&amp;K48</f>
        <v>pack,304|20;cash,200|100;cash,250|25;cash,300|10;cash,400|5;prop,704,5|300;prop,704,10|150;pack,703|350;pack,408|100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pack,302|100;pack,303|10;pack,701|140;pack,702|30;coin,950|10000;pack,10345|10000;pack,10545|10000</v>
      </c>
      <c r="W48" s="53" t="s">
        <v>2024</v>
      </c>
      <c r="X48" s="53"/>
      <c r="Y48" s="53"/>
      <c r="AA48" s="50" t="s">
        <v>230</v>
      </c>
      <c r="AD48" s="56" t="str">
        <f t="shared" si="88"/>
        <v/>
      </c>
      <c r="AE48" s="56" t="str">
        <f t="shared" si="89"/>
        <v>cash,200|100;cash,250|25;cash,300|10;cash,400|5;prop,704,5|300;prop,704,10|150</v>
      </c>
      <c r="AF48" s="56" t="str">
        <f t="shared" si="88"/>
        <v/>
      </c>
      <c r="AG48" s="56" t="str">
        <f t="shared" si="90"/>
        <v>cash,200|100;cash,250|25;cash,300|10;cash,400|5;prop,704,5|300;prop,704,10|150</v>
      </c>
      <c r="AH48" s="56" t="str">
        <f t="shared" ref="AH48" si="168">IF(OR($AC17="",AH17=""),"",$AC17&amp;"|"&amp;AH17)</f>
        <v/>
      </c>
      <c r="AI48" s="56" t="str">
        <f t="shared" si="92"/>
        <v>cash,200|100;cash,250|25;cash,300|10;cash,400|5;prop,704,5|300;prop,704,10|150</v>
      </c>
      <c r="AJ48" s="56" t="str">
        <f t="shared" ref="AJ48" si="169">IF(OR($AC17="",AJ17=""),"",$AC17&amp;"|"&amp;AJ17)</f>
        <v/>
      </c>
      <c r="AK48" s="56" t="str">
        <f t="shared" si="94"/>
        <v>prop,704,2|150</v>
      </c>
      <c r="AL48" s="56" t="str">
        <f t="shared" ref="AL48" si="170">IF(OR($AC17="",AL17=""),"",$AC17&amp;"|"&amp;AL17)</f>
        <v/>
      </c>
      <c r="AM48" s="56" t="str">
        <f t="shared" si="96"/>
        <v>prop,704,2|150</v>
      </c>
      <c r="AN48" s="56" t="str">
        <f t="shared" si="97"/>
        <v/>
      </c>
      <c r="AO48" s="56" t="str">
        <f t="shared" si="98"/>
        <v>prop,704,2|200</v>
      </c>
      <c r="AP48" s="56" t="str">
        <f t="shared" ref="AP48" si="171">IF(OR($AC17="",AP17=""),"",$AC17&amp;"|"&amp;AP17)</f>
        <v/>
      </c>
      <c r="AQ48" s="56" t="str">
        <f t="shared" si="100"/>
        <v>prop,701,1|20</v>
      </c>
      <c r="AR48" s="56" t="str">
        <f t="shared" ref="AR48" si="172">IF(OR($AC17="",AR17=""),"",$AC17&amp;"|"&amp;AR17)</f>
        <v/>
      </c>
      <c r="AS48" s="56" t="str">
        <f t="shared" si="102"/>
        <v>prop,701,1|20</v>
      </c>
      <c r="AT48" s="56" t="str">
        <f t="shared" si="103"/>
        <v/>
      </c>
      <c r="AU48" s="56" t="str">
        <f t="shared" si="104"/>
        <v>prop,701,1|20</v>
      </c>
      <c r="AV48" s="56" t="str">
        <f t="shared" ref="AV48" si="173">IF(OR($AC17="",AV17=""),"",$AC17&amp;"|"&amp;AV17)</f>
        <v/>
      </c>
      <c r="AW48" s="56" t="str">
        <f t="shared" si="106"/>
        <v>prop,701,1|1</v>
      </c>
      <c r="AX48" s="56" t="str">
        <f t="shared" ref="AX48" si="174">IF(OR($AC17="",AX17=""),"",$AC17&amp;"|"&amp;AX17)</f>
        <v/>
      </c>
      <c r="AY48" s="56" t="str">
        <f t="shared" si="108"/>
        <v>prop,704,10|w</v>
      </c>
      <c r="AZ48" s="56" t="str">
        <f t="shared" si="109"/>
        <v/>
      </c>
      <c r="BA48" s="56" t="str">
        <f t="shared" si="110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7</v>
      </c>
      <c r="C49" s="53">
        <f t="shared" si="5"/>
        <v>4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prop,202,2|50;prop,203,1|45;prop,204,1|5</v>
      </c>
      <c r="J49" s="56">
        <v>10546</v>
      </c>
      <c r="K49" s="56" t="str">
        <f t="shared" si="79"/>
        <v>cash,200|100;cash,250|25;cash,300|10;cash,400|5;prop,704,5|300;prop,704,10|150;pack,703|350;pack,408|100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82"/>
        <v>pack,701|140;pack,702|30;coin,960|10000;pack,10346|10000;pack,10546|10000</v>
      </c>
      <c r="O49" s="53">
        <v>80046</v>
      </c>
      <c r="P49" s="53">
        <f t="shared" ref="P49:R49" si="175">O49+100</f>
        <v>80146</v>
      </c>
      <c r="Q49" s="53">
        <f t="shared" si="175"/>
        <v>80246</v>
      </c>
      <c r="R49" s="53">
        <f t="shared" si="175"/>
        <v>80346</v>
      </c>
      <c r="S49" s="56" t="str">
        <f>IF(B49&gt;5,VLOOKUP(B49,随机目标!$BC$2:$BF$17,4,0)&amp;"|"&amp;$AH$18&amp;";","")&amp;K49</f>
        <v>pack,304|20;cash,200|100;cash,250|25;cash,300|10;cash,400|5;prop,704,5|300;prop,704,10|150;pack,703|350;pack,408|100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pack,302|100;pack,303|10;pack,701|140;pack,702|30;coin,960|10000;pack,10346|10000;pack,10546|10000</v>
      </c>
      <c r="W49" s="53" t="s">
        <v>2024</v>
      </c>
      <c r="X49" s="53"/>
      <c r="Y49" s="53"/>
      <c r="AA49" s="50" t="s">
        <v>228</v>
      </c>
      <c r="AD49" s="56" t="str">
        <f t="shared" si="88"/>
        <v/>
      </c>
      <c r="AE49" s="56" t="str">
        <f t="shared" si="89"/>
        <v>cash,200|100;cash,250|25;cash,300|10;cash,400|5;prop,704,5|300;prop,704,10|150</v>
      </c>
      <c r="AF49" s="56" t="str">
        <f t="shared" si="88"/>
        <v/>
      </c>
      <c r="AG49" s="56" t="str">
        <f t="shared" si="90"/>
        <v>cash,200|100;cash,250|25;cash,300|10;cash,400|5;prop,704,5|300;prop,704,10|150</v>
      </c>
      <c r="AH49" s="56" t="str">
        <f t="shared" ref="AH49" si="176">IF(OR($AC18="",AH18=""),"",$AC18&amp;"|"&amp;AH18)</f>
        <v/>
      </c>
      <c r="AI49" s="56" t="str">
        <f t="shared" si="92"/>
        <v>cash,200|100;cash,250|25;cash,300|10;cash,400|5;prop,704,5|300;prop,704,10|150</v>
      </c>
      <c r="AJ49" s="56" t="str">
        <f t="shared" ref="AJ49" si="177">IF(OR($AC18="",AJ18=""),"",$AC18&amp;"|"&amp;AJ18)</f>
        <v/>
      </c>
      <c r="AK49" s="56" t="str">
        <f t="shared" si="94"/>
        <v>prop,704,2|150</v>
      </c>
      <c r="AL49" s="56" t="str">
        <f t="shared" ref="AL49" si="178">IF(OR($AC18="",AL18=""),"",$AC18&amp;"|"&amp;AL18)</f>
        <v/>
      </c>
      <c r="AM49" s="56" t="str">
        <f t="shared" si="96"/>
        <v>prop,704,2|150</v>
      </c>
      <c r="AN49" s="56" t="str">
        <f t="shared" si="97"/>
        <v/>
      </c>
      <c r="AO49" s="56" t="str">
        <f t="shared" si="98"/>
        <v>prop,704,2|200</v>
      </c>
      <c r="AP49" s="56" t="str">
        <f t="shared" ref="AP49" si="179">IF(OR($AC18="",AP18=""),"",$AC18&amp;"|"&amp;AP18)</f>
        <v/>
      </c>
      <c r="AQ49" s="56" t="str">
        <f t="shared" si="100"/>
        <v>prop,701,1|20</v>
      </c>
      <c r="AR49" s="56" t="str">
        <f t="shared" ref="AR49" si="180">IF(OR($AC18="",AR18=""),"",$AC18&amp;"|"&amp;AR18)</f>
        <v/>
      </c>
      <c r="AS49" s="56" t="str">
        <f t="shared" si="102"/>
        <v>prop,701,1|20</v>
      </c>
      <c r="AT49" s="56" t="str">
        <f t="shared" si="103"/>
        <v/>
      </c>
      <c r="AU49" s="56" t="str">
        <f t="shared" si="104"/>
        <v>prop,701,1|20</v>
      </c>
      <c r="AV49" s="56" t="str">
        <f t="shared" ref="AV49" si="181">IF(OR($AC18="",AV18=""),"",$AC18&amp;"|"&amp;AV18)</f>
        <v/>
      </c>
      <c r="AW49" s="56" t="str">
        <f t="shared" si="106"/>
        <v>prop,701,1|1</v>
      </c>
      <c r="AX49" s="56" t="str">
        <f t="shared" ref="AX49" si="182">IF(OR($AC18="",AX18=""),"",$AC18&amp;"|"&amp;AX18)</f>
        <v/>
      </c>
      <c r="AY49" s="56" t="str">
        <f t="shared" si="108"/>
        <v>prop,704,10|w</v>
      </c>
      <c r="AZ49" s="56" t="str">
        <f t="shared" si="109"/>
        <v/>
      </c>
      <c r="BA49" s="56" t="str">
        <f t="shared" si="110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5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cash,200|100;cash,250|25;cash,300|10;cash,400|5;prop,704,5|300;prop,704,10|150;pack,703|350;pack,408|100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82"/>
        <v>pack,701|140;pack,702|30;coin,970|10000;pack,10347|10000;pack,10547|10000</v>
      </c>
      <c r="O50" s="53">
        <v>80047</v>
      </c>
      <c r="P50" s="53">
        <f t="shared" ref="P50:R50" si="183">O50+100</f>
        <v>80147</v>
      </c>
      <c r="Q50" s="53">
        <f t="shared" si="183"/>
        <v>80247</v>
      </c>
      <c r="R50" s="53">
        <f t="shared" si="183"/>
        <v>80347</v>
      </c>
      <c r="S50" s="56" t="str">
        <f>IF(B50&gt;5,VLOOKUP(B50,随机目标!$BC$2:$BF$17,4,0)&amp;"|"&amp;$AH$18&amp;";","")&amp;K50</f>
        <v>pack,304|20;cash,200|100;cash,250|25;cash,300|10;cash,400|5;prop,704,5|300;prop,704,10|150;pack,703|350;pack,408|100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pack,302|100;pack,303|10;pack,701|140;pack,702|30;coin,970|10000;pack,10347|10000;pack,10547|10000</v>
      </c>
      <c r="W50" s="53" t="s">
        <v>2024</v>
      </c>
      <c r="X50" s="53"/>
      <c r="Y50" s="53"/>
      <c r="AA50" s="50" t="s">
        <v>250</v>
      </c>
      <c r="AD50" s="56" t="str">
        <f t="shared" si="88"/>
        <v/>
      </c>
      <c r="AE50" s="56" t="str">
        <f t="shared" si="89"/>
        <v>cash,200|100;cash,250|25;cash,300|10;cash,400|5;prop,704,5|300;prop,704,10|150</v>
      </c>
      <c r="AF50" s="56" t="str">
        <f t="shared" si="88"/>
        <v/>
      </c>
      <c r="AG50" s="56" t="str">
        <f t="shared" si="90"/>
        <v>cash,200|100;cash,250|25;cash,300|10;cash,400|5;prop,704,5|300;prop,704,10|150</v>
      </c>
      <c r="AH50" s="56" t="str">
        <f t="shared" ref="AH50" si="184">IF(OR($AC19="",AH19=""),"",$AC19&amp;"|"&amp;AH19)</f>
        <v/>
      </c>
      <c r="AI50" s="56" t="str">
        <f t="shared" si="92"/>
        <v>cash,200|100;cash,250|25;cash,300|10;cash,400|5;prop,704,5|300;prop,704,10|150</v>
      </c>
      <c r="AJ50" s="56" t="str">
        <f t="shared" ref="AJ50" si="185">IF(OR($AC19="",AJ19=""),"",$AC19&amp;"|"&amp;AJ19)</f>
        <v/>
      </c>
      <c r="AK50" s="56" t="str">
        <f t="shared" si="94"/>
        <v>prop,704,2|150</v>
      </c>
      <c r="AL50" s="56" t="str">
        <f t="shared" ref="AL50" si="186">IF(OR($AC19="",AL19=""),"",$AC19&amp;"|"&amp;AL19)</f>
        <v/>
      </c>
      <c r="AM50" s="56" t="str">
        <f t="shared" si="96"/>
        <v>prop,704,2|150</v>
      </c>
      <c r="AN50" s="56" t="str">
        <f t="shared" si="97"/>
        <v/>
      </c>
      <c r="AO50" s="56" t="str">
        <f t="shared" si="98"/>
        <v>prop,704,2|200</v>
      </c>
      <c r="AP50" s="56" t="str">
        <f t="shared" ref="AP50" si="187">IF(OR($AC19="",AP19=""),"",$AC19&amp;"|"&amp;AP19)</f>
        <v/>
      </c>
      <c r="AQ50" s="56" t="str">
        <f t="shared" si="100"/>
        <v>prop,701,1|20</v>
      </c>
      <c r="AR50" s="56" t="str">
        <f t="shared" ref="AR50" si="188">IF(OR($AC19="",AR19=""),"",$AC19&amp;"|"&amp;AR19)</f>
        <v>pack,701|40</v>
      </c>
      <c r="AS50" s="56" t="str">
        <f t="shared" si="102"/>
        <v>prop,701,1|20;pack,701|40</v>
      </c>
      <c r="AT50" s="56" t="str">
        <f t="shared" si="103"/>
        <v>pack,701|65</v>
      </c>
      <c r="AU50" s="56" t="str">
        <f t="shared" si="104"/>
        <v>prop,701,1|20;pack,701|65</v>
      </c>
      <c r="AV50" s="56" t="str">
        <f t="shared" ref="AV50" si="189">IF(OR($AC19="",AV19=""),"",$AC19&amp;"|"&amp;AV19)</f>
        <v/>
      </c>
      <c r="AW50" s="56" t="str">
        <f t="shared" si="106"/>
        <v>prop,701,1|1</v>
      </c>
      <c r="AX50" s="56" t="str">
        <f t="shared" ref="AX50" si="190">IF(OR($AC19="",AX19=""),"",$AC19&amp;"|"&amp;AX19)</f>
        <v>pack,701|150</v>
      </c>
      <c r="AY50" s="56" t="str">
        <f t="shared" si="108"/>
        <v>prop,704,10|w;pack,701|150</v>
      </c>
      <c r="AZ50" s="56" t="str">
        <f t="shared" si="109"/>
        <v>pack,701|140</v>
      </c>
      <c r="BA50" s="56" t="str">
        <f t="shared" si="110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5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cash,200|100;cash,250|25;cash,300|10;cash,400|5;prop,704,5|300;prop,704,10|150;pack,703|350;pack,408|100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82"/>
        <v>pack,701|140;pack,702|30;coin,980|10000;pack,10348|10000;pack,10548|10000</v>
      </c>
      <c r="O51" s="53">
        <v>80048</v>
      </c>
      <c r="P51" s="53">
        <f t="shared" ref="P51:R51" si="191">O51+100</f>
        <v>80148</v>
      </c>
      <c r="Q51" s="53">
        <f t="shared" si="191"/>
        <v>80248</v>
      </c>
      <c r="R51" s="53">
        <f t="shared" si="191"/>
        <v>80348</v>
      </c>
      <c r="S51" s="56" t="str">
        <f>IF(B51&gt;5,VLOOKUP(B51,随机目标!$BC$2:$BF$17,4,0)&amp;"|"&amp;$AH$18&amp;";","")&amp;K51</f>
        <v>pack,304|20;cash,200|100;cash,250|25;cash,300|10;cash,400|5;prop,704,5|300;prop,704,10|150;pack,703|350;pack,408|100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pack,302|100;pack,303|10;pack,701|140;pack,702|30;coin,980|10000;pack,10348|10000;pack,10548|10000</v>
      </c>
      <c r="W51" s="53" t="s">
        <v>2024</v>
      </c>
      <c r="X51" s="53"/>
      <c r="Y51" s="53"/>
      <c r="AA51" s="50" t="s">
        <v>251</v>
      </c>
      <c r="AD51" s="56" t="str">
        <f t="shared" si="88"/>
        <v/>
      </c>
      <c r="AE51" s="56" t="str">
        <f t="shared" si="89"/>
        <v>cash,200|100;cash,250|25;cash,300|10;cash,400|5;prop,704,5|300;prop,704,10|150</v>
      </c>
      <c r="AF51" s="56" t="str">
        <f t="shared" si="88"/>
        <v/>
      </c>
      <c r="AG51" s="56" t="str">
        <f t="shared" si="90"/>
        <v>cash,200|100;cash,250|25;cash,300|10;cash,400|5;prop,704,5|300;prop,704,10|150</v>
      </c>
      <c r="AH51" s="56" t="str">
        <f t="shared" ref="AH51" si="192">IF(OR($AC20="",AH20=""),"",$AC20&amp;"|"&amp;AH20)</f>
        <v/>
      </c>
      <c r="AI51" s="56" t="str">
        <f t="shared" si="92"/>
        <v>cash,200|100;cash,250|25;cash,300|10;cash,400|5;prop,704,5|300;prop,704,10|150</v>
      </c>
      <c r="AJ51" s="56" t="str">
        <f t="shared" ref="AJ51" si="193">IF(OR($AC20="",AJ20=""),"",$AC20&amp;"|"&amp;AJ20)</f>
        <v/>
      </c>
      <c r="AK51" s="56" t="str">
        <f t="shared" si="94"/>
        <v>prop,704,2|150</v>
      </c>
      <c r="AL51" s="56" t="str">
        <f t="shared" ref="AL51" si="194">IF(OR($AC20="",AL20=""),"",$AC20&amp;"|"&amp;AL20)</f>
        <v>pack,702|90</v>
      </c>
      <c r="AM51" s="56" t="str">
        <f t="shared" si="96"/>
        <v>prop,704,2|150;pack,702|90</v>
      </c>
      <c r="AN51" s="56" t="str">
        <f t="shared" si="97"/>
        <v>pack,702|120</v>
      </c>
      <c r="AO51" s="56" t="str">
        <f t="shared" si="98"/>
        <v>prop,704,2|200;pack,702|120</v>
      </c>
      <c r="AP51" s="56" t="str">
        <f t="shared" ref="AP51" si="195">IF(OR($AC20="",AP20=""),"",$AC20&amp;"|"&amp;AP20)</f>
        <v/>
      </c>
      <c r="AQ51" s="56" t="str">
        <f t="shared" si="100"/>
        <v>prop,701,1|20</v>
      </c>
      <c r="AR51" s="56" t="str">
        <f t="shared" ref="AR51" si="196">IF(OR($AC20="",AR20=""),"",$AC20&amp;"|"&amp;AR20)</f>
        <v>pack,702|40</v>
      </c>
      <c r="AS51" s="56" t="str">
        <f t="shared" si="102"/>
        <v>prop,701,1|20;pack,701|40;pack,702|40</v>
      </c>
      <c r="AT51" s="56" t="str">
        <f t="shared" si="103"/>
        <v>pack,702|65</v>
      </c>
      <c r="AU51" s="56" t="str">
        <f t="shared" si="104"/>
        <v>prop,701,1|20;pack,701|65;pack,702|65</v>
      </c>
      <c r="AV51" s="56" t="str">
        <f t="shared" ref="AV51" si="197">IF(OR($AC20="",AV20=""),"",$AC20&amp;"|"&amp;AV20)</f>
        <v/>
      </c>
      <c r="AW51" s="56" t="str">
        <f t="shared" si="106"/>
        <v>prop,701,1|1</v>
      </c>
      <c r="AX51" s="56" t="str">
        <f t="shared" ref="AX51" si="198">IF(OR($AC20="",AX20=""),"",$AC20&amp;"|"&amp;AX20)</f>
        <v>pack,702|30</v>
      </c>
      <c r="AY51" s="56" t="str">
        <f t="shared" si="108"/>
        <v>prop,704,10|w;pack,701|150;pack,702|30</v>
      </c>
      <c r="AZ51" s="56" t="str">
        <f t="shared" si="109"/>
        <v>pack,702|30</v>
      </c>
      <c r="BA51" s="56" t="str">
        <f t="shared" si="110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5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cash,200|100;cash,250|25;cash,300|10;cash,400|5;prop,704,5|300;prop,704,10|150;pack,703|350;pack,408|100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82"/>
        <v>pack,701|140;pack,702|30;coin,990|10000;pack,10349|10000;pack,10549|10000</v>
      </c>
      <c r="O52" s="53">
        <v>80049</v>
      </c>
      <c r="P52" s="53">
        <f t="shared" ref="P52:R52" si="199">O52+100</f>
        <v>80149</v>
      </c>
      <c r="Q52" s="53">
        <f t="shared" si="199"/>
        <v>80249</v>
      </c>
      <c r="R52" s="53">
        <f t="shared" si="199"/>
        <v>80349</v>
      </c>
      <c r="S52" s="56" t="str">
        <f>IF(B52&gt;5,VLOOKUP(B52,随机目标!$BC$2:$BF$17,4,0)&amp;"|"&amp;$AH$18&amp;";","")&amp;K52</f>
        <v>pack,304|20;cash,200|100;cash,250|25;cash,300|10;cash,400|5;prop,704,5|300;prop,704,10|150;pack,703|350;pack,408|100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pack,302|100;pack,303|10;pack,701|140;pack,702|30;coin,990|10000;pack,10349|10000;pack,10549|10000</v>
      </c>
      <c r="W52" s="53" t="s">
        <v>2024</v>
      </c>
      <c r="X52" s="53"/>
      <c r="Y52" s="53"/>
      <c r="AA52" s="50" t="s">
        <v>252</v>
      </c>
      <c r="AD52" s="56" t="str">
        <f t="shared" si="88"/>
        <v>pack,703|250</v>
      </c>
      <c r="AE52" s="56" t="str">
        <f t="shared" si="89"/>
        <v>cash,200|100;cash,250|25;cash,300|10;cash,400|5;prop,704,5|300;prop,704,10|150;pack,703|250</v>
      </c>
      <c r="AF52" s="56" t="str">
        <f t="shared" si="88"/>
        <v>pack,703|250</v>
      </c>
      <c r="AG52" s="56" t="str">
        <f t="shared" si="90"/>
        <v>cash,200|100;cash,250|25;cash,300|10;cash,400|5;prop,704,5|300;prop,704,10|150;pack,703|250</v>
      </c>
      <c r="AH52" s="56" t="str">
        <f t="shared" ref="AH52" si="200">IF(OR($AC21="",AH21=""),"",$AC21&amp;"|"&amp;AH21)</f>
        <v>pack,703|350</v>
      </c>
      <c r="AI52" s="56" t="str">
        <f t="shared" si="92"/>
        <v>cash,200|100;cash,250|25;cash,300|10;cash,400|5;prop,704,5|300;prop,704,10|150;pack,703|350</v>
      </c>
      <c r="AJ52" s="56" t="str">
        <f t="shared" ref="AJ52" si="201">IF(OR($AC21="",AJ21=""),"",$AC21&amp;"|"&amp;AJ21)</f>
        <v/>
      </c>
      <c r="AK52" s="56" t="str">
        <f t="shared" si="94"/>
        <v>prop,704,2|150</v>
      </c>
      <c r="AL52" s="56" t="str">
        <f t="shared" ref="AL52" si="202">IF(OR($AC21="",AL21=""),"",$AC21&amp;"|"&amp;AL21)</f>
        <v>pack,703|30</v>
      </c>
      <c r="AM52" s="56" t="str">
        <f t="shared" si="96"/>
        <v>prop,704,2|150;pack,702|90;pack,703|30</v>
      </c>
      <c r="AN52" s="56" t="str">
        <f t="shared" si="97"/>
        <v>pack,703|40</v>
      </c>
      <c r="AO52" s="56" t="str">
        <f t="shared" si="98"/>
        <v>prop,704,2|200;pack,702|120;pack,703|40</v>
      </c>
      <c r="AP52" s="56" t="str">
        <f t="shared" ref="AP52" si="203">IF(OR($AC21="",AP21=""),"",$AC21&amp;"|"&amp;AP21)</f>
        <v/>
      </c>
      <c r="AQ52" s="56" t="str">
        <f t="shared" si="100"/>
        <v>prop,701,1|20</v>
      </c>
      <c r="AR52" s="56" t="str">
        <f t="shared" ref="AR52" si="204">IF(OR($AC21="",AR21=""),"",$AC21&amp;"|"&amp;AR21)</f>
        <v/>
      </c>
      <c r="AS52" s="56" t="str">
        <f t="shared" si="102"/>
        <v>prop,701,1|20;pack,701|40;pack,702|40</v>
      </c>
      <c r="AT52" s="56" t="str">
        <f t="shared" si="103"/>
        <v/>
      </c>
      <c r="AU52" s="56" t="str">
        <f t="shared" si="104"/>
        <v>prop,701,1|20;pack,701|65;pack,702|65</v>
      </c>
      <c r="AV52" s="56" t="str">
        <f t="shared" ref="AV52" si="205">IF(OR($AC21="",AV21=""),"",$AC21&amp;"|"&amp;AV21)</f>
        <v/>
      </c>
      <c r="AW52" s="56" t="str">
        <f t="shared" si="106"/>
        <v>prop,701,1|1</v>
      </c>
      <c r="AX52" s="56" t="str">
        <f t="shared" ref="AX52" si="206">IF(OR($AC21="",AX21=""),"",$AC21&amp;"|"&amp;AX21)</f>
        <v/>
      </c>
      <c r="AY52" s="56" t="str">
        <f t="shared" si="108"/>
        <v>prop,704,10|w;pack,701|150;pack,702|30</v>
      </c>
      <c r="AZ52" s="56" t="str">
        <f t="shared" si="109"/>
        <v/>
      </c>
      <c r="BA52" s="56" t="str">
        <f t="shared" si="110"/>
        <v>pack,701|140;pack,702|30</v>
      </c>
    </row>
    <row r="53" spans="1:58">
      <c r="A53" s="53">
        <f>怪物产出!A53</f>
        <v>50</v>
      </c>
      <c r="B53" s="53">
        <f>怪物产出!B53</f>
        <v>8</v>
      </c>
      <c r="C53" s="53">
        <f t="shared" si="5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cash,200|100;cash,250|25;cash,300|10;cash,400|5;prop,704,5|300;prop,704,10|150;pack,703|350;pack,408|100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82"/>
        <v>pack,701|140;pack,702|30;coin,1000|10000;pack,10350|10000;pack,10550|10000</v>
      </c>
      <c r="O53" s="53">
        <v>80050</v>
      </c>
      <c r="P53" s="53">
        <f t="shared" ref="P53:R53" si="207">O53+100</f>
        <v>80150</v>
      </c>
      <c r="Q53" s="53">
        <f t="shared" si="207"/>
        <v>80250</v>
      </c>
      <c r="R53" s="53">
        <f t="shared" si="207"/>
        <v>80350</v>
      </c>
      <c r="S53" s="56" t="str">
        <f>IF(B53&gt;5,VLOOKUP(B53,随机目标!$BC$2:$BF$17,4,0)&amp;"|"&amp;$AH$18&amp;";","")&amp;K53</f>
        <v>pack,304|20;cash,200|100;cash,250|25;cash,300|10;cash,400|5;prop,704,5|300;prop,704,10|150;pack,703|350;pack,408|100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pack,302|100;pack,303|10;pack,701|140;pack,702|30;coin,1000|10000;pack,10350|10000;pack,10550|10000</v>
      </c>
      <c r="W53" s="53" t="s">
        <v>2024</v>
      </c>
      <c r="X53" s="53"/>
      <c r="Y53" s="53"/>
      <c r="AA53" s="50" t="s">
        <v>1994</v>
      </c>
      <c r="AD53" s="56" t="str">
        <f t="shared" si="88"/>
        <v/>
      </c>
      <c r="AE53" s="56" t="str">
        <f t="shared" si="89"/>
        <v>cash,200|100;cash,250|25;cash,300|10;cash,400|5;prop,704,5|300;prop,704,10|150;pack,703|250</v>
      </c>
      <c r="AF53" s="56" t="str">
        <f t="shared" si="88"/>
        <v/>
      </c>
      <c r="AG53" s="56" t="str">
        <f t="shared" si="90"/>
        <v>cash,200|100;cash,250|25;cash,300|10;cash,400|5;prop,704,5|300;prop,704,10|150;pack,703|250</v>
      </c>
      <c r="AH53" s="56" t="str">
        <f t="shared" ref="AH53" si="208">IF(OR($AC22="",AH22=""),"",$AC22&amp;"|"&amp;AH22)</f>
        <v/>
      </c>
      <c r="AI53" s="56" t="str">
        <f t="shared" si="92"/>
        <v>cash,200|100;cash,250|25;cash,300|10;cash,400|5;prop,704,5|300;prop,704,10|150;pack,703|350</v>
      </c>
      <c r="AJ53" s="56" t="str">
        <f t="shared" ref="AJ53" si="209">IF(OR($AC22="",AJ22=""),"",$AC22&amp;"|"&amp;AJ22)</f>
        <v>pack,406|60</v>
      </c>
      <c r="AK53" s="56" t="str">
        <f t="shared" si="94"/>
        <v>prop,704,2|150;pack,406|60</v>
      </c>
      <c r="AL53" s="56" t="str">
        <f t="shared" ref="AL53" si="210">IF(OR($AC22="",AL22=""),"",$AC22&amp;"|"&amp;AL22)</f>
        <v>pack,406|60</v>
      </c>
      <c r="AM53" s="56" t="str">
        <f t="shared" si="96"/>
        <v>prop,704,2|150;pack,702|90;pack,703|30;pack,406|60</v>
      </c>
      <c r="AN53" s="56" t="str">
        <f t="shared" si="97"/>
        <v>pack,406|60</v>
      </c>
      <c r="AO53" s="56" t="str">
        <f t="shared" si="98"/>
        <v>prop,704,2|200;pack,702|120;pack,703|40;pack,406|60</v>
      </c>
      <c r="AP53" s="56" t="str">
        <f t="shared" ref="AP53" si="211">IF(OR($AC22="",AP22=""),"",$AC22&amp;"|"&amp;AP22)</f>
        <v/>
      </c>
      <c r="AQ53" s="56" t="str">
        <f t="shared" si="100"/>
        <v>prop,701,1|20</v>
      </c>
      <c r="AR53" s="56" t="str">
        <f t="shared" ref="AR53" si="212">IF(OR($AC22="",AR22=""),"",$AC22&amp;"|"&amp;AR22)</f>
        <v/>
      </c>
      <c r="AS53" s="56" t="str">
        <f t="shared" si="102"/>
        <v>prop,701,1|20;pack,701|40;pack,702|40</v>
      </c>
      <c r="AT53" s="56" t="str">
        <f t="shared" si="103"/>
        <v/>
      </c>
      <c r="AU53" s="56" t="str">
        <f t="shared" si="104"/>
        <v>prop,701,1|20;pack,701|65;pack,702|65</v>
      </c>
      <c r="AV53" s="56" t="str">
        <f t="shared" ref="AV53" si="213">IF(OR($AC22="",AV22=""),"",$AC22&amp;"|"&amp;AV22)</f>
        <v/>
      </c>
      <c r="AW53" s="56" t="str">
        <f t="shared" si="106"/>
        <v>prop,701,1|1</v>
      </c>
      <c r="AX53" s="56" t="str">
        <f t="shared" ref="AX53" si="214">IF(OR($AC22="",AX22=""),"",$AC22&amp;"|"&amp;AX22)</f>
        <v/>
      </c>
      <c r="AY53" s="56" t="str">
        <f t="shared" si="108"/>
        <v>prop,704,10|w;pack,701|150;pack,702|30</v>
      </c>
      <c r="AZ53" s="56" t="str">
        <f t="shared" si="109"/>
        <v/>
      </c>
      <c r="BA53" s="56" t="str">
        <f t="shared" si="110"/>
        <v>pack,701|140;pack,702|30</v>
      </c>
    </row>
    <row r="54" spans="1:58">
      <c r="A54" s="53">
        <f>怪物产出!A54</f>
        <v>51</v>
      </c>
      <c r="B54" s="53">
        <f>怪物产出!B54</f>
        <v>8</v>
      </c>
      <c r="C54" s="53">
        <f t="shared" si="5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cash,200|100;cash,250|25;cash,300|10;cash,400|5;prop,704,5|300;prop,704,10|150;pack,703|350;pack,408|100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82"/>
        <v>pack,701|140;pack,702|30;coin,1010|10000;pack,10351|10000;pack,10551|10000</v>
      </c>
      <c r="O54" s="53">
        <v>80051</v>
      </c>
      <c r="P54" s="53">
        <f t="shared" ref="P54:R54" si="215">O54+100</f>
        <v>80151</v>
      </c>
      <c r="Q54" s="53">
        <f t="shared" si="215"/>
        <v>80251</v>
      </c>
      <c r="R54" s="53">
        <f t="shared" si="215"/>
        <v>80351</v>
      </c>
      <c r="S54" s="56" t="str">
        <f>IF(B54&gt;5,VLOOKUP(B54,随机目标!$BC$2:$BF$17,4,0)&amp;"|"&amp;$AH$18&amp;";","")&amp;K54</f>
        <v>pack,304|20;cash,200|100;cash,250|25;cash,300|10;cash,400|5;prop,704,5|300;prop,704,10|150;pack,703|350;pack,408|100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pack,302|100;pack,303|10;pack,701|140;pack,702|30;coin,1010|10000;pack,10351|10000;pack,10551|10000</v>
      </c>
      <c r="W54" s="53" t="s">
        <v>2024</v>
      </c>
      <c r="X54" s="53"/>
      <c r="Y54" s="53"/>
      <c r="AA54" s="50" t="s">
        <v>1995</v>
      </c>
      <c r="AD54" s="56" t="str">
        <f t="shared" si="88"/>
        <v/>
      </c>
      <c r="AE54" s="56" t="str">
        <f t="shared" si="89"/>
        <v>cash,200|100;cash,250|25;cash,300|10;cash,400|5;prop,704,5|300;prop,704,10|150;pack,703|250</v>
      </c>
      <c r="AF54" s="56" t="str">
        <f t="shared" si="88"/>
        <v/>
      </c>
      <c r="AG54" s="56" t="str">
        <f t="shared" si="90"/>
        <v>cash,200|100;cash,250|25;cash,300|10;cash,400|5;prop,704,5|300;prop,704,10|150;pack,703|250</v>
      </c>
      <c r="AH54" s="56" t="str">
        <f t="shared" ref="AH54" si="216">IF(OR($AC23="",AH23=""),"",$AC23&amp;"|"&amp;AH23)</f>
        <v/>
      </c>
      <c r="AI54" s="56" t="str">
        <f t="shared" si="92"/>
        <v>cash,200|100;cash,250|25;cash,300|10;cash,400|5;prop,704,5|300;prop,704,10|150;pack,703|350</v>
      </c>
      <c r="AJ54" s="56" t="str">
        <f t="shared" ref="AJ54" si="217">IF(OR($AC23="",AJ23=""),"",$AC23&amp;"|"&amp;AJ23)</f>
        <v>pack,407|10</v>
      </c>
      <c r="AK54" s="56" t="str">
        <f t="shared" si="94"/>
        <v>prop,704,2|150;pack,406|60;pack,407|10</v>
      </c>
      <c r="AL54" s="56" t="str">
        <f t="shared" ref="AL54" si="218">IF(OR($AC23="",AL23=""),"",$AC23&amp;"|"&amp;AL23)</f>
        <v>pack,407|10</v>
      </c>
      <c r="AM54" s="56" t="str">
        <f t="shared" si="96"/>
        <v>prop,704,2|150;pack,702|90;pack,703|30;pack,406|60;pack,407|10</v>
      </c>
      <c r="AN54" s="56" t="str">
        <f t="shared" si="97"/>
        <v>pack,407|20</v>
      </c>
      <c r="AO54" s="56" t="str">
        <f t="shared" si="98"/>
        <v>prop,704,2|200;pack,702|120;pack,703|40;pack,406|60;pack,407|20</v>
      </c>
      <c r="AP54" s="56" t="str">
        <f t="shared" ref="AP54" si="219">IF(OR($AC23="",AP23=""),"",$AC23&amp;"|"&amp;AP23)</f>
        <v/>
      </c>
      <c r="AQ54" s="56" t="str">
        <f t="shared" si="100"/>
        <v>prop,701,1|20</v>
      </c>
      <c r="AR54" s="56" t="str">
        <f t="shared" ref="AR54" si="220">IF(OR($AC23="",AR23=""),"",$AC23&amp;"|"&amp;AR23)</f>
        <v/>
      </c>
      <c r="AS54" s="56" t="str">
        <f t="shared" si="102"/>
        <v>prop,701,1|20;pack,701|40;pack,702|40</v>
      </c>
      <c r="AT54" s="56" t="str">
        <f t="shared" si="103"/>
        <v/>
      </c>
      <c r="AU54" s="56" t="str">
        <f t="shared" si="104"/>
        <v>prop,701,1|20;pack,701|65;pack,702|65</v>
      </c>
      <c r="AV54" s="56" t="str">
        <f t="shared" ref="AV54" si="221">IF(OR($AC23="",AV23=""),"",$AC23&amp;"|"&amp;AV23)</f>
        <v/>
      </c>
      <c r="AW54" s="56" t="str">
        <f t="shared" si="106"/>
        <v>prop,701,1|1</v>
      </c>
      <c r="AX54" s="56" t="str">
        <f t="shared" ref="AX54" si="222">IF(OR($AC23="",AX23=""),"",$AC23&amp;"|"&amp;AX23)</f>
        <v/>
      </c>
      <c r="AY54" s="56" t="str">
        <f t="shared" si="108"/>
        <v>prop,704,10|w;pack,701|150;pack,702|30</v>
      </c>
      <c r="AZ54" s="56" t="str">
        <f t="shared" si="109"/>
        <v/>
      </c>
      <c r="BA54" s="56" t="str">
        <f t="shared" si="110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5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cash,200|100;cash,250|25;cash,300|10;cash,400|5;prop,704,5|300;prop,704,10|150;pack,703|350;pack,408|100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82"/>
        <v>pack,701|140;pack,702|30;coin,1020|10000;pack,10352|10000;pack,10552|10000</v>
      </c>
      <c r="O55" s="53">
        <v>80052</v>
      </c>
      <c r="P55" s="53">
        <f t="shared" ref="P55:R55" si="223">O55+100</f>
        <v>80152</v>
      </c>
      <c r="Q55" s="53">
        <f t="shared" si="223"/>
        <v>80252</v>
      </c>
      <c r="R55" s="53">
        <f t="shared" si="223"/>
        <v>80352</v>
      </c>
      <c r="S55" s="56" t="str">
        <f>IF(B55&gt;5,VLOOKUP(B55,随机目标!$BC$2:$BF$17,4,0)&amp;"|"&amp;$AH$18&amp;";","")&amp;K55</f>
        <v>pack,304|20;cash,200|100;cash,250|25;cash,300|10;cash,400|5;prop,704,5|300;prop,704,10|150;pack,703|350;pack,408|100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pack,302|100;pack,303|10;pack,701|140;pack,702|30;coin,1020|10000;pack,10352|10000;pack,10552|10000</v>
      </c>
      <c r="W55" s="53" t="s">
        <v>2024</v>
      </c>
      <c r="X55" s="53"/>
      <c r="Y55" s="53"/>
      <c r="AA55" s="50" t="s">
        <v>1996</v>
      </c>
      <c r="AD55" s="56" t="str">
        <f t="shared" si="88"/>
        <v/>
      </c>
      <c r="AE55" s="56" t="str">
        <f t="shared" si="89"/>
        <v>cash,200|100;cash,250|25;cash,300|10;cash,400|5;prop,704,5|300;prop,704,10|150;pack,703|250</v>
      </c>
      <c r="AF55" s="56" t="str">
        <f t="shared" si="88"/>
        <v/>
      </c>
      <c r="AG55" s="56" t="str">
        <f t="shared" si="90"/>
        <v>cash,200|100;cash,250|25;cash,300|10;cash,400|5;prop,704,5|300;prop,704,10|150;pack,703|250</v>
      </c>
      <c r="AH55" s="56" t="str">
        <f t="shared" ref="AH55" si="224">IF(OR($AC24="",AH24=""),"",$AC24&amp;"|"&amp;AH24)</f>
        <v>pack,408|100</v>
      </c>
      <c r="AI55" s="56" t="str">
        <f t="shared" si="92"/>
        <v>cash,200|100;cash,250|25;cash,300|10;cash,400|5;prop,704,5|300;prop,704,10|150;pack,703|350;pack,408|100</v>
      </c>
      <c r="AJ55" s="56" t="str">
        <f t="shared" ref="AJ55" si="225">IF(OR($AC24="",AJ24=""),"",$AC24&amp;"|"&amp;AJ24)</f>
        <v/>
      </c>
      <c r="AK55" s="56" t="str">
        <f t="shared" si="94"/>
        <v>prop,704,2|150;pack,406|60;pack,407|10</v>
      </c>
      <c r="AL55" s="56" t="str">
        <f t="shared" ref="AL55" si="226">IF(OR($AC24="",AL24=""),"",$AC24&amp;"|"&amp;AL24)</f>
        <v/>
      </c>
      <c r="AM55" s="56" t="str">
        <f t="shared" si="96"/>
        <v>prop,704,2|150;pack,702|90;pack,703|30;pack,406|60;pack,407|10</v>
      </c>
      <c r="AN55" s="56" t="str">
        <f t="shared" si="97"/>
        <v/>
      </c>
      <c r="AO55" s="56" t="str">
        <f t="shared" si="98"/>
        <v>prop,704,2|200;pack,702|120;pack,703|40;pack,406|60;pack,407|20</v>
      </c>
      <c r="AP55" s="56" t="str">
        <f t="shared" ref="AP55" si="227">IF(OR($AC24="",AP24=""),"",$AC24&amp;"|"&amp;AP24)</f>
        <v/>
      </c>
      <c r="AQ55" s="56" t="str">
        <f t="shared" si="100"/>
        <v>prop,701,1|20</v>
      </c>
      <c r="AR55" s="56" t="str">
        <f t="shared" ref="AR55" si="228">IF(OR($AC24="",AR24=""),"",$AC24&amp;"|"&amp;AR24)</f>
        <v/>
      </c>
      <c r="AS55" s="56" t="str">
        <f t="shared" si="102"/>
        <v>prop,701,1|20;pack,701|40;pack,702|40</v>
      </c>
      <c r="AT55" s="56" t="str">
        <f t="shared" si="103"/>
        <v/>
      </c>
      <c r="AU55" s="56" t="str">
        <f t="shared" si="104"/>
        <v>prop,701,1|20;pack,701|65;pack,702|65</v>
      </c>
      <c r="AV55" s="56" t="str">
        <f t="shared" ref="AV55" si="229">IF(OR($AC24="",AV24=""),"",$AC24&amp;"|"&amp;AV24)</f>
        <v/>
      </c>
      <c r="AW55" s="56" t="str">
        <f t="shared" si="106"/>
        <v>prop,701,1|1</v>
      </c>
      <c r="AX55" s="56" t="str">
        <f t="shared" ref="AX55" si="230">IF(OR($AC24="",AX24=""),"",$AC24&amp;"|"&amp;AX24)</f>
        <v/>
      </c>
      <c r="AY55" s="56" t="str">
        <f t="shared" si="108"/>
        <v>prop,704,10|w;pack,701|150;pack,702|30</v>
      </c>
      <c r="AZ55" s="56" t="str">
        <f t="shared" si="109"/>
        <v/>
      </c>
      <c r="BA55" s="56" t="str">
        <f t="shared" si="110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5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cash,200|100;cash,250|25;cash,300|10;cash,400|5;prop,704,5|300;prop,704,10|150;pack,703|350;pack,408|100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82"/>
        <v>pack,701|140;pack,702|30;coin,1030|10000;pack,10353|10000;pack,10553|10000</v>
      </c>
      <c r="O56" s="53">
        <v>80053</v>
      </c>
      <c r="P56" s="53">
        <f t="shared" ref="P56:R56" si="231">O56+100</f>
        <v>80153</v>
      </c>
      <c r="Q56" s="53">
        <f t="shared" si="231"/>
        <v>80253</v>
      </c>
      <c r="R56" s="53">
        <f t="shared" si="231"/>
        <v>80353</v>
      </c>
      <c r="S56" s="56" t="str">
        <f>IF(B56&gt;5,VLOOKUP(B56,随机目标!$BC$2:$BF$17,4,0)&amp;"|"&amp;$AH$18&amp;";","")&amp;K56</f>
        <v>pack,304|20;cash,200|100;cash,250|25;cash,300|10;cash,400|5;prop,704,5|300;prop,704,10|150;pack,703|350;pack,408|100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pack,302|100;pack,303|10;pack,701|140;pack,702|30;coin,1030|10000;pack,10353|10000;pack,10553|10000</v>
      </c>
      <c r="W56" s="53" t="s">
        <v>2024</v>
      </c>
      <c r="X56" s="53"/>
      <c r="Y56" s="53"/>
      <c r="AA56" s="50" t="s">
        <v>231</v>
      </c>
      <c r="AD56" s="56" t="str">
        <f t="shared" si="88"/>
        <v/>
      </c>
      <c r="AE56" s="56" t="str">
        <f t="shared" si="89"/>
        <v>cash,200|100;cash,250|25;cash,300|10;cash,400|5;prop,704,5|300;prop,704,10|150;pack,703|250</v>
      </c>
      <c r="AF56" s="56" t="str">
        <f t="shared" si="88"/>
        <v/>
      </c>
      <c r="AG56" s="56" t="str">
        <f t="shared" si="90"/>
        <v>cash,200|100;cash,250|25;cash,300|10;cash,400|5;prop,704,5|300;prop,704,10|150;pack,703|250</v>
      </c>
      <c r="AH56" s="56" t="str">
        <f t="shared" ref="AH56" si="232">IF(OR($AC25="",AH25=""),"",$AC25&amp;"|"&amp;AH25)</f>
        <v/>
      </c>
      <c r="AI56" s="56" t="str">
        <f t="shared" si="92"/>
        <v>cash,200|100;cash,250|25;cash,300|10;cash,400|5;prop,704,5|300;prop,704,10|150;pack,703|350;pack,408|100</v>
      </c>
      <c r="AJ56" s="56" t="str">
        <f t="shared" ref="AJ56" si="233">IF(OR($AC25="",AJ25=""),"",$AC25&amp;"|"&amp;AJ25)</f>
        <v>prop,322,1|100</v>
      </c>
      <c r="AK56" s="56" t="str">
        <f t="shared" si="94"/>
        <v>prop,704,2|150;pack,406|60;pack,407|10;prop,322,1|100</v>
      </c>
      <c r="AL56" s="56" t="str">
        <f t="shared" ref="AL56" si="234">IF(OR($AC25="",AL25=""),"",$AC25&amp;"|"&amp;AL25)</f>
        <v>prop,322,1|100</v>
      </c>
      <c r="AM56" s="56" t="str">
        <f t="shared" si="96"/>
        <v>prop,704,2|150;pack,702|90;pack,703|30;pack,406|60;pack,407|10;prop,322,1|100</v>
      </c>
      <c r="AN56" s="56" t="str">
        <f t="shared" si="97"/>
        <v>prop,322,1|20</v>
      </c>
      <c r="AO56" s="56" t="str">
        <f t="shared" si="98"/>
        <v>prop,704,2|200;pack,702|120;pack,703|40;pack,406|60;pack,407|20;prop,322,1|20</v>
      </c>
      <c r="AP56" s="56" t="str">
        <f t="shared" ref="AP56" si="235">IF(OR($AC25="",AP25=""),"",$AC25&amp;"|"&amp;AP25)</f>
        <v/>
      </c>
      <c r="AQ56" s="56" t="str">
        <f t="shared" si="100"/>
        <v>prop,701,1|20</v>
      </c>
      <c r="AR56" s="56" t="str">
        <f t="shared" ref="AR56" si="236">IF(OR($AC25="",AR25=""),"",$AC25&amp;"|"&amp;AR25)</f>
        <v/>
      </c>
      <c r="AS56" s="56" t="str">
        <f t="shared" si="102"/>
        <v>prop,701,1|20;pack,701|40;pack,702|40</v>
      </c>
      <c r="AT56" s="56" t="str">
        <f t="shared" si="103"/>
        <v/>
      </c>
      <c r="AU56" s="56" t="str">
        <f t="shared" si="104"/>
        <v>prop,701,1|20;pack,701|65;pack,702|65</v>
      </c>
      <c r="AV56" s="56" t="str">
        <f t="shared" ref="AV56" si="237">IF(OR($AC25="",AV25=""),"",$AC25&amp;"|"&amp;AV25)</f>
        <v/>
      </c>
      <c r="AW56" s="56" t="str">
        <f t="shared" si="106"/>
        <v>prop,701,1|1</v>
      </c>
      <c r="AX56" s="56" t="str">
        <f t="shared" ref="AX56" si="238">IF(OR($AC25="",AX25=""),"",$AC25&amp;"|"&amp;AX25)</f>
        <v/>
      </c>
      <c r="AY56" s="56" t="str">
        <f t="shared" si="108"/>
        <v>prop,704,10|w;pack,701|150;pack,702|30</v>
      </c>
      <c r="AZ56" s="56" t="str">
        <f t="shared" si="109"/>
        <v/>
      </c>
      <c r="BA56" s="56" t="str">
        <f t="shared" si="110"/>
        <v>pack,701|140;pack,702|30</v>
      </c>
    </row>
    <row r="57" spans="1:58">
      <c r="A57" s="53">
        <f>怪物产出!A57</f>
        <v>54</v>
      </c>
      <c r="B57" s="53">
        <f>怪物产出!B57</f>
        <v>9</v>
      </c>
      <c r="C57" s="53">
        <f t="shared" si="5"/>
        <v>5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prop,202,2|25;prop,203,2|45;prop,204,1|15;prop,205,1|5</v>
      </c>
      <c r="J57" s="56">
        <v>10554</v>
      </c>
      <c r="K57" s="56" t="str">
        <f t="shared" si="79"/>
        <v>cash,200|100;cash,250|25;cash,300|10;cash,400|5;prop,704,5|300;prop,704,10|150;pack,703|350;pack,408|100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82"/>
        <v>pack,701|140;pack,702|30;coin,1040|10000;pack,10354|10000;pack,10554|10000</v>
      </c>
      <c r="O57" s="53">
        <v>80054</v>
      </c>
      <c r="P57" s="53">
        <f t="shared" ref="P57:R57" si="239">O57+100</f>
        <v>80154</v>
      </c>
      <c r="Q57" s="53">
        <f t="shared" si="239"/>
        <v>80254</v>
      </c>
      <c r="R57" s="53">
        <f t="shared" si="239"/>
        <v>80354</v>
      </c>
      <c r="S57" s="56" t="str">
        <f>IF(B57&gt;5,VLOOKUP(B57,随机目标!$BC$2:$BF$17,4,0)&amp;"|"&amp;$AH$18&amp;";","")&amp;K57</f>
        <v>pack,304|20;cash,200|100;cash,250|25;cash,300|10;cash,400|5;prop,704,5|300;prop,704,10|150;pack,703|350;pack,408|100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pack,302|100;pack,303|10;pack,701|140;pack,702|30;coin,1040|10000;pack,10354|10000;pack,10554|10000</v>
      </c>
      <c r="W57" s="53" t="s">
        <v>2024</v>
      </c>
      <c r="X57" s="53"/>
      <c r="Y57" s="53"/>
      <c r="AA57" s="50" t="s">
        <v>232</v>
      </c>
      <c r="AD57" s="56" t="str">
        <f t="shared" si="88"/>
        <v/>
      </c>
      <c r="AE57" s="56" t="str">
        <f t="shared" si="89"/>
        <v>cash,200|100;cash,250|25;cash,300|10;cash,400|5;prop,704,5|300;prop,704,10|150;pack,703|250</v>
      </c>
      <c r="AF57" s="56" t="str">
        <f t="shared" si="88"/>
        <v/>
      </c>
      <c r="AG57" s="56" t="str">
        <f t="shared" si="90"/>
        <v>cash,200|100;cash,250|25;cash,300|10;cash,400|5;prop,704,5|300;prop,704,10|150;pack,703|250</v>
      </c>
      <c r="AH57" s="56" t="str">
        <f t="shared" ref="AH57" si="240">IF(OR($AC26="",AH26=""),"",$AC26&amp;"|"&amp;AH26)</f>
        <v/>
      </c>
      <c r="AI57" s="56" t="str">
        <f t="shared" si="92"/>
        <v>cash,200|100;cash,250|25;cash,300|10;cash,400|5;prop,704,5|300;prop,704,10|150;pack,703|350;pack,408|100</v>
      </c>
      <c r="AJ57" s="56" t="str">
        <f t="shared" ref="AJ57" si="241">IF(OR($AC26="",AJ26=""),"",$AC26&amp;"|"&amp;AJ26)</f>
        <v/>
      </c>
      <c r="AK57" s="56" t="str">
        <f t="shared" si="94"/>
        <v>prop,704,2|150;pack,406|60;pack,407|10;prop,322,1|100</v>
      </c>
      <c r="AL57" s="56" t="str">
        <f t="shared" ref="AL57" si="242">IF(OR($AC26="",AL26=""),"",$AC26&amp;"|"&amp;AL26)</f>
        <v/>
      </c>
      <c r="AM57" s="56" t="str">
        <f t="shared" si="96"/>
        <v>prop,704,2|150;pack,702|90;pack,703|30;pack,406|60;pack,407|10;prop,322,1|100</v>
      </c>
      <c r="AN57" s="56" t="str">
        <f t="shared" si="97"/>
        <v>prop,323,1|5</v>
      </c>
      <c r="AO57" s="56" t="str">
        <f t="shared" si="98"/>
        <v>prop,704,2|200;pack,702|120;pack,703|40;pack,406|60;pack,407|20;prop,322,1|20;prop,323,1|5</v>
      </c>
      <c r="AP57" s="56" t="str">
        <f t="shared" ref="AP57" si="243">IF(OR($AC26="",AP26=""),"",$AC26&amp;"|"&amp;AP26)</f>
        <v/>
      </c>
      <c r="AQ57" s="56" t="str">
        <f t="shared" si="100"/>
        <v>prop,701,1|20</v>
      </c>
      <c r="AR57" s="56" t="str">
        <f t="shared" ref="AR57" si="244">IF(OR($AC26="",AR26=""),"",$AC26&amp;"|"&amp;AR26)</f>
        <v/>
      </c>
      <c r="AS57" s="56" t="str">
        <f t="shared" si="102"/>
        <v>prop,701,1|20;pack,701|40;pack,702|40</v>
      </c>
      <c r="AT57" s="56" t="str">
        <f t="shared" si="103"/>
        <v/>
      </c>
      <c r="AU57" s="56" t="str">
        <f t="shared" si="104"/>
        <v>prop,701,1|20;pack,701|65;pack,702|65</v>
      </c>
      <c r="AV57" s="56" t="str">
        <f t="shared" ref="AV57" si="245">IF(OR($AC26="",AV26=""),"",$AC26&amp;"|"&amp;AV26)</f>
        <v/>
      </c>
      <c r="AW57" s="56" t="str">
        <f t="shared" si="106"/>
        <v>prop,701,1|1</v>
      </c>
      <c r="AX57" s="56" t="str">
        <f t="shared" ref="AX57" si="246">IF(OR($AC26="",AX26=""),"",$AC26&amp;"|"&amp;AX26)</f>
        <v/>
      </c>
      <c r="AY57" s="56" t="str">
        <f t="shared" si="108"/>
        <v>prop,704,10|w;pack,701|150;pack,702|30</v>
      </c>
      <c r="AZ57" s="56" t="str">
        <f t="shared" si="109"/>
        <v/>
      </c>
      <c r="BA57" s="56" t="str">
        <f t="shared" si="110"/>
        <v>pack,701|140;pack,702|30</v>
      </c>
    </row>
    <row r="58" spans="1:58">
      <c r="A58" s="53">
        <f>怪物产出!A58</f>
        <v>55</v>
      </c>
      <c r="B58" s="53">
        <f>怪物产出!B58</f>
        <v>9</v>
      </c>
      <c r="C58" s="53">
        <f t="shared" si="5"/>
        <v>5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prop,202,2|25;prop,203,2|45;prop,204,1|15;prop,205,1|5</v>
      </c>
      <c r="J58" s="56">
        <v>10555</v>
      </c>
      <c r="K58" s="56" t="str">
        <f t="shared" si="79"/>
        <v>cash,200|100;cash,250|25;cash,300|10;cash,400|5;prop,704,5|300;prop,704,10|150;pack,703|350;pack,408|100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82"/>
        <v>pack,701|140;pack,702|30;coin,1050|10000;pack,10355|10000;pack,10555|10000</v>
      </c>
      <c r="O58" s="53">
        <v>80055</v>
      </c>
      <c r="P58" s="53">
        <f t="shared" ref="P58:R58" si="247">O58+100</f>
        <v>80155</v>
      </c>
      <c r="Q58" s="53">
        <f t="shared" si="247"/>
        <v>80255</v>
      </c>
      <c r="R58" s="53">
        <f t="shared" si="247"/>
        <v>80355</v>
      </c>
      <c r="S58" s="56" t="str">
        <f>IF(B58&gt;5,VLOOKUP(B58,随机目标!$BC$2:$BF$17,4,0)&amp;"|"&amp;$AH$18&amp;";","")&amp;K58</f>
        <v>pack,304|20;cash,200|100;cash,250|25;cash,300|10;cash,400|5;prop,704,5|300;prop,704,10|150;pack,703|350;pack,408|100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pack,302|100;pack,303|10;pack,701|140;pack,702|30;coin,1050|10000;pack,10355|10000;pack,10555|10000</v>
      </c>
      <c r="W58" s="53" t="s">
        <v>2024</v>
      </c>
      <c r="X58" s="53"/>
      <c r="Y58" s="53"/>
      <c r="AA58" s="85"/>
      <c r="AD58" s="56" t="str">
        <f t="shared" si="88"/>
        <v/>
      </c>
      <c r="AE58" s="56" t="str">
        <f t="shared" si="89"/>
        <v>cash,200|100;cash,250|25;cash,300|10;cash,400|5;prop,704,5|300;prop,704,10|150;pack,703|250</v>
      </c>
      <c r="AF58" s="56" t="str">
        <f t="shared" si="88"/>
        <v/>
      </c>
      <c r="AG58" s="56" t="str">
        <f t="shared" si="90"/>
        <v>cash,200|100;cash,250|25;cash,300|10;cash,400|5;prop,704,5|300;prop,704,10|150;pack,703|250</v>
      </c>
      <c r="AH58" s="56" t="str">
        <f t="shared" ref="AH58" si="248">IF(OR($AC27="",AH27=""),"",$AC27&amp;"|"&amp;AH27)</f>
        <v/>
      </c>
      <c r="AI58" s="56" t="str">
        <f t="shared" si="92"/>
        <v>cash,200|100;cash,250|25;cash,300|10;cash,400|5;prop,704,5|300;prop,704,10|150;pack,703|350;pack,408|100</v>
      </c>
      <c r="AJ58" s="56" t="str">
        <f t="shared" ref="AJ58" si="249">IF(OR($AC27="",AJ27=""),"",$AC27&amp;"|"&amp;AJ27)</f>
        <v/>
      </c>
      <c r="AK58" s="56" t="str">
        <f t="shared" si="94"/>
        <v>prop,704,2|150;pack,406|60;pack,407|10;prop,322,1|100</v>
      </c>
      <c r="AL58" s="56" t="str">
        <f t="shared" ref="AL58" si="250">IF(OR($AC27="",AL27=""),"",$AC27&amp;"|"&amp;AL27)</f>
        <v/>
      </c>
      <c r="AM58" s="56" t="str">
        <f t="shared" si="96"/>
        <v>prop,704,2|150;pack,702|90;pack,703|30;pack,406|60;pack,407|10;prop,322,1|100</v>
      </c>
      <c r="AN58" s="56" t="str">
        <f t="shared" si="97"/>
        <v/>
      </c>
      <c r="AO58" s="56" t="str">
        <f t="shared" si="98"/>
        <v>prop,704,2|200;pack,702|120;pack,703|40;pack,406|60;pack,407|20;prop,322,1|20;prop,323,1|5</v>
      </c>
      <c r="AP58" s="56" t="str">
        <f t="shared" ref="AP58" si="251">IF(OR($AC27="",AP27=""),"",$AC27&amp;"|"&amp;AP27)</f>
        <v/>
      </c>
      <c r="AQ58" s="56" t="str">
        <f t="shared" si="100"/>
        <v>prop,701,1|20</v>
      </c>
      <c r="AR58" s="56" t="str">
        <f t="shared" ref="AR58" si="252">IF(OR($AC27="",AR27=""),"",$AC27&amp;"|"&amp;AR27)</f>
        <v/>
      </c>
      <c r="AS58" s="56" t="str">
        <f t="shared" si="102"/>
        <v>prop,701,1|20;pack,701|40;pack,702|40</v>
      </c>
      <c r="AT58" s="56" t="str">
        <f t="shared" si="103"/>
        <v/>
      </c>
      <c r="AU58" s="56" t="str">
        <f t="shared" si="104"/>
        <v>prop,701,1|20;pack,701|65;pack,702|65</v>
      </c>
      <c r="AV58" s="56" t="str">
        <f t="shared" ref="AV58" si="253">IF(OR($AC27="",AV27=""),"",$AC27&amp;"|"&amp;AV27)</f>
        <v/>
      </c>
      <c r="AW58" s="56" t="str">
        <f t="shared" si="106"/>
        <v>prop,701,1|1</v>
      </c>
      <c r="AX58" s="56" t="str">
        <f t="shared" ref="AX58" si="254">IF(OR($AC27="",AX27=""),"",$AC27&amp;"|"&amp;AX27)</f>
        <v/>
      </c>
      <c r="AY58" s="56" t="str">
        <f t="shared" si="108"/>
        <v>prop,704,10|w;pack,701|150;pack,702|30</v>
      </c>
      <c r="AZ58" s="56" t="str">
        <f t="shared" si="109"/>
        <v/>
      </c>
      <c r="BA58" s="56" t="str">
        <f t="shared" si="110"/>
        <v>pack,701|140;pack,702|30</v>
      </c>
    </row>
    <row r="59" spans="1:58">
      <c r="A59" s="53">
        <f>怪物产出!A59</f>
        <v>56</v>
      </c>
      <c r="B59" s="53">
        <f>怪物产出!B59</f>
        <v>9</v>
      </c>
      <c r="C59" s="53">
        <f t="shared" si="5"/>
        <v>5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prop,202,2|25;prop,203,2|45;prop,204,1|15;prop,205,1|5</v>
      </c>
      <c r="J59" s="56">
        <v>10556</v>
      </c>
      <c r="K59" s="56" t="str">
        <f t="shared" si="79"/>
        <v>cash,200|100;cash,250|25;cash,300|10;cash,400|5;prop,704,5|300;prop,704,10|150;pack,703|350;pack,408|100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82"/>
        <v>pack,701|140;pack,702|30;coin,1060|10000;pack,10356|10000;pack,10556|10000</v>
      </c>
      <c r="O59" s="53">
        <v>80056</v>
      </c>
      <c r="P59" s="53">
        <f t="shared" ref="P59:R59" si="255">O59+100</f>
        <v>80156</v>
      </c>
      <c r="Q59" s="53">
        <f t="shared" si="255"/>
        <v>80256</v>
      </c>
      <c r="R59" s="53">
        <f t="shared" si="255"/>
        <v>80356</v>
      </c>
      <c r="S59" s="56" t="str">
        <f>IF(B59&gt;5,VLOOKUP(B59,随机目标!$BC$2:$BF$17,4,0)&amp;"|"&amp;$AH$18&amp;";","")&amp;K59</f>
        <v>pack,304|20;cash,200|100;cash,250|25;cash,300|10;cash,400|5;prop,704,5|300;prop,704,10|150;pack,703|350;pack,408|100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pack,302|100;pack,303|10;pack,701|140;pack,702|30;coin,1060|10000;pack,10356|10000;pack,10556|10000</v>
      </c>
      <c r="W59" s="53" t="s">
        <v>2024</v>
      </c>
      <c r="X59" s="53"/>
      <c r="Y59" s="53"/>
      <c r="AA59" s="50" t="s">
        <v>257</v>
      </c>
      <c r="AD59" s="56" t="str">
        <f t="shared" si="88"/>
        <v/>
      </c>
      <c r="AE59" s="56" t="str">
        <f t="shared" si="89"/>
        <v>cash,200|100;cash,250|25;cash,300|10;cash,400|5;prop,704,5|300;prop,704,10|150;pack,703|250</v>
      </c>
      <c r="AF59" s="56" t="str">
        <f t="shared" si="88"/>
        <v/>
      </c>
      <c r="AG59" s="56" t="str">
        <f t="shared" si="90"/>
        <v>cash,200|100;cash,250|25;cash,300|10;cash,400|5;prop,704,5|300;prop,704,10|150;pack,703|250</v>
      </c>
      <c r="AH59" s="56" t="str">
        <f t="shared" ref="AH59" si="256">IF(OR($AC28="",AH28=""),"",$AC28&amp;"|"&amp;AH28)</f>
        <v/>
      </c>
      <c r="AI59" s="56" t="str">
        <f t="shared" si="92"/>
        <v>cash,200|100;cash,250|25;cash,300|10;cash,400|5;prop,704,5|300;prop,704,10|150;pack,703|350;pack,408|100</v>
      </c>
      <c r="AJ59" s="56" t="str">
        <f t="shared" ref="AJ59" si="257">IF(OR($AC28="",AJ28=""),"",$AC28&amp;"|"&amp;AJ28)</f>
        <v/>
      </c>
      <c r="AK59" s="56" t="str">
        <f t="shared" si="94"/>
        <v>prop,704,2|150;pack,406|60;pack,407|10;prop,322,1|100</v>
      </c>
      <c r="AL59" s="56" t="str">
        <f t="shared" ref="AL59" si="258">IF(OR($AC28="",AL28=""),"",$AC28&amp;"|"&amp;AL28)</f>
        <v/>
      </c>
      <c r="AM59" s="56" t="str">
        <f t="shared" si="96"/>
        <v>prop,704,2|150;pack,702|90;pack,703|30;pack,406|60;pack,407|10;prop,322,1|100</v>
      </c>
      <c r="AN59" s="56" t="str">
        <f t="shared" si="97"/>
        <v/>
      </c>
      <c r="AO59" s="56" t="str">
        <f t="shared" si="98"/>
        <v>prop,704,2|200;pack,702|120;pack,703|40;pack,406|60;pack,407|20;prop,322,1|20;prop,323,1|5</v>
      </c>
      <c r="AP59" s="56" t="str">
        <f t="shared" ref="AP59" si="259">IF(OR($AC28="",AP28=""),"",$AC28&amp;"|"&amp;AP28)</f>
        <v>pack,409|50</v>
      </c>
      <c r="AQ59" s="56" t="str">
        <f t="shared" si="100"/>
        <v>prop,701,1|20;pack,409|50</v>
      </c>
      <c r="AR59" s="56" t="str">
        <f t="shared" ref="AR59" si="260">IF(OR($AC28="",AR28=""),"",$AC28&amp;"|"&amp;AR28)</f>
        <v>pack,409|50</v>
      </c>
      <c r="AS59" s="56" t="str">
        <f t="shared" si="102"/>
        <v>prop,701,1|20;pack,701|40;pack,702|40;pack,409|50</v>
      </c>
      <c r="AT59" s="56" t="str">
        <f t="shared" si="103"/>
        <v/>
      </c>
      <c r="AU59" s="56" t="str">
        <f t="shared" si="104"/>
        <v>prop,701,1|20;pack,701|65;pack,702|65</v>
      </c>
      <c r="AV59" s="56" t="str">
        <f t="shared" ref="AV59" si="261">IF(OR($AC28="",AV28=""),"",$AC28&amp;"|"&amp;AV28)</f>
        <v/>
      </c>
      <c r="AW59" s="56" t="str">
        <f t="shared" si="106"/>
        <v>prop,701,1|1</v>
      </c>
      <c r="AX59" s="56" t="str">
        <f t="shared" ref="AX59" si="262">IF(OR($AC28="",AX28=""),"",$AC28&amp;"|"&amp;AX28)</f>
        <v/>
      </c>
      <c r="AY59" s="56" t="str">
        <f t="shared" si="108"/>
        <v>prop,704,10|w;pack,701|150;pack,702|30</v>
      </c>
      <c r="AZ59" s="56" t="str">
        <f t="shared" si="109"/>
        <v/>
      </c>
      <c r="BA59" s="56" t="str">
        <f t="shared" si="110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5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cash,200|100;cash,250|25;cash,300|10;cash,400|5;prop,704,5|300;prop,704,10|150;pack,703|350;pack,408|100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82"/>
        <v>pack,701|140;pack,702|30;coin,1070|10000;pack,10357|10000;pack,10557|10000</v>
      </c>
      <c r="O60" s="53">
        <v>80057</v>
      </c>
      <c r="P60" s="53">
        <f t="shared" ref="P60:R60" si="263">O60+100</f>
        <v>80157</v>
      </c>
      <c r="Q60" s="53">
        <f t="shared" si="263"/>
        <v>80257</v>
      </c>
      <c r="R60" s="53">
        <f t="shared" si="263"/>
        <v>80357</v>
      </c>
      <c r="S60" s="56" t="str">
        <f>IF(B60&gt;5,VLOOKUP(B60,随机目标!$BC$2:$BF$17,4,0)&amp;"|"&amp;$AH$18&amp;";","")&amp;K60</f>
        <v>pack,304|20;cash,200|100;cash,250|25;cash,300|10;cash,400|5;prop,704,5|300;prop,704,10|150;pack,703|350;pack,408|100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pack,302|100;pack,303|10;pack,701|140;pack,702|30;coin,1070|10000;pack,10357|10000;pack,10557|10000</v>
      </c>
      <c r="W60" s="53" t="s">
        <v>2024</v>
      </c>
      <c r="X60" s="53"/>
      <c r="Y60" s="53"/>
      <c r="AA60" s="50" t="s">
        <v>258</v>
      </c>
      <c r="AD60" s="56" t="str">
        <f t="shared" si="88"/>
        <v/>
      </c>
      <c r="AE60" s="56" t="str">
        <f t="shared" si="89"/>
        <v>cash,200|100;cash,250|25;cash,300|10;cash,400|5;prop,704,5|300;prop,704,10|150;pack,703|250</v>
      </c>
      <c r="AF60" s="56" t="str">
        <f t="shared" si="88"/>
        <v/>
      </c>
      <c r="AG60" s="56" t="str">
        <f t="shared" si="90"/>
        <v>cash,200|100;cash,250|25;cash,300|10;cash,400|5;prop,704,5|300;prop,704,10|150;pack,703|250</v>
      </c>
      <c r="AH60" s="56" t="str">
        <f t="shared" ref="AH60" si="264">IF(OR($AC29="",AH29=""),"",$AC29&amp;"|"&amp;AH29)</f>
        <v/>
      </c>
      <c r="AI60" s="56" t="str">
        <f t="shared" si="92"/>
        <v>cash,200|100;cash,250|25;cash,300|10;cash,400|5;prop,704,5|300;prop,704,10|150;pack,703|350;pack,408|100</v>
      </c>
      <c r="AJ60" s="56" t="str">
        <f t="shared" ref="AJ60" si="265">IF(OR($AC29="",AJ29=""),"",$AC29&amp;"|"&amp;AJ29)</f>
        <v/>
      </c>
      <c r="AK60" s="56" t="str">
        <f t="shared" si="94"/>
        <v>prop,704,2|150;pack,406|60;pack,407|10;prop,322,1|100</v>
      </c>
      <c r="AL60" s="56" t="str">
        <f t="shared" ref="AL60" si="266">IF(OR($AC29="",AL29=""),"",$AC29&amp;"|"&amp;AL29)</f>
        <v/>
      </c>
      <c r="AM60" s="56" t="str">
        <f t="shared" si="96"/>
        <v>prop,704,2|150;pack,702|90;pack,703|30;pack,406|60;pack,407|10;prop,322,1|100</v>
      </c>
      <c r="AN60" s="56" t="str">
        <f t="shared" si="97"/>
        <v/>
      </c>
      <c r="AO60" s="56" t="str">
        <f t="shared" si="98"/>
        <v>prop,704,2|200;pack,702|120;pack,703|40;pack,406|60;pack,407|20;prop,322,1|20;prop,323,1|5</v>
      </c>
      <c r="AP60" s="56" t="str">
        <f t="shared" ref="AP60" si="267">IF(OR($AC29="",AP29=""),"",$AC29&amp;"|"&amp;AP29)</f>
        <v/>
      </c>
      <c r="AQ60" s="56" t="str">
        <f t="shared" si="100"/>
        <v>prop,701,1|20;pack,409|50</v>
      </c>
      <c r="AR60" s="56" t="str">
        <f t="shared" ref="AR60" si="268">IF(OR($AC29="",AR29=""),"",$AC29&amp;"|"&amp;AR29)</f>
        <v/>
      </c>
      <c r="AS60" s="56" t="str">
        <f t="shared" si="102"/>
        <v>prop,701,1|20;pack,701|40;pack,702|40;pack,409|50</v>
      </c>
      <c r="AT60" s="56" t="str">
        <f t="shared" si="103"/>
        <v>pack,410|10</v>
      </c>
      <c r="AU60" s="56" t="str">
        <f t="shared" si="104"/>
        <v>prop,701,1|20;pack,701|65;pack,702|65;pack,410|10</v>
      </c>
      <c r="AV60" s="56" t="str">
        <f t="shared" ref="AV60" si="269">IF(OR($AC29="",AV29=""),"",$AC29&amp;"|"&amp;AV29)</f>
        <v/>
      </c>
      <c r="AW60" s="56" t="str">
        <f t="shared" si="106"/>
        <v>prop,701,1|1</v>
      </c>
      <c r="AX60" s="56" t="str">
        <f t="shared" ref="AX60" si="270">IF(OR($AC29="",AX29=""),"",$AC29&amp;"|"&amp;AX29)</f>
        <v/>
      </c>
      <c r="AY60" s="56" t="str">
        <f t="shared" si="108"/>
        <v>prop,704,10|w;pack,701|150;pack,702|30</v>
      </c>
      <c r="AZ60" s="56" t="str">
        <f t="shared" si="109"/>
        <v/>
      </c>
      <c r="BA60" s="56" t="str">
        <f t="shared" si="110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5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cash,200|100;cash,250|25;cash,300|10;cash,400|5;prop,704,5|300;prop,704,10|150;pack,703|350;pack,408|100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82"/>
        <v>pack,701|140;pack,702|30;coin,1080|10000;pack,10358|10000;pack,10558|10000</v>
      </c>
      <c r="O61" s="53">
        <v>80058</v>
      </c>
      <c r="P61" s="53">
        <f t="shared" ref="P61:R61" si="271">O61+100</f>
        <v>80158</v>
      </c>
      <c r="Q61" s="53">
        <f t="shared" si="271"/>
        <v>80258</v>
      </c>
      <c r="R61" s="53">
        <f t="shared" si="271"/>
        <v>80358</v>
      </c>
      <c r="S61" s="56" t="str">
        <f>IF(B61&gt;5,VLOOKUP(B61,随机目标!$BC$2:$BF$17,4,0)&amp;"|"&amp;$AH$18&amp;";","")&amp;K61</f>
        <v>pack,304|20;cash,200|100;cash,250|25;cash,300|10;cash,400|5;prop,704,5|300;prop,704,10|150;pack,703|350;pack,408|100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pack,302|100;pack,303|10;pack,701|140;pack,702|30;coin,1080|10000;pack,10358|10000;pack,10558|10000</v>
      </c>
      <c r="W61" s="53" t="s">
        <v>2024</v>
      </c>
      <c r="X61" s="53"/>
      <c r="Y61" s="53"/>
      <c r="AA61" s="50" t="s">
        <v>259</v>
      </c>
      <c r="AD61" s="56" t="str">
        <f t="shared" si="88"/>
        <v/>
      </c>
      <c r="AE61" s="56" t="str">
        <f t="shared" si="89"/>
        <v>cash,200|100;cash,250|25;cash,300|10;cash,400|5;prop,704,5|300;prop,704,10|150;pack,703|250</v>
      </c>
      <c r="AF61" s="56" t="str">
        <f t="shared" si="88"/>
        <v/>
      </c>
      <c r="AG61" s="56" t="str">
        <f t="shared" si="90"/>
        <v>cash,200|100;cash,250|25;cash,300|10;cash,400|5;prop,704,5|300;prop,704,10|150;pack,703|250</v>
      </c>
      <c r="AH61" s="56" t="str">
        <f t="shared" ref="AH61" si="272">IF(OR($AC30="",AH30=""),"",$AC30&amp;"|"&amp;AH30)</f>
        <v/>
      </c>
      <c r="AI61" s="56" t="str">
        <f t="shared" si="92"/>
        <v>cash,200|100;cash,250|25;cash,300|10;cash,400|5;prop,704,5|300;prop,704,10|150;pack,703|350;pack,408|100</v>
      </c>
      <c r="AJ61" s="56" t="str">
        <f t="shared" ref="AJ61" si="273">IF(OR($AC30="",AJ30=""),"",$AC30&amp;"|"&amp;AJ30)</f>
        <v/>
      </c>
      <c r="AK61" s="56" t="str">
        <f t="shared" si="94"/>
        <v>prop,704,2|150;pack,406|60;pack,407|10;prop,322,1|100</v>
      </c>
      <c r="AL61" s="56" t="str">
        <f t="shared" ref="AL61" si="274">IF(OR($AC30="",AL30=""),"",$AC30&amp;"|"&amp;AL30)</f>
        <v/>
      </c>
      <c r="AM61" s="56" t="str">
        <f t="shared" si="96"/>
        <v>prop,704,2|150;pack,702|90;pack,703|30;pack,406|60;pack,407|10;prop,322,1|100</v>
      </c>
      <c r="AN61" s="56" t="str">
        <f t="shared" si="97"/>
        <v/>
      </c>
      <c r="AO61" s="56" t="str">
        <f t="shared" si="98"/>
        <v>prop,704,2|200;pack,702|120;pack,703|40;pack,406|60;pack,407|20;prop,322,1|20;prop,323,1|5</v>
      </c>
      <c r="AP61" s="56" t="str">
        <f t="shared" ref="AP61" si="275">IF(OR($AC30="",AP30=""),"",$AC30&amp;"|"&amp;AP30)</f>
        <v>pack,411|50</v>
      </c>
      <c r="AQ61" s="56" t="str">
        <f t="shared" si="100"/>
        <v>prop,701,1|20;pack,409|50;pack,411|50</v>
      </c>
      <c r="AR61" s="56" t="str">
        <f t="shared" ref="AR61" si="276">IF(OR($AC30="",AR30=""),"",$AC30&amp;"|"&amp;AR30)</f>
        <v>pack,411|50</v>
      </c>
      <c r="AS61" s="56" t="str">
        <f t="shared" si="102"/>
        <v>prop,701,1|20;pack,701|40;pack,702|40;pack,409|50;pack,411|50</v>
      </c>
      <c r="AT61" s="56" t="str">
        <f t="shared" si="103"/>
        <v>pack,411|50</v>
      </c>
      <c r="AU61" s="56" t="str">
        <f t="shared" si="104"/>
        <v>prop,701,1|20;pack,701|65;pack,702|65;pack,410|10;pack,411|50</v>
      </c>
      <c r="AV61" s="56" t="str">
        <f t="shared" ref="AV61" si="277">IF(OR($AC30="",AV30=""),"",$AC30&amp;"|"&amp;AV30)</f>
        <v/>
      </c>
      <c r="AW61" s="56" t="str">
        <f t="shared" si="106"/>
        <v>prop,701,1|1</v>
      </c>
      <c r="AX61" s="56" t="str">
        <f t="shared" ref="AX61" si="278">IF(OR($AC30="",AX30=""),"",$AC30&amp;"|"&amp;AX30)</f>
        <v/>
      </c>
      <c r="AY61" s="56" t="str">
        <f t="shared" si="108"/>
        <v>prop,704,10|w;pack,701|150;pack,702|30</v>
      </c>
      <c r="AZ61" s="56" t="str">
        <f t="shared" si="109"/>
        <v/>
      </c>
      <c r="BA61" s="56" t="str">
        <f t="shared" si="110"/>
        <v>pack,701|140;pack,702|30</v>
      </c>
    </row>
    <row r="62" spans="1:58">
      <c r="A62" s="53">
        <f>怪物产出!A62</f>
        <v>59</v>
      </c>
      <c r="B62" s="53">
        <f>怪物产出!B62</f>
        <v>10</v>
      </c>
      <c r="C62" s="53">
        <f t="shared" si="5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cash,200|100;cash,250|25;cash,300|10;cash,400|5;prop,704,5|300;prop,704,10|150;pack,703|350;pack,408|100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82"/>
        <v>pack,701|140;pack,702|30;coin,1090|10000;pack,10359|10000;pack,10559|10000</v>
      </c>
      <c r="O62" s="53">
        <v>80059</v>
      </c>
      <c r="P62" s="53">
        <f t="shared" ref="P62:R62" si="279">O62+100</f>
        <v>80159</v>
      </c>
      <c r="Q62" s="53">
        <f t="shared" si="279"/>
        <v>80259</v>
      </c>
      <c r="R62" s="53">
        <f t="shared" si="279"/>
        <v>80359</v>
      </c>
      <c r="S62" s="56" t="str">
        <f>IF(B62&gt;5,VLOOKUP(B62,随机目标!$BC$2:$BF$17,4,0)&amp;"|"&amp;$AH$18&amp;";","")&amp;K62</f>
        <v>pack,304|20;cash,200|100;cash,250|25;cash,300|10;cash,400|5;prop,704,5|300;prop,704,10|150;pack,703|350;pack,408|100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pack,302|100;pack,303|10;pack,701|140;pack,702|30;coin,1090|10000;pack,10359|10000;pack,10559|10000</v>
      </c>
      <c r="W62" s="53" t="s">
        <v>2024</v>
      </c>
      <c r="X62" s="53"/>
      <c r="Y62" s="53"/>
      <c r="AA62" s="50" t="s">
        <v>261</v>
      </c>
      <c r="AD62" s="56" t="str">
        <f t="shared" si="88"/>
        <v/>
      </c>
      <c r="AE62" s="56" t="str">
        <f t="shared" si="89"/>
        <v>cash,200|100;cash,250|25;cash,300|10;cash,400|5;prop,704,5|300;prop,704,10|150;pack,703|250</v>
      </c>
      <c r="AF62" s="56" t="str">
        <f t="shared" si="88"/>
        <v/>
      </c>
      <c r="AG62" s="56" t="str">
        <f t="shared" si="90"/>
        <v>cash,200|100;cash,250|25;cash,300|10;cash,400|5;prop,704,5|300;prop,704,10|150;pack,703|250</v>
      </c>
      <c r="AH62" s="56" t="str">
        <f t="shared" ref="AH62" si="280">IF(OR($AC31="",AH31=""),"",$AC31&amp;"|"&amp;AH31)</f>
        <v/>
      </c>
      <c r="AI62" s="56" t="str">
        <f t="shared" si="92"/>
        <v>cash,200|100;cash,250|25;cash,300|10;cash,400|5;prop,704,5|300;prop,704,10|150;pack,703|350;pack,408|100</v>
      </c>
      <c r="AJ62" s="56" t="str">
        <f t="shared" ref="AJ62" si="281">IF(OR($AC31="",AJ31=""),"",$AC31&amp;"|"&amp;AJ31)</f>
        <v/>
      </c>
      <c r="AK62" s="56" t="str">
        <f t="shared" si="94"/>
        <v>prop,704,2|150;pack,406|60;pack,407|10;prop,322,1|100</v>
      </c>
      <c r="AL62" s="56" t="str">
        <f t="shared" ref="AL62" si="282">IF(OR($AC31="",AL31=""),"",$AC31&amp;"|"&amp;AL31)</f>
        <v/>
      </c>
      <c r="AM62" s="56" t="str">
        <f t="shared" si="96"/>
        <v>prop,704,2|150;pack,702|90;pack,703|30;pack,406|60;pack,407|10;prop,322,1|100</v>
      </c>
      <c r="AN62" s="56" t="str">
        <f t="shared" si="97"/>
        <v/>
      </c>
      <c r="AO62" s="56" t="str">
        <f t="shared" si="98"/>
        <v>prop,704,2|200;pack,702|120;pack,703|40;pack,406|60;pack,407|20;prop,322,1|20;prop,323,1|5</v>
      </c>
      <c r="AP62" s="56" t="str">
        <f t="shared" ref="AP62" si="283">IF(OR($AC31="",AP31=""),"",$AC31&amp;"|"&amp;AP31)</f>
        <v>pack,412|10</v>
      </c>
      <c r="AQ62" s="56" t="str">
        <f t="shared" si="100"/>
        <v>prop,701,1|20;pack,409|50;pack,411|50;pack,412|10</v>
      </c>
      <c r="AR62" s="56" t="str">
        <f t="shared" ref="AR62" si="284">IF(OR($AC31="",AR31=""),"",$AC31&amp;"|"&amp;AR31)</f>
        <v>pack,412|10</v>
      </c>
      <c r="AS62" s="56" t="str">
        <f t="shared" si="102"/>
        <v>prop,701,1|20;pack,701|40;pack,702|40;pack,409|50;pack,411|50;pack,412|10</v>
      </c>
      <c r="AT62" s="56" t="str">
        <f t="shared" si="103"/>
        <v>pack,412|10</v>
      </c>
      <c r="AU62" s="56" t="str">
        <f t="shared" si="104"/>
        <v>prop,701,1|20;pack,701|65;pack,702|65;pack,410|10;pack,411|50;pack,412|10</v>
      </c>
      <c r="AV62" s="56" t="str">
        <f t="shared" ref="AV62" si="285">IF(OR($AC31="",AV31=""),"",$AC31&amp;"|"&amp;AV31)</f>
        <v/>
      </c>
      <c r="AW62" s="56" t="str">
        <f t="shared" si="106"/>
        <v>prop,701,1|1</v>
      </c>
      <c r="AX62" s="56" t="str">
        <f t="shared" ref="AX62" si="286">IF(OR($AC31="",AX31=""),"",$AC31&amp;"|"&amp;AX31)</f>
        <v/>
      </c>
      <c r="AY62" s="56" t="str">
        <f t="shared" si="108"/>
        <v>prop,704,10|w;pack,701|150;pack,702|30</v>
      </c>
      <c r="AZ62" s="56" t="str">
        <f t="shared" si="109"/>
        <v/>
      </c>
      <c r="BA62" s="56" t="str">
        <f t="shared" si="110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5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cash,200|100;cash,250|25;cash,300|10;cash,400|5;prop,704,5|300;prop,704,10|150;pack,703|350;pack,408|100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82"/>
        <v>pack,701|140;pack,702|30;coin,1100|10000;pack,10360|10000;pack,10560|10000</v>
      </c>
      <c r="O63" s="53">
        <v>80060</v>
      </c>
      <c r="P63" s="53">
        <f t="shared" ref="P63:R63" si="287">O63+100</f>
        <v>80160</v>
      </c>
      <c r="Q63" s="53">
        <f t="shared" si="287"/>
        <v>80260</v>
      </c>
      <c r="R63" s="53">
        <f t="shared" si="287"/>
        <v>80360</v>
      </c>
      <c r="S63" s="56" t="str">
        <f>IF(B63&gt;5,VLOOKUP(B63,随机目标!$BC$2:$BF$17,4,0)&amp;"|"&amp;$AH$18&amp;";","")&amp;K63</f>
        <v>pack,304|20;cash,200|100;cash,250|25;cash,300|10;cash,400|5;prop,704,5|300;prop,704,10|150;pack,703|350;pack,408|100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pack,302|100;pack,303|10;pack,701|140;pack,702|30;coin,1100|10000;pack,10360|10000;pack,10560|10000</v>
      </c>
      <c r="W63" s="53" t="s">
        <v>2024</v>
      </c>
      <c r="X63" s="53"/>
      <c r="Y63" s="53"/>
      <c r="AA63" s="50" t="s">
        <v>260</v>
      </c>
      <c r="AD63" s="56" t="str">
        <f t="shared" si="88"/>
        <v/>
      </c>
      <c r="AE63" s="56" t="str">
        <f t="shared" si="89"/>
        <v>cash,200|100;cash,250|25;cash,300|10;cash,400|5;prop,704,5|300;prop,704,10|150;pack,703|250</v>
      </c>
      <c r="AF63" s="56" t="str">
        <f t="shared" si="88"/>
        <v/>
      </c>
      <c r="AG63" s="56" t="str">
        <f t="shared" si="90"/>
        <v>cash,200|100;cash,250|25;cash,300|10;cash,400|5;prop,704,5|300;prop,704,10|150;pack,703|250</v>
      </c>
      <c r="AH63" s="56" t="str">
        <f t="shared" ref="AH63" si="288">IF(OR($AC32="",AH32=""),"",$AC32&amp;"|"&amp;AH32)</f>
        <v/>
      </c>
      <c r="AI63" s="56" t="str">
        <f t="shared" si="92"/>
        <v>cash,200|100;cash,250|25;cash,300|10;cash,400|5;prop,704,5|300;prop,704,10|150;pack,703|350;pack,408|100</v>
      </c>
      <c r="AJ63" s="56" t="str">
        <f t="shared" ref="AJ63" si="289">IF(OR($AC32="",AJ32=""),"",$AC32&amp;"|"&amp;AJ32)</f>
        <v/>
      </c>
      <c r="AK63" s="56" t="str">
        <f t="shared" si="94"/>
        <v>prop,704,2|150;pack,406|60;pack,407|10;prop,322,1|100</v>
      </c>
      <c r="AL63" s="56" t="str">
        <f t="shared" ref="AL63" si="290">IF(OR($AC32="",AL32=""),"",$AC32&amp;"|"&amp;AL32)</f>
        <v/>
      </c>
      <c r="AM63" s="56" t="str">
        <f t="shared" si="96"/>
        <v>prop,704,2|150;pack,702|90;pack,703|30;pack,406|60;pack,407|10;prop,322,1|100</v>
      </c>
      <c r="AN63" s="56" t="str">
        <f t="shared" si="97"/>
        <v/>
      </c>
      <c r="AO63" s="56" t="str">
        <f t="shared" si="98"/>
        <v>prop,704,2|200;pack,702|120;pack,703|40;pack,406|60;pack,407|20;prop,322,1|20;prop,323,1|5</v>
      </c>
      <c r="AP63" s="56" t="str">
        <f t="shared" ref="AP63" si="291">IF(OR($AC32="",AP32=""),"",$AC32&amp;"|"&amp;AP32)</f>
        <v/>
      </c>
      <c r="AQ63" s="56" t="str">
        <f t="shared" si="100"/>
        <v>prop,701,1|20;pack,409|50;pack,411|50;pack,412|10</v>
      </c>
      <c r="AR63" s="56" t="str">
        <f t="shared" ref="AR63" si="292">IF(OR($AC32="",AR32=""),"",$AC32&amp;"|"&amp;AR32)</f>
        <v/>
      </c>
      <c r="AS63" s="56" t="str">
        <f t="shared" si="102"/>
        <v>prop,701,1|20;pack,701|40;pack,702|40;pack,409|50;pack,411|50;pack,412|10</v>
      </c>
      <c r="AT63" s="56" t="str">
        <f t="shared" si="103"/>
        <v>pack,413|10</v>
      </c>
      <c r="AU63" s="56" t="str">
        <f t="shared" si="104"/>
        <v>prop,701,1|20;pack,701|65;pack,702|65;pack,410|10;pack,411|50;pack,412|10;pack,413|10</v>
      </c>
      <c r="AV63" s="56" t="str">
        <f t="shared" ref="AV63" si="293">IF(OR($AC32="",AV32=""),"",$AC32&amp;"|"&amp;AV32)</f>
        <v/>
      </c>
      <c r="AW63" s="56" t="str">
        <f t="shared" si="106"/>
        <v>prop,701,1|1</v>
      </c>
      <c r="AX63" s="56" t="str">
        <f t="shared" ref="AX63" si="294">IF(OR($AC32="",AX32=""),"",$AC32&amp;"|"&amp;AX32)</f>
        <v/>
      </c>
      <c r="AY63" s="56" t="str">
        <f t="shared" si="108"/>
        <v>prop,704,10|w;pack,701|150;pack,702|30</v>
      </c>
      <c r="AZ63" s="56" t="str">
        <f t="shared" si="109"/>
        <v/>
      </c>
      <c r="BA63" s="56" t="str">
        <f t="shared" si="110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5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cash,200|100;cash,250|25;cash,300|10;cash,400|5;prop,704,5|300;prop,704,10|150;pack,703|350;pack,408|100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82"/>
        <v>pack,701|140;pack,702|30;coin,1110|10000;pack,10361|10000;pack,10561|10000</v>
      </c>
      <c r="O64" s="53">
        <v>80061</v>
      </c>
      <c r="P64" s="53">
        <f t="shared" ref="P64:R64" si="295">O64+100</f>
        <v>80161</v>
      </c>
      <c r="Q64" s="53">
        <f t="shared" si="295"/>
        <v>80261</v>
      </c>
      <c r="R64" s="53">
        <f t="shared" si="295"/>
        <v>80361</v>
      </c>
      <c r="S64" s="56" t="str">
        <f>IF(B64&gt;5,VLOOKUP(B64,随机目标!$BC$2:$BF$17,4,0)&amp;"|"&amp;$AH$18&amp;";","")&amp;K64</f>
        <v>pack,304|20;cash,200|100;cash,250|25;cash,300|10;cash,400|5;prop,704,5|300;prop,704,10|150;pack,703|350;pack,408|100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pack,302|100;pack,303|10;pack,701|140;pack,702|30;coin,1110|10000;pack,10361|10000;pack,10561|10000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5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cash,200|100;cash,250|25;cash,300|10;cash,400|5;prop,704,5|300;prop,704,10|150;pack,703|350;pack,408|100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82"/>
        <v>pack,701|140;pack,702|30;coin,1120|10000;pack,10362|10000;pack,10562|10000</v>
      </c>
      <c r="O65" s="53">
        <v>80062</v>
      </c>
      <c r="P65" s="53">
        <f t="shared" ref="P65:R65" si="296">O65+100</f>
        <v>80162</v>
      </c>
      <c r="Q65" s="53">
        <f t="shared" si="296"/>
        <v>80262</v>
      </c>
      <c r="R65" s="53">
        <f t="shared" si="296"/>
        <v>80362</v>
      </c>
      <c r="S65" s="56" t="str">
        <f>IF(B65&gt;5,VLOOKUP(B65,随机目标!$BC$2:$BF$17,4,0)&amp;"|"&amp;$AH$18&amp;";","")&amp;K65</f>
        <v>pack,304|20;cash,200|100;cash,250|25;cash,300|10;cash,400|5;prop,704,5|300;prop,704,10|150;pack,703|350;pack,408|100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pack,302|100;pack,303|10;pack,701|140;pack,702|30;coin,1120|10000;pack,10362|10000;pack,10562|10000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5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cash,200|100;cash,250|25;cash,300|10;cash,400|5;prop,704,5|300;prop,704,10|150;pack,703|350;pack,408|100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82"/>
        <v>pack,701|140;pack,702|30;coin,1130|10000;pack,10363|10000;pack,10563|10000</v>
      </c>
      <c r="O66" s="53">
        <v>80063</v>
      </c>
      <c r="P66" s="53">
        <f t="shared" ref="P66:R66" si="297">O66+100</f>
        <v>80163</v>
      </c>
      <c r="Q66" s="53">
        <f t="shared" si="297"/>
        <v>80263</v>
      </c>
      <c r="R66" s="53">
        <f t="shared" si="297"/>
        <v>80363</v>
      </c>
      <c r="S66" s="56" t="str">
        <f>IF(B66&gt;5,VLOOKUP(B66,随机目标!$BC$2:$BF$17,4,0)&amp;"|"&amp;$AH$18&amp;";","")&amp;K66</f>
        <v>pack,304|20;cash,200|100;cash,250|25;cash,300|10;cash,400|5;prop,704,5|300;prop,704,10|150;pack,703|350;pack,408|100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pack,302|100;pack,303|10;pack,701|140;pack,702|30;coin,1130|10000;pack,10363|10000;pack,10563|10000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5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cash,200|100;cash,250|25;cash,300|10;cash,400|5;prop,704,5|300;prop,704,10|150;pack,703|350;pack,408|100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82"/>
        <v>pack,701|140;pack,702|30;coin,1140|10000;pack,10364|10000;pack,10564|10000</v>
      </c>
      <c r="O67" s="53">
        <v>80064</v>
      </c>
      <c r="P67" s="53">
        <f t="shared" ref="P67:R67" si="298">O67+100</f>
        <v>80164</v>
      </c>
      <c r="Q67" s="53">
        <f t="shared" si="298"/>
        <v>80264</v>
      </c>
      <c r="R67" s="53">
        <f t="shared" si="298"/>
        <v>80364</v>
      </c>
      <c r="S67" s="56" t="str">
        <f>IF(B67&gt;5,VLOOKUP(B67,随机目标!$BC$2:$BF$17,4,0)&amp;"|"&amp;$AH$18&amp;";","")&amp;K67</f>
        <v>pack,304|20;cash,200|100;cash,250|25;cash,300|10;cash,400|5;prop,704,5|300;prop,704,10|150;pack,703|350;pack,408|100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pack,302|100;pack,303|10;pack,701|140;pack,702|30;coin,1140|10000;pack,10364|10000;pack,10564|10000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5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9">VLOOKUP(C68,$AA$82:$AD$86,4,0)</f>
        <v>prop,202,2|20;prop,203,2|35;prop,204,1|30;prop,205,1|10;prop,206,1|5</v>
      </c>
      <c r="J68" s="56">
        <v>10565</v>
      </c>
      <c r="K68" s="56" t="str">
        <f t="shared" ref="K68:K103" si="300">IF(B68&lt;=5,IF(B68&lt;=2,$AE$63,$AG$63),$AI$63)</f>
        <v>cash,200|100;cash,250|25;cash,300|10;cash,400|5;prop,704,5|300;prop,704,10|150;pack,703|350;pack,408|100</v>
      </c>
      <c r="L68" s="56" t="str">
        <f t="shared" ref="L68:L103" si="301">IF(B68&lt;=5,IF(B68&lt;=2,$AK$63,$AM$63),$AO$63)</f>
        <v>prop,704,2|200;pack,702|120;pack,703|40;pack,406|60;pack,407|20;prop,322,1|20;prop,323,1|5</v>
      </c>
      <c r="M68" s="56" t="str">
        <f t="shared" ref="M68:M103" si="302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ref="N68:N103" si="303">IF(B68&lt;=5,IF(B68&lt;=2,$AW$63,$AY$63),$BA$63)&amp;";"&amp;D68&amp;"|"&amp;$AV$4&amp;";"&amp;"pack,"&amp;G68&amp;"|"&amp;$AV$6&amp;";"&amp;"pack,"&amp;J68&amp;"|"&amp;$AV$27</f>
        <v>pack,701|140;pack,702|30;coin,1150|10000;pack,10365|10000;pack,10565|10000</v>
      </c>
      <c r="O68" s="53">
        <v>80065</v>
      </c>
      <c r="P68" s="53">
        <f t="shared" ref="P68:R68" si="304">O68+100</f>
        <v>80165</v>
      </c>
      <c r="Q68" s="53">
        <f t="shared" si="304"/>
        <v>80265</v>
      </c>
      <c r="R68" s="53">
        <f t="shared" si="304"/>
        <v>80365</v>
      </c>
      <c r="S68" s="56" t="str">
        <f>IF(B68&gt;5,VLOOKUP(B68,随机目标!$BC$2:$BF$17,4,0)&amp;"|"&amp;$AH$18&amp;";","")&amp;K68</f>
        <v>pack,304|20;cash,200|100;cash,250|25;cash,300|10;cash,400|5;prop,704,5|300;prop,704,10|150;pack,703|350;pack,408|100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pack,302|100;pack,303|10;pack,701|140;pack,702|30;coin,1150|10000;pack,10365|10000;pack,10565|10000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5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9"/>
        <v>prop,202,2|20;prop,203,2|35;prop,204,1|30;prop,205,1|10;prop,206,1|5</v>
      </c>
      <c r="J69" s="56">
        <v>10566</v>
      </c>
      <c r="K69" s="56" t="str">
        <f t="shared" si="300"/>
        <v>cash,200|100;cash,250|25;cash,300|10;cash,400|5;prop,704,5|300;prop,704,10|150;pack,703|350;pack,408|100</v>
      </c>
      <c r="L69" s="56" t="str">
        <f t="shared" si="301"/>
        <v>prop,704,2|200;pack,702|120;pack,703|40;pack,406|60;pack,407|20;prop,322,1|20;prop,323,1|5</v>
      </c>
      <c r="M69" s="56" t="str">
        <f t="shared" si="302"/>
        <v>prop,701,1|20;pack,701|65;pack,702|65;pack,410|10;pack,411|50;pack,412|10;pack,413|10;coin,2320|100;pack,10466|100</v>
      </c>
      <c r="N69" s="56" t="str">
        <f t="shared" si="303"/>
        <v>pack,701|140;pack,702|30;coin,1160|10000;pack,10366|10000;pack,10566|10000</v>
      </c>
      <c r="O69" s="53">
        <v>80066</v>
      </c>
      <c r="P69" s="53">
        <f t="shared" ref="P69:R69" si="306">O69+100</f>
        <v>80166</v>
      </c>
      <c r="Q69" s="53">
        <f t="shared" si="306"/>
        <v>80266</v>
      </c>
      <c r="R69" s="53">
        <f t="shared" si="306"/>
        <v>80366</v>
      </c>
      <c r="S69" s="56" t="str">
        <f>IF(B69&gt;5,VLOOKUP(B69,随机目标!$BC$2:$BF$17,4,0)&amp;"|"&amp;$AH$18&amp;";","")&amp;K69</f>
        <v>pack,304|20;cash,200|100;cash,250|25;cash,300|10;cash,400|5;prop,704,5|300;prop,704,10|150;pack,703|350;pack,408|100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pack,302|100;pack,303|10;pack,701|140;pack,702|30;coin,1160|10000;pack,10366|10000;pack,10566|10000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5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9"/>
        <v>prop,202,2|20;prop,203,2|35;prop,204,1|30;prop,205,1|10;prop,206,1|5</v>
      </c>
      <c r="J70" s="56">
        <v>10567</v>
      </c>
      <c r="K70" s="56" t="str">
        <f t="shared" si="300"/>
        <v>cash,200|100;cash,250|25;cash,300|10;cash,400|5;prop,704,5|300;prop,704,10|150;pack,703|350;pack,408|100</v>
      </c>
      <c r="L70" s="56" t="str">
        <f t="shared" si="301"/>
        <v>prop,704,2|200;pack,702|120;pack,703|40;pack,406|60;pack,407|20;prop,322,1|20;prop,323,1|5</v>
      </c>
      <c r="M70" s="56" t="str">
        <f t="shared" si="302"/>
        <v>prop,701,1|20;pack,701|65;pack,702|65;pack,410|10;pack,411|50;pack,412|10;pack,413|10;coin,2340|100;pack,10467|100</v>
      </c>
      <c r="N70" s="56" t="str">
        <f t="shared" si="303"/>
        <v>pack,701|140;pack,702|30;coin,1170|10000;pack,10367|10000;pack,10567|10000</v>
      </c>
      <c r="O70" s="53">
        <v>80067</v>
      </c>
      <c r="P70" s="53">
        <f t="shared" ref="P70:R70" si="307">O70+100</f>
        <v>80167</v>
      </c>
      <c r="Q70" s="53">
        <f t="shared" si="307"/>
        <v>80267</v>
      </c>
      <c r="R70" s="53">
        <f t="shared" si="307"/>
        <v>80367</v>
      </c>
      <c r="S70" s="56" t="str">
        <f>IF(B70&gt;5,VLOOKUP(B70,随机目标!$BC$2:$BF$17,4,0)&amp;"|"&amp;$AH$18&amp;";","")&amp;K70</f>
        <v>pack,304|20;cash,200|100;cash,250|25;cash,300|10;cash,400|5;prop,704,5|300;prop,704,10|150;pack,703|350;pack,408|100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pack,302|100;pack,303|10;pack,701|140;pack,702|30;coin,1170|10000;pack,10367|10000;pack,10567|10000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5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9"/>
        <v>prop,202,2|20;prop,203,2|35;prop,204,1|30;prop,205,1|10;prop,206,1|5</v>
      </c>
      <c r="J71" s="56">
        <v>10568</v>
      </c>
      <c r="K71" s="56" t="str">
        <f t="shared" si="300"/>
        <v>cash,200|100;cash,250|25;cash,300|10;cash,400|5;prop,704,5|300;prop,704,10|150;pack,703|350;pack,408|100</v>
      </c>
      <c r="L71" s="56" t="str">
        <f t="shared" si="301"/>
        <v>prop,704,2|200;pack,702|120;pack,703|40;pack,406|60;pack,407|20;prop,322,1|20;prop,323,1|5</v>
      </c>
      <c r="M71" s="56" t="str">
        <f t="shared" si="302"/>
        <v>prop,701,1|20;pack,701|65;pack,702|65;pack,410|10;pack,411|50;pack,412|10;pack,413|10;coin,2360|100;pack,10468|100</v>
      </c>
      <c r="N71" s="56" t="str">
        <f t="shared" si="303"/>
        <v>pack,701|140;pack,702|30;coin,1180|10000;pack,10368|10000;pack,10568|10000</v>
      </c>
      <c r="O71" s="53">
        <v>80068</v>
      </c>
      <c r="P71" s="53">
        <f t="shared" ref="P71:R71" si="308">O71+100</f>
        <v>80168</v>
      </c>
      <c r="Q71" s="53">
        <f t="shared" si="308"/>
        <v>80268</v>
      </c>
      <c r="R71" s="53">
        <f t="shared" si="308"/>
        <v>80368</v>
      </c>
      <c r="S71" s="56" t="str">
        <f>IF(B71&gt;5,VLOOKUP(B71,随机目标!$BC$2:$BF$17,4,0)&amp;"|"&amp;$AH$18&amp;";","")&amp;K71</f>
        <v>pack,304|20;cash,200|100;cash,250|25;cash,300|10;cash,400|5;prop,704,5|300;prop,704,10|150;pack,703|350;pack,408|100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pack,302|100;pack,303|10;pack,701|140;pack,702|30;coin,1180|10000;pack,10368|10000;pack,10568|10000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13</v>
      </c>
      <c r="C72" s="53">
        <f t="shared" si="305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9"/>
        <v>prop,202,2|20;prop,203,2|35;prop,204,1|30;prop,205,1|10;prop,206,1|5</v>
      </c>
      <c r="J72" s="56">
        <v>10569</v>
      </c>
      <c r="K72" s="56" t="str">
        <f t="shared" si="300"/>
        <v>cash,200|100;cash,250|25;cash,300|10;cash,400|5;prop,704,5|300;prop,704,10|150;pack,703|350;pack,408|100</v>
      </c>
      <c r="L72" s="56" t="str">
        <f t="shared" si="301"/>
        <v>prop,704,2|200;pack,702|120;pack,703|40;pack,406|60;pack,407|20;prop,322,1|20;prop,323,1|5</v>
      </c>
      <c r="M72" s="56" t="str">
        <f t="shared" si="302"/>
        <v>prop,701,1|20;pack,701|65;pack,702|65;pack,410|10;pack,411|50;pack,412|10;pack,413|10;coin,2380|100;pack,10469|100</v>
      </c>
      <c r="N72" s="56" t="str">
        <f t="shared" si="303"/>
        <v>pack,701|140;pack,702|30;coin,1190|10000;pack,10369|10000;pack,10569|10000</v>
      </c>
      <c r="O72" s="53">
        <v>80069</v>
      </c>
      <c r="P72" s="53">
        <f t="shared" ref="P72:R72" si="309">O72+100</f>
        <v>80169</v>
      </c>
      <c r="Q72" s="53">
        <f t="shared" si="309"/>
        <v>80269</v>
      </c>
      <c r="R72" s="53">
        <f t="shared" si="309"/>
        <v>80369</v>
      </c>
      <c r="S72" s="56" t="str">
        <f>IF(B72&gt;5,VLOOKUP(B72,随机目标!$BC$2:$BF$17,4,0)&amp;"|"&amp;$AH$18&amp;";","")&amp;K72</f>
        <v>pack,304|20;cash,200|100;cash,250|25;cash,300|10;cash,400|5;prop,704,5|300;prop,704,10|150;pack,703|350;pack,408|100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pack,302|100;pack,303|10;pack,701|140;pack,702|30;coin,1190|10000;pack,10369|10000;pack,10569|10000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5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9"/>
        <v>prop,202,2|20;prop,203,2|35;prop,204,1|30;prop,205,1|10;prop,206,1|5</v>
      </c>
      <c r="J73" s="56">
        <v>10570</v>
      </c>
      <c r="K73" s="56" t="str">
        <f t="shared" si="300"/>
        <v>cash,200|100;cash,250|25;cash,300|10;cash,400|5;prop,704,5|300;prop,704,10|150;pack,703|350;pack,408|100</v>
      </c>
      <c r="L73" s="56" t="str">
        <f t="shared" si="301"/>
        <v>prop,704,2|200;pack,702|120;pack,703|40;pack,406|60;pack,407|20;prop,322,1|20;prop,323,1|5</v>
      </c>
      <c r="M73" s="56" t="str">
        <f t="shared" si="302"/>
        <v>prop,701,1|20;pack,701|65;pack,702|65;pack,410|10;pack,411|50;pack,412|10;pack,413|10;coin,2400|100;pack,10470|100</v>
      </c>
      <c r="N73" s="56" t="str">
        <f t="shared" si="303"/>
        <v>pack,701|140;pack,702|30;coin,1200|10000;pack,10370|10000;pack,10570|10000</v>
      </c>
      <c r="O73" s="53">
        <v>80070</v>
      </c>
      <c r="P73" s="53">
        <f t="shared" ref="P73:R73" si="310">O73+100</f>
        <v>80170</v>
      </c>
      <c r="Q73" s="53">
        <f t="shared" si="310"/>
        <v>80270</v>
      </c>
      <c r="R73" s="53">
        <f t="shared" si="310"/>
        <v>80370</v>
      </c>
      <c r="S73" s="56" t="str">
        <f>IF(B73&gt;5,VLOOKUP(B73,随机目标!$BC$2:$BF$17,4,0)&amp;"|"&amp;$AH$18&amp;";","")&amp;K73</f>
        <v>pack,304|20;cash,200|100;cash,250|25;cash,300|10;cash,400|5;prop,704,5|300;prop,704,10|150;pack,703|350;pack,408|100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pack,302|100;pack,303|10;pack,701|140;pack,702|30;coin,1200|10000;pack,10370|10000;pack,10570|10000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5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9"/>
        <v>prop,202,2|20;prop,203,2|35;prop,204,1|30;prop,205,1|10;prop,206,1|5</v>
      </c>
      <c r="J74" s="56">
        <v>10571</v>
      </c>
      <c r="K74" s="56" t="str">
        <f t="shared" si="300"/>
        <v>cash,200|100;cash,250|25;cash,300|10;cash,400|5;prop,704,5|300;prop,704,10|150;pack,703|350;pack,408|100</v>
      </c>
      <c r="L74" s="56" t="str">
        <f t="shared" si="301"/>
        <v>prop,704,2|200;pack,702|120;pack,703|40;pack,406|60;pack,407|20;prop,322,1|20;prop,323,1|5</v>
      </c>
      <c r="M74" s="56" t="str">
        <f t="shared" si="302"/>
        <v>prop,701,1|20;pack,701|65;pack,702|65;pack,410|10;pack,411|50;pack,412|10;pack,413|10;coin,2420|100;pack,10471|100</v>
      </c>
      <c r="N74" s="56" t="str">
        <f t="shared" si="303"/>
        <v>pack,701|140;pack,702|30;coin,1210|10000;pack,10371|10000;pack,10571|10000</v>
      </c>
      <c r="O74" s="53">
        <v>80071</v>
      </c>
      <c r="P74" s="53">
        <f t="shared" ref="P74:R74" si="311">O74+100</f>
        <v>80171</v>
      </c>
      <c r="Q74" s="53">
        <f t="shared" si="311"/>
        <v>80271</v>
      </c>
      <c r="R74" s="53">
        <f t="shared" si="311"/>
        <v>80371</v>
      </c>
      <c r="S74" s="56" t="str">
        <f>IF(B74&gt;5,VLOOKUP(B74,随机目标!$BC$2:$BF$17,4,0)&amp;"|"&amp;$AH$18&amp;";","")&amp;K74</f>
        <v>pack,304|20;cash,200|100;cash,250|25;cash,300|10;cash,400|5;prop,704,5|300;prop,704,10|150;pack,703|350;pack,408|100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pack,302|100;pack,303|10;pack,701|140;pack,702|30;coin,1210|10000;pack,10371|10000;pack,10571|10000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5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9"/>
        <v>prop,202,2|20;prop,203,2|35;prop,204,1|30;prop,205,1|10;prop,206,1|5</v>
      </c>
      <c r="J75" s="56">
        <v>10572</v>
      </c>
      <c r="K75" s="56" t="str">
        <f t="shared" si="300"/>
        <v>cash,200|100;cash,250|25;cash,300|10;cash,400|5;prop,704,5|300;prop,704,10|150;pack,703|350;pack,408|100</v>
      </c>
      <c r="L75" s="56" t="str">
        <f t="shared" si="301"/>
        <v>prop,704,2|200;pack,702|120;pack,703|40;pack,406|60;pack,407|20;prop,322,1|20;prop,323,1|5</v>
      </c>
      <c r="M75" s="56" t="str">
        <f t="shared" si="302"/>
        <v>prop,701,1|20;pack,701|65;pack,702|65;pack,410|10;pack,411|50;pack,412|10;pack,413|10;coin,2440|100;pack,10472|100</v>
      </c>
      <c r="N75" s="56" t="str">
        <f t="shared" si="303"/>
        <v>pack,701|140;pack,702|30;coin,1220|10000;pack,10372|10000;pack,10572|10000</v>
      </c>
      <c r="O75" s="53">
        <v>80072</v>
      </c>
      <c r="P75" s="53">
        <f t="shared" ref="P75:R75" si="312">O75+100</f>
        <v>80172</v>
      </c>
      <c r="Q75" s="53">
        <f t="shared" si="312"/>
        <v>80272</v>
      </c>
      <c r="R75" s="53">
        <f t="shared" si="312"/>
        <v>80372</v>
      </c>
      <c r="S75" s="56" t="str">
        <f>IF(B75&gt;5,VLOOKUP(B75,随机目标!$BC$2:$BF$17,4,0)&amp;"|"&amp;$AH$18&amp;";","")&amp;K75</f>
        <v>pack,304|20;cash,200|100;cash,250|25;cash,300|10;cash,400|5;prop,704,5|300;prop,704,10|150;pack,703|350;pack,408|100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pack,302|100;pack,303|10;pack,701|140;pack,702|30;coin,1220|10000;pack,10372|10000;pack,10572|10000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14</v>
      </c>
      <c r="C76" s="53">
        <f t="shared" si="305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9"/>
        <v>prop,202,2|20;prop,203,2|35;prop,204,1|30;prop,205,1|10;prop,206,1|5</v>
      </c>
      <c r="J76" s="56">
        <v>10573</v>
      </c>
      <c r="K76" s="56" t="str">
        <f t="shared" si="300"/>
        <v>cash,200|100;cash,250|25;cash,300|10;cash,400|5;prop,704,5|300;prop,704,10|150;pack,703|350;pack,408|100</v>
      </c>
      <c r="L76" s="56" t="str">
        <f t="shared" si="301"/>
        <v>prop,704,2|200;pack,702|120;pack,703|40;pack,406|60;pack,407|20;prop,322,1|20;prop,323,1|5</v>
      </c>
      <c r="M76" s="56" t="str">
        <f t="shared" si="302"/>
        <v>prop,701,1|20;pack,701|65;pack,702|65;pack,410|10;pack,411|50;pack,412|10;pack,413|10;coin,2460|100;pack,10473|100</v>
      </c>
      <c r="N76" s="56" t="str">
        <f t="shared" si="303"/>
        <v>pack,701|140;pack,702|30;coin,1230|10000;pack,10373|10000;pack,10573|10000</v>
      </c>
      <c r="O76" s="53">
        <v>80073</v>
      </c>
      <c r="P76" s="53">
        <f t="shared" ref="P76:R76" si="313">O76+100</f>
        <v>80173</v>
      </c>
      <c r="Q76" s="53">
        <f t="shared" si="313"/>
        <v>80273</v>
      </c>
      <c r="R76" s="53">
        <f t="shared" si="313"/>
        <v>80373</v>
      </c>
      <c r="S76" s="56" t="str">
        <f>IF(B76&gt;5,VLOOKUP(B76,随机目标!$BC$2:$BF$17,4,0)&amp;"|"&amp;$AH$18&amp;";","")&amp;K76</f>
        <v>pack,304|20;cash,200|100;cash,250|25;cash,300|10;cash,400|5;prop,704,5|300;prop,704,10|150;pack,703|350;pack,408|100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pack,302|100;pack,303|10;pack,701|140;pack,702|30;coin,1230|10000;pack,10373|10000;pack,10573|10000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14</v>
      </c>
      <c r="C77" s="53">
        <f t="shared" si="305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9"/>
        <v>prop,202,2|20;prop,203,2|35;prop,204,1|30;prop,205,1|10;prop,206,1|5</v>
      </c>
      <c r="J77" s="56">
        <v>10574</v>
      </c>
      <c r="K77" s="56" t="str">
        <f t="shared" si="300"/>
        <v>cash,200|100;cash,250|25;cash,300|10;cash,400|5;prop,704,5|300;prop,704,10|150;pack,703|350;pack,408|100</v>
      </c>
      <c r="L77" s="56" t="str">
        <f t="shared" si="301"/>
        <v>prop,704,2|200;pack,702|120;pack,703|40;pack,406|60;pack,407|20;prop,322,1|20;prop,323,1|5</v>
      </c>
      <c r="M77" s="56" t="str">
        <f t="shared" si="302"/>
        <v>prop,701,1|20;pack,701|65;pack,702|65;pack,410|10;pack,411|50;pack,412|10;pack,413|10;coin,2480|100;pack,10474|100</v>
      </c>
      <c r="N77" s="56" t="str">
        <f t="shared" si="303"/>
        <v>pack,701|140;pack,702|30;coin,1240|10000;pack,10374|10000;pack,10574|10000</v>
      </c>
      <c r="O77" s="53">
        <v>80074</v>
      </c>
      <c r="P77" s="53">
        <f t="shared" ref="P77:R77" si="314">O77+100</f>
        <v>80174</v>
      </c>
      <c r="Q77" s="53">
        <f t="shared" si="314"/>
        <v>80274</v>
      </c>
      <c r="R77" s="53">
        <f t="shared" si="314"/>
        <v>80374</v>
      </c>
      <c r="S77" s="56" t="str">
        <f>IF(B77&gt;5,VLOOKUP(B77,随机目标!$BC$2:$BF$17,4,0)&amp;"|"&amp;$AH$18&amp;";","")&amp;K77</f>
        <v>pack,304|20;cash,200|100;cash,250|25;cash,300|10;cash,400|5;prop,704,5|300;prop,704,10|150;pack,703|350;pack,408|100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pack,302|100;pack,303|10;pack,701|140;pack,702|30;coin,1240|10000;pack,10374|10000;pack,10574|10000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14</v>
      </c>
      <c r="C78" s="53">
        <f t="shared" si="305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9"/>
        <v>prop,202,2|20;prop,203,2|35;prop,204,1|30;prop,205,1|10;prop,206,1|5</v>
      </c>
      <c r="J78" s="56">
        <v>10575</v>
      </c>
      <c r="K78" s="56" t="str">
        <f t="shared" si="300"/>
        <v>cash,200|100;cash,250|25;cash,300|10;cash,400|5;prop,704,5|300;prop,704,10|150;pack,703|350;pack,408|100</v>
      </c>
      <c r="L78" s="56" t="str">
        <f t="shared" si="301"/>
        <v>prop,704,2|200;pack,702|120;pack,703|40;pack,406|60;pack,407|20;prop,322,1|20;prop,323,1|5</v>
      </c>
      <c r="M78" s="56" t="str">
        <f t="shared" si="302"/>
        <v>prop,701,1|20;pack,701|65;pack,702|65;pack,410|10;pack,411|50;pack,412|10;pack,413|10;coin,2500|100;pack,10475|100</v>
      </c>
      <c r="N78" s="56" t="str">
        <f t="shared" si="303"/>
        <v>pack,701|140;pack,702|30;coin,1250|10000;pack,10375|10000;pack,10575|10000</v>
      </c>
      <c r="O78" s="53">
        <v>80075</v>
      </c>
      <c r="P78" s="53">
        <f t="shared" ref="P78:R78" si="315">O78+100</f>
        <v>80175</v>
      </c>
      <c r="Q78" s="53">
        <f t="shared" si="315"/>
        <v>80275</v>
      </c>
      <c r="R78" s="53">
        <f t="shared" si="315"/>
        <v>80375</v>
      </c>
      <c r="S78" s="56" t="str">
        <f>IF(B78&gt;5,VLOOKUP(B78,随机目标!$BC$2:$BF$17,4,0)&amp;"|"&amp;$AH$18&amp;";","")&amp;K78</f>
        <v>pack,304|20;cash,200|100;cash,250|25;cash,300|10;cash,400|5;prop,704,5|300;prop,704,10|150;pack,703|350;pack,408|100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pack,302|100;pack,303|10;pack,701|140;pack,702|30;coin,1250|10000;pack,10375|10000;pack,10575|10000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14</v>
      </c>
      <c r="C79" s="53">
        <f t="shared" si="305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9"/>
        <v>prop,202,2|20;prop,203,2|35;prop,204,1|30;prop,205,1|10;prop,206,1|5</v>
      </c>
      <c r="J79" s="56">
        <v>10576</v>
      </c>
      <c r="K79" s="56" t="str">
        <f t="shared" si="300"/>
        <v>cash,200|100;cash,250|25;cash,300|10;cash,400|5;prop,704,5|300;prop,704,10|150;pack,703|350;pack,408|100</v>
      </c>
      <c r="L79" s="56" t="str">
        <f t="shared" si="301"/>
        <v>prop,704,2|200;pack,702|120;pack,703|40;pack,406|60;pack,407|20;prop,322,1|20;prop,323,1|5</v>
      </c>
      <c r="M79" s="56" t="str">
        <f t="shared" si="302"/>
        <v>prop,701,1|20;pack,701|65;pack,702|65;pack,410|10;pack,411|50;pack,412|10;pack,413|10;coin,2520|100;pack,10476|100</v>
      </c>
      <c r="N79" s="56" t="str">
        <f t="shared" si="303"/>
        <v>pack,701|140;pack,702|30;coin,1260|10000;pack,10376|10000;pack,10576|10000</v>
      </c>
      <c r="O79" s="53">
        <v>80076</v>
      </c>
      <c r="P79" s="53">
        <f t="shared" ref="P79:R79" si="316">O79+100</f>
        <v>80176</v>
      </c>
      <c r="Q79" s="53">
        <f t="shared" si="316"/>
        <v>80276</v>
      </c>
      <c r="R79" s="53">
        <f t="shared" si="316"/>
        <v>80376</v>
      </c>
      <c r="S79" s="56" t="str">
        <f>IF(B79&gt;5,VLOOKUP(B79,随机目标!$BC$2:$BF$17,4,0)&amp;"|"&amp;$AH$18&amp;";","")&amp;K79</f>
        <v>pack,304|20;cash,200|100;cash,250|25;cash,300|10;cash,400|5;prop,704,5|300;prop,704,10|150;pack,703|350;pack,408|100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pack,302|100;pack,303|10;pack,701|140;pack,702|30;coin,1260|10000;pack,10376|10000;pack,10576|10000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15</v>
      </c>
      <c r="C80" s="53">
        <f t="shared" si="305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9"/>
        <v>prop,202,2|20;prop,203,2|35;prop,204,1|30;prop,205,1|10;prop,206,1|5</v>
      </c>
      <c r="J80" s="56">
        <v>10577</v>
      </c>
      <c r="K80" s="56" t="str">
        <f t="shared" si="300"/>
        <v>cash,200|100;cash,250|25;cash,300|10;cash,400|5;prop,704,5|300;prop,704,10|150;pack,703|350;pack,408|100</v>
      </c>
      <c r="L80" s="56" t="str">
        <f t="shared" si="301"/>
        <v>prop,704,2|200;pack,702|120;pack,703|40;pack,406|60;pack,407|20;prop,322,1|20;prop,323,1|5</v>
      </c>
      <c r="M80" s="56" t="str">
        <f t="shared" si="302"/>
        <v>prop,701,1|20;pack,701|65;pack,702|65;pack,410|10;pack,411|50;pack,412|10;pack,413|10;coin,2540|100;pack,10477|100</v>
      </c>
      <c r="N80" s="56" t="str">
        <f t="shared" si="303"/>
        <v>pack,701|140;pack,702|30;coin,1270|10000;pack,10377|10000;pack,10577|10000</v>
      </c>
      <c r="O80" s="53">
        <v>80077</v>
      </c>
      <c r="P80" s="53">
        <f t="shared" ref="P80:R80" si="317">O80+100</f>
        <v>80177</v>
      </c>
      <c r="Q80" s="53">
        <f t="shared" si="317"/>
        <v>80277</v>
      </c>
      <c r="R80" s="53">
        <f t="shared" si="317"/>
        <v>80377</v>
      </c>
      <c r="S80" s="56" t="str">
        <f>IF(B80&gt;5,VLOOKUP(B80,随机目标!$BC$2:$BF$17,4,0)&amp;"|"&amp;$AH$18&amp;";","")&amp;K80</f>
        <v>pack,304|20;cash,200|100;cash,250|25;cash,300|10;cash,400|5;prop,704,5|300;prop,704,10|150;pack,703|350;pack,408|100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pack,302|100;pack,303|10;pack,701|140;pack,702|30;coin,1270|10000;pack,10377|10000;pack,10577|10000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15</v>
      </c>
      <c r="C81" s="53">
        <f t="shared" si="305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9"/>
        <v>prop,202,2|20;prop,203,2|35;prop,204,1|30;prop,205,1|10;prop,206,1|5</v>
      </c>
      <c r="J81" s="56">
        <v>10578</v>
      </c>
      <c r="K81" s="56" t="str">
        <f t="shared" si="300"/>
        <v>cash,200|100;cash,250|25;cash,300|10;cash,400|5;prop,704,5|300;prop,704,10|150;pack,703|350;pack,408|100</v>
      </c>
      <c r="L81" s="56" t="str">
        <f t="shared" si="301"/>
        <v>prop,704,2|200;pack,702|120;pack,703|40;pack,406|60;pack,407|20;prop,322,1|20;prop,323,1|5</v>
      </c>
      <c r="M81" s="56" t="str">
        <f t="shared" si="302"/>
        <v>prop,701,1|20;pack,701|65;pack,702|65;pack,410|10;pack,411|50;pack,412|10;pack,413|10;coin,2560|100;pack,10478|100</v>
      </c>
      <c r="N81" s="56" t="str">
        <f t="shared" si="303"/>
        <v>pack,701|140;pack,702|30;coin,1280|10000;pack,10378|10000;pack,10578|10000</v>
      </c>
      <c r="O81" s="53">
        <v>80078</v>
      </c>
      <c r="P81" s="53">
        <f t="shared" ref="P81:R81" si="318">O81+100</f>
        <v>80178</v>
      </c>
      <c r="Q81" s="53">
        <f t="shared" si="318"/>
        <v>80278</v>
      </c>
      <c r="R81" s="53">
        <f t="shared" si="318"/>
        <v>80378</v>
      </c>
      <c r="S81" s="56" t="str">
        <f>IF(B81&gt;5,VLOOKUP(B81,随机目标!$BC$2:$BF$17,4,0)&amp;"|"&amp;$AH$18&amp;";","")&amp;K81</f>
        <v>pack,304|20;cash,200|100;cash,250|25;cash,300|10;cash,400|5;prop,704,5|300;prop,704,10|150;pack,703|350;pack,408|100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pack,302|100;pack,303|10;pack,701|140;pack,702|30;coin,1280|10000;pack,10378|10000;pack,10578|10000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15</v>
      </c>
      <c r="C82" s="53">
        <f t="shared" si="305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9"/>
        <v>prop,202,2|20;prop,203,2|35;prop,204,1|30;prop,205,1|10;prop,206,1|5</v>
      </c>
      <c r="J82" s="56">
        <v>10579</v>
      </c>
      <c r="K82" s="56" t="str">
        <f t="shared" si="300"/>
        <v>cash,200|100;cash,250|25;cash,300|10;cash,400|5;prop,704,5|300;prop,704,10|150;pack,703|350;pack,408|100</v>
      </c>
      <c r="L82" s="56" t="str">
        <f t="shared" si="301"/>
        <v>prop,704,2|200;pack,702|120;pack,703|40;pack,406|60;pack,407|20;prop,322,1|20;prop,323,1|5</v>
      </c>
      <c r="M82" s="56" t="str">
        <f t="shared" si="302"/>
        <v>prop,701,1|20;pack,701|65;pack,702|65;pack,410|10;pack,411|50;pack,412|10;pack,413|10;coin,2580|100;pack,10479|100</v>
      </c>
      <c r="N82" s="56" t="str">
        <f t="shared" si="303"/>
        <v>pack,701|140;pack,702|30;coin,1290|10000;pack,10379|10000;pack,10579|10000</v>
      </c>
      <c r="O82" s="53">
        <v>80079</v>
      </c>
      <c r="P82" s="53">
        <f t="shared" ref="P82:R82" si="319">O82+100</f>
        <v>80179</v>
      </c>
      <c r="Q82" s="53">
        <f t="shared" si="319"/>
        <v>80279</v>
      </c>
      <c r="R82" s="53">
        <f t="shared" si="319"/>
        <v>80379</v>
      </c>
      <c r="S82" s="56" t="str">
        <f>IF(B82&gt;5,VLOOKUP(B82,随机目标!$BC$2:$BF$17,4,0)&amp;"|"&amp;$AH$18&amp;";","")&amp;K82</f>
        <v>pack,304|20;cash,200|100;cash,250|25;cash,300|10;cash,400|5;prop,704,5|300;prop,704,10|150;pack,703|350;pack,408|100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pack,302|100;pack,303|10;pack,701|140;pack,702|30;coin,1290|10000;pack,10379|10000;pack,10579|10000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15</v>
      </c>
      <c r="C83" s="53">
        <f t="shared" si="305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9"/>
        <v>prop,202,2|20;prop,203,2|35;prop,204,1|30;prop,205,1|10;prop,206,1|5</v>
      </c>
      <c r="J83" s="56">
        <v>10580</v>
      </c>
      <c r="K83" s="56" t="str">
        <f t="shared" si="300"/>
        <v>cash,200|100;cash,250|25;cash,300|10;cash,400|5;prop,704,5|300;prop,704,10|150;pack,703|350;pack,408|100</v>
      </c>
      <c r="L83" s="56" t="str">
        <f t="shared" si="301"/>
        <v>prop,704,2|200;pack,702|120;pack,703|40;pack,406|60;pack,407|20;prop,322,1|20;prop,323,1|5</v>
      </c>
      <c r="M83" s="56" t="str">
        <f t="shared" si="302"/>
        <v>prop,701,1|20;pack,701|65;pack,702|65;pack,410|10;pack,411|50;pack,412|10;pack,413|10;coin,2600|100;pack,10480|100</v>
      </c>
      <c r="N83" s="56" t="str">
        <f t="shared" si="303"/>
        <v>pack,701|140;pack,702|30;coin,1300|10000;pack,10380|10000;pack,10580|10000</v>
      </c>
      <c r="O83" s="53">
        <v>80080</v>
      </c>
      <c r="P83" s="53">
        <f t="shared" ref="P83:R83" si="320">O83+100</f>
        <v>80180</v>
      </c>
      <c r="Q83" s="53">
        <f t="shared" si="320"/>
        <v>80280</v>
      </c>
      <c r="R83" s="53">
        <f t="shared" si="320"/>
        <v>80380</v>
      </c>
      <c r="S83" s="56" t="str">
        <f>IF(B83&gt;5,VLOOKUP(B83,随机目标!$BC$2:$BF$17,4,0)&amp;"|"&amp;$AH$18&amp;";","")&amp;K83</f>
        <v>pack,304|20;cash,200|100;cash,250|25;cash,300|10;cash,400|5;prop,704,5|300;prop,704,10|150;pack,703|350;pack,408|100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pack,302|100;pack,303|10;pack,701|140;pack,702|30;coin,1300|10000;pack,10380|10000;pack,10580|10000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2450</v>
      </c>
    </row>
    <row r="84" spans="1:39">
      <c r="A84" s="53">
        <f>怪物产出!A84</f>
        <v>81</v>
      </c>
      <c r="B84" s="53">
        <f>怪物产出!B84</f>
        <v>15</v>
      </c>
      <c r="C84" s="53">
        <f t="shared" si="305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9"/>
        <v>prop,202,2|20;prop,203,2|35;prop,204,1|30;prop,205,1|10;prop,206,1|5</v>
      </c>
      <c r="J84" s="56">
        <v>10581</v>
      </c>
      <c r="K84" s="56" t="str">
        <f t="shared" si="300"/>
        <v>cash,200|100;cash,250|25;cash,300|10;cash,400|5;prop,704,5|300;prop,704,10|150;pack,703|350;pack,408|100</v>
      </c>
      <c r="L84" s="56" t="str">
        <f t="shared" si="301"/>
        <v>prop,704,2|200;pack,702|120;pack,703|40;pack,406|60;pack,407|20;prop,322,1|20;prop,323,1|5</v>
      </c>
      <c r="M84" s="56" t="str">
        <f t="shared" si="302"/>
        <v>prop,701,1|20;pack,701|65;pack,702|65;pack,410|10;pack,411|50;pack,412|10;pack,413|10;coin,2620|100;pack,10481|100</v>
      </c>
      <c r="N84" s="56" t="str">
        <f t="shared" si="303"/>
        <v>pack,701|140;pack,702|30;coin,1310|10000;pack,10381|10000;pack,10581|10000</v>
      </c>
      <c r="O84" s="53">
        <v>80081</v>
      </c>
      <c r="P84" s="53">
        <f t="shared" ref="P84:R84" si="321">O84+100</f>
        <v>80181</v>
      </c>
      <c r="Q84" s="53">
        <f t="shared" si="321"/>
        <v>80281</v>
      </c>
      <c r="R84" s="53">
        <f t="shared" si="321"/>
        <v>80381</v>
      </c>
      <c r="S84" s="56" t="str">
        <f>IF(B84&gt;5,VLOOKUP(B84,随机目标!$BC$2:$BF$17,4,0)&amp;"|"&amp;$AH$18&amp;";","")&amp;K84</f>
        <v>pack,304|20;cash,200|100;cash,250|25;cash,300|10;cash,400|5;prop,704,5|300;prop,704,10|150;pack,703|350;pack,408|100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pack,302|100;pack,303|10;pack,701|140;pack,702|30;coin,1310|10000;pack,10381|10000;pack,10581|10000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2451</v>
      </c>
    </row>
    <row r="85" spans="1:39">
      <c r="A85" s="53">
        <f>怪物产出!A85</f>
        <v>82</v>
      </c>
      <c r="B85" s="53">
        <f>怪物产出!B85</f>
        <v>15</v>
      </c>
      <c r="C85" s="53">
        <f t="shared" si="305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9"/>
        <v>prop,202,2|20;prop,203,2|35;prop,204,1|30;prop,205,1|10;prop,206,1|5</v>
      </c>
      <c r="J85" s="56">
        <v>10582</v>
      </c>
      <c r="K85" s="56" t="str">
        <f t="shared" si="300"/>
        <v>cash,200|100;cash,250|25;cash,300|10;cash,400|5;prop,704,5|300;prop,704,10|150;pack,703|350;pack,408|100</v>
      </c>
      <c r="L85" s="56" t="str">
        <f t="shared" si="301"/>
        <v>prop,704,2|200;pack,702|120;pack,703|40;pack,406|60;pack,407|20;prop,322,1|20;prop,323,1|5</v>
      </c>
      <c r="M85" s="56" t="str">
        <f t="shared" si="302"/>
        <v>prop,701,1|20;pack,701|65;pack,702|65;pack,410|10;pack,411|50;pack,412|10;pack,413|10;coin,2640|100;pack,10482|100</v>
      </c>
      <c r="N85" s="56" t="str">
        <f t="shared" si="303"/>
        <v>pack,701|140;pack,702|30;coin,1320|10000;pack,10382|10000;pack,10582|10000</v>
      </c>
      <c r="O85" s="53">
        <v>80082</v>
      </c>
      <c r="P85" s="53">
        <f t="shared" ref="P85:R85" si="322">O85+100</f>
        <v>80182</v>
      </c>
      <c r="Q85" s="53">
        <f t="shared" si="322"/>
        <v>80282</v>
      </c>
      <c r="R85" s="53">
        <f t="shared" si="322"/>
        <v>80382</v>
      </c>
      <c r="S85" s="56" t="str">
        <f>IF(B85&gt;5,VLOOKUP(B85,随机目标!$BC$2:$BF$17,4,0)&amp;"|"&amp;$AH$18&amp;";","")&amp;K85</f>
        <v>pack,304|20;cash,200|100;cash,250|25;cash,300|10;cash,400|5;prop,704,5|300;prop,704,10|150;pack,703|350;pack,408|100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pack,302|100;pack,303|10;pack,701|140;pack,702|30;coin,1320|10000;pack,10382|10000;pack,10582|10000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2452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15</v>
      </c>
      <c r="C86" s="53">
        <f t="shared" si="305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9"/>
        <v>prop,202,2|20;prop,203,2|35;prop,204,1|30;prop,205,1|10;prop,206,1|5</v>
      </c>
      <c r="J86" s="56">
        <v>10583</v>
      </c>
      <c r="K86" s="56" t="str">
        <f t="shared" si="300"/>
        <v>cash,200|100;cash,250|25;cash,300|10;cash,400|5;prop,704,5|300;prop,704,10|150;pack,703|350;pack,408|100</v>
      </c>
      <c r="L86" s="56" t="str">
        <f t="shared" si="301"/>
        <v>prop,704,2|200;pack,702|120;pack,703|40;pack,406|60;pack,407|20;prop,322,1|20;prop,323,1|5</v>
      </c>
      <c r="M86" s="56" t="str">
        <f t="shared" si="302"/>
        <v>prop,701,1|20;pack,701|65;pack,702|65;pack,410|10;pack,411|50;pack,412|10;pack,413|10;coin,2660|100;pack,10483|100</v>
      </c>
      <c r="N86" s="56" t="str">
        <f t="shared" si="303"/>
        <v>pack,701|140;pack,702|30;coin,1330|10000;pack,10383|10000;pack,10583|10000</v>
      </c>
      <c r="O86" s="53">
        <v>80083</v>
      </c>
      <c r="P86" s="53">
        <f t="shared" ref="P86:R86" si="323">O86+100</f>
        <v>80183</v>
      </c>
      <c r="Q86" s="53">
        <f t="shared" si="323"/>
        <v>80283</v>
      </c>
      <c r="R86" s="53">
        <f t="shared" si="323"/>
        <v>80383</v>
      </c>
      <c r="S86" s="56" t="str">
        <f>IF(B86&gt;5,VLOOKUP(B86,随机目标!$BC$2:$BF$17,4,0)&amp;"|"&amp;$AH$18&amp;";","")&amp;K86</f>
        <v>pack,304|20;cash,200|100;cash,250|25;cash,300|10;cash,400|5;prop,704,5|300;prop,704,10|150;pack,703|350;pack,408|100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pack,302|100;pack,303|10;pack,701|140;pack,702|30;coin,1330|10000;pack,10383|10000;pack,10583|10000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2453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15</v>
      </c>
      <c r="C87" s="53">
        <f t="shared" si="305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9"/>
        <v>prop,202,2|20;prop,203,2|35;prop,204,1|30;prop,205,1|10;prop,206,1|5</v>
      </c>
      <c r="J87" s="56">
        <v>10584</v>
      </c>
      <c r="K87" s="56" t="str">
        <f t="shared" si="300"/>
        <v>cash,200|100;cash,250|25;cash,300|10;cash,400|5;prop,704,5|300;prop,704,10|150;pack,703|350;pack,408|100</v>
      </c>
      <c r="L87" s="56" t="str">
        <f t="shared" si="301"/>
        <v>prop,704,2|200;pack,702|120;pack,703|40;pack,406|60;pack,407|20;prop,322,1|20;prop,323,1|5</v>
      </c>
      <c r="M87" s="56" t="str">
        <f t="shared" si="302"/>
        <v>prop,701,1|20;pack,701|65;pack,702|65;pack,410|10;pack,411|50;pack,412|10;pack,413|10;coin,2680|100;pack,10484|100</v>
      </c>
      <c r="N87" s="56" t="str">
        <f t="shared" si="303"/>
        <v>pack,701|140;pack,702|30;coin,1340|10000;pack,10384|10000;pack,10584|10000</v>
      </c>
      <c r="O87" s="53">
        <v>80084</v>
      </c>
      <c r="P87" s="53">
        <f t="shared" ref="P87:R87" si="324">O87+100</f>
        <v>80184</v>
      </c>
      <c r="Q87" s="53">
        <f t="shared" si="324"/>
        <v>80284</v>
      </c>
      <c r="R87" s="53">
        <f t="shared" si="324"/>
        <v>80384</v>
      </c>
      <c r="S87" s="56" t="str">
        <f>IF(B87&gt;5,VLOOKUP(B87,随机目标!$BC$2:$BF$17,4,0)&amp;"|"&amp;$AH$18&amp;";","")&amp;K87</f>
        <v>pack,304|20;cash,200|100;cash,250|25;cash,300|10;cash,400|5;prop,704,5|300;prop,704,10|150;pack,703|350;pack,408|100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pack,302|100;pack,303|10;pack,701|140;pack,702|30;coin,1340|10000;pack,10384|10000;pack,10584|10000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15</v>
      </c>
      <c r="C88" s="53">
        <f t="shared" si="305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9"/>
        <v>prop,202,2|20;prop,203,2|35;prop,204,1|30;prop,205,1|10;prop,206,1|5</v>
      </c>
      <c r="J88" s="56">
        <v>10585</v>
      </c>
      <c r="K88" s="56" t="str">
        <f t="shared" si="300"/>
        <v>cash,200|100;cash,250|25;cash,300|10;cash,400|5;prop,704,5|300;prop,704,10|150;pack,703|350;pack,408|100</v>
      </c>
      <c r="L88" s="56" t="str">
        <f t="shared" si="301"/>
        <v>prop,704,2|200;pack,702|120;pack,703|40;pack,406|60;pack,407|20;prop,322,1|20;prop,323,1|5</v>
      </c>
      <c r="M88" s="56" t="str">
        <f t="shared" si="302"/>
        <v>prop,701,1|20;pack,701|65;pack,702|65;pack,410|10;pack,411|50;pack,412|10;pack,413|10;coin,2700|100;pack,10485|100</v>
      </c>
      <c r="N88" s="56" t="str">
        <f t="shared" si="303"/>
        <v>pack,701|140;pack,702|30;coin,1350|10000;pack,10385|10000;pack,10585|10000</v>
      </c>
      <c r="O88" s="53">
        <v>80085</v>
      </c>
      <c r="P88" s="53">
        <f t="shared" ref="P88:R88" si="325">O88+100</f>
        <v>80185</v>
      </c>
      <c r="Q88" s="53">
        <f t="shared" si="325"/>
        <v>80285</v>
      </c>
      <c r="R88" s="53">
        <f t="shared" si="325"/>
        <v>80385</v>
      </c>
      <c r="S88" s="56" t="str">
        <f>IF(B88&gt;5,VLOOKUP(B88,随机目标!$BC$2:$BF$17,4,0)&amp;"|"&amp;$AH$18&amp;";","")&amp;K88</f>
        <v>pack,304|20;cash,200|100;cash,250|25;cash,300|10;cash,400|5;prop,704,5|300;prop,704,10|150;pack,703|350;pack,408|100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pack,302|100;pack,303|10;pack,701|140;pack,702|30;coin,1350|10000;pack,10385|10000;pack,10585|10000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5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9"/>
        <v>prop,202,2|20;prop,203,2|35;prop,204,1|30;prop,205,1|10;prop,206,1|5</v>
      </c>
      <c r="J89" s="56">
        <v>10586</v>
      </c>
      <c r="K89" s="56" t="str">
        <f t="shared" si="300"/>
        <v>cash,200|100;cash,250|25;cash,300|10;cash,400|5;prop,704,5|300;prop,704,10|150;pack,703|350;pack,408|100</v>
      </c>
      <c r="L89" s="56" t="str">
        <f t="shared" si="301"/>
        <v>prop,704,2|200;pack,702|120;pack,703|40;pack,406|60;pack,407|20;prop,322,1|20;prop,323,1|5</v>
      </c>
      <c r="M89" s="56" t="str">
        <f t="shared" si="302"/>
        <v>prop,701,1|20;pack,701|65;pack,702|65;pack,410|10;pack,411|50;pack,412|10;pack,413|10;coin,2720|100;pack,10486|100</v>
      </c>
      <c r="N89" s="56" t="str">
        <f t="shared" si="303"/>
        <v>pack,701|140;pack,702|30;coin,1360|10000;pack,10386|10000;pack,10586|10000</v>
      </c>
      <c r="O89" s="53">
        <v>80086</v>
      </c>
      <c r="P89" s="53">
        <f t="shared" ref="P89:R89" si="326">O89+100</f>
        <v>80186</v>
      </c>
      <c r="Q89" s="53">
        <f t="shared" si="326"/>
        <v>80286</v>
      </c>
      <c r="R89" s="53">
        <f t="shared" si="326"/>
        <v>80386</v>
      </c>
      <c r="S89" s="56" t="str">
        <f>IF(B89&gt;5,VLOOKUP(B89,随机目标!$BC$2:$BF$17,4,0)&amp;"|"&amp;$AH$18&amp;";","")&amp;K89</f>
        <v>pack,304|20;cash,200|100;cash,250|25;cash,300|10;cash,400|5;prop,704,5|300;prop,704,10|150;pack,703|350;pack,408|100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pack,302|100;pack,303|10;pack,701|140;pack,702|30;coin,1360|10000;pack,10386|10000;pack,10586|10000</v>
      </c>
      <c r="W89" s="53" t="s">
        <v>2024</v>
      </c>
      <c r="X89" s="53"/>
      <c r="Y89" s="53"/>
      <c r="AA89" s="50" t="s">
        <v>2494</v>
      </c>
      <c r="AB89" s="50" t="s">
        <v>2497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5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9"/>
        <v>prop,202,2|20;prop,203,2|35;prop,204,1|30;prop,205,1|10;prop,206,1|5</v>
      </c>
      <c r="J90" s="56">
        <v>10587</v>
      </c>
      <c r="K90" s="56" t="str">
        <f t="shared" si="300"/>
        <v>cash,200|100;cash,250|25;cash,300|10;cash,400|5;prop,704,5|300;prop,704,10|150;pack,703|350;pack,408|100</v>
      </c>
      <c r="L90" s="56" t="str">
        <f t="shared" si="301"/>
        <v>prop,704,2|200;pack,702|120;pack,703|40;pack,406|60;pack,407|20;prop,322,1|20;prop,323,1|5</v>
      </c>
      <c r="M90" s="56" t="str">
        <f t="shared" si="302"/>
        <v>prop,701,1|20;pack,701|65;pack,702|65;pack,410|10;pack,411|50;pack,412|10;pack,413|10;coin,2740|100;pack,10487|100</v>
      </c>
      <c r="N90" s="56" t="str">
        <f t="shared" si="303"/>
        <v>pack,701|140;pack,702|30;coin,1370|10000;pack,10387|10000;pack,10587|10000</v>
      </c>
      <c r="O90" s="53">
        <v>80087</v>
      </c>
      <c r="P90" s="53">
        <f t="shared" ref="P90:R90" si="327">O90+100</f>
        <v>80187</v>
      </c>
      <c r="Q90" s="53">
        <f t="shared" si="327"/>
        <v>80287</v>
      </c>
      <c r="R90" s="53">
        <f t="shared" si="327"/>
        <v>80387</v>
      </c>
      <c r="S90" s="56" t="str">
        <f>IF(B90&gt;5,VLOOKUP(B90,随机目标!$BC$2:$BF$17,4,0)&amp;"|"&amp;$AH$18&amp;";","")&amp;K90</f>
        <v>pack,304|20;cash,200|100;cash,250|25;cash,300|10;cash,400|5;prop,704,5|300;prop,704,10|150;pack,703|350;pack,408|100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pack,302|100;pack,303|10;pack,701|140;pack,702|30;coin,1370|10000;pack,10387|10000;pack,10587|10000</v>
      </c>
      <c r="W90" s="53" t="s">
        <v>2024</v>
      </c>
      <c r="X90" s="53"/>
      <c r="Y90" s="53"/>
      <c r="AA90" s="50" t="s">
        <v>2495</v>
      </c>
      <c r="AB90" s="50" t="s">
        <v>2498</v>
      </c>
      <c r="AC90" s="50">
        <v>407</v>
      </c>
      <c r="AD90" s="56" t="str">
        <f t="shared" ref="AD90:AD96" si="328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5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9"/>
        <v>prop,202,2|20;prop,203,2|35;prop,204,1|30;prop,205,1|10;prop,206,1|5</v>
      </c>
      <c r="J91" s="56">
        <v>10588</v>
      </c>
      <c r="K91" s="56" t="str">
        <f t="shared" si="300"/>
        <v>cash,200|100;cash,250|25;cash,300|10;cash,400|5;prop,704,5|300;prop,704,10|150;pack,703|350;pack,408|100</v>
      </c>
      <c r="L91" s="56" t="str">
        <f t="shared" si="301"/>
        <v>prop,704,2|200;pack,702|120;pack,703|40;pack,406|60;pack,407|20;prop,322,1|20;prop,323,1|5</v>
      </c>
      <c r="M91" s="56" t="str">
        <f t="shared" si="302"/>
        <v>prop,701,1|20;pack,701|65;pack,702|65;pack,410|10;pack,411|50;pack,412|10;pack,413|10;coin,2760|100;pack,10488|100</v>
      </c>
      <c r="N91" s="56" t="str">
        <f t="shared" si="303"/>
        <v>pack,701|140;pack,702|30;coin,1380|10000;pack,10388|10000;pack,10588|10000</v>
      </c>
      <c r="O91" s="53">
        <v>80088</v>
      </c>
      <c r="P91" s="53">
        <f t="shared" ref="P91:R91" si="329">O91+100</f>
        <v>80188</v>
      </c>
      <c r="Q91" s="53">
        <f t="shared" si="329"/>
        <v>80288</v>
      </c>
      <c r="R91" s="53">
        <f t="shared" si="329"/>
        <v>80388</v>
      </c>
      <c r="S91" s="56" t="str">
        <f>IF(B91&gt;5,VLOOKUP(B91,随机目标!$BC$2:$BF$17,4,0)&amp;"|"&amp;$AH$18&amp;";","")&amp;K91</f>
        <v>pack,304|20;cash,200|100;cash,250|25;cash,300|10;cash,400|5;prop,704,5|300;prop,704,10|150;pack,703|350;pack,408|100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pack,302|100;pack,303|10;pack,701|140;pack,702|30;coin,1380|10000;pack,10388|10000;pack,10588|10000</v>
      </c>
      <c r="W91" s="53" t="s">
        <v>2024</v>
      </c>
      <c r="X91" s="53"/>
      <c r="Y91" s="53"/>
      <c r="AA91" s="50" t="s">
        <v>2496</v>
      </c>
      <c r="AB91" s="50" t="s">
        <v>2499</v>
      </c>
      <c r="AC91" s="50">
        <v>408</v>
      </c>
      <c r="AD91" s="56" t="str">
        <f t="shared" si="328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5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9"/>
        <v>prop,202,2|20;prop,203,2|35;prop,204,1|30;prop,205,1|10;prop,206,1|5</v>
      </c>
      <c r="J92" s="56">
        <v>10589</v>
      </c>
      <c r="K92" s="56" t="str">
        <f t="shared" si="300"/>
        <v>cash,200|100;cash,250|25;cash,300|10;cash,400|5;prop,704,5|300;prop,704,10|150;pack,703|350;pack,408|100</v>
      </c>
      <c r="L92" s="56" t="str">
        <f t="shared" si="301"/>
        <v>prop,704,2|200;pack,702|120;pack,703|40;pack,406|60;pack,407|20;prop,322,1|20;prop,323,1|5</v>
      </c>
      <c r="M92" s="56" t="str">
        <f t="shared" si="302"/>
        <v>prop,701,1|20;pack,701|65;pack,702|65;pack,410|10;pack,411|50;pack,412|10;pack,413|10;coin,2780|100;pack,10489|100</v>
      </c>
      <c r="N92" s="56" t="str">
        <f t="shared" si="303"/>
        <v>pack,701|140;pack,702|30;coin,1390|10000;pack,10389|10000;pack,10589|10000</v>
      </c>
      <c r="O92" s="53">
        <v>80089</v>
      </c>
      <c r="P92" s="53">
        <f t="shared" ref="P92:R92" si="330">O92+100</f>
        <v>80189</v>
      </c>
      <c r="Q92" s="53">
        <f t="shared" si="330"/>
        <v>80289</v>
      </c>
      <c r="R92" s="53">
        <f t="shared" si="330"/>
        <v>80389</v>
      </c>
      <c r="S92" s="56" t="str">
        <f>IF(B92&gt;5,VLOOKUP(B92,随机目标!$BC$2:$BF$17,4,0)&amp;"|"&amp;$AH$18&amp;";","")&amp;K92</f>
        <v>pack,304|20;cash,200|100;cash,250|25;cash,300|10;cash,400|5;prop,704,5|300;prop,704,10|150;pack,703|350;pack,408|100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pack,302|100;pack,303|10;pack,701|140;pack,702|30;coin,1390|10000;pack,10389|10000;pack,10589|10000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8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5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9"/>
        <v>prop,202,2|20;prop,203,2|35;prop,204,1|30;prop,205,1|10;prop,206,1|5</v>
      </c>
      <c r="J93" s="56">
        <v>10590</v>
      </c>
      <c r="K93" s="56" t="str">
        <f t="shared" si="300"/>
        <v>cash,200|100;cash,250|25;cash,300|10;cash,400|5;prop,704,5|300;prop,704,10|150;pack,703|350;pack,408|100</v>
      </c>
      <c r="L93" s="56" t="str">
        <f t="shared" si="301"/>
        <v>prop,704,2|200;pack,702|120;pack,703|40;pack,406|60;pack,407|20;prop,322,1|20;prop,323,1|5</v>
      </c>
      <c r="M93" s="56" t="str">
        <f t="shared" si="302"/>
        <v>prop,701,1|20;pack,701|65;pack,702|65;pack,410|10;pack,411|50;pack,412|10;pack,413|10;coin,2800|100;pack,10490|100</v>
      </c>
      <c r="N93" s="56" t="str">
        <f t="shared" si="303"/>
        <v>pack,701|140;pack,702|30;coin,1400|10000;pack,10390|10000;pack,10590|10000</v>
      </c>
      <c r="O93" s="53">
        <v>80090</v>
      </c>
      <c r="P93" s="53">
        <f t="shared" ref="P93:R93" si="331">O93+100</f>
        <v>80190</v>
      </c>
      <c r="Q93" s="53">
        <f t="shared" si="331"/>
        <v>80290</v>
      </c>
      <c r="R93" s="53">
        <f t="shared" si="331"/>
        <v>80390</v>
      </c>
      <c r="S93" s="56" t="str">
        <f>IF(B93&gt;5,VLOOKUP(B93,随机目标!$BC$2:$BF$17,4,0)&amp;"|"&amp;$AH$18&amp;";","")&amp;K93</f>
        <v>pack,304|20;cash,200|100;cash,250|25;cash,300|10;cash,400|5;prop,704,5|300;prop,704,10|150;pack,703|350;pack,408|100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pack,302|100;pack,303|10;pack,701|140;pack,702|30;coin,1400|10000;pack,10390|10000;pack,10590|10000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8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5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9"/>
        <v>prop,202,2|20;prop,203,2|35;prop,204,1|30;prop,205,1|10;prop,206,1|5</v>
      </c>
      <c r="J94" s="56">
        <v>10591</v>
      </c>
      <c r="K94" s="56" t="str">
        <f t="shared" si="300"/>
        <v>cash,200|100;cash,250|25;cash,300|10;cash,400|5;prop,704,5|300;prop,704,10|150;pack,703|350;pack,408|100</v>
      </c>
      <c r="L94" s="56" t="str">
        <f t="shared" si="301"/>
        <v>prop,704,2|200;pack,702|120;pack,703|40;pack,406|60;pack,407|20;prop,322,1|20;prop,323,1|5</v>
      </c>
      <c r="M94" s="56" t="str">
        <f t="shared" si="302"/>
        <v>prop,701,1|20;pack,701|65;pack,702|65;pack,410|10;pack,411|50;pack,412|10;pack,413|10;coin,2820|100;pack,10491|100</v>
      </c>
      <c r="N94" s="56" t="str">
        <f t="shared" si="303"/>
        <v>pack,701|140;pack,702|30;coin,1410|10000;pack,10391|10000;pack,10591|10000</v>
      </c>
      <c r="O94" s="53">
        <v>80091</v>
      </c>
      <c r="P94" s="53">
        <f t="shared" ref="P94:R94" si="332">O94+100</f>
        <v>80191</v>
      </c>
      <c r="Q94" s="53">
        <f t="shared" si="332"/>
        <v>80291</v>
      </c>
      <c r="R94" s="53">
        <f t="shared" si="332"/>
        <v>80391</v>
      </c>
      <c r="S94" s="56" t="str">
        <f>IF(B94&gt;5,VLOOKUP(B94,随机目标!$BC$2:$BF$17,4,0)&amp;"|"&amp;$AH$18&amp;";","")&amp;K94</f>
        <v>pack,304|20;cash,200|100;cash,250|25;cash,300|10;cash,400|5;prop,704,5|300;prop,704,10|150;pack,703|350;pack,408|100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pack,302|100;pack,303|10;pack,701|140;pack,702|30;coin,1410|10000;pack,10391|10000;pack,10591|10000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8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5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9"/>
        <v>prop,202,2|20;prop,203,2|35;prop,204,1|30;prop,205,1|10;prop,206,1|5</v>
      </c>
      <c r="J95" s="56">
        <v>10592</v>
      </c>
      <c r="K95" s="56" t="str">
        <f t="shared" si="300"/>
        <v>cash,200|100;cash,250|25;cash,300|10;cash,400|5;prop,704,5|300;prop,704,10|150;pack,703|350;pack,408|100</v>
      </c>
      <c r="L95" s="56" t="str">
        <f t="shared" si="301"/>
        <v>prop,704,2|200;pack,702|120;pack,703|40;pack,406|60;pack,407|20;prop,322,1|20;prop,323,1|5</v>
      </c>
      <c r="M95" s="56" t="str">
        <f t="shared" si="302"/>
        <v>prop,701,1|20;pack,701|65;pack,702|65;pack,410|10;pack,411|50;pack,412|10;pack,413|10;coin,2840|100;pack,10492|100</v>
      </c>
      <c r="N95" s="56" t="str">
        <f t="shared" si="303"/>
        <v>pack,701|140;pack,702|30;coin,1420|10000;pack,10392|10000;pack,10592|10000</v>
      </c>
      <c r="O95" s="53">
        <v>80092</v>
      </c>
      <c r="P95" s="53">
        <f t="shared" ref="P95:R95" si="333">O95+100</f>
        <v>80192</v>
      </c>
      <c r="Q95" s="53">
        <f t="shared" si="333"/>
        <v>80292</v>
      </c>
      <c r="R95" s="53">
        <f t="shared" si="333"/>
        <v>80392</v>
      </c>
      <c r="S95" s="56" t="str">
        <f>IF(B95&gt;5,VLOOKUP(B95,随机目标!$BC$2:$BF$17,4,0)&amp;"|"&amp;$AH$18&amp;";","")&amp;K95</f>
        <v>pack,304|20;cash,200|100;cash,250|25;cash,300|10;cash,400|5;prop,704,5|300;prop,704,10|150;pack,703|350;pack,408|100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pack,302|100;pack,303|10;pack,701|140;pack,702|30;coin,1420|10000;pack,10392|10000;pack,10592|10000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8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5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9"/>
        <v>prop,202,2|20;prop,203,2|35;prop,204,1|30;prop,205,1|10;prop,206,1|5</v>
      </c>
      <c r="J96" s="56">
        <v>10593</v>
      </c>
      <c r="K96" s="56" t="str">
        <f t="shared" si="300"/>
        <v>cash,200|100;cash,250|25;cash,300|10;cash,400|5;prop,704,5|300;prop,704,10|150;pack,703|350;pack,408|100</v>
      </c>
      <c r="L96" s="56" t="str">
        <f t="shared" si="301"/>
        <v>prop,704,2|200;pack,702|120;pack,703|40;pack,406|60;pack,407|20;prop,322,1|20;prop,323,1|5</v>
      </c>
      <c r="M96" s="56" t="str">
        <f t="shared" si="302"/>
        <v>prop,701,1|20;pack,701|65;pack,702|65;pack,410|10;pack,411|50;pack,412|10;pack,413|10;coin,2860|100;pack,10493|100</v>
      </c>
      <c r="N96" s="56" t="str">
        <f t="shared" si="303"/>
        <v>pack,701|140;pack,702|30;coin,1430|10000;pack,10393|10000;pack,10593|10000</v>
      </c>
      <c r="O96" s="53">
        <v>80093</v>
      </c>
      <c r="P96" s="53">
        <f t="shared" ref="P96:R96" si="334">O96+100</f>
        <v>80193</v>
      </c>
      <c r="Q96" s="53">
        <f t="shared" si="334"/>
        <v>80293</v>
      </c>
      <c r="R96" s="53">
        <f t="shared" si="334"/>
        <v>80393</v>
      </c>
      <c r="S96" s="56" t="str">
        <f>IF(B96&gt;5,VLOOKUP(B96,随机目标!$BC$2:$BF$17,4,0)&amp;"|"&amp;$AH$18&amp;";","")&amp;K96</f>
        <v>pack,304|20;cash,200|100;cash,250|25;cash,300|10;cash,400|5;prop,704,5|300;prop,704,10|150;pack,703|350;pack,408|100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pack,302|100;pack,303|10;pack,701|140;pack,702|30;coin,1430|10000;pack,10393|10000;pack,10593|10000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8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5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9"/>
        <v>prop,202,2|20;prop,203,2|35;prop,204,1|30;prop,205,1|10;prop,206,1|5</v>
      </c>
      <c r="J97" s="56">
        <v>10594</v>
      </c>
      <c r="K97" s="56" t="str">
        <f t="shared" si="300"/>
        <v>cash,200|100;cash,250|25;cash,300|10;cash,400|5;prop,704,5|300;prop,704,10|150;pack,703|350;pack,408|100</v>
      </c>
      <c r="L97" s="56" t="str">
        <f t="shared" si="301"/>
        <v>prop,704,2|200;pack,702|120;pack,703|40;pack,406|60;pack,407|20;prop,322,1|20;prop,323,1|5</v>
      </c>
      <c r="M97" s="56" t="str">
        <f t="shared" si="302"/>
        <v>prop,701,1|20;pack,701|65;pack,702|65;pack,410|10;pack,411|50;pack,412|10;pack,413|10;coin,2880|100;pack,10494|100</v>
      </c>
      <c r="N97" s="56" t="str">
        <f t="shared" si="303"/>
        <v>pack,701|140;pack,702|30;coin,1440|10000;pack,10394|10000;pack,10594|10000</v>
      </c>
      <c r="O97" s="53">
        <v>80094</v>
      </c>
      <c r="P97" s="53">
        <f t="shared" ref="P97:R97" si="335">O97+100</f>
        <v>80194</v>
      </c>
      <c r="Q97" s="53">
        <f t="shared" si="335"/>
        <v>80294</v>
      </c>
      <c r="R97" s="53">
        <f t="shared" si="335"/>
        <v>80394</v>
      </c>
      <c r="S97" s="56" t="str">
        <f>IF(B97&gt;5,VLOOKUP(B97,随机目标!$BC$2:$BF$17,4,0)&amp;"|"&amp;$AH$18&amp;";","")&amp;K97</f>
        <v>pack,304|20;cash,200|100;cash,250|25;cash,300|10;cash,400|5;prop,704,5|300;prop,704,10|150;pack,703|350;pack,408|100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pack,302|100;pack,303|10;pack,701|140;pack,702|30;coin,1440|10000;pack,10394|10000;pack,10594|10000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5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9"/>
        <v>prop,202,2|20;prop,203,2|35;prop,204,1|30;prop,205,1|10;prop,206,1|5</v>
      </c>
      <c r="J98" s="56">
        <v>10595</v>
      </c>
      <c r="K98" s="56" t="str">
        <f t="shared" si="300"/>
        <v>cash,200|100;cash,250|25;cash,300|10;cash,400|5;prop,704,5|300;prop,704,10|150;pack,703|350;pack,408|100</v>
      </c>
      <c r="L98" s="56" t="str">
        <f t="shared" si="301"/>
        <v>prop,704,2|200;pack,702|120;pack,703|40;pack,406|60;pack,407|20;prop,322,1|20;prop,323,1|5</v>
      </c>
      <c r="M98" s="56" t="str">
        <f t="shared" si="302"/>
        <v>prop,701,1|20;pack,701|65;pack,702|65;pack,410|10;pack,411|50;pack,412|10;pack,413|10;coin,2900|100;pack,10495|100</v>
      </c>
      <c r="N98" s="56" t="str">
        <f t="shared" si="303"/>
        <v>pack,701|140;pack,702|30;coin,1450|10000;pack,10395|10000;pack,10595|10000</v>
      </c>
      <c r="O98" s="53">
        <v>80095</v>
      </c>
      <c r="P98" s="53">
        <f t="shared" ref="P98:R98" si="336">O98+100</f>
        <v>80195</v>
      </c>
      <c r="Q98" s="53">
        <f t="shared" si="336"/>
        <v>80295</v>
      </c>
      <c r="R98" s="53">
        <f t="shared" si="336"/>
        <v>80395</v>
      </c>
      <c r="S98" s="56" t="str">
        <f>IF(B98&gt;5,VLOOKUP(B98,随机目标!$BC$2:$BF$17,4,0)&amp;"|"&amp;$AH$18&amp;";","")&amp;K98</f>
        <v>pack,304|20;cash,200|100;cash,250|25;cash,300|10;cash,400|5;prop,704,5|300;prop,704,10|150;pack,703|350;pack,408|100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pack,302|100;pack,303|10;pack,701|140;pack,702|30;coin,1450|10000;pack,10395|10000;pack,10595|10000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5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9"/>
        <v>prop,202,2|20;prop,203,2|35;prop,204,1|30;prop,205,1|10;prop,206,1|5</v>
      </c>
      <c r="J99" s="56">
        <v>10596</v>
      </c>
      <c r="K99" s="56" t="str">
        <f t="shared" si="300"/>
        <v>cash,200|100;cash,250|25;cash,300|10;cash,400|5;prop,704,5|300;prop,704,10|150;pack,703|350;pack,408|100</v>
      </c>
      <c r="L99" s="56" t="str">
        <f t="shared" si="301"/>
        <v>prop,704,2|200;pack,702|120;pack,703|40;pack,406|60;pack,407|20;prop,322,1|20;prop,323,1|5</v>
      </c>
      <c r="M99" s="56" t="str">
        <f t="shared" si="302"/>
        <v>prop,701,1|20;pack,701|65;pack,702|65;pack,410|10;pack,411|50;pack,412|10;pack,413|10;coin,2920|100;pack,10496|100</v>
      </c>
      <c r="N99" s="56" t="str">
        <f t="shared" si="303"/>
        <v>pack,701|140;pack,702|30;coin,1460|10000;pack,10396|10000;pack,10596|10000</v>
      </c>
      <c r="O99" s="53">
        <v>80096</v>
      </c>
      <c r="P99" s="53">
        <f t="shared" ref="P99:R99" si="337">O99+100</f>
        <v>80196</v>
      </c>
      <c r="Q99" s="53">
        <f t="shared" si="337"/>
        <v>80296</v>
      </c>
      <c r="R99" s="53">
        <f t="shared" si="337"/>
        <v>80396</v>
      </c>
      <c r="S99" s="56" t="str">
        <f>IF(B99&gt;5,VLOOKUP(B99,随机目标!$BC$2:$BF$17,4,0)&amp;"|"&amp;$AH$18&amp;";","")&amp;K99</f>
        <v>pack,304|20;cash,200|100;cash,250|25;cash,300|10;cash,400|5;prop,704,5|300;prop,704,10|150;pack,703|350;pack,408|100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pack,302|100;pack,303|10;pack,701|140;pack,702|30;coin,1460|10000;pack,10396|10000;pack,10596|10000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5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9"/>
        <v>prop,202,2|20;prop,203,2|35;prop,204,1|30;prop,205,1|10;prop,206,1|5</v>
      </c>
      <c r="J100" s="56">
        <v>10597</v>
      </c>
      <c r="K100" s="56" t="str">
        <f t="shared" si="300"/>
        <v>cash,200|100;cash,250|25;cash,300|10;cash,400|5;prop,704,5|300;prop,704,10|150;pack,703|350;pack,408|100</v>
      </c>
      <c r="L100" s="56" t="str">
        <f t="shared" si="301"/>
        <v>prop,704,2|200;pack,702|120;pack,703|40;pack,406|60;pack,407|20;prop,322,1|20;prop,323,1|5</v>
      </c>
      <c r="M100" s="56" t="str">
        <f t="shared" si="302"/>
        <v>prop,701,1|20;pack,701|65;pack,702|65;pack,410|10;pack,411|50;pack,412|10;pack,413|10;coin,2940|100;pack,10497|100</v>
      </c>
      <c r="N100" s="56" t="str">
        <f t="shared" si="303"/>
        <v>pack,701|140;pack,702|30;coin,1470|10000;pack,10397|10000;pack,10597|10000</v>
      </c>
      <c r="O100" s="53">
        <v>80097</v>
      </c>
      <c r="P100" s="53">
        <f t="shared" ref="P100:R100" si="338">O100+100</f>
        <v>80197</v>
      </c>
      <c r="Q100" s="53">
        <f t="shared" si="338"/>
        <v>80297</v>
      </c>
      <c r="R100" s="53">
        <f t="shared" si="338"/>
        <v>80397</v>
      </c>
      <c r="S100" s="56" t="str">
        <f>IF(B100&gt;5,VLOOKUP(B100,随机目标!$BC$2:$BF$17,4,0)&amp;"|"&amp;$AH$18&amp;";","")&amp;K100</f>
        <v>pack,304|20;cash,200|100;cash,250|25;cash,300|10;cash,400|5;prop,704,5|300;prop,704,10|150;pack,703|350;pack,408|100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pack,302|100;pack,303|10;pack,701|140;pack,702|30;coin,1470|10000;pack,10397|10000;pack,10597|10000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5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9"/>
        <v>prop,202,2|20;prop,203,2|35;prop,204,1|30;prop,205,1|10;prop,206,1|5</v>
      </c>
      <c r="J101" s="56">
        <v>10598</v>
      </c>
      <c r="K101" s="56" t="str">
        <f t="shared" si="300"/>
        <v>cash,200|100;cash,250|25;cash,300|10;cash,400|5;prop,704,5|300;prop,704,10|150;pack,703|350;pack,408|100</v>
      </c>
      <c r="L101" s="56" t="str">
        <f t="shared" si="301"/>
        <v>prop,704,2|200;pack,702|120;pack,703|40;pack,406|60;pack,407|20;prop,322,1|20;prop,323,1|5</v>
      </c>
      <c r="M101" s="56" t="str">
        <f t="shared" si="302"/>
        <v>prop,701,1|20;pack,701|65;pack,702|65;pack,410|10;pack,411|50;pack,412|10;pack,413|10;coin,2960|100;pack,10498|100</v>
      </c>
      <c r="N101" s="56" t="str">
        <f t="shared" si="303"/>
        <v>pack,701|140;pack,702|30;coin,1480|10000;pack,10398|10000;pack,10598|10000</v>
      </c>
      <c r="O101" s="53">
        <v>80098</v>
      </c>
      <c r="P101" s="53">
        <f t="shared" ref="P101:R101" si="339">O101+100</f>
        <v>80198</v>
      </c>
      <c r="Q101" s="53">
        <f t="shared" si="339"/>
        <v>80298</v>
      </c>
      <c r="R101" s="53">
        <f t="shared" si="339"/>
        <v>80398</v>
      </c>
      <c r="S101" s="56" t="str">
        <f>IF(B101&gt;5,VLOOKUP(B101,随机目标!$BC$2:$BF$17,4,0)&amp;"|"&amp;$AH$18&amp;";","")&amp;K101</f>
        <v>pack,304|20;cash,200|100;cash,250|25;cash,300|10;cash,400|5;prop,704,5|300;prop,704,10|150;pack,703|350;pack,408|100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pack,302|100;pack,303|10;pack,701|140;pack,702|30;coin,1480|10000;pack,10398|10000;pack,10598|10000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5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9"/>
        <v>prop,202,2|20;prop,203,2|35;prop,204,1|30;prop,205,1|10;prop,206,1|5</v>
      </c>
      <c r="J102" s="56">
        <v>10599</v>
      </c>
      <c r="K102" s="56" t="str">
        <f t="shared" si="300"/>
        <v>cash,200|100;cash,250|25;cash,300|10;cash,400|5;prop,704,5|300;prop,704,10|150;pack,703|350;pack,408|100</v>
      </c>
      <c r="L102" s="56" t="str">
        <f t="shared" si="301"/>
        <v>prop,704,2|200;pack,702|120;pack,703|40;pack,406|60;pack,407|20;prop,322,1|20;prop,323,1|5</v>
      </c>
      <c r="M102" s="56" t="str">
        <f t="shared" si="302"/>
        <v>prop,701,1|20;pack,701|65;pack,702|65;pack,410|10;pack,411|50;pack,412|10;pack,413|10;coin,2980|100;pack,10499|100</v>
      </c>
      <c r="N102" s="56" t="str">
        <f t="shared" si="303"/>
        <v>pack,701|140;pack,702|30;coin,1490|10000;pack,10399|10000;pack,10599|10000</v>
      </c>
      <c r="O102" s="53">
        <v>80099</v>
      </c>
      <c r="P102" s="53">
        <f t="shared" ref="P102:R102" si="340">O102+100</f>
        <v>80199</v>
      </c>
      <c r="Q102" s="53">
        <f t="shared" si="340"/>
        <v>80299</v>
      </c>
      <c r="R102" s="53">
        <f t="shared" si="340"/>
        <v>80399</v>
      </c>
      <c r="S102" s="56" t="str">
        <f>IF(B102&gt;5,VLOOKUP(B102,随机目标!$BC$2:$BF$17,4,0)&amp;"|"&amp;$AH$18&amp;";","")&amp;K102</f>
        <v>pack,304|20;cash,200|100;cash,250|25;cash,300|10;cash,400|5;prop,704,5|300;prop,704,10|150;pack,703|350;pack,408|100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pack,302|100;pack,303|10;pack,701|140;pack,702|30;coin,1490|10000;pack,10399|10000;pack,10599|10000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5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9"/>
        <v>prop,202,2|20;prop,203,2|35;prop,204,1|30;prop,205,1|10;prop,206,1|5</v>
      </c>
      <c r="J103" s="56">
        <v>10600</v>
      </c>
      <c r="K103" s="56" t="str">
        <f t="shared" si="300"/>
        <v>cash,200|100;cash,250|25;cash,300|10;cash,400|5;prop,704,5|300;prop,704,10|150;pack,703|350;pack,408|100</v>
      </c>
      <c r="L103" s="56" t="str">
        <f t="shared" si="301"/>
        <v>prop,704,2|200;pack,702|120;pack,703|40;pack,406|60;pack,407|20;prop,322,1|20;prop,323,1|5</v>
      </c>
      <c r="M103" s="56" t="str">
        <f t="shared" si="302"/>
        <v>prop,701,1|20;pack,701|65;pack,702|65;pack,410|10;pack,411|50;pack,412|10;pack,413|10;coin,3000|100;pack,10500|100</v>
      </c>
      <c r="N103" s="56" t="str">
        <f t="shared" si="303"/>
        <v>pack,701|140;pack,702|30;coin,1500|10000;pack,10400|10000;pack,10600|10000</v>
      </c>
      <c r="O103" s="53">
        <v>80100</v>
      </c>
      <c r="P103" s="53">
        <f t="shared" ref="P103:R103" si="341">O103+100</f>
        <v>80200</v>
      </c>
      <c r="Q103" s="53">
        <f t="shared" si="341"/>
        <v>80300</v>
      </c>
      <c r="R103" s="53">
        <f t="shared" si="341"/>
        <v>80400</v>
      </c>
      <c r="S103" s="56" t="str">
        <f>IF(B103&gt;5,VLOOKUP(B103,随机目标!$BC$2:$BF$17,4,0)&amp;"|"&amp;$AH$18&amp;";","")&amp;K103</f>
        <v>pack,304|20;cash,200|100;cash,250|25;cash,300|10;cash,400|5;prop,704,5|300;prop,704,10|150;pack,703|350;pack,408|100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pack,302|100;pack,303|10;pack,701|140;pack,702|30;coin,1500|10000;pack,10400|10000;pack,10600|10000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topLeftCell="A35"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2448</v>
      </c>
      <c r="C30" s="138" t="s">
        <v>2449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2447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108</v>
      </c>
      <c r="J2" s="111">
        <f>怪物产出!F37</f>
        <v>180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162</v>
      </c>
      <c r="J3" s="111">
        <f>怪物产出!I37</f>
        <v>270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216</v>
      </c>
      <c r="J4" s="111">
        <f>怪物产出!L37</f>
        <v>360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1863</v>
      </c>
      <c r="J5" s="111">
        <f t="shared" ref="J5:K5" si="0">SUMPRODUCT($H$2:$H$4,J2:J4)</f>
        <v>2070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35.377358490566039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3.5377358490566042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29.481132075471699</v>
      </c>
    </row>
    <row r="12" spans="1:16">
      <c r="A12" s="110" t="s">
        <v>1992</v>
      </c>
      <c r="B12" s="110">
        <f>B11*B6</f>
        <v>2.9481132075471699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66.037735849056602</v>
      </c>
      <c r="C21" s="110">
        <f>0.1</f>
        <v>0.1</v>
      </c>
      <c r="D21" s="110">
        <f t="shared" si="1"/>
        <v>6.6037735849056602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36.689609614259403</v>
      </c>
    </row>
    <row r="25" spans="1:16">
      <c r="A25" s="110" t="s">
        <v>1993</v>
      </c>
      <c r="B25" s="110">
        <f>B4+B8+B12+D22</f>
        <v>46.653719540428398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2500</v>
      </c>
      <c r="B1" t="s">
        <v>2501</v>
      </c>
      <c r="C1" t="s">
        <v>2502</v>
      </c>
      <c r="D1" t="s">
        <v>2503</v>
      </c>
    </row>
    <row r="2" spans="1:18">
      <c r="A2" t="s">
        <v>2504</v>
      </c>
      <c r="B2">
        <v>60</v>
      </c>
      <c r="C2">
        <v>4</v>
      </c>
      <c r="D2">
        <v>15</v>
      </c>
    </row>
    <row r="3" spans="1:18">
      <c r="A3" t="s">
        <v>2505</v>
      </c>
      <c r="B3">
        <v>240</v>
      </c>
      <c r="C3">
        <v>6</v>
      </c>
      <c r="D3">
        <v>40</v>
      </c>
    </row>
    <row r="4" spans="1:18">
      <c r="A4" t="s">
        <v>2506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tabSelected="1" topLeftCell="BW1" workbookViewId="0">
      <selection activeCell="CR11" sqref="CR11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7.5" style="53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7" width="6.5" style="53" customWidth="1"/>
    <col min="58" max="58" width="4.625" style="53" customWidth="1"/>
    <col min="59" max="59" width="6.5" style="53" customWidth="1"/>
    <col min="60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2493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2314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2487</v>
      </c>
      <c r="BE3" s="56" t="s">
        <v>271</v>
      </c>
      <c r="BF3" s="56" t="s">
        <v>272</v>
      </c>
      <c r="BG3" s="53" t="s">
        <v>2330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">
        <v>2315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2458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2487</v>
      </c>
      <c r="BE4" s="56" t="s">
        <v>271</v>
      </c>
      <c r="BF4" s="56" t="s">
        <v>272</v>
      </c>
      <c r="BG4" s="53" t="s">
        <v>2331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">
        <v>2316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2459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2487</v>
      </c>
      <c r="BE5" s="56" t="s">
        <v>271</v>
      </c>
      <c r="BF5" s="56" t="s">
        <v>272</v>
      </c>
      <c r="BG5" s="53" t="s">
        <v>2332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">
        <v>2317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2460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2487</v>
      </c>
      <c r="BE6" s="56" t="s">
        <v>271</v>
      </c>
      <c r="BF6" s="56" t="s">
        <v>272</v>
      </c>
      <c r="BG6" s="53" t="s">
        <v>2333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">
        <v>2318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2461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2487</v>
      </c>
      <c r="BE7" s="56" t="s">
        <v>271</v>
      </c>
      <c r="BF7" s="56" t="s">
        <v>272</v>
      </c>
      <c r="BG7" s="53" t="s">
        <v>2334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">
        <v>2319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2462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2487</v>
      </c>
      <c r="BE8" s="56" t="s">
        <v>271</v>
      </c>
      <c r="BF8" s="56" t="s">
        <v>272</v>
      </c>
      <c r="BG8" s="53" t="s">
        <v>2335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">
        <v>2320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2463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2487</v>
      </c>
      <c r="BE9" s="56" t="s">
        <v>271</v>
      </c>
      <c r="BF9" s="56" t="s">
        <v>272</v>
      </c>
      <c r="BG9" s="53" t="s">
        <v>2336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">
        <v>2321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2464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2487</v>
      </c>
      <c r="BE10" s="56" t="s">
        <v>271</v>
      </c>
      <c r="BF10" s="56" t="s">
        <v>272</v>
      </c>
      <c r="BG10" s="53" t="s">
        <v>2337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">
        <v>2322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2465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2487</v>
      </c>
      <c r="BE11" s="56" t="s">
        <v>271</v>
      </c>
      <c r="BF11" s="56" t="s">
        <v>272</v>
      </c>
      <c r="BG11" s="53" t="s">
        <v>2338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">
        <v>2323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2466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2487</v>
      </c>
      <c r="BE12" s="56" t="s">
        <v>271</v>
      </c>
      <c r="BF12" s="56" t="s">
        <v>272</v>
      </c>
      <c r="BG12" s="53" t="s">
        <v>2339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">
        <v>2324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2467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2487</v>
      </c>
      <c r="BE13" s="56" t="s">
        <v>271</v>
      </c>
      <c r="BF13" s="56" t="s">
        <v>272</v>
      </c>
      <c r="BG13" s="53" t="s">
        <v>2340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">
        <v>2325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2468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2487</v>
      </c>
      <c r="BE14" s="56" t="s">
        <v>271</v>
      </c>
      <c r="BF14" s="56" t="s">
        <v>272</v>
      </c>
      <c r="BG14" s="53" t="s">
        <v>2341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">
        <v>2326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2469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2487</v>
      </c>
      <c r="BE15" s="56" t="s">
        <v>271</v>
      </c>
      <c r="BF15" s="56" t="s">
        <v>272</v>
      </c>
      <c r="BG15" s="53" t="s">
        <v>2342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">
        <v>2327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2470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2487</v>
      </c>
      <c r="BE16" s="56" t="s">
        <v>271</v>
      </c>
      <c r="BF16" s="56" t="s">
        <v>272</v>
      </c>
      <c r="BG16" s="53" t="s">
        <v>2343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">
        <v>2328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2471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2487</v>
      </c>
      <c r="BE17" s="56" t="s">
        <v>271</v>
      </c>
      <c r="BF17" s="56" t="s">
        <v>272</v>
      </c>
      <c r="BG17" s="53" t="s">
        <v>2344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">
        <v>2329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2472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2488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2522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25</v>
      </c>
      <c r="K33" s="64">
        <v>25</v>
      </c>
      <c r="L33" s="64">
        <v>25</v>
      </c>
      <c r="M33" s="64">
        <v>25</v>
      </c>
      <c r="N33" s="64">
        <v>25</v>
      </c>
      <c r="O33" s="64">
        <v>25</v>
      </c>
      <c r="P33" s="64">
        <v>25</v>
      </c>
      <c r="Q33" s="64">
        <v>25</v>
      </c>
      <c r="R33" s="64">
        <v>25</v>
      </c>
      <c r="S33" s="64">
        <v>25</v>
      </c>
      <c r="T33" s="64">
        <v>25</v>
      </c>
      <c r="U33" s="64">
        <v>25</v>
      </c>
      <c r="V33" s="64">
        <v>25</v>
      </c>
      <c r="W33" s="65">
        <v>25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25</v>
      </c>
      <c r="K34" s="58">
        <v>25</v>
      </c>
      <c r="L34" s="58">
        <v>25</v>
      </c>
      <c r="M34" s="58">
        <v>25</v>
      </c>
      <c r="N34" s="58">
        <v>25</v>
      </c>
      <c r="O34" s="58">
        <v>25</v>
      </c>
      <c r="P34" s="58">
        <v>25</v>
      </c>
      <c r="Q34" s="58">
        <v>25</v>
      </c>
      <c r="R34" s="58">
        <v>25</v>
      </c>
      <c r="S34" s="58">
        <v>25</v>
      </c>
      <c r="T34" s="58">
        <v>25</v>
      </c>
      <c r="U34" s="58">
        <v>25</v>
      </c>
      <c r="V34" s="58">
        <v>25</v>
      </c>
      <c r="W34" s="78">
        <v>25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25</v>
      </c>
      <c r="K35" s="58">
        <v>25</v>
      </c>
      <c r="L35" s="58">
        <v>25</v>
      </c>
      <c r="M35" s="58">
        <v>25</v>
      </c>
      <c r="N35" s="58">
        <v>25</v>
      </c>
      <c r="O35" s="58">
        <v>25</v>
      </c>
      <c r="P35" s="58">
        <v>25</v>
      </c>
      <c r="Q35" s="58">
        <v>25</v>
      </c>
      <c r="R35" s="58">
        <v>25</v>
      </c>
      <c r="S35" s="58">
        <v>25</v>
      </c>
      <c r="T35" s="58">
        <v>25</v>
      </c>
      <c r="U35" s="58">
        <v>25</v>
      </c>
      <c r="V35" s="58">
        <v>25</v>
      </c>
      <c r="W35" s="78">
        <v>25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2523</v>
      </c>
      <c r="BR35" s="154" t="s">
        <v>2489</v>
      </c>
      <c r="BS35" s="154" t="s">
        <v>2489</v>
      </c>
      <c r="BT35" s="154" t="s">
        <v>2490</v>
      </c>
      <c r="BU35" s="154" t="s">
        <v>2490</v>
      </c>
      <c r="BV35" s="154" t="s">
        <v>2491</v>
      </c>
      <c r="BW35" s="154" t="s">
        <v>2491</v>
      </c>
      <c r="BX35" s="154" t="s">
        <v>2492</v>
      </c>
      <c r="BY35" s="154" t="s">
        <v>2492</v>
      </c>
      <c r="BZ35" s="154" t="s">
        <v>2492</v>
      </c>
      <c r="CA35" s="154" t="s">
        <v>2492</v>
      </c>
      <c r="CB35" s="154" t="s">
        <v>2492</v>
      </c>
      <c r="CC35" s="154" t="s">
        <v>2492</v>
      </c>
      <c r="CD35" s="155" t="s">
        <v>2492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5</v>
      </c>
      <c r="O36" s="68">
        <v>5</v>
      </c>
      <c r="P36" s="68">
        <v>8</v>
      </c>
      <c r="Q36" s="68">
        <v>8</v>
      </c>
      <c r="R36" s="68">
        <v>8</v>
      </c>
      <c r="S36" s="68">
        <v>10</v>
      </c>
      <c r="T36" s="68">
        <v>10</v>
      </c>
      <c r="U36" s="68">
        <v>10</v>
      </c>
      <c r="V36" s="68">
        <v>10</v>
      </c>
      <c r="W36" s="69">
        <v>10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2524</v>
      </c>
      <c r="BR36" s="154" t="s">
        <v>2479</v>
      </c>
      <c r="BS36" s="154" t="s">
        <v>2480</v>
      </c>
      <c r="BT36" s="154" t="s">
        <v>2481</v>
      </c>
      <c r="BU36" s="154" t="s">
        <v>2482</v>
      </c>
      <c r="BV36" s="154" t="s">
        <v>2483</v>
      </c>
      <c r="BW36" s="154" t="s">
        <v>2484</v>
      </c>
      <c r="BX36" s="154" t="s">
        <v>2485</v>
      </c>
      <c r="BY36" s="154" t="s">
        <v>2486</v>
      </c>
      <c r="BZ36" s="154" t="s">
        <v>2486</v>
      </c>
      <c r="CA36" s="154" t="s">
        <v>2486</v>
      </c>
      <c r="CB36" s="154" t="s">
        <v>2486</v>
      </c>
      <c r="CC36" s="154" t="s">
        <v>2486</v>
      </c>
      <c r="CD36" s="155" t="s">
        <v>2486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2475</v>
      </c>
      <c r="BS37" s="154" t="s">
        <v>2476</v>
      </c>
      <c r="BT37" s="154" t="s">
        <v>2476</v>
      </c>
      <c r="BU37" s="154" t="s">
        <v>2477</v>
      </c>
      <c r="BV37" s="154" t="s">
        <v>2478</v>
      </c>
      <c r="BW37" s="154" t="s">
        <v>2478</v>
      </c>
      <c r="BX37" s="154" t="s">
        <v>2478</v>
      </c>
      <c r="BY37" s="154" t="s">
        <v>2478</v>
      </c>
      <c r="BZ37" s="154" t="s">
        <v>2478</v>
      </c>
      <c r="CA37" s="154" t="s">
        <v>2478</v>
      </c>
      <c r="CB37" s="154" t="s">
        <v>2478</v>
      </c>
      <c r="CC37" s="154" t="s">
        <v>2478</v>
      </c>
      <c r="CD37" s="155" t="s">
        <v>2478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76" t="s">
        <v>2119</v>
      </c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8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72" t="s">
        <v>2068</v>
      </c>
      <c r="D39" s="171"/>
      <c r="E39" s="171"/>
      <c r="F39" s="171" t="s">
        <v>2161</v>
      </c>
      <c r="G39" s="171"/>
      <c r="H39" s="171"/>
      <c r="I39" s="171" t="s">
        <v>1966</v>
      </c>
      <c r="J39" s="171"/>
      <c r="K39" s="171"/>
      <c r="L39" s="171" t="s">
        <v>2162</v>
      </c>
      <c r="M39" s="171"/>
      <c r="N39" s="171"/>
      <c r="O39" s="171" t="s">
        <v>1967</v>
      </c>
      <c r="P39" s="171"/>
      <c r="Q39" s="171"/>
      <c r="R39" s="171" t="s">
        <v>2163</v>
      </c>
      <c r="S39" s="171"/>
      <c r="T39" s="171"/>
      <c r="U39" s="171" t="s">
        <v>1968</v>
      </c>
      <c r="V39" s="171"/>
      <c r="W39" s="171"/>
      <c r="X39" s="171" t="s">
        <v>2164</v>
      </c>
      <c r="Y39" s="171"/>
      <c r="Z39" s="171"/>
      <c r="AA39" s="171" t="s">
        <v>1969</v>
      </c>
      <c r="AB39" s="171"/>
      <c r="AC39" s="171"/>
      <c r="AD39" s="171" t="s">
        <v>2165</v>
      </c>
      <c r="AE39" s="171"/>
      <c r="AF39" s="171"/>
      <c r="AG39" s="171" t="s">
        <v>2166</v>
      </c>
      <c r="AH39" s="171"/>
      <c r="AI39" s="171"/>
      <c r="AJ39" s="171" t="s">
        <v>2167</v>
      </c>
      <c r="AK39" s="171"/>
      <c r="AL39" s="171"/>
      <c r="AM39" s="171" t="s">
        <v>2166</v>
      </c>
      <c r="AN39" s="171"/>
      <c r="AO39" s="171"/>
      <c r="AP39" s="171" t="s">
        <v>2168</v>
      </c>
      <c r="AQ39" s="171"/>
      <c r="AR39" s="171"/>
      <c r="AS39" s="171" t="s">
        <v>2169</v>
      </c>
      <c r="AT39" s="171"/>
      <c r="AU39" s="171"/>
      <c r="AV39" s="171" t="s">
        <v>2170</v>
      </c>
      <c r="AW39" s="171"/>
      <c r="AX39" s="171"/>
      <c r="AY39" s="171" t="s">
        <v>2171</v>
      </c>
      <c r="AZ39" s="171"/>
      <c r="BA39" s="171"/>
      <c r="BB39" s="171" t="s">
        <v>2172</v>
      </c>
      <c r="BC39" s="171"/>
      <c r="BD39" s="171"/>
      <c r="BE39" s="171" t="s">
        <v>2173</v>
      </c>
      <c r="BF39" s="171"/>
      <c r="BG39" s="171"/>
      <c r="BH39" s="171" t="s">
        <v>2174</v>
      </c>
      <c r="BI39" s="171"/>
      <c r="BJ39" s="171"/>
      <c r="BK39" s="171" t="s">
        <v>2175</v>
      </c>
      <c r="BL39" s="171"/>
      <c r="BM39" s="171"/>
      <c r="BN39" s="171" t="s">
        <v>2176</v>
      </c>
      <c r="BO39" s="171"/>
      <c r="BP39" s="171"/>
      <c r="BQ39" s="171" t="s">
        <v>307</v>
      </c>
      <c r="BR39" s="171"/>
      <c r="BS39" s="171"/>
      <c r="BT39" s="171" t="s">
        <v>2177</v>
      </c>
      <c r="BU39" s="171"/>
      <c r="BV39" s="171"/>
      <c r="BW39" s="171" t="s">
        <v>2178</v>
      </c>
      <c r="BX39" s="171"/>
      <c r="BY39" s="171"/>
      <c r="BZ39" s="171" t="s">
        <v>2179</v>
      </c>
      <c r="CA39" s="171"/>
      <c r="CB39" s="171"/>
      <c r="CC39" s="171" t="s">
        <v>2180</v>
      </c>
      <c r="CD39" s="171"/>
      <c r="CE39" s="171"/>
      <c r="CF39" s="171" t="s">
        <v>2181</v>
      </c>
      <c r="CG39" s="171"/>
      <c r="CH39" s="171"/>
      <c r="CI39" s="171" t="s">
        <v>2116</v>
      </c>
      <c r="CJ39" s="171"/>
      <c r="CK39" s="171"/>
      <c r="CL39" s="171" t="s">
        <v>2117</v>
      </c>
      <c r="CM39" s="171"/>
      <c r="CN39" s="182"/>
      <c r="CO39" s="179" t="s">
        <v>2103</v>
      </c>
      <c r="CP39" s="180"/>
      <c r="CQ39" s="180"/>
      <c r="CR39" s="180" t="s">
        <v>2183</v>
      </c>
      <c r="CS39" s="180"/>
      <c r="CT39" s="180"/>
      <c r="CU39" s="180" t="s">
        <v>2184</v>
      </c>
      <c r="CV39" s="180"/>
      <c r="CW39" s="180"/>
      <c r="CX39" s="180" t="s">
        <v>2186</v>
      </c>
      <c r="CY39" s="180"/>
      <c r="CZ39" s="181"/>
      <c r="DA39" s="173" t="s">
        <v>2037</v>
      </c>
      <c r="DB39" s="174"/>
      <c r="DC39" s="175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53" t="str">
        <f>VLOOKUP(B42,$BC$3:$BF$17,3,0)</f>
        <v>pack,303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100</v>
      </c>
      <c r="CR42" s="53" t="s">
        <v>2345</v>
      </c>
      <c r="CS42" s="53" t="str">
        <f>CR42</f>
        <v>cash,100</v>
      </c>
      <c r="CT42" s="53">
        <v>100</v>
      </c>
      <c r="CU42" s="53" t="s">
        <v>2446</v>
      </c>
      <c r="CV42" s="53" t="str">
        <f>CU42</f>
        <v>prop,704,8</v>
      </c>
      <c r="CW42" s="53">
        <v>100</v>
      </c>
      <c r="CX42" s="53" t="str">
        <f>$D$36</f>
        <v>pack,304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53" t="str">
        <f t="shared" ref="F43:F106" si="42">VLOOKUP(B43,$BC$3:$BF$17,3,0)</f>
        <v>pack,303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100</v>
      </c>
      <c r="CR43" s="53" t="s">
        <v>2346</v>
      </c>
      <c r="CS43" s="53" t="str">
        <f t="shared" ref="CS43:CS106" si="127">CR43</f>
        <v>cash,101</v>
      </c>
      <c r="CT43" s="53">
        <v>100</v>
      </c>
      <c r="CU43" s="53" t="s">
        <v>2446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$D$36</f>
        <v>pack,304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53" t="str">
        <f t="shared" si="42"/>
        <v>pack,303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100</v>
      </c>
      <c r="CR44" s="53" t="s">
        <v>2347</v>
      </c>
      <c r="CS44" s="53" t="str">
        <f t="shared" si="127"/>
        <v>cash,102</v>
      </c>
      <c r="CT44" s="53">
        <v>100</v>
      </c>
      <c r="CU44" s="53" t="s">
        <v>2445</v>
      </c>
      <c r="CV44" s="53" t="str">
        <f t="shared" si="128"/>
        <v>prop,704,8</v>
      </c>
      <c r="CW44" s="53">
        <v>100</v>
      </c>
      <c r="CX44" s="53" t="str">
        <f t="shared" si="129"/>
        <v>pack,304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53" t="str">
        <f t="shared" si="42"/>
        <v>pack,303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100</v>
      </c>
      <c r="CR45" s="53" t="s">
        <v>2348</v>
      </c>
      <c r="CS45" s="53" t="str">
        <f t="shared" si="127"/>
        <v>cash,103</v>
      </c>
      <c r="CT45" s="53">
        <v>100</v>
      </c>
      <c r="CU45" s="53" t="s">
        <v>2445</v>
      </c>
      <c r="CV45" s="53" t="str">
        <f t="shared" si="128"/>
        <v>prop,704,8</v>
      </c>
      <c r="CW45" s="53">
        <v>100</v>
      </c>
      <c r="CX45" s="53" t="str">
        <f t="shared" si="129"/>
        <v>pack,304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53" t="str">
        <f t="shared" si="42"/>
        <v>pack,303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100</v>
      </c>
      <c r="CR46" s="53" t="s">
        <v>2349</v>
      </c>
      <c r="CS46" s="53" t="str">
        <f t="shared" si="127"/>
        <v>cash,104</v>
      </c>
      <c r="CT46" s="53">
        <v>100</v>
      </c>
      <c r="CU46" s="53" t="s">
        <v>2445</v>
      </c>
      <c r="CV46" s="53" t="str">
        <f t="shared" si="128"/>
        <v>prop,704,8</v>
      </c>
      <c r="CW46" s="53">
        <v>100</v>
      </c>
      <c r="CX46" s="53" t="str">
        <f t="shared" si="129"/>
        <v>pack,304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53" t="str">
        <f t="shared" si="42"/>
        <v>pack,303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100</v>
      </c>
      <c r="CR47" s="53" t="s">
        <v>2350</v>
      </c>
      <c r="CS47" s="53" t="str">
        <f t="shared" si="127"/>
        <v>cash,105</v>
      </c>
      <c r="CT47" s="53">
        <v>100</v>
      </c>
      <c r="CU47" s="53" t="s">
        <v>2445</v>
      </c>
      <c r="CV47" s="53" t="str">
        <f t="shared" si="128"/>
        <v>prop,704,8</v>
      </c>
      <c r="CW47" s="53">
        <v>100</v>
      </c>
      <c r="CX47" s="53" t="str">
        <f t="shared" si="129"/>
        <v>pack,304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53" t="str">
        <f t="shared" si="42"/>
        <v>pack,303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100</v>
      </c>
      <c r="CR48" s="53" t="s">
        <v>2351</v>
      </c>
      <c r="CS48" s="53" t="str">
        <f t="shared" si="127"/>
        <v>cash,106</v>
      </c>
      <c r="CT48" s="53">
        <v>100</v>
      </c>
      <c r="CU48" s="53" t="s">
        <v>2445</v>
      </c>
      <c r="CV48" s="53" t="str">
        <f t="shared" si="128"/>
        <v>prop,704,8</v>
      </c>
      <c r="CW48" s="53">
        <v>100</v>
      </c>
      <c r="CX48" s="53" t="str">
        <f t="shared" si="129"/>
        <v>pack,304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53" t="str">
        <f t="shared" si="42"/>
        <v>pack,303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100</v>
      </c>
      <c r="CR49" s="53" t="s">
        <v>2352</v>
      </c>
      <c r="CS49" s="53" t="str">
        <f t="shared" si="127"/>
        <v>cash,107</v>
      </c>
      <c r="CT49" s="53">
        <v>100</v>
      </c>
      <c r="CU49" s="53" t="s">
        <v>2445</v>
      </c>
      <c r="CV49" s="53" t="str">
        <f t="shared" si="128"/>
        <v>prop,704,8</v>
      </c>
      <c r="CW49" s="53">
        <v>100</v>
      </c>
      <c r="CX49" s="53" t="str">
        <f t="shared" si="129"/>
        <v>pack,304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53" t="str">
        <f t="shared" si="42"/>
        <v>pack,303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100</v>
      </c>
      <c r="CR50" s="53" t="s">
        <v>2353</v>
      </c>
      <c r="CS50" s="53" t="str">
        <f t="shared" si="127"/>
        <v>cash,108</v>
      </c>
      <c r="CT50" s="53">
        <v>100</v>
      </c>
      <c r="CU50" s="53" t="s">
        <v>2445</v>
      </c>
      <c r="CV50" s="53" t="str">
        <f t="shared" si="128"/>
        <v>prop,704,8</v>
      </c>
      <c r="CW50" s="53">
        <v>100</v>
      </c>
      <c r="CX50" s="53" t="str">
        <f t="shared" si="129"/>
        <v>pack,304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3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53" t="str">
        <f t="shared" si="42"/>
        <v>pack,303</v>
      </c>
      <c r="G51" s="53" t="s">
        <v>2118</v>
      </c>
      <c r="H51" s="53">
        <f t="shared" si="43"/>
        <v>0</v>
      </c>
      <c r="I51" s="53" t="str">
        <f t="shared" si="44"/>
        <v>prop,207,2;pack,1102;pack,1117;pack,1132;pack,1147</v>
      </c>
      <c r="J51" s="53" t="str">
        <f t="shared" si="45"/>
        <v>prop,207,2</v>
      </c>
      <c r="K51" s="53">
        <f t="shared" si="46"/>
        <v>10</v>
      </c>
      <c r="L51" s="53" t="str">
        <f t="shared" si="47"/>
        <v>prop,211,1;pack,1102;pack,1117;pack,1132;pack,1147</v>
      </c>
      <c r="M51" s="53" t="str">
        <f t="shared" si="48"/>
        <v>prop,211,1</v>
      </c>
      <c r="N51" s="53">
        <f t="shared" si="49"/>
        <v>0</v>
      </c>
      <c r="O51" s="53" t="str">
        <f t="shared" si="50"/>
        <v>prop,208,2;pack,1102;pack,1117;pack,1132;pack,1147</v>
      </c>
      <c r="P51" s="53" t="str">
        <f t="shared" si="51"/>
        <v>prop,208,2</v>
      </c>
      <c r="Q51" s="53">
        <f t="shared" si="52"/>
        <v>10</v>
      </c>
      <c r="R51" s="53" t="str">
        <f t="shared" si="53"/>
        <v>prop,212,1;pack,1102;pack,1117;pack,1132;pack,1147</v>
      </c>
      <c r="S51" s="53" t="str">
        <f t="shared" si="54"/>
        <v>prop,212,1</v>
      </c>
      <c r="T51" s="53">
        <f t="shared" si="55"/>
        <v>0</v>
      </c>
      <c r="U51" s="53" t="str">
        <f t="shared" si="56"/>
        <v>prop,209,2;pack,1102;pack,1117;pack,1132;pack,1147</v>
      </c>
      <c r="V51" s="53" t="str">
        <f t="shared" si="57"/>
        <v>prop,209,2</v>
      </c>
      <c r="W51" s="53">
        <f t="shared" si="58"/>
        <v>7</v>
      </c>
      <c r="X51" s="53" t="str">
        <f t="shared" si="59"/>
        <v>prop,213,1;pack,1102;pack,1117;pack,1132;pack,1147</v>
      </c>
      <c r="Y51" s="53" t="str">
        <f t="shared" si="60"/>
        <v>prop,213,1</v>
      </c>
      <c r="Z51" s="53">
        <f t="shared" si="61"/>
        <v>0</v>
      </c>
      <c r="AA51" s="53" t="str">
        <f t="shared" si="62"/>
        <v>prop,210,2;pack,1102;pack,1117;pack,1132;pack,1147</v>
      </c>
      <c r="AB51" s="53" t="str">
        <f t="shared" si="63"/>
        <v>prop,210,2</v>
      </c>
      <c r="AC51" s="53">
        <f t="shared" si="64"/>
        <v>7</v>
      </c>
      <c r="AD51" s="53" t="str">
        <f t="shared" si="65"/>
        <v>prop,214,1;pack,1102;pack,1117;pack,1132;pack,1147</v>
      </c>
      <c r="AE51" s="53" t="str">
        <f t="shared" si="66"/>
        <v>prop,214,1</v>
      </c>
      <c r="AF51" s="53">
        <f t="shared" si="67"/>
        <v>0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30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30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20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0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20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0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0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0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prop,203,2;pack,1102;pack,1117;pack,1132;pack,1147</v>
      </c>
      <c r="CJ51" s="53" t="str">
        <f t="shared" si="123"/>
        <v>prop,203,2</v>
      </c>
      <c r="CK51" s="53">
        <v>50</v>
      </c>
      <c r="CL51" s="53" t="str">
        <f t="shared" si="124"/>
        <v>prop,202,5;pack,1102;pack,1117;pack,1132;pack,1147</v>
      </c>
      <c r="CM51" s="53" t="str">
        <f t="shared" si="125"/>
        <v>prop,202,5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100</v>
      </c>
      <c r="CR51" s="53" t="s">
        <v>2354</v>
      </c>
      <c r="CS51" s="53" t="str">
        <f t="shared" si="127"/>
        <v>cash,109</v>
      </c>
      <c r="CT51" s="53">
        <v>100</v>
      </c>
      <c r="CU51" s="53" t="s">
        <v>2445</v>
      </c>
      <c r="CV51" s="53" t="str">
        <f t="shared" si="128"/>
        <v>prop,704,8</v>
      </c>
      <c r="CW51" s="53">
        <v>100</v>
      </c>
      <c r="CX51" s="53" t="str">
        <f t="shared" si="129"/>
        <v>pack,304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50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53" t="str">
        <f t="shared" si="42"/>
        <v>pack,303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100</v>
      </c>
      <c r="CR52" s="53" t="s">
        <v>2355</v>
      </c>
      <c r="CS52" s="53" t="str">
        <f t="shared" si="127"/>
        <v>cash,110</v>
      </c>
      <c r="CT52" s="53">
        <v>100</v>
      </c>
      <c r="CU52" s="53" t="s">
        <v>2445</v>
      </c>
      <c r="CV52" s="53" t="str">
        <f t="shared" si="128"/>
        <v>prop,704,8</v>
      </c>
      <c r="CW52" s="53">
        <v>100</v>
      </c>
      <c r="CX52" s="53" t="str">
        <f t="shared" si="129"/>
        <v>pack,304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53" t="str">
        <f t="shared" si="42"/>
        <v>pack,303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100</v>
      </c>
      <c r="CR53" s="53" t="s">
        <v>2356</v>
      </c>
      <c r="CS53" s="53" t="str">
        <f t="shared" si="127"/>
        <v>cash,111</v>
      </c>
      <c r="CT53" s="53">
        <v>100</v>
      </c>
      <c r="CU53" s="53" t="s">
        <v>2445</v>
      </c>
      <c r="CV53" s="53" t="str">
        <f t="shared" si="128"/>
        <v>prop,704,8</v>
      </c>
      <c r="CW53" s="53">
        <v>100</v>
      </c>
      <c r="CX53" s="53" t="str">
        <f t="shared" si="129"/>
        <v>pack,304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53" t="str">
        <f t="shared" si="42"/>
        <v>pack,303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100</v>
      </c>
      <c r="CR54" s="53" t="s">
        <v>2357</v>
      </c>
      <c r="CS54" s="53" t="str">
        <f t="shared" si="127"/>
        <v>cash,112</v>
      </c>
      <c r="CT54" s="53">
        <v>100</v>
      </c>
      <c r="CU54" s="53" t="s">
        <v>2445</v>
      </c>
      <c r="CV54" s="53" t="str">
        <f t="shared" si="128"/>
        <v>prop,704,8</v>
      </c>
      <c r="CW54" s="53">
        <v>100</v>
      </c>
      <c r="CX54" s="53" t="str">
        <f t="shared" si="129"/>
        <v>pack,304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53" t="str">
        <f t="shared" si="42"/>
        <v>pack,303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100</v>
      </c>
      <c r="CR55" s="53" t="s">
        <v>2358</v>
      </c>
      <c r="CS55" s="53" t="str">
        <f t="shared" si="127"/>
        <v>cash,113</v>
      </c>
      <c r="CT55" s="53">
        <v>100</v>
      </c>
      <c r="CU55" s="53" t="s">
        <v>2445</v>
      </c>
      <c r="CV55" s="53" t="str">
        <f t="shared" si="128"/>
        <v>prop,704,8</v>
      </c>
      <c r="CW55" s="53">
        <v>100</v>
      </c>
      <c r="CX55" s="53" t="str">
        <f t="shared" si="129"/>
        <v>pack,304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53" t="str">
        <f t="shared" si="42"/>
        <v>pack,303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100</v>
      </c>
      <c r="CR56" s="53" t="s">
        <v>2359</v>
      </c>
      <c r="CS56" s="53" t="str">
        <f t="shared" si="127"/>
        <v>cash,114</v>
      </c>
      <c r="CT56" s="53">
        <v>100</v>
      </c>
      <c r="CU56" s="53" t="s">
        <v>2445</v>
      </c>
      <c r="CV56" s="53" t="str">
        <f t="shared" si="128"/>
        <v>prop,704,8</v>
      </c>
      <c r="CW56" s="53">
        <v>100</v>
      </c>
      <c r="CX56" s="53" t="str">
        <f t="shared" si="129"/>
        <v>pack,304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53" t="str">
        <f t="shared" si="42"/>
        <v>pack,303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100</v>
      </c>
      <c r="CR57" s="53" t="s">
        <v>2360</v>
      </c>
      <c r="CS57" s="53" t="str">
        <f t="shared" si="127"/>
        <v>cash,115</v>
      </c>
      <c r="CT57" s="53">
        <v>100</v>
      </c>
      <c r="CU57" s="53" t="s">
        <v>2445</v>
      </c>
      <c r="CV57" s="53" t="str">
        <f t="shared" si="128"/>
        <v>prop,704,8</v>
      </c>
      <c r="CW57" s="53">
        <v>100</v>
      </c>
      <c r="CX57" s="53" t="str">
        <f t="shared" si="129"/>
        <v>pack,304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53" t="str">
        <f t="shared" si="42"/>
        <v>pack,303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100</v>
      </c>
      <c r="CR58" s="53" t="s">
        <v>2361</v>
      </c>
      <c r="CS58" s="53" t="str">
        <f t="shared" si="127"/>
        <v>cash,116</v>
      </c>
      <c r="CT58" s="53">
        <v>100</v>
      </c>
      <c r="CU58" s="53" t="s">
        <v>2445</v>
      </c>
      <c r="CV58" s="53" t="str">
        <f t="shared" si="128"/>
        <v>prop,704,8</v>
      </c>
      <c r="CW58" s="53">
        <v>100</v>
      </c>
      <c r="CX58" s="53" t="str">
        <f t="shared" si="129"/>
        <v>pack,304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53" t="str">
        <f t="shared" si="42"/>
        <v>pack,303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100</v>
      </c>
      <c r="CR59" s="53" t="s">
        <v>2362</v>
      </c>
      <c r="CS59" s="53" t="str">
        <f t="shared" si="127"/>
        <v>cash,117</v>
      </c>
      <c r="CT59" s="53">
        <v>100</v>
      </c>
      <c r="CU59" s="53" t="s">
        <v>2445</v>
      </c>
      <c r="CV59" s="53" t="str">
        <f t="shared" si="128"/>
        <v>prop,704,8</v>
      </c>
      <c r="CW59" s="53">
        <v>100</v>
      </c>
      <c r="CX59" s="53" t="str">
        <f t="shared" si="129"/>
        <v>pack,304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53" t="str">
        <f t="shared" si="42"/>
        <v>pack,303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100</v>
      </c>
      <c r="CR60" s="53" t="s">
        <v>2363</v>
      </c>
      <c r="CS60" s="53" t="str">
        <f t="shared" si="127"/>
        <v>cash,118</v>
      </c>
      <c r="CT60" s="53">
        <v>100</v>
      </c>
      <c r="CU60" s="53" t="s">
        <v>2445</v>
      </c>
      <c r="CV60" s="53" t="str">
        <f t="shared" si="128"/>
        <v>prop,704,8</v>
      </c>
      <c r="CW60" s="53">
        <v>100</v>
      </c>
      <c r="CX60" s="53" t="str">
        <f t="shared" si="129"/>
        <v>pack,304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53" t="str">
        <f t="shared" si="42"/>
        <v>pack,303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100</v>
      </c>
      <c r="CR61" s="53" t="s">
        <v>2364</v>
      </c>
      <c r="CS61" s="53" t="str">
        <f t="shared" si="127"/>
        <v>cash,119</v>
      </c>
      <c r="CT61" s="53">
        <v>100</v>
      </c>
      <c r="CU61" s="53" t="s">
        <v>2445</v>
      </c>
      <c r="CV61" s="53" t="str">
        <f t="shared" si="128"/>
        <v>prop,704,8</v>
      </c>
      <c r="CW61" s="53">
        <v>100</v>
      </c>
      <c r="CX61" s="53" t="str">
        <f t="shared" si="129"/>
        <v>pack,304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53" t="str">
        <f t="shared" si="42"/>
        <v>pack,303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100</v>
      </c>
      <c r="CR62" s="53" t="s">
        <v>2365</v>
      </c>
      <c r="CS62" s="53" t="str">
        <f t="shared" si="127"/>
        <v>cash,120</v>
      </c>
      <c r="CT62" s="53">
        <v>100</v>
      </c>
      <c r="CU62" s="53" t="s">
        <v>2445</v>
      </c>
      <c r="CV62" s="53" t="str">
        <f t="shared" si="128"/>
        <v>prop,704,8</v>
      </c>
      <c r="CW62" s="53">
        <v>100</v>
      </c>
      <c r="CX62" s="53" t="str">
        <f t="shared" si="129"/>
        <v>pack,304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4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53" t="str">
        <f t="shared" si="42"/>
        <v>pack,303</v>
      </c>
      <c r="G63" s="53" t="s">
        <v>2118</v>
      </c>
      <c r="H63" s="53">
        <f t="shared" si="43"/>
        <v>90</v>
      </c>
      <c r="I63" s="53" t="str">
        <f t="shared" si="44"/>
        <v>prop,207,2;pack,1103;pack,1118;pack,1133;pack,1148</v>
      </c>
      <c r="J63" s="53" t="str">
        <f t="shared" si="45"/>
        <v>prop,207,2</v>
      </c>
      <c r="K63" s="53">
        <f t="shared" si="46"/>
        <v>8</v>
      </c>
      <c r="L63" s="53" t="str">
        <f t="shared" si="47"/>
        <v>prop,211,1;pack,1103;pack,1118;pack,1133;pack,1148</v>
      </c>
      <c r="M63" s="53" t="str">
        <f t="shared" si="48"/>
        <v>prop,211,1</v>
      </c>
      <c r="N63" s="53">
        <f t="shared" si="49"/>
        <v>2</v>
      </c>
      <c r="O63" s="53" t="str">
        <f t="shared" si="50"/>
        <v>prop,208,2;pack,1103;pack,1118;pack,1133;pack,1148</v>
      </c>
      <c r="P63" s="53" t="str">
        <f t="shared" si="51"/>
        <v>prop,208,2</v>
      </c>
      <c r="Q63" s="53">
        <f t="shared" si="52"/>
        <v>8</v>
      </c>
      <c r="R63" s="53" t="str">
        <f t="shared" si="53"/>
        <v>prop,212,1;pack,1103;pack,1118;pack,1133;pack,1148</v>
      </c>
      <c r="S63" s="53" t="str">
        <f t="shared" si="54"/>
        <v>prop,212,1</v>
      </c>
      <c r="T63" s="53">
        <f t="shared" si="55"/>
        <v>2</v>
      </c>
      <c r="U63" s="53" t="str">
        <f t="shared" si="56"/>
        <v>prop,209,2;pack,1103;pack,1118;pack,1133;pack,1148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prop,213,1;pack,1103;pack,1118;pack,1133;pack,1148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prop,210,2;pack,1103;pack,1118;pack,1133;pack,1148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prop,214,1;pack,1103;pack,1118;pack,1133;pack,1148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15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5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15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5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prop,204,2;pack,1103;pack,1118;pack,1133;pack,1148</v>
      </c>
      <c r="CJ63" s="53" t="str">
        <f t="shared" si="123"/>
        <v>prop,204,2</v>
      </c>
      <c r="CK63" s="53">
        <v>50</v>
      </c>
      <c r="CL63" s="53" t="str">
        <f t="shared" si="124"/>
        <v>prop,203,4;pack,1103;pack,1118;pack,1133;pack,1148</v>
      </c>
      <c r="CM63" s="53" t="str">
        <f t="shared" si="125"/>
        <v>prop,203,4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100</v>
      </c>
      <c r="CR63" s="53" t="s">
        <v>2366</v>
      </c>
      <c r="CS63" s="53" t="str">
        <f t="shared" si="127"/>
        <v>cash,121</v>
      </c>
      <c r="CT63" s="53">
        <v>100</v>
      </c>
      <c r="CU63" s="53" t="s">
        <v>2445</v>
      </c>
      <c r="CV63" s="53" t="str">
        <f t="shared" si="128"/>
        <v>prop,704,8</v>
      </c>
      <c r="CW63" s="53">
        <v>100</v>
      </c>
      <c r="CX63" s="53" t="str">
        <f t="shared" si="129"/>
        <v>pack,304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prop,103,2</v>
      </c>
      <c r="DB63" s="53" t="str">
        <f t="shared" si="133"/>
        <v>prop,103,2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53" t="str">
        <f t="shared" si="42"/>
        <v>pack,303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100</v>
      </c>
      <c r="CR64" s="53" t="s">
        <v>2367</v>
      </c>
      <c r="CS64" s="53" t="str">
        <f t="shared" si="127"/>
        <v>cash,122</v>
      </c>
      <c r="CT64" s="53">
        <v>100</v>
      </c>
      <c r="CU64" s="53" t="s">
        <v>2445</v>
      </c>
      <c r="CV64" s="53" t="str">
        <f t="shared" si="128"/>
        <v>prop,704,8</v>
      </c>
      <c r="CW64" s="53">
        <v>100</v>
      </c>
      <c r="CX64" s="53" t="str">
        <f t="shared" si="129"/>
        <v>pack,304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53" t="str">
        <f t="shared" si="42"/>
        <v>pack,303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100</v>
      </c>
      <c r="CR65" s="53" t="s">
        <v>2368</v>
      </c>
      <c r="CS65" s="53" t="str">
        <f t="shared" si="127"/>
        <v>cash,123</v>
      </c>
      <c r="CT65" s="53">
        <v>100</v>
      </c>
      <c r="CU65" s="53" t="s">
        <v>2445</v>
      </c>
      <c r="CV65" s="53" t="str">
        <f t="shared" si="128"/>
        <v>prop,704,8</v>
      </c>
      <c r="CW65" s="53">
        <v>100</v>
      </c>
      <c r="CX65" s="53" t="str">
        <f t="shared" si="129"/>
        <v>pack,304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53" t="str">
        <f t="shared" si="42"/>
        <v>pack,303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100</v>
      </c>
      <c r="CR66" s="53" t="s">
        <v>2369</v>
      </c>
      <c r="CS66" s="53" t="str">
        <f t="shared" si="127"/>
        <v>cash,124</v>
      </c>
      <c r="CT66" s="53">
        <v>100</v>
      </c>
      <c r="CU66" s="53" t="s">
        <v>2445</v>
      </c>
      <c r="CV66" s="53" t="str">
        <f t="shared" si="128"/>
        <v>prop,704,8</v>
      </c>
      <c r="CW66" s="53">
        <v>100</v>
      </c>
      <c r="CX66" s="53" t="str">
        <f t="shared" si="129"/>
        <v>pack,304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53" t="str">
        <f t="shared" si="42"/>
        <v>pack,303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100</v>
      </c>
      <c r="CR67" s="53" t="s">
        <v>2370</v>
      </c>
      <c r="CS67" s="53" t="str">
        <f t="shared" si="127"/>
        <v>cash,125</v>
      </c>
      <c r="CT67" s="53">
        <v>100</v>
      </c>
      <c r="CU67" s="53" t="s">
        <v>2445</v>
      </c>
      <c r="CV67" s="53" t="str">
        <f t="shared" si="128"/>
        <v>prop,704,8</v>
      </c>
      <c r="CW67" s="53">
        <v>100</v>
      </c>
      <c r="CX67" s="53" t="str">
        <f t="shared" si="129"/>
        <v>pack,304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53" t="str">
        <f t="shared" si="42"/>
        <v>pack,303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100</v>
      </c>
      <c r="CR68" s="53" t="s">
        <v>2371</v>
      </c>
      <c r="CS68" s="53" t="str">
        <f t="shared" si="127"/>
        <v>cash,126</v>
      </c>
      <c r="CT68" s="53">
        <v>100</v>
      </c>
      <c r="CU68" s="53" t="s">
        <v>2445</v>
      </c>
      <c r="CV68" s="53" t="str">
        <f t="shared" si="128"/>
        <v>prop,704,8</v>
      </c>
      <c r="CW68" s="53">
        <v>100</v>
      </c>
      <c r="CX68" s="53" t="str">
        <f t="shared" si="129"/>
        <v>pack,304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53" t="str">
        <f t="shared" si="42"/>
        <v>pack,303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100</v>
      </c>
      <c r="CR69" s="53" t="s">
        <v>2372</v>
      </c>
      <c r="CS69" s="53" t="str">
        <f t="shared" si="127"/>
        <v>cash,127</v>
      </c>
      <c r="CT69" s="53">
        <v>100</v>
      </c>
      <c r="CU69" s="53" t="s">
        <v>2445</v>
      </c>
      <c r="CV69" s="53" t="str">
        <f t="shared" si="128"/>
        <v>prop,704,8</v>
      </c>
      <c r="CW69" s="53">
        <v>100</v>
      </c>
      <c r="CX69" s="53" t="str">
        <f t="shared" si="129"/>
        <v>pack,304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53" t="str">
        <f t="shared" si="42"/>
        <v>pack,303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100</v>
      </c>
      <c r="CR70" s="53" t="s">
        <v>2373</v>
      </c>
      <c r="CS70" s="53" t="str">
        <f t="shared" si="127"/>
        <v>cash,128</v>
      </c>
      <c r="CT70" s="53">
        <v>100</v>
      </c>
      <c r="CU70" s="53" t="s">
        <v>2445</v>
      </c>
      <c r="CV70" s="53" t="str">
        <f t="shared" si="128"/>
        <v>prop,704,8</v>
      </c>
      <c r="CW70" s="53">
        <v>100</v>
      </c>
      <c r="CX70" s="53" t="str">
        <f t="shared" si="129"/>
        <v>pack,304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53" t="str">
        <f t="shared" si="42"/>
        <v>pack,303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100</v>
      </c>
      <c r="CR71" s="53" t="s">
        <v>2374</v>
      </c>
      <c r="CS71" s="53" t="str">
        <f t="shared" si="127"/>
        <v>cash,129</v>
      </c>
      <c r="CT71" s="53">
        <v>100</v>
      </c>
      <c r="CU71" s="53" t="s">
        <v>2445</v>
      </c>
      <c r="CV71" s="53" t="str">
        <f t="shared" si="128"/>
        <v>prop,704,8</v>
      </c>
      <c r="CW71" s="53">
        <v>100</v>
      </c>
      <c r="CX71" s="53" t="str">
        <f t="shared" si="129"/>
        <v>pack,304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53" t="str">
        <f t="shared" si="42"/>
        <v>pack,303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100</v>
      </c>
      <c r="CR72" s="53" t="s">
        <v>2375</v>
      </c>
      <c r="CS72" s="53" t="str">
        <f t="shared" si="127"/>
        <v>cash,130</v>
      </c>
      <c r="CT72" s="53">
        <v>100</v>
      </c>
      <c r="CU72" s="53" t="s">
        <v>2445</v>
      </c>
      <c r="CV72" s="53" t="str">
        <f t="shared" si="128"/>
        <v>prop,704,8</v>
      </c>
      <c r="CW72" s="53">
        <v>100</v>
      </c>
      <c r="CX72" s="53" t="str">
        <f t="shared" si="129"/>
        <v>pack,304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53" t="str">
        <f t="shared" si="42"/>
        <v>pack,303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100</v>
      </c>
      <c r="CR73" s="53" t="s">
        <v>2376</v>
      </c>
      <c r="CS73" s="53" t="str">
        <f t="shared" si="127"/>
        <v>cash,131</v>
      </c>
      <c r="CT73" s="53">
        <v>100</v>
      </c>
      <c r="CU73" s="53" t="s">
        <v>2445</v>
      </c>
      <c r="CV73" s="53" t="str">
        <f t="shared" si="128"/>
        <v>prop,704,8</v>
      </c>
      <c r="CW73" s="53">
        <v>100</v>
      </c>
      <c r="CX73" s="53" t="str">
        <f t="shared" si="129"/>
        <v>pack,304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53" t="str">
        <f t="shared" si="42"/>
        <v>pack,303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100</v>
      </c>
      <c r="CR74" s="53" t="s">
        <v>2377</v>
      </c>
      <c r="CS74" s="53" t="str">
        <f t="shared" si="127"/>
        <v>cash,132</v>
      </c>
      <c r="CT74" s="53">
        <v>100</v>
      </c>
      <c r="CU74" s="53" t="s">
        <v>2445</v>
      </c>
      <c r="CV74" s="53" t="str">
        <f t="shared" si="128"/>
        <v>prop,704,8</v>
      </c>
      <c r="CW74" s="53">
        <v>100</v>
      </c>
      <c r="CX74" s="53" t="str">
        <f t="shared" si="129"/>
        <v>pack,304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5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53" t="str">
        <f t="shared" si="42"/>
        <v>pack,303</v>
      </c>
      <c r="G75" s="53" t="s">
        <v>2118</v>
      </c>
      <c r="H75" s="53">
        <f t="shared" si="43"/>
        <v>85</v>
      </c>
      <c r="I75" s="53" t="str">
        <f t="shared" si="44"/>
        <v>prop,207,2;pack,1104;pack,1119;pack,1134;pack,1149</v>
      </c>
      <c r="J75" s="53" t="str">
        <f t="shared" si="45"/>
        <v>prop,207,2</v>
      </c>
      <c r="K75" s="53">
        <f t="shared" si="46"/>
        <v>7</v>
      </c>
      <c r="L75" s="53" t="str">
        <f t="shared" si="47"/>
        <v>prop,211,1;pack,1104;pack,1119;pack,1134;pack,1149</v>
      </c>
      <c r="M75" s="53" t="str">
        <f t="shared" si="48"/>
        <v>prop,211,1</v>
      </c>
      <c r="N75" s="53">
        <f t="shared" si="49"/>
        <v>3</v>
      </c>
      <c r="O75" s="53" t="str">
        <f t="shared" si="50"/>
        <v>prop,208,2;pack,1104;pack,1119;pack,1134;pack,1149</v>
      </c>
      <c r="P75" s="53" t="str">
        <f t="shared" si="51"/>
        <v>prop,208,2</v>
      </c>
      <c r="Q75" s="53">
        <f t="shared" si="52"/>
        <v>7</v>
      </c>
      <c r="R75" s="53" t="str">
        <f t="shared" si="53"/>
        <v>prop,212,1;pack,1104;pack,1119;pack,1134;pack,1149</v>
      </c>
      <c r="S75" s="53" t="str">
        <f t="shared" si="54"/>
        <v>prop,212,1</v>
      </c>
      <c r="T75" s="53">
        <f t="shared" si="55"/>
        <v>3</v>
      </c>
      <c r="U75" s="53" t="str">
        <f t="shared" si="56"/>
        <v>prop,209,2;pack,1104;pack,1119;pack,1134;pack,1149</v>
      </c>
      <c r="V75" s="53" t="str">
        <f t="shared" si="57"/>
        <v>prop,209,2</v>
      </c>
      <c r="W75" s="53">
        <f t="shared" si="58"/>
        <v>5</v>
      </c>
      <c r="X75" s="53" t="str">
        <f t="shared" si="59"/>
        <v>prop,213,1;pack,1104;pack,1119;pack,1134;pack,1149</v>
      </c>
      <c r="Y75" s="53" t="str">
        <f t="shared" si="60"/>
        <v>prop,213,1</v>
      </c>
      <c r="Z75" s="53">
        <f t="shared" si="61"/>
        <v>2</v>
      </c>
      <c r="AA75" s="53" t="str">
        <f t="shared" si="62"/>
        <v>prop,210,2;pack,1104;pack,1119;pack,1134;pack,1149</v>
      </c>
      <c r="AB75" s="53" t="str">
        <f t="shared" si="63"/>
        <v>prop,210,2</v>
      </c>
      <c r="AC75" s="53">
        <f t="shared" si="64"/>
        <v>5</v>
      </c>
      <c r="AD75" s="53" t="str">
        <f t="shared" si="65"/>
        <v>prop,214,1;pack,1104;pack,1119;pack,1134;pack,1149</v>
      </c>
      <c r="AE75" s="53" t="str">
        <f t="shared" si="66"/>
        <v>prop,214,1</v>
      </c>
      <c r="AF75" s="53">
        <f t="shared" si="67"/>
        <v>2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20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10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0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20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10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0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10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0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10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0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prop,204,2;pack,1104;pack,1119;pack,1134;pack,1149</v>
      </c>
      <c r="CJ75" s="53" t="str">
        <f t="shared" si="123"/>
        <v>prop,204,2</v>
      </c>
      <c r="CK75" s="53">
        <v>50</v>
      </c>
      <c r="CL75" s="53" t="str">
        <f t="shared" si="124"/>
        <v>prop,203,5;pack,1104;pack,1119;pack,1134;pack,1149</v>
      </c>
      <c r="CM75" s="53" t="str">
        <f t="shared" si="125"/>
        <v>prop,203,5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100</v>
      </c>
      <c r="CR75" s="53" t="s">
        <v>2378</v>
      </c>
      <c r="CS75" s="53" t="str">
        <f t="shared" si="127"/>
        <v>cash,133</v>
      </c>
      <c r="CT75" s="53">
        <v>100</v>
      </c>
      <c r="CU75" s="53" t="s">
        <v>2445</v>
      </c>
      <c r="CV75" s="53" t="str">
        <f t="shared" si="128"/>
        <v>prop,704,8</v>
      </c>
      <c r="CW75" s="53">
        <v>100</v>
      </c>
      <c r="CX75" s="53" t="str">
        <f t="shared" si="129"/>
        <v>pack,304</v>
      </c>
      <c r="CY75" s="53" t="str">
        <f t="shared" si="130"/>
        <v>item,104</v>
      </c>
      <c r="CZ75" s="53">
        <f t="shared" si="131"/>
        <v>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53" t="str">
        <f t="shared" si="42"/>
        <v>pack,303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100</v>
      </c>
      <c r="CR76" s="53" t="s">
        <v>2379</v>
      </c>
      <c r="CS76" s="53" t="str">
        <f t="shared" si="127"/>
        <v>cash,134</v>
      </c>
      <c r="CT76" s="53">
        <v>100</v>
      </c>
      <c r="CU76" s="53" t="s">
        <v>2445</v>
      </c>
      <c r="CV76" s="53" t="str">
        <f t="shared" si="128"/>
        <v>prop,704,8</v>
      </c>
      <c r="CW76" s="53">
        <v>100</v>
      </c>
      <c r="CX76" s="53" t="str">
        <f t="shared" si="129"/>
        <v>pack,304</v>
      </c>
      <c r="CY76" s="53" t="str">
        <f t="shared" si="130"/>
        <v>item,104</v>
      </c>
      <c r="CZ76" s="53">
        <f t="shared" si="131"/>
        <v>5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53" t="str">
        <f t="shared" si="42"/>
        <v>pack,303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100</v>
      </c>
      <c r="CR77" s="53" t="s">
        <v>2380</v>
      </c>
      <c r="CS77" s="53" t="str">
        <f t="shared" si="127"/>
        <v>cash,135</v>
      </c>
      <c r="CT77" s="53">
        <v>100</v>
      </c>
      <c r="CU77" s="53" t="s">
        <v>2445</v>
      </c>
      <c r="CV77" s="53" t="str">
        <f t="shared" si="128"/>
        <v>prop,704,8</v>
      </c>
      <c r="CW77" s="53">
        <v>100</v>
      </c>
      <c r="CX77" s="53" t="str">
        <f t="shared" si="129"/>
        <v>pack,304</v>
      </c>
      <c r="CY77" s="53" t="str">
        <f t="shared" si="130"/>
        <v>item,104</v>
      </c>
      <c r="CZ77" s="53">
        <f t="shared" si="131"/>
        <v>5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53" t="str">
        <f t="shared" si="42"/>
        <v>pack,303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100</v>
      </c>
      <c r="CR78" s="53" t="s">
        <v>2381</v>
      </c>
      <c r="CS78" s="53" t="str">
        <f t="shared" si="127"/>
        <v>cash,136</v>
      </c>
      <c r="CT78" s="53">
        <v>100</v>
      </c>
      <c r="CU78" s="53" t="s">
        <v>2445</v>
      </c>
      <c r="CV78" s="53" t="str">
        <f t="shared" si="128"/>
        <v>prop,704,8</v>
      </c>
      <c r="CW78" s="53">
        <v>100</v>
      </c>
      <c r="CX78" s="53" t="str">
        <f t="shared" si="129"/>
        <v>pack,304</v>
      </c>
      <c r="CY78" s="53" t="str">
        <f t="shared" si="130"/>
        <v>item,104</v>
      </c>
      <c r="CZ78" s="53">
        <f t="shared" si="131"/>
        <v>5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53" t="str">
        <f t="shared" si="42"/>
        <v>pack,303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100</v>
      </c>
      <c r="CR79" s="53" t="s">
        <v>2382</v>
      </c>
      <c r="CS79" s="53" t="str">
        <f t="shared" si="127"/>
        <v>cash,137</v>
      </c>
      <c r="CT79" s="53">
        <v>100</v>
      </c>
      <c r="CU79" s="53" t="s">
        <v>2445</v>
      </c>
      <c r="CV79" s="53" t="str">
        <f t="shared" si="128"/>
        <v>prop,704,8</v>
      </c>
      <c r="CW79" s="53">
        <v>100</v>
      </c>
      <c r="CX79" s="53" t="str">
        <f t="shared" si="129"/>
        <v>pack,304</v>
      </c>
      <c r="CY79" s="53" t="str">
        <f t="shared" si="130"/>
        <v>item,104</v>
      </c>
      <c r="CZ79" s="53">
        <f t="shared" si="131"/>
        <v>5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53" t="str">
        <f t="shared" si="42"/>
        <v>pack,303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100</v>
      </c>
      <c r="CR80" s="53" t="s">
        <v>2383</v>
      </c>
      <c r="CS80" s="53" t="str">
        <f t="shared" si="127"/>
        <v>cash,138</v>
      </c>
      <c r="CT80" s="53">
        <v>100</v>
      </c>
      <c r="CU80" s="53" t="s">
        <v>2445</v>
      </c>
      <c r="CV80" s="53" t="str">
        <f t="shared" si="128"/>
        <v>prop,704,8</v>
      </c>
      <c r="CW80" s="53">
        <v>100</v>
      </c>
      <c r="CX80" s="53" t="str">
        <f t="shared" si="129"/>
        <v>pack,304</v>
      </c>
      <c r="CY80" s="53" t="str">
        <f t="shared" si="130"/>
        <v>item,104</v>
      </c>
      <c r="CZ80" s="53">
        <f t="shared" si="131"/>
        <v>5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53" t="str">
        <f t="shared" si="42"/>
        <v>pack,303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100</v>
      </c>
      <c r="CR81" s="53" t="s">
        <v>2384</v>
      </c>
      <c r="CS81" s="53" t="str">
        <f t="shared" si="127"/>
        <v>cash,139</v>
      </c>
      <c r="CT81" s="53">
        <v>100</v>
      </c>
      <c r="CU81" s="53" t="s">
        <v>2445</v>
      </c>
      <c r="CV81" s="53" t="str">
        <f t="shared" si="128"/>
        <v>prop,704,8</v>
      </c>
      <c r="CW81" s="53">
        <v>100</v>
      </c>
      <c r="CX81" s="53" t="str">
        <f t="shared" si="129"/>
        <v>pack,304</v>
      </c>
      <c r="CY81" s="53" t="str">
        <f t="shared" si="130"/>
        <v>item,104</v>
      </c>
      <c r="CZ81" s="53">
        <f t="shared" si="131"/>
        <v>5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6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53" t="str">
        <f t="shared" si="42"/>
        <v>pack,303</v>
      </c>
      <c r="G82" s="53" t="s">
        <v>2118</v>
      </c>
      <c r="H82" s="53">
        <f t="shared" si="43"/>
        <v>80</v>
      </c>
      <c r="I82" s="53" t="str">
        <f t="shared" si="44"/>
        <v>prop,207,2;pack,1105;pack,1120;pack,1135;pack,1150</v>
      </c>
      <c r="J82" s="53" t="str">
        <f t="shared" si="45"/>
        <v>prop,207,2</v>
      </c>
      <c r="K82" s="53">
        <f t="shared" si="46"/>
        <v>5</v>
      </c>
      <c r="L82" s="53" t="str">
        <f t="shared" si="47"/>
        <v>prop,211,1;pack,1105;pack,1120;pack,1135;pack,1150</v>
      </c>
      <c r="M82" s="53" t="str">
        <f t="shared" si="48"/>
        <v>prop,211,1</v>
      </c>
      <c r="N82" s="53">
        <f t="shared" si="49"/>
        <v>5</v>
      </c>
      <c r="O82" s="53" t="str">
        <f t="shared" si="50"/>
        <v>prop,208,2;pack,1105;pack,1120;pack,1135;pack,1150</v>
      </c>
      <c r="P82" s="53" t="str">
        <f t="shared" si="51"/>
        <v>prop,208,2</v>
      </c>
      <c r="Q82" s="53">
        <f t="shared" si="52"/>
        <v>5</v>
      </c>
      <c r="R82" s="53" t="str">
        <f t="shared" si="53"/>
        <v>prop,212,1;pack,1105;pack,1120;pack,1135;pack,1150</v>
      </c>
      <c r="S82" s="53" t="str">
        <f t="shared" si="54"/>
        <v>prop,212,1</v>
      </c>
      <c r="T82" s="53">
        <f t="shared" si="55"/>
        <v>5</v>
      </c>
      <c r="U82" s="53" t="str">
        <f t="shared" si="56"/>
        <v>prop,209,2;pack,1105;pack,1120;pack,1135;pack,1150</v>
      </c>
      <c r="V82" s="53" t="str">
        <f t="shared" si="57"/>
        <v>prop,209,2</v>
      </c>
      <c r="W82" s="53">
        <f t="shared" si="58"/>
        <v>4</v>
      </c>
      <c r="X82" s="53" t="str">
        <f t="shared" si="59"/>
        <v>prop,213,1;pack,1105;pack,1120;pack,1135;pack,1150</v>
      </c>
      <c r="Y82" s="53" t="str">
        <f t="shared" si="60"/>
        <v>prop,213,1</v>
      </c>
      <c r="Z82" s="53">
        <f t="shared" si="61"/>
        <v>4</v>
      </c>
      <c r="AA82" s="53" t="str">
        <f t="shared" si="62"/>
        <v>prop,210,2;pack,1105;pack,1120;pack,1135;pack,1150</v>
      </c>
      <c r="AB82" s="53" t="str">
        <f t="shared" si="63"/>
        <v>prop,210,2</v>
      </c>
      <c r="AC82" s="53">
        <f t="shared" si="64"/>
        <v>4</v>
      </c>
      <c r="AD82" s="53" t="str">
        <f t="shared" si="65"/>
        <v>prop,214,1;pack,1105;pack,1120;pack,1135;pack,1150</v>
      </c>
      <c r="AE82" s="53" t="str">
        <f t="shared" si="66"/>
        <v>prop,214,1</v>
      </c>
      <c r="AF82" s="53">
        <f t="shared" si="67"/>
        <v>4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11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15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11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15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2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8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10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8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10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30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0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35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0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35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0</v>
      </c>
      <c r="CI82" s="53" t="str">
        <f t="shared" si="122"/>
        <v>prop,205,2;pack,1105;pack,1120;pack,1135;pack,1150</v>
      </c>
      <c r="CJ82" s="53" t="str">
        <f t="shared" si="123"/>
        <v>prop,205,2</v>
      </c>
      <c r="CK82" s="53">
        <v>50</v>
      </c>
      <c r="CL82" s="53" t="str">
        <f t="shared" si="124"/>
        <v>prop,204,4;pack,1105;pack,1120;pack,1135;pack,1150</v>
      </c>
      <c r="CM82" s="53" t="str">
        <f t="shared" si="125"/>
        <v>prop,204,4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100</v>
      </c>
      <c r="CR82" s="53" t="s">
        <v>2385</v>
      </c>
      <c r="CS82" s="53" t="str">
        <f t="shared" si="127"/>
        <v>cash,140</v>
      </c>
      <c r="CT82" s="53">
        <v>100</v>
      </c>
      <c r="CU82" s="53" t="s">
        <v>2445</v>
      </c>
      <c r="CV82" s="53" t="str">
        <f t="shared" si="128"/>
        <v>prop,704,8</v>
      </c>
      <c r="CW82" s="53">
        <v>100</v>
      </c>
      <c r="CX82" s="53" t="str">
        <f t="shared" si="129"/>
        <v>pack,304</v>
      </c>
      <c r="CY82" s="53" t="str">
        <f t="shared" si="130"/>
        <v>item,104</v>
      </c>
      <c r="CZ82" s="53">
        <f t="shared" si="131"/>
        <v>5</v>
      </c>
      <c r="DA82" s="53" t="str">
        <f t="shared" si="132"/>
        <v>prop,104,1</v>
      </c>
      <c r="DB82" s="53" t="str">
        <f t="shared" si="133"/>
        <v>prop,104,1</v>
      </c>
      <c r="DC82" s="53">
        <f t="shared" si="134"/>
        <v>75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6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53" t="str">
        <f t="shared" si="42"/>
        <v>pack,303</v>
      </c>
      <c r="G83" s="53" t="s">
        <v>2118</v>
      </c>
      <c r="H83" s="53">
        <f t="shared" si="43"/>
        <v>80</v>
      </c>
      <c r="I83" s="53" t="str">
        <f t="shared" si="44"/>
        <v>prop,207,2;pack,1105;pack,1120;pack,1135;pack,1150</v>
      </c>
      <c r="J83" s="53" t="str">
        <f t="shared" si="45"/>
        <v>prop,207,2</v>
      </c>
      <c r="K83" s="53">
        <f t="shared" si="46"/>
        <v>5</v>
      </c>
      <c r="L83" s="53" t="str">
        <f t="shared" si="47"/>
        <v>prop,211,1;pack,1105;pack,1120;pack,1135;pack,1150</v>
      </c>
      <c r="M83" s="53" t="str">
        <f t="shared" si="48"/>
        <v>prop,211,1</v>
      </c>
      <c r="N83" s="53">
        <f t="shared" si="49"/>
        <v>5</v>
      </c>
      <c r="O83" s="53" t="str">
        <f t="shared" si="50"/>
        <v>prop,208,2;pack,1105;pack,1120;pack,1135;pack,1150</v>
      </c>
      <c r="P83" s="53" t="str">
        <f t="shared" si="51"/>
        <v>prop,208,2</v>
      </c>
      <c r="Q83" s="53">
        <f t="shared" si="52"/>
        <v>5</v>
      </c>
      <c r="R83" s="53" t="str">
        <f t="shared" si="53"/>
        <v>prop,212,1;pack,1105;pack,1120;pack,1135;pack,1150</v>
      </c>
      <c r="S83" s="53" t="str">
        <f t="shared" si="54"/>
        <v>prop,212,1</v>
      </c>
      <c r="T83" s="53">
        <f t="shared" si="55"/>
        <v>5</v>
      </c>
      <c r="U83" s="53" t="str">
        <f t="shared" si="56"/>
        <v>prop,209,2;pack,1105;pack,1120;pack,1135;pack,1150</v>
      </c>
      <c r="V83" s="53" t="str">
        <f t="shared" si="57"/>
        <v>prop,209,2</v>
      </c>
      <c r="W83" s="53">
        <f t="shared" si="58"/>
        <v>4</v>
      </c>
      <c r="X83" s="53" t="str">
        <f t="shared" si="59"/>
        <v>prop,213,1;pack,1105;pack,1120;pack,1135;pack,1150</v>
      </c>
      <c r="Y83" s="53" t="str">
        <f t="shared" si="60"/>
        <v>prop,213,1</v>
      </c>
      <c r="Z83" s="53">
        <f t="shared" si="61"/>
        <v>4</v>
      </c>
      <c r="AA83" s="53" t="str">
        <f t="shared" si="62"/>
        <v>prop,210,2;pack,1105;pack,1120;pack,1135;pack,1150</v>
      </c>
      <c r="AB83" s="53" t="str">
        <f t="shared" si="63"/>
        <v>prop,210,2</v>
      </c>
      <c r="AC83" s="53">
        <f t="shared" si="64"/>
        <v>4</v>
      </c>
      <c r="AD83" s="53" t="str">
        <f t="shared" si="65"/>
        <v>prop,214,1;pack,1105;pack,1120;pack,1135;pack,1150</v>
      </c>
      <c r="AE83" s="53" t="str">
        <f t="shared" si="66"/>
        <v>prop,214,1</v>
      </c>
      <c r="AF83" s="53">
        <f t="shared" si="67"/>
        <v>4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11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15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11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15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2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8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10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8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10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30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0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35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0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35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0</v>
      </c>
      <c r="CI83" s="53" t="str">
        <f t="shared" si="122"/>
        <v>prop,205,2;pack,1105;pack,1120;pack,1135;pack,1150</v>
      </c>
      <c r="CJ83" s="53" t="str">
        <f t="shared" si="123"/>
        <v>prop,205,2</v>
      </c>
      <c r="CK83" s="53">
        <v>50</v>
      </c>
      <c r="CL83" s="53" t="str">
        <f t="shared" si="124"/>
        <v>prop,204,4;pack,1105;pack,1120;pack,1135;pack,1150</v>
      </c>
      <c r="CM83" s="53" t="str">
        <f t="shared" si="125"/>
        <v>prop,204,4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100</v>
      </c>
      <c r="CR83" s="53" t="s">
        <v>2386</v>
      </c>
      <c r="CS83" s="53" t="str">
        <f t="shared" si="127"/>
        <v>cash,141</v>
      </c>
      <c r="CT83" s="53">
        <v>100</v>
      </c>
      <c r="CU83" s="53" t="s">
        <v>2445</v>
      </c>
      <c r="CV83" s="53" t="str">
        <f t="shared" si="128"/>
        <v>prop,704,8</v>
      </c>
      <c r="CW83" s="53">
        <v>100</v>
      </c>
      <c r="CX83" s="53" t="str">
        <f t="shared" si="129"/>
        <v>pack,304</v>
      </c>
      <c r="CY83" s="53" t="str">
        <f t="shared" si="130"/>
        <v>item,104</v>
      </c>
      <c r="CZ83" s="53">
        <f t="shared" si="131"/>
        <v>5</v>
      </c>
      <c r="DA83" s="53" t="str">
        <f t="shared" si="132"/>
        <v>prop,104,1</v>
      </c>
      <c r="DB83" s="53" t="str">
        <f t="shared" si="133"/>
        <v>prop,104,1</v>
      </c>
      <c r="DC83" s="53">
        <f t="shared" si="134"/>
        <v>75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53" t="str">
        <f t="shared" si="42"/>
        <v>pack,303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100</v>
      </c>
      <c r="CR84" s="53" t="s">
        <v>2387</v>
      </c>
      <c r="CS84" s="53" t="str">
        <f t="shared" si="127"/>
        <v>cash,142</v>
      </c>
      <c r="CT84" s="53">
        <v>100</v>
      </c>
      <c r="CU84" s="53" t="s">
        <v>2445</v>
      </c>
      <c r="CV84" s="53" t="str">
        <f t="shared" si="128"/>
        <v>prop,704,8</v>
      </c>
      <c r="CW84" s="53">
        <v>100</v>
      </c>
      <c r="CX84" s="53" t="str">
        <f t="shared" si="129"/>
        <v>pack,304</v>
      </c>
      <c r="CY84" s="53" t="str">
        <f t="shared" si="130"/>
        <v>item,104</v>
      </c>
      <c r="CZ84" s="53">
        <f t="shared" si="131"/>
        <v>5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53" t="str">
        <f t="shared" si="42"/>
        <v>pack,303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100</v>
      </c>
      <c r="CR85" s="53" t="s">
        <v>2388</v>
      </c>
      <c r="CS85" s="53" t="str">
        <f t="shared" si="127"/>
        <v>cash,143</v>
      </c>
      <c r="CT85" s="53">
        <v>100</v>
      </c>
      <c r="CU85" s="53" t="s">
        <v>2445</v>
      </c>
      <c r="CV85" s="53" t="str">
        <f t="shared" si="128"/>
        <v>prop,704,8</v>
      </c>
      <c r="CW85" s="53">
        <v>100</v>
      </c>
      <c r="CX85" s="53" t="str">
        <f t="shared" si="129"/>
        <v>pack,304</v>
      </c>
      <c r="CY85" s="53" t="str">
        <f t="shared" si="130"/>
        <v>item,104</v>
      </c>
      <c r="CZ85" s="53">
        <f t="shared" si="131"/>
        <v>5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7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53" t="str">
        <f t="shared" si="42"/>
        <v>pack,303</v>
      </c>
      <c r="G86" s="53" t="s">
        <v>2118</v>
      </c>
      <c r="H86" s="53">
        <f t="shared" si="43"/>
        <v>70</v>
      </c>
      <c r="I86" s="53" t="str">
        <f t="shared" si="44"/>
        <v>prop,207,2;pack,1106;pack,1121;pack,1136;pack,1151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prop,211,1;pack,1106;pack,1121;pack,1136;pack,1151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prop,208,2;pack,1106;pack,1121;pack,1136;pack,1151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prop,212,1;pack,1106;pack,1121;pack,1136;pack,1151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prop,209,2;pack,1106;pack,1121;pack,1136;pack,1151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prop,213,1;pack,1106;pack,1121;pack,1136;pack,1151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prop,210,2;pack,1106;pack,1121;pack,1136;pack,1151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prop,214,1;pack,1106;pack,1121;pack,1136;pack,1151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21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4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21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4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30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5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30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5</v>
      </c>
      <c r="CI86" s="53" t="str">
        <f t="shared" si="122"/>
        <v>prop,205,2;pack,1106;pack,1121;pack,1136;pack,1151</v>
      </c>
      <c r="CJ86" s="53" t="str">
        <f t="shared" si="123"/>
        <v>prop,205,2</v>
      </c>
      <c r="CK86" s="53">
        <v>50</v>
      </c>
      <c r="CL86" s="53" t="str">
        <f t="shared" si="124"/>
        <v>prop,204,5;pack,1106;pack,1121;pack,1136;pack,1151</v>
      </c>
      <c r="CM86" s="53" t="str">
        <f t="shared" si="125"/>
        <v>prop,204,5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100</v>
      </c>
      <c r="CR86" s="53" t="s">
        <v>2389</v>
      </c>
      <c r="CS86" s="53" t="str">
        <f t="shared" si="127"/>
        <v>cash,144</v>
      </c>
      <c r="CT86" s="53">
        <v>100</v>
      </c>
      <c r="CU86" s="53" t="s">
        <v>2445</v>
      </c>
      <c r="CV86" s="53" t="str">
        <f t="shared" si="128"/>
        <v>prop,704,8</v>
      </c>
      <c r="CW86" s="53">
        <v>100</v>
      </c>
      <c r="CX86" s="53" t="str">
        <f t="shared" si="129"/>
        <v>pack,304</v>
      </c>
      <c r="CY86" s="53" t="str">
        <f t="shared" si="130"/>
        <v>item,104</v>
      </c>
      <c r="CZ86" s="53">
        <f t="shared" si="131"/>
        <v>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7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53" t="str">
        <f t="shared" si="42"/>
        <v>pack,303</v>
      </c>
      <c r="G87" s="53" t="s">
        <v>2118</v>
      </c>
      <c r="H87" s="53">
        <f t="shared" si="43"/>
        <v>70</v>
      </c>
      <c r="I87" s="53" t="str">
        <f t="shared" si="44"/>
        <v>prop,207,2;pack,1106;pack,1121;pack,1136;pack,1151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prop,211,1;pack,1106;pack,1121;pack,1136;pack,1151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prop,208,2;pack,1106;pack,1121;pack,1136;pack,1151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prop,212,1;pack,1106;pack,1121;pack,1136;pack,1151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prop,209,2;pack,1106;pack,1121;pack,1136;pack,1151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prop,213,1;pack,1106;pack,1121;pack,1136;pack,1151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prop,210,2;pack,1106;pack,1121;pack,1136;pack,1151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prop,214,1;pack,1106;pack,1121;pack,1136;pack,1151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21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4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21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4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30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5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30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5</v>
      </c>
      <c r="CI87" s="53" t="str">
        <f t="shared" si="122"/>
        <v>prop,205,2;pack,1106;pack,1121;pack,1136;pack,1151</v>
      </c>
      <c r="CJ87" s="53" t="str">
        <f t="shared" si="123"/>
        <v>prop,205,2</v>
      </c>
      <c r="CK87" s="53">
        <v>50</v>
      </c>
      <c r="CL87" s="53" t="str">
        <f t="shared" si="124"/>
        <v>prop,204,5;pack,1106;pack,1121;pack,1136;pack,1151</v>
      </c>
      <c r="CM87" s="53" t="str">
        <f t="shared" si="125"/>
        <v>prop,204,5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100</v>
      </c>
      <c r="CR87" s="53" t="s">
        <v>2390</v>
      </c>
      <c r="CS87" s="53" t="str">
        <f t="shared" si="127"/>
        <v>cash,145</v>
      </c>
      <c r="CT87" s="53">
        <v>100</v>
      </c>
      <c r="CU87" s="53" t="s">
        <v>2445</v>
      </c>
      <c r="CV87" s="53" t="str">
        <f t="shared" si="128"/>
        <v>prop,704,8</v>
      </c>
      <c r="CW87" s="53">
        <v>100</v>
      </c>
      <c r="CX87" s="53" t="str">
        <f t="shared" si="129"/>
        <v>pack,304</v>
      </c>
      <c r="CY87" s="53" t="str">
        <f t="shared" si="130"/>
        <v>item,104</v>
      </c>
      <c r="CZ87" s="53">
        <f t="shared" si="131"/>
        <v>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53" t="str">
        <f t="shared" si="42"/>
        <v>pack,303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100</v>
      </c>
      <c r="CR88" s="53" t="s">
        <v>2391</v>
      </c>
      <c r="CS88" s="53" t="str">
        <f t="shared" si="127"/>
        <v>cash,146</v>
      </c>
      <c r="CT88" s="53">
        <v>100</v>
      </c>
      <c r="CU88" s="53" t="s">
        <v>2445</v>
      </c>
      <c r="CV88" s="53" t="str">
        <f t="shared" si="128"/>
        <v>prop,704,8</v>
      </c>
      <c r="CW88" s="53">
        <v>100</v>
      </c>
      <c r="CX88" s="53" t="str">
        <f t="shared" si="129"/>
        <v>pack,304</v>
      </c>
      <c r="CY88" s="53" t="str">
        <f t="shared" si="130"/>
        <v>item,104</v>
      </c>
      <c r="CZ88" s="53">
        <f t="shared" si="131"/>
        <v>8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53" t="str">
        <f t="shared" si="42"/>
        <v>pack,303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100</v>
      </c>
      <c r="CR89" s="53" t="s">
        <v>2392</v>
      </c>
      <c r="CS89" s="53" t="str">
        <f t="shared" si="127"/>
        <v>cash,147</v>
      </c>
      <c r="CT89" s="53">
        <v>100</v>
      </c>
      <c r="CU89" s="53" t="s">
        <v>2445</v>
      </c>
      <c r="CV89" s="53" t="str">
        <f t="shared" si="128"/>
        <v>prop,704,8</v>
      </c>
      <c r="CW89" s="53">
        <v>100</v>
      </c>
      <c r="CX89" s="53" t="str">
        <f t="shared" si="129"/>
        <v>pack,304</v>
      </c>
      <c r="CY89" s="53" t="str">
        <f t="shared" si="130"/>
        <v>item,104</v>
      </c>
      <c r="CZ89" s="53">
        <f t="shared" si="131"/>
        <v>8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53" t="str">
        <f t="shared" si="42"/>
        <v>pack,303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100</v>
      </c>
      <c r="CR90" s="53" t="s">
        <v>2393</v>
      </c>
      <c r="CS90" s="53" t="str">
        <f t="shared" si="127"/>
        <v>cash,148</v>
      </c>
      <c r="CT90" s="53">
        <v>100</v>
      </c>
      <c r="CU90" s="53" t="s">
        <v>2445</v>
      </c>
      <c r="CV90" s="53" t="str">
        <f t="shared" si="128"/>
        <v>prop,704,8</v>
      </c>
      <c r="CW90" s="53">
        <v>100</v>
      </c>
      <c r="CX90" s="53" t="str">
        <f t="shared" si="129"/>
        <v>pack,304</v>
      </c>
      <c r="CY90" s="53" t="str">
        <f t="shared" si="130"/>
        <v>item,104</v>
      </c>
      <c r="CZ90" s="53">
        <f t="shared" si="131"/>
        <v>8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8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53" t="str">
        <f t="shared" si="42"/>
        <v>pack,303</v>
      </c>
      <c r="G91" s="53" t="s">
        <v>2118</v>
      </c>
      <c r="H91" s="53">
        <f t="shared" si="43"/>
        <v>60</v>
      </c>
      <c r="I91" s="53" t="str">
        <f t="shared" si="44"/>
        <v>prop,207,2;pack,1107;pack,1122;pack,1137;pack,1152</v>
      </c>
      <c r="J91" s="53" t="str">
        <f t="shared" si="45"/>
        <v>prop,207,2</v>
      </c>
      <c r="K91" s="53">
        <f t="shared" si="46"/>
        <v>3</v>
      </c>
      <c r="L91" s="53" t="str">
        <f t="shared" si="47"/>
        <v>prop,211,1;pack,1107;pack,1122;pack,1137;pack,1152</v>
      </c>
      <c r="M91" s="53" t="str">
        <f t="shared" si="48"/>
        <v>prop,211,1</v>
      </c>
      <c r="N91" s="53">
        <f t="shared" si="49"/>
        <v>7</v>
      </c>
      <c r="O91" s="53" t="str">
        <f t="shared" si="50"/>
        <v>prop,208,2;pack,1107;pack,1122;pack,1137;pack,1152</v>
      </c>
      <c r="P91" s="53" t="str">
        <f t="shared" si="51"/>
        <v>prop,208,2</v>
      </c>
      <c r="Q91" s="53">
        <f t="shared" si="52"/>
        <v>3</v>
      </c>
      <c r="R91" s="53" t="str">
        <f t="shared" si="53"/>
        <v>prop,212,1;pack,1107;pack,1122;pack,1137;pack,1152</v>
      </c>
      <c r="S91" s="53" t="str">
        <f t="shared" si="54"/>
        <v>prop,212,1</v>
      </c>
      <c r="T91" s="53">
        <f t="shared" si="55"/>
        <v>7</v>
      </c>
      <c r="U91" s="53" t="str">
        <f t="shared" si="56"/>
        <v>prop,209,2;pack,1107;pack,1122;pack,1137;pack,1152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prop,213,1;pack,1107;pack,1122;pack,1137;pack,1152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prop,210,2;pack,1107;pack,1122;pack,1137;pack,1152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prop,214,1;pack,1107;pack,1122;pack,1137;pack,1152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20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5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20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5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13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2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13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2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25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10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25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10</v>
      </c>
      <c r="CI91" s="53" t="str">
        <f t="shared" si="122"/>
        <v>prop,206,1;pack,1107;pack,1122;pack,1137;pack,1152</v>
      </c>
      <c r="CJ91" s="53" t="str">
        <f t="shared" si="123"/>
        <v>prop,206,1</v>
      </c>
      <c r="CK91" s="53">
        <v>50</v>
      </c>
      <c r="CL91" s="53" t="str">
        <f t="shared" si="124"/>
        <v>prop,205,3;pack,1107;pack,1122;pack,1137;pack,1152</v>
      </c>
      <c r="CM91" s="53" t="str">
        <f t="shared" si="125"/>
        <v>prop,205,3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100</v>
      </c>
      <c r="CR91" s="53" t="s">
        <v>2394</v>
      </c>
      <c r="CS91" s="53" t="str">
        <f t="shared" si="127"/>
        <v>cash,149</v>
      </c>
      <c r="CT91" s="53">
        <v>100</v>
      </c>
      <c r="CU91" s="53" t="s">
        <v>2445</v>
      </c>
      <c r="CV91" s="53" t="str">
        <f t="shared" si="128"/>
        <v>prop,704,8</v>
      </c>
      <c r="CW91" s="53">
        <v>100</v>
      </c>
      <c r="CX91" s="53" t="str">
        <f t="shared" si="129"/>
        <v>pack,304</v>
      </c>
      <c r="CY91" s="53" t="str">
        <f t="shared" si="130"/>
        <v>item,104</v>
      </c>
      <c r="CZ91" s="53">
        <f t="shared" si="131"/>
        <v>8</v>
      </c>
      <c r="DA91" s="53" t="str">
        <f t="shared" si="132"/>
        <v>prop,104,2</v>
      </c>
      <c r="DB91" s="53" t="str">
        <f t="shared" si="133"/>
        <v>prop,104,2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8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53" t="str">
        <f t="shared" si="42"/>
        <v>pack,303</v>
      </c>
      <c r="G92" s="53" t="s">
        <v>2118</v>
      </c>
      <c r="H92" s="53">
        <f t="shared" si="43"/>
        <v>60</v>
      </c>
      <c r="I92" s="53" t="str">
        <f t="shared" si="44"/>
        <v>prop,207,2;pack,1107;pack,1122;pack,1137;pack,1152</v>
      </c>
      <c r="J92" s="53" t="str">
        <f t="shared" si="45"/>
        <v>prop,207,2</v>
      </c>
      <c r="K92" s="53">
        <f t="shared" si="46"/>
        <v>3</v>
      </c>
      <c r="L92" s="53" t="str">
        <f t="shared" si="47"/>
        <v>prop,211,1;pack,1107;pack,1122;pack,1137;pack,1152</v>
      </c>
      <c r="M92" s="53" t="str">
        <f t="shared" si="48"/>
        <v>prop,211,1</v>
      </c>
      <c r="N92" s="53">
        <f t="shared" si="49"/>
        <v>7</v>
      </c>
      <c r="O92" s="53" t="str">
        <f t="shared" si="50"/>
        <v>prop,208,2;pack,1107;pack,1122;pack,1137;pack,1152</v>
      </c>
      <c r="P92" s="53" t="str">
        <f t="shared" si="51"/>
        <v>prop,208,2</v>
      </c>
      <c r="Q92" s="53">
        <f t="shared" si="52"/>
        <v>3</v>
      </c>
      <c r="R92" s="53" t="str">
        <f t="shared" si="53"/>
        <v>prop,212,1;pack,1107;pack,1122;pack,1137;pack,1152</v>
      </c>
      <c r="S92" s="53" t="str">
        <f t="shared" si="54"/>
        <v>prop,212,1</v>
      </c>
      <c r="T92" s="53">
        <f t="shared" si="55"/>
        <v>7</v>
      </c>
      <c r="U92" s="53" t="str">
        <f t="shared" si="56"/>
        <v>prop,209,2;pack,1107;pack,1122;pack,1137;pack,1152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prop,213,1;pack,1107;pack,1122;pack,1137;pack,1152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prop,210,2;pack,1107;pack,1122;pack,1137;pack,1152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prop,214,1;pack,1107;pack,1122;pack,1137;pack,1152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20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5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20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5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13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2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13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2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25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10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25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10</v>
      </c>
      <c r="CI92" s="53" t="str">
        <f t="shared" si="122"/>
        <v>prop,206,1;pack,1107;pack,1122;pack,1137;pack,1152</v>
      </c>
      <c r="CJ92" s="53" t="str">
        <f t="shared" si="123"/>
        <v>prop,206,1</v>
      </c>
      <c r="CK92" s="53">
        <v>50</v>
      </c>
      <c r="CL92" s="53" t="str">
        <f t="shared" si="124"/>
        <v>prop,205,3;pack,1107;pack,1122;pack,1137;pack,1152</v>
      </c>
      <c r="CM92" s="53" t="str">
        <f t="shared" si="125"/>
        <v>prop,205,3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100</v>
      </c>
      <c r="CR92" s="53" t="s">
        <v>2395</v>
      </c>
      <c r="CS92" s="53" t="str">
        <f t="shared" si="127"/>
        <v>cash,150</v>
      </c>
      <c r="CT92" s="53">
        <v>100</v>
      </c>
      <c r="CU92" s="53" t="s">
        <v>2445</v>
      </c>
      <c r="CV92" s="53" t="str">
        <f t="shared" si="128"/>
        <v>prop,704,8</v>
      </c>
      <c r="CW92" s="53">
        <v>100</v>
      </c>
      <c r="CX92" s="53" t="str">
        <f t="shared" si="129"/>
        <v>pack,304</v>
      </c>
      <c r="CY92" s="53" t="str">
        <f t="shared" si="130"/>
        <v>item,104</v>
      </c>
      <c r="CZ92" s="53">
        <f t="shared" si="131"/>
        <v>8</v>
      </c>
      <c r="DA92" s="53" t="str">
        <f t="shared" si="132"/>
        <v>prop,104,2</v>
      </c>
      <c r="DB92" s="53" t="str">
        <f t="shared" si="133"/>
        <v>prop,104,2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53" t="str">
        <f t="shared" si="42"/>
        <v>pack,303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100</v>
      </c>
      <c r="CR93" s="53" t="s">
        <v>2396</v>
      </c>
      <c r="CS93" s="53" t="str">
        <f t="shared" si="127"/>
        <v>cash,151</v>
      </c>
      <c r="CT93" s="53">
        <v>100</v>
      </c>
      <c r="CU93" s="53" t="s">
        <v>2445</v>
      </c>
      <c r="CV93" s="53" t="str">
        <f t="shared" si="128"/>
        <v>prop,704,8</v>
      </c>
      <c r="CW93" s="53">
        <v>100</v>
      </c>
      <c r="CX93" s="53" t="str">
        <f t="shared" si="129"/>
        <v>pack,304</v>
      </c>
      <c r="CY93" s="53" t="str">
        <f t="shared" si="130"/>
        <v>item,104</v>
      </c>
      <c r="CZ93" s="53">
        <f t="shared" si="131"/>
        <v>8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53" t="str">
        <f t="shared" si="42"/>
        <v>pack,303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100</v>
      </c>
      <c r="CR94" s="53" t="s">
        <v>2397</v>
      </c>
      <c r="CS94" s="53" t="str">
        <f t="shared" si="127"/>
        <v>cash,152</v>
      </c>
      <c r="CT94" s="53">
        <v>100</v>
      </c>
      <c r="CU94" s="53" t="s">
        <v>2445</v>
      </c>
      <c r="CV94" s="53" t="str">
        <f t="shared" si="128"/>
        <v>prop,704,8</v>
      </c>
      <c r="CW94" s="53">
        <v>100</v>
      </c>
      <c r="CX94" s="53" t="str">
        <f t="shared" si="129"/>
        <v>pack,304</v>
      </c>
      <c r="CY94" s="53" t="str">
        <f t="shared" si="130"/>
        <v>item,104</v>
      </c>
      <c r="CZ94" s="53">
        <f t="shared" si="131"/>
        <v>8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9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53" t="str">
        <f t="shared" si="42"/>
        <v>pack,303</v>
      </c>
      <c r="G95" s="53" t="s">
        <v>2118</v>
      </c>
      <c r="H95" s="53">
        <f t="shared" si="43"/>
        <v>50</v>
      </c>
      <c r="I95" s="53" t="str">
        <f t="shared" si="44"/>
        <v>prop,207,2;pack,1108;pack,1123;pack,1138;pack,1153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prop,211,1;pack,1108;pack,1123;pack,1138;pack,1153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prop,208,2;pack,1108;pack,1123;pack,1138;pack,1153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prop,212,1;pack,1108;pack,1123;pack,1138;pack,1153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prop,209,2;pack,1108;pack,1123;pack,1138;pack,1153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prop,213,1;pack,1108;pack,1123;pack,1138;pack,1153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prop,210,2;pack,1108;pack,1123;pack,1138;pack,1153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prop,214,1;pack,1108;pack,1123;pack,1138;pack,1153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19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6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19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6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20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15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20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15</v>
      </c>
      <c r="CI95" s="53" t="str">
        <f t="shared" si="122"/>
        <v>prop,206,2;pack,1108;pack,1123;pack,1138;pack,1153</v>
      </c>
      <c r="CJ95" s="53" t="str">
        <f t="shared" si="123"/>
        <v>prop,206,2</v>
      </c>
      <c r="CK95" s="53">
        <v>50</v>
      </c>
      <c r="CL95" s="53" t="str">
        <f t="shared" si="124"/>
        <v>prop,205,4;pack,1108;pack,1123;pack,1138;pack,1153</v>
      </c>
      <c r="CM95" s="53" t="str">
        <f t="shared" si="125"/>
        <v>prop,205,4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100</v>
      </c>
      <c r="CR95" s="53" t="s">
        <v>2398</v>
      </c>
      <c r="CS95" s="53" t="str">
        <f t="shared" si="127"/>
        <v>cash,153</v>
      </c>
      <c r="CT95" s="53">
        <v>100</v>
      </c>
      <c r="CU95" s="53" t="s">
        <v>2445</v>
      </c>
      <c r="CV95" s="53" t="str">
        <f t="shared" si="128"/>
        <v>prop,704,8</v>
      </c>
      <c r="CW95" s="53">
        <v>100</v>
      </c>
      <c r="CX95" s="53" t="str">
        <f t="shared" si="129"/>
        <v>pack,304</v>
      </c>
      <c r="CY95" s="53" t="str">
        <f t="shared" si="130"/>
        <v>item,104</v>
      </c>
      <c r="CZ95" s="53">
        <f t="shared" si="131"/>
        <v>8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9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53" t="str">
        <f t="shared" si="42"/>
        <v>pack,303</v>
      </c>
      <c r="G96" s="53" t="s">
        <v>2118</v>
      </c>
      <c r="H96" s="53">
        <f t="shared" si="43"/>
        <v>50</v>
      </c>
      <c r="I96" s="53" t="str">
        <f t="shared" si="44"/>
        <v>prop,207,2;pack,1108;pack,1123;pack,1138;pack,1153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prop,211,1;pack,1108;pack,1123;pack,1138;pack,1153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prop,208,2;pack,1108;pack,1123;pack,1138;pack,1153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prop,212,1;pack,1108;pack,1123;pack,1138;pack,1153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prop,209,2;pack,1108;pack,1123;pack,1138;pack,1153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prop,213,1;pack,1108;pack,1123;pack,1138;pack,1153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prop,210,2;pack,1108;pack,1123;pack,1138;pack,1153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prop,214,1;pack,1108;pack,1123;pack,1138;pack,1153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19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6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19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6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20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15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20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15</v>
      </c>
      <c r="CI96" s="53" t="str">
        <f t="shared" si="122"/>
        <v>prop,206,2;pack,1108;pack,1123;pack,1138;pack,1153</v>
      </c>
      <c r="CJ96" s="53" t="str">
        <f t="shared" si="123"/>
        <v>prop,206,2</v>
      </c>
      <c r="CK96" s="53">
        <v>50</v>
      </c>
      <c r="CL96" s="53" t="str">
        <f t="shared" si="124"/>
        <v>prop,205,4;pack,1108;pack,1123;pack,1138;pack,1153</v>
      </c>
      <c r="CM96" s="53" t="str">
        <f t="shared" si="125"/>
        <v>prop,205,4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100</v>
      </c>
      <c r="CR96" s="53" t="s">
        <v>2399</v>
      </c>
      <c r="CS96" s="53" t="str">
        <f t="shared" si="127"/>
        <v>cash,154</v>
      </c>
      <c r="CT96" s="53">
        <v>100</v>
      </c>
      <c r="CU96" s="53" t="s">
        <v>2445</v>
      </c>
      <c r="CV96" s="53" t="str">
        <f t="shared" si="128"/>
        <v>prop,704,8</v>
      </c>
      <c r="CW96" s="53">
        <v>100</v>
      </c>
      <c r="CX96" s="53" t="str">
        <f t="shared" si="129"/>
        <v>pack,304</v>
      </c>
      <c r="CY96" s="53" t="str">
        <f t="shared" si="130"/>
        <v>item,104</v>
      </c>
      <c r="CZ96" s="53">
        <f t="shared" si="131"/>
        <v>8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9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53" t="str">
        <f t="shared" si="42"/>
        <v>pack,303</v>
      </c>
      <c r="G97" s="53" t="s">
        <v>2118</v>
      </c>
      <c r="H97" s="53">
        <f t="shared" si="43"/>
        <v>50</v>
      </c>
      <c r="I97" s="53" t="str">
        <f t="shared" si="44"/>
        <v>prop,207,2;pack,1108;pack,1123;pack,1138;pack,1153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prop,211,1;pack,1108;pack,1123;pack,1138;pack,1153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prop,208,2;pack,1108;pack,1123;pack,1138;pack,1153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prop,212,1;pack,1108;pack,1123;pack,1138;pack,1153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prop,209,2;pack,1108;pack,1123;pack,1138;pack,1153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prop,213,1;pack,1108;pack,1123;pack,1138;pack,1153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prop,210,2;pack,1108;pack,1123;pack,1138;pack,1153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prop,214,1;pack,1108;pack,1123;pack,1138;pack,1153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19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6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19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6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20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15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20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15</v>
      </c>
      <c r="CI97" s="53" t="str">
        <f t="shared" si="122"/>
        <v>prop,206,2;pack,1108;pack,1123;pack,1138;pack,1153</v>
      </c>
      <c r="CJ97" s="53" t="str">
        <f t="shared" si="123"/>
        <v>prop,206,2</v>
      </c>
      <c r="CK97" s="53">
        <v>50</v>
      </c>
      <c r="CL97" s="53" t="str">
        <f t="shared" si="124"/>
        <v>prop,205,4;pack,1108;pack,1123;pack,1138;pack,1153</v>
      </c>
      <c r="CM97" s="53" t="str">
        <f t="shared" si="125"/>
        <v>prop,205,4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100</v>
      </c>
      <c r="CR97" s="53" t="s">
        <v>2400</v>
      </c>
      <c r="CS97" s="53" t="str">
        <f t="shared" si="127"/>
        <v>cash,155</v>
      </c>
      <c r="CT97" s="53">
        <v>100</v>
      </c>
      <c r="CU97" s="53" t="s">
        <v>2445</v>
      </c>
      <c r="CV97" s="53" t="str">
        <f t="shared" si="128"/>
        <v>prop,704,8</v>
      </c>
      <c r="CW97" s="53">
        <v>100</v>
      </c>
      <c r="CX97" s="53" t="str">
        <f t="shared" si="129"/>
        <v>pack,304</v>
      </c>
      <c r="CY97" s="53" t="str">
        <f t="shared" si="130"/>
        <v>item,104</v>
      </c>
      <c r="CZ97" s="53">
        <f t="shared" si="131"/>
        <v>8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53" t="str">
        <f t="shared" si="42"/>
        <v>pack,303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100</v>
      </c>
      <c r="CR98" s="53" t="s">
        <v>2401</v>
      </c>
      <c r="CS98" s="53" t="str">
        <f t="shared" si="127"/>
        <v>cash,156</v>
      </c>
      <c r="CT98" s="53">
        <v>100</v>
      </c>
      <c r="CU98" s="53" t="s">
        <v>2445</v>
      </c>
      <c r="CV98" s="53" t="str">
        <f t="shared" si="128"/>
        <v>prop,704,8</v>
      </c>
      <c r="CW98" s="53">
        <v>100</v>
      </c>
      <c r="CX98" s="53" t="str">
        <f t="shared" si="129"/>
        <v>pack,304</v>
      </c>
      <c r="CY98" s="53" t="str">
        <f t="shared" si="130"/>
        <v>item,104</v>
      </c>
      <c r="CZ98" s="53">
        <f t="shared" si="131"/>
        <v>8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53" t="str">
        <f t="shared" si="42"/>
        <v>pack,303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100</v>
      </c>
      <c r="CR99" s="53" t="s">
        <v>2402</v>
      </c>
      <c r="CS99" s="53" t="str">
        <f t="shared" si="127"/>
        <v>cash,157</v>
      </c>
      <c r="CT99" s="53">
        <v>100</v>
      </c>
      <c r="CU99" s="53" t="s">
        <v>2445</v>
      </c>
      <c r="CV99" s="53" t="str">
        <f t="shared" si="128"/>
        <v>prop,704,8</v>
      </c>
      <c r="CW99" s="53">
        <v>100</v>
      </c>
      <c r="CX99" s="53" t="str">
        <f t="shared" si="129"/>
        <v>pack,304</v>
      </c>
      <c r="CY99" s="53" t="str">
        <f t="shared" si="130"/>
        <v>item,104</v>
      </c>
      <c r="CZ99" s="53">
        <f t="shared" si="131"/>
        <v>8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10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53" t="str">
        <f t="shared" si="42"/>
        <v>pack,303</v>
      </c>
      <c r="G100" s="53" t="s">
        <v>2118</v>
      </c>
      <c r="H100" s="53">
        <f t="shared" si="43"/>
        <v>50</v>
      </c>
      <c r="I100" s="53" t="str">
        <f t="shared" si="44"/>
        <v>prop,207,2;pack,1109;pack,1124;pack,1139;pack,1154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prop,211,1;pack,1109;pack,1124;pack,1139;pack,1154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prop,208,2;pack,1109;pack,1124;pack,1139;pack,1154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prop,212,1;pack,1109;pack,1124;pack,1139;pack,1154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prop,209,2;pack,1109;pack,1124;pack,1139;pack,1154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prop,213,1;pack,1109;pack,1124;pack,1139;pack,1154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prop,210,2;pack,1109;pack,1124;pack,1139;pack,1154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prop,214,1;pack,1109;pack,1124;pack,1139;pack,1154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18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7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18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7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12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3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12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3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15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20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15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20</v>
      </c>
      <c r="CI100" s="53" t="str">
        <f t="shared" si="122"/>
        <v>prop,206,2;pack,1109;pack,1124;pack,1139;pack,1154</v>
      </c>
      <c r="CJ100" s="53" t="str">
        <f t="shared" si="123"/>
        <v>prop,206,2</v>
      </c>
      <c r="CK100" s="53">
        <v>50</v>
      </c>
      <c r="CL100" s="53" t="str">
        <f t="shared" si="124"/>
        <v>prop,205,5;pack,1109;pack,1124;pack,1139;pack,1154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100</v>
      </c>
      <c r="CR100" s="53" t="s">
        <v>2403</v>
      </c>
      <c r="CS100" s="53" t="str">
        <f t="shared" si="127"/>
        <v>cash,158</v>
      </c>
      <c r="CT100" s="53">
        <v>100</v>
      </c>
      <c r="CU100" s="53" t="s">
        <v>2445</v>
      </c>
      <c r="CV100" s="53" t="str">
        <f t="shared" si="128"/>
        <v>prop,704,8</v>
      </c>
      <c r="CW100" s="53">
        <v>100</v>
      </c>
      <c r="CX100" s="53" t="str">
        <f t="shared" si="129"/>
        <v>pack,304</v>
      </c>
      <c r="CY100" s="53" t="str">
        <f t="shared" si="130"/>
        <v>item,104</v>
      </c>
      <c r="CZ100" s="53">
        <f t="shared" si="131"/>
        <v>8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53" t="str">
        <f t="shared" si="42"/>
        <v>pack,303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100</v>
      </c>
      <c r="CR101" s="53" t="s">
        <v>2404</v>
      </c>
      <c r="CS101" s="53" t="str">
        <f t="shared" si="127"/>
        <v>cash,159</v>
      </c>
      <c r="CT101" s="53">
        <v>100</v>
      </c>
      <c r="CU101" s="53" t="s">
        <v>2445</v>
      </c>
      <c r="CV101" s="53" t="str">
        <f t="shared" si="128"/>
        <v>prop,704,8</v>
      </c>
      <c r="CW101" s="53">
        <v>100</v>
      </c>
      <c r="CX101" s="53" t="str">
        <f t="shared" si="129"/>
        <v>pack,304</v>
      </c>
      <c r="CY101" s="53" t="str">
        <f t="shared" si="130"/>
        <v>item,104</v>
      </c>
      <c r="CZ101" s="53">
        <f t="shared" si="131"/>
        <v>10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53" t="str">
        <f t="shared" si="42"/>
        <v>pack,303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100</v>
      </c>
      <c r="CR102" s="53" t="s">
        <v>2405</v>
      </c>
      <c r="CS102" s="53" t="str">
        <f t="shared" si="127"/>
        <v>cash,160</v>
      </c>
      <c r="CT102" s="53">
        <v>100</v>
      </c>
      <c r="CU102" s="53" t="s">
        <v>2445</v>
      </c>
      <c r="CV102" s="53" t="str">
        <f t="shared" si="128"/>
        <v>prop,704,8</v>
      </c>
      <c r="CW102" s="53">
        <v>100</v>
      </c>
      <c r="CX102" s="53" t="str">
        <f t="shared" si="129"/>
        <v>pack,304</v>
      </c>
      <c r="CY102" s="53" t="str">
        <f t="shared" si="130"/>
        <v>item,104</v>
      </c>
      <c r="CZ102" s="53">
        <f t="shared" si="131"/>
        <v>10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53" t="str">
        <f t="shared" si="42"/>
        <v>pack,303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100</v>
      </c>
      <c r="CR103" s="53" t="s">
        <v>2406</v>
      </c>
      <c r="CS103" s="53" t="str">
        <f t="shared" si="127"/>
        <v>cash,161</v>
      </c>
      <c r="CT103" s="53">
        <v>100</v>
      </c>
      <c r="CU103" s="53" t="s">
        <v>2445</v>
      </c>
      <c r="CV103" s="53" t="str">
        <f t="shared" si="128"/>
        <v>prop,704,8</v>
      </c>
      <c r="CW103" s="53">
        <v>100</v>
      </c>
      <c r="CX103" s="53" t="str">
        <f t="shared" si="129"/>
        <v>pack,304</v>
      </c>
      <c r="CY103" s="53" t="str">
        <f t="shared" si="130"/>
        <v>item,104</v>
      </c>
      <c r="CZ103" s="53">
        <f t="shared" si="131"/>
        <v>10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53" t="str">
        <f t="shared" si="42"/>
        <v>pack,303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100</v>
      </c>
      <c r="CR104" s="53" t="s">
        <v>2407</v>
      </c>
      <c r="CS104" s="53" t="str">
        <f t="shared" si="127"/>
        <v>cash,162</v>
      </c>
      <c r="CT104" s="53">
        <v>100</v>
      </c>
      <c r="CU104" s="53" t="s">
        <v>2445</v>
      </c>
      <c r="CV104" s="53" t="str">
        <f t="shared" si="128"/>
        <v>prop,704,8</v>
      </c>
      <c r="CW104" s="53">
        <v>100</v>
      </c>
      <c r="CX104" s="53" t="str">
        <f t="shared" si="129"/>
        <v>pack,304</v>
      </c>
      <c r="CY104" s="53" t="str">
        <f t="shared" si="130"/>
        <v>item,104</v>
      </c>
      <c r="CZ104" s="53">
        <f t="shared" si="131"/>
        <v>10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53" t="str">
        <f t="shared" si="42"/>
        <v>pack,303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100</v>
      </c>
      <c r="CR105" s="53" t="s">
        <v>2408</v>
      </c>
      <c r="CS105" s="53" t="str">
        <f t="shared" si="127"/>
        <v>cash,163</v>
      </c>
      <c r="CT105" s="53">
        <v>100</v>
      </c>
      <c r="CU105" s="53" t="s">
        <v>2445</v>
      </c>
      <c r="CV105" s="53" t="str">
        <f t="shared" si="128"/>
        <v>prop,704,8</v>
      </c>
      <c r="CW105" s="53">
        <v>100</v>
      </c>
      <c r="CX105" s="53" t="str">
        <f t="shared" si="129"/>
        <v>pack,304</v>
      </c>
      <c r="CY105" s="53" t="str">
        <f t="shared" si="130"/>
        <v>item,104</v>
      </c>
      <c r="CZ105" s="53">
        <f t="shared" si="131"/>
        <v>10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53" t="str">
        <f t="shared" si="42"/>
        <v>pack,303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100</v>
      </c>
      <c r="CR106" s="53" t="s">
        <v>2409</v>
      </c>
      <c r="CS106" s="53" t="str">
        <f t="shared" si="127"/>
        <v>cash,164</v>
      </c>
      <c r="CT106" s="53">
        <v>100</v>
      </c>
      <c r="CU106" s="53" t="s">
        <v>2445</v>
      </c>
      <c r="CV106" s="53" t="str">
        <f t="shared" si="128"/>
        <v>prop,704,8</v>
      </c>
      <c r="CW106" s="53">
        <v>100</v>
      </c>
      <c r="CX106" s="53" t="str">
        <f t="shared" si="129"/>
        <v>pack,304</v>
      </c>
      <c r="CY106" s="53" t="str">
        <f t="shared" si="130"/>
        <v>item,104</v>
      </c>
      <c r="CZ106" s="53">
        <f t="shared" si="131"/>
        <v>10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53" t="str">
        <f t="shared" ref="F107:F141" si="141">VLOOKUP(B107,$BC$3:$BF$17,3,0)</f>
        <v>pack,303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100</v>
      </c>
      <c r="CR107" s="53" t="s">
        <v>2410</v>
      </c>
      <c r="CS107" s="53" t="str">
        <f t="shared" ref="CS107:CS141" si="226">CR107</f>
        <v>cash,165</v>
      </c>
      <c r="CT107" s="53">
        <v>100</v>
      </c>
      <c r="CU107" s="53" t="s">
        <v>2445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$D$36</f>
        <v>pack,304</v>
      </c>
      <c r="CY107" s="53" t="str">
        <f t="shared" ref="CY107:CY141" si="229">"item,104"</f>
        <v>item,104</v>
      </c>
      <c r="CZ107" s="53">
        <f t="shared" ref="CZ107:CZ141" si="230">VLOOKUP(CZ$41,$A$33:$W$36,8+$B107,0)</f>
        <v>10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53" t="str">
        <f t="shared" si="141"/>
        <v>pack,303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100</v>
      </c>
      <c r="CR108" s="53" t="s">
        <v>2411</v>
      </c>
      <c r="CS108" s="53" t="str">
        <f t="shared" si="226"/>
        <v>cash,166</v>
      </c>
      <c r="CT108" s="53">
        <v>100</v>
      </c>
      <c r="CU108" s="53" t="s">
        <v>2445</v>
      </c>
      <c r="CV108" s="53" t="str">
        <f t="shared" si="227"/>
        <v>prop,704,8</v>
      </c>
      <c r="CW108" s="53">
        <v>100</v>
      </c>
      <c r="CX108" s="53" t="str">
        <f t="shared" si="228"/>
        <v>pack,304</v>
      </c>
      <c r="CY108" s="53" t="str">
        <f t="shared" si="229"/>
        <v>item,104</v>
      </c>
      <c r="CZ108" s="53">
        <f t="shared" si="230"/>
        <v>10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53" t="str">
        <f t="shared" si="141"/>
        <v>pack,303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100</v>
      </c>
      <c r="CR109" s="53" t="s">
        <v>2412</v>
      </c>
      <c r="CS109" s="53" t="str">
        <f t="shared" si="226"/>
        <v>cash,167</v>
      </c>
      <c r="CT109" s="53">
        <v>100</v>
      </c>
      <c r="CU109" s="53" t="s">
        <v>2445</v>
      </c>
      <c r="CV109" s="53" t="str">
        <f t="shared" si="227"/>
        <v>prop,704,8</v>
      </c>
      <c r="CW109" s="53">
        <v>100</v>
      </c>
      <c r="CX109" s="53" t="str">
        <f t="shared" si="228"/>
        <v>pack,304</v>
      </c>
      <c r="CY109" s="53" t="str">
        <f t="shared" si="229"/>
        <v>item,104</v>
      </c>
      <c r="CZ109" s="53">
        <f t="shared" si="230"/>
        <v>10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13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53" t="str">
        <f t="shared" si="141"/>
        <v>pack,303</v>
      </c>
      <c r="G110" s="53" t="s">
        <v>2118</v>
      </c>
      <c r="H110" s="53">
        <f t="shared" si="142"/>
        <v>50</v>
      </c>
      <c r="I110" s="53" t="str">
        <f t="shared" si="143"/>
        <v>prop,207,2;pack,1112;pack,1127;pack,1142;pack,1157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prop,211,1;pack,1112;pack,1127;pack,1142;pack,1157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prop,208,2;pack,1112;pack,1127;pack,1142;pack,1157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prop,212,1;pack,1112;pack,1127;pack,1142;pack,1157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prop,209,2;pack,1112;pack,1127;pack,1142;pack,1157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prop,213,1;pack,1112;pack,1127;pack,1142;pack,1157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prop,210,2;pack,1112;pack,1127;pack,1142;pack,1157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prop,214,1;pack,1112;pack,1127;pack,1142;pack,1157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15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10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15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10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10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5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10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5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prop,206,2;pack,1112;pack,1127;pack,1142;pack,1157</v>
      </c>
      <c r="CJ110" s="53" t="str">
        <f t="shared" si="222"/>
        <v>prop,206,2</v>
      </c>
      <c r="CK110" s="53">
        <v>50</v>
      </c>
      <c r="CL110" s="53" t="str">
        <f t="shared" si="223"/>
        <v>prop,205,5;pack,1112;pack,1127;pack,1142;pack,1157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100</v>
      </c>
      <c r="CR110" s="53" t="s">
        <v>2413</v>
      </c>
      <c r="CS110" s="53" t="str">
        <f t="shared" si="226"/>
        <v>cash,168</v>
      </c>
      <c r="CT110" s="53">
        <v>100</v>
      </c>
      <c r="CU110" s="53" t="s">
        <v>2445</v>
      </c>
      <c r="CV110" s="53" t="str">
        <f t="shared" si="227"/>
        <v>prop,704,8</v>
      </c>
      <c r="CW110" s="53">
        <v>100</v>
      </c>
      <c r="CX110" s="53" t="str">
        <f t="shared" si="228"/>
        <v>pack,304</v>
      </c>
      <c r="CY110" s="53" t="str">
        <f t="shared" si="229"/>
        <v>item,104</v>
      </c>
      <c r="CZ110" s="53">
        <f t="shared" si="230"/>
        <v>10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53" t="str">
        <f t="shared" si="141"/>
        <v>pack,303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100</v>
      </c>
      <c r="CR111" s="53" t="s">
        <v>2414</v>
      </c>
      <c r="CS111" s="53" t="str">
        <f t="shared" si="226"/>
        <v>cash,169</v>
      </c>
      <c r="CT111" s="53">
        <v>100</v>
      </c>
      <c r="CU111" s="53" t="s">
        <v>2445</v>
      </c>
      <c r="CV111" s="53" t="str">
        <f t="shared" si="227"/>
        <v>prop,704,8</v>
      </c>
      <c r="CW111" s="53">
        <v>100</v>
      </c>
      <c r="CX111" s="53" t="str">
        <f t="shared" si="228"/>
        <v>pack,304</v>
      </c>
      <c r="CY111" s="53" t="str">
        <f t="shared" si="229"/>
        <v>item,104</v>
      </c>
      <c r="CZ111" s="53">
        <f t="shared" si="230"/>
        <v>10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53" t="str">
        <f t="shared" si="141"/>
        <v>pack,303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100</v>
      </c>
      <c r="CR112" s="53" t="s">
        <v>2415</v>
      </c>
      <c r="CS112" s="53" t="str">
        <f t="shared" si="226"/>
        <v>cash,170</v>
      </c>
      <c r="CT112" s="53">
        <v>100</v>
      </c>
      <c r="CU112" s="53" t="s">
        <v>2445</v>
      </c>
      <c r="CV112" s="53" t="str">
        <f t="shared" si="227"/>
        <v>prop,704,8</v>
      </c>
      <c r="CW112" s="53">
        <v>100</v>
      </c>
      <c r="CX112" s="53" t="str">
        <f t="shared" si="228"/>
        <v>pack,304</v>
      </c>
      <c r="CY112" s="53" t="str">
        <f t="shared" si="229"/>
        <v>item,104</v>
      </c>
      <c r="CZ112" s="53">
        <f t="shared" si="230"/>
        <v>10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53" t="str">
        <f t="shared" si="141"/>
        <v>pack,303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100</v>
      </c>
      <c r="CR113" s="53" t="s">
        <v>2416</v>
      </c>
      <c r="CS113" s="53" t="str">
        <f t="shared" si="226"/>
        <v>cash,171</v>
      </c>
      <c r="CT113" s="53">
        <v>100</v>
      </c>
      <c r="CU113" s="53" t="s">
        <v>2445</v>
      </c>
      <c r="CV113" s="53" t="str">
        <f t="shared" si="227"/>
        <v>prop,704,8</v>
      </c>
      <c r="CW113" s="53">
        <v>100</v>
      </c>
      <c r="CX113" s="53" t="str">
        <f t="shared" si="228"/>
        <v>pack,304</v>
      </c>
      <c r="CY113" s="53" t="str">
        <f t="shared" si="229"/>
        <v>item,104</v>
      </c>
      <c r="CZ113" s="53">
        <f t="shared" si="230"/>
        <v>10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14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53" t="str">
        <f t="shared" si="141"/>
        <v>pack,303</v>
      </c>
      <c r="G114" s="53" t="s">
        <v>2118</v>
      </c>
      <c r="H114" s="53">
        <f t="shared" si="142"/>
        <v>50</v>
      </c>
      <c r="I114" s="53" t="str">
        <f t="shared" si="143"/>
        <v>prop,207,2;pack,1113;pack,1128;pack,1143;pack,1158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prop,211,1;pack,1113;pack,1128;pack,1143;pack,1158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prop,208,2;pack,1113;pack,1128;pack,1143;pack,1158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prop,212,1;pack,1113;pack,1128;pack,1143;pack,1158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prop,209,2;pack,1113;pack,1128;pack,1143;pack,1158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prop,213,1;pack,1113;pack,1128;pack,1143;pack,1158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prop,210,2;pack,1113;pack,1128;pack,1143;pack,1158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prop,214,1;pack,1113;pack,1128;pack,1143;pack,1158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prop,206,2;pack,1113;pack,1128;pack,1143;pack,1158</v>
      </c>
      <c r="CJ114" s="53" t="str">
        <f t="shared" si="222"/>
        <v>prop,206,2</v>
      </c>
      <c r="CK114" s="53">
        <v>50</v>
      </c>
      <c r="CL114" s="53" t="str">
        <f t="shared" si="223"/>
        <v>prop,205,5;pack,1113;pack,1128;pack,1143;pack,1158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100</v>
      </c>
      <c r="CR114" s="53" t="s">
        <v>2417</v>
      </c>
      <c r="CS114" s="53" t="str">
        <f t="shared" si="226"/>
        <v>cash,172</v>
      </c>
      <c r="CT114" s="53">
        <v>100</v>
      </c>
      <c r="CU114" s="53" t="s">
        <v>2445</v>
      </c>
      <c r="CV114" s="53" t="str">
        <f t="shared" si="227"/>
        <v>prop,704,8</v>
      </c>
      <c r="CW114" s="53">
        <v>100</v>
      </c>
      <c r="CX114" s="53" t="str">
        <f t="shared" si="228"/>
        <v>pack,304</v>
      </c>
      <c r="CY114" s="53" t="str">
        <f t="shared" si="229"/>
        <v>item,104</v>
      </c>
      <c r="CZ114" s="53">
        <f t="shared" si="230"/>
        <v>10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14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53" t="str">
        <f t="shared" si="141"/>
        <v>pack,303</v>
      </c>
      <c r="G115" s="53" t="s">
        <v>2118</v>
      </c>
      <c r="H115" s="53">
        <f t="shared" si="142"/>
        <v>50</v>
      </c>
      <c r="I115" s="53" t="str">
        <f t="shared" si="143"/>
        <v>prop,207,2;pack,1113;pack,1128;pack,1143;pack,1158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prop,211,1;pack,1113;pack,1128;pack,1143;pack,1158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prop,208,2;pack,1113;pack,1128;pack,1143;pack,1158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prop,212,1;pack,1113;pack,1128;pack,1143;pack,1158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prop,209,2;pack,1113;pack,1128;pack,1143;pack,1158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prop,213,1;pack,1113;pack,1128;pack,1143;pack,1158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prop,210,2;pack,1113;pack,1128;pack,1143;pack,1158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prop,214,1;pack,1113;pack,1128;pack,1143;pack,1158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prop,206,2;pack,1113;pack,1128;pack,1143;pack,1158</v>
      </c>
      <c r="CJ115" s="53" t="str">
        <f t="shared" si="222"/>
        <v>prop,206,2</v>
      </c>
      <c r="CK115" s="53">
        <v>50</v>
      </c>
      <c r="CL115" s="53" t="str">
        <f t="shared" si="223"/>
        <v>prop,205,5;pack,1113;pack,1128;pack,1143;pack,1158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100</v>
      </c>
      <c r="CR115" s="53" t="s">
        <v>2418</v>
      </c>
      <c r="CS115" s="53" t="str">
        <f t="shared" si="226"/>
        <v>cash,173</v>
      </c>
      <c r="CT115" s="53">
        <v>100</v>
      </c>
      <c r="CU115" s="53" t="s">
        <v>2445</v>
      </c>
      <c r="CV115" s="53" t="str">
        <f t="shared" si="227"/>
        <v>prop,704,8</v>
      </c>
      <c r="CW115" s="53">
        <v>100</v>
      </c>
      <c r="CX115" s="53" t="str">
        <f t="shared" si="228"/>
        <v>pack,304</v>
      </c>
      <c r="CY115" s="53" t="str">
        <f t="shared" si="229"/>
        <v>item,104</v>
      </c>
      <c r="CZ115" s="53">
        <f t="shared" si="230"/>
        <v>10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14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53" t="str">
        <f t="shared" si="141"/>
        <v>pack,303</v>
      </c>
      <c r="G116" s="53" t="s">
        <v>2118</v>
      </c>
      <c r="H116" s="53">
        <f t="shared" si="142"/>
        <v>50</v>
      </c>
      <c r="I116" s="53" t="str">
        <f t="shared" si="143"/>
        <v>prop,207,2;pack,1113;pack,1128;pack,1143;pack,1158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prop,211,1;pack,1113;pack,1128;pack,1143;pack,1158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prop,208,2;pack,1113;pack,1128;pack,1143;pack,1158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prop,212,1;pack,1113;pack,1128;pack,1143;pack,1158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prop,209,2;pack,1113;pack,1128;pack,1143;pack,1158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prop,213,1;pack,1113;pack,1128;pack,1143;pack,1158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prop,210,2;pack,1113;pack,1128;pack,1143;pack,1158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prop,214,1;pack,1113;pack,1128;pack,1143;pack,1158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prop,206,2;pack,1113;pack,1128;pack,1143;pack,1158</v>
      </c>
      <c r="CJ116" s="53" t="str">
        <f t="shared" si="222"/>
        <v>prop,206,2</v>
      </c>
      <c r="CK116" s="53">
        <v>50</v>
      </c>
      <c r="CL116" s="53" t="str">
        <f t="shared" si="223"/>
        <v>prop,205,5;pack,1113;pack,1128;pack,1143;pack,1158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100</v>
      </c>
      <c r="CR116" s="53" t="s">
        <v>2419</v>
      </c>
      <c r="CS116" s="53" t="str">
        <f t="shared" si="226"/>
        <v>cash,174</v>
      </c>
      <c r="CT116" s="53">
        <v>100</v>
      </c>
      <c r="CU116" s="53" t="s">
        <v>2445</v>
      </c>
      <c r="CV116" s="53" t="str">
        <f t="shared" si="227"/>
        <v>prop,704,8</v>
      </c>
      <c r="CW116" s="53">
        <v>100</v>
      </c>
      <c r="CX116" s="53" t="str">
        <f t="shared" si="228"/>
        <v>pack,304</v>
      </c>
      <c r="CY116" s="53" t="str">
        <f t="shared" si="229"/>
        <v>item,104</v>
      </c>
      <c r="CZ116" s="53">
        <f t="shared" si="230"/>
        <v>10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14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53" t="str">
        <f t="shared" si="141"/>
        <v>pack,303</v>
      </c>
      <c r="G117" s="53" t="s">
        <v>2118</v>
      </c>
      <c r="H117" s="53">
        <f t="shared" si="142"/>
        <v>50</v>
      </c>
      <c r="I117" s="53" t="str">
        <f t="shared" si="143"/>
        <v>prop,207,2;pack,1113;pack,1128;pack,1143;pack,1158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prop,211,1;pack,1113;pack,1128;pack,1143;pack,1158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prop,208,2;pack,1113;pack,1128;pack,1143;pack,1158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prop,212,1;pack,1113;pack,1128;pack,1143;pack,1158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prop,209,2;pack,1113;pack,1128;pack,1143;pack,1158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prop,213,1;pack,1113;pack,1128;pack,1143;pack,1158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prop,210,2;pack,1113;pack,1128;pack,1143;pack,1158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prop,214,1;pack,1113;pack,1128;pack,1143;pack,1158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prop,206,2;pack,1113;pack,1128;pack,1143;pack,1158</v>
      </c>
      <c r="CJ117" s="53" t="str">
        <f t="shared" si="222"/>
        <v>prop,206,2</v>
      </c>
      <c r="CK117" s="53">
        <v>50</v>
      </c>
      <c r="CL117" s="53" t="str">
        <f t="shared" si="223"/>
        <v>prop,205,5;pack,1113;pack,1128;pack,1143;pack,1158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100</v>
      </c>
      <c r="CR117" s="53" t="s">
        <v>2420</v>
      </c>
      <c r="CS117" s="53" t="str">
        <f t="shared" si="226"/>
        <v>cash,175</v>
      </c>
      <c r="CT117" s="53">
        <v>100</v>
      </c>
      <c r="CU117" s="53" t="s">
        <v>2445</v>
      </c>
      <c r="CV117" s="53" t="str">
        <f t="shared" si="227"/>
        <v>prop,704,8</v>
      </c>
      <c r="CW117" s="53">
        <v>100</v>
      </c>
      <c r="CX117" s="53" t="str">
        <f t="shared" si="228"/>
        <v>pack,304</v>
      </c>
      <c r="CY117" s="53" t="str">
        <f t="shared" si="229"/>
        <v>item,104</v>
      </c>
      <c r="CZ117" s="53">
        <f t="shared" si="230"/>
        <v>10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15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200</v>
      </c>
      <c r="F118" s="53" t="str">
        <f t="shared" si="141"/>
        <v>pack,303</v>
      </c>
      <c r="G118" s="53" t="s">
        <v>2118</v>
      </c>
      <c r="H118" s="53">
        <f t="shared" si="142"/>
        <v>50</v>
      </c>
      <c r="I118" s="53" t="str">
        <f t="shared" si="143"/>
        <v>prop,207,2;pack,1114;pack,1129;pack,1144;pack,1159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prop,211,1;pack,1114;pack,1129;pack,1144;pack,1159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prop,208,2;pack,1114;pack,1129;pack,1144;pack,1159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prop,212,1;pack,1114;pack,1129;pack,1144;pack,1159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prop,209,2;pack,1114;pack,1129;pack,1144;pack,1159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prop,213,1;pack,1114;pack,1129;pack,1144;pack,1159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prop,210,2;pack,1114;pack,1129;pack,1144;pack,1159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prop,214,1;pack,1114;pack,1129;pack,1144;pack,1159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prop,206,2;pack,1114;pack,1129;pack,1144;pack,1159</v>
      </c>
      <c r="CJ118" s="53" t="str">
        <f t="shared" si="222"/>
        <v>prop,206,2</v>
      </c>
      <c r="CK118" s="53">
        <v>50</v>
      </c>
      <c r="CL118" s="53" t="str">
        <f t="shared" si="223"/>
        <v>prop,205,5;pack,1114;pack,1129;pack,1144;pack,1159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100</v>
      </c>
      <c r="CR118" s="53" t="s">
        <v>2421</v>
      </c>
      <c r="CS118" s="53" t="str">
        <f t="shared" si="226"/>
        <v>cash,176</v>
      </c>
      <c r="CT118" s="53">
        <v>100</v>
      </c>
      <c r="CU118" s="53" t="s">
        <v>2445</v>
      </c>
      <c r="CV118" s="53" t="str">
        <f t="shared" si="227"/>
        <v>prop,704,8</v>
      </c>
      <c r="CW118" s="53">
        <v>100</v>
      </c>
      <c r="CX118" s="53" t="str">
        <f t="shared" si="228"/>
        <v>pack,304</v>
      </c>
      <c r="CY118" s="53" t="str">
        <f t="shared" si="229"/>
        <v>item,104</v>
      </c>
      <c r="CZ118" s="53">
        <f t="shared" si="230"/>
        <v>10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15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200</v>
      </c>
      <c r="F119" s="53" t="str">
        <f t="shared" si="141"/>
        <v>pack,303</v>
      </c>
      <c r="G119" s="53" t="s">
        <v>2118</v>
      </c>
      <c r="H119" s="53">
        <f t="shared" si="142"/>
        <v>50</v>
      </c>
      <c r="I119" s="53" t="str">
        <f t="shared" si="143"/>
        <v>prop,207,2;pack,1114;pack,1129;pack,1144;pack,1159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prop,211,1;pack,1114;pack,1129;pack,1144;pack,1159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prop,208,2;pack,1114;pack,1129;pack,1144;pack,1159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prop,212,1;pack,1114;pack,1129;pack,1144;pack,1159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prop,209,2;pack,1114;pack,1129;pack,1144;pack,1159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prop,213,1;pack,1114;pack,1129;pack,1144;pack,1159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prop,210,2;pack,1114;pack,1129;pack,1144;pack,1159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prop,214,1;pack,1114;pack,1129;pack,1144;pack,1159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prop,206,2;pack,1114;pack,1129;pack,1144;pack,1159</v>
      </c>
      <c r="CJ119" s="53" t="str">
        <f t="shared" si="222"/>
        <v>prop,206,2</v>
      </c>
      <c r="CK119" s="53">
        <v>50</v>
      </c>
      <c r="CL119" s="53" t="str">
        <f t="shared" si="223"/>
        <v>prop,205,5;pack,1114;pack,1129;pack,1144;pack,1159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100</v>
      </c>
      <c r="CR119" s="53" t="s">
        <v>2422</v>
      </c>
      <c r="CS119" s="53" t="str">
        <f t="shared" si="226"/>
        <v>cash,177</v>
      </c>
      <c r="CT119" s="53">
        <v>100</v>
      </c>
      <c r="CU119" s="53" t="s">
        <v>2445</v>
      </c>
      <c r="CV119" s="53" t="str">
        <f t="shared" si="227"/>
        <v>prop,704,8</v>
      </c>
      <c r="CW119" s="53">
        <v>100</v>
      </c>
      <c r="CX119" s="53" t="str">
        <f t="shared" si="228"/>
        <v>pack,304</v>
      </c>
      <c r="CY119" s="53" t="str">
        <f t="shared" si="229"/>
        <v>item,104</v>
      </c>
      <c r="CZ119" s="53">
        <f t="shared" si="230"/>
        <v>10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15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200</v>
      </c>
      <c r="F120" s="53" t="str">
        <f t="shared" si="141"/>
        <v>pack,303</v>
      </c>
      <c r="G120" s="53" t="s">
        <v>2118</v>
      </c>
      <c r="H120" s="53">
        <f t="shared" si="142"/>
        <v>50</v>
      </c>
      <c r="I120" s="53" t="str">
        <f t="shared" si="143"/>
        <v>prop,207,2;pack,1114;pack,1129;pack,1144;pack,1159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prop,211,1;pack,1114;pack,1129;pack,1144;pack,1159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prop,208,2;pack,1114;pack,1129;pack,1144;pack,1159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prop,212,1;pack,1114;pack,1129;pack,1144;pack,1159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prop,209,2;pack,1114;pack,1129;pack,1144;pack,1159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prop,213,1;pack,1114;pack,1129;pack,1144;pack,1159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prop,210,2;pack,1114;pack,1129;pack,1144;pack,1159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prop,214,1;pack,1114;pack,1129;pack,1144;pack,1159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prop,206,2;pack,1114;pack,1129;pack,1144;pack,1159</v>
      </c>
      <c r="CJ120" s="53" t="str">
        <f t="shared" si="222"/>
        <v>prop,206,2</v>
      </c>
      <c r="CK120" s="53">
        <v>50</v>
      </c>
      <c r="CL120" s="53" t="str">
        <f t="shared" si="223"/>
        <v>prop,205,5;pack,1114;pack,1129;pack,1144;pack,1159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100</v>
      </c>
      <c r="CR120" s="53" t="s">
        <v>2423</v>
      </c>
      <c r="CS120" s="53" t="str">
        <f t="shared" si="226"/>
        <v>cash,178</v>
      </c>
      <c r="CT120" s="53">
        <v>100</v>
      </c>
      <c r="CU120" s="53" t="s">
        <v>2445</v>
      </c>
      <c r="CV120" s="53" t="str">
        <f t="shared" si="227"/>
        <v>prop,704,8</v>
      </c>
      <c r="CW120" s="53">
        <v>100</v>
      </c>
      <c r="CX120" s="53" t="str">
        <f t="shared" si="228"/>
        <v>pack,304</v>
      </c>
      <c r="CY120" s="53" t="str">
        <f t="shared" si="229"/>
        <v>item,104</v>
      </c>
      <c r="CZ120" s="53">
        <f t="shared" si="230"/>
        <v>10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15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200</v>
      </c>
      <c r="F121" s="53" t="str">
        <f t="shared" si="141"/>
        <v>pack,303</v>
      </c>
      <c r="G121" s="53" t="s">
        <v>2118</v>
      </c>
      <c r="H121" s="53">
        <f t="shared" si="142"/>
        <v>50</v>
      </c>
      <c r="I121" s="53" t="str">
        <f t="shared" si="143"/>
        <v>prop,207,2;pack,1114;pack,1129;pack,1144;pack,1159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prop,211,1;pack,1114;pack,1129;pack,1144;pack,1159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prop,208,2;pack,1114;pack,1129;pack,1144;pack,1159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prop,212,1;pack,1114;pack,1129;pack,1144;pack,1159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prop,209,2;pack,1114;pack,1129;pack,1144;pack,1159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prop,213,1;pack,1114;pack,1129;pack,1144;pack,1159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prop,210,2;pack,1114;pack,1129;pack,1144;pack,1159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prop,214,1;pack,1114;pack,1129;pack,1144;pack,1159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prop,206,2;pack,1114;pack,1129;pack,1144;pack,1159</v>
      </c>
      <c r="CJ121" s="53" t="str">
        <f t="shared" si="222"/>
        <v>prop,206,2</v>
      </c>
      <c r="CK121" s="53">
        <v>50</v>
      </c>
      <c r="CL121" s="53" t="str">
        <f t="shared" si="223"/>
        <v>prop,205,5;pack,1114;pack,1129;pack,1144;pack,1159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100</v>
      </c>
      <c r="CR121" s="53" t="s">
        <v>2424</v>
      </c>
      <c r="CS121" s="53" t="str">
        <f t="shared" si="226"/>
        <v>cash,179</v>
      </c>
      <c r="CT121" s="53">
        <v>100</v>
      </c>
      <c r="CU121" s="53" t="s">
        <v>2445</v>
      </c>
      <c r="CV121" s="53" t="str">
        <f t="shared" si="227"/>
        <v>prop,704,8</v>
      </c>
      <c r="CW121" s="53">
        <v>100</v>
      </c>
      <c r="CX121" s="53" t="str">
        <f t="shared" si="228"/>
        <v>pack,304</v>
      </c>
      <c r="CY121" s="53" t="str">
        <f t="shared" si="229"/>
        <v>item,104</v>
      </c>
      <c r="CZ121" s="53">
        <f t="shared" si="230"/>
        <v>10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15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200</v>
      </c>
      <c r="F122" s="53" t="str">
        <f t="shared" si="141"/>
        <v>pack,303</v>
      </c>
      <c r="G122" s="53" t="s">
        <v>2118</v>
      </c>
      <c r="H122" s="53">
        <f t="shared" si="142"/>
        <v>50</v>
      </c>
      <c r="I122" s="53" t="str">
        <f t="shared" si="143"/>
        <v>prop,207,2;pack,1114;pack,1129;pack,1144;pack,1159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prop,211,1;pack,1114;pack,1129;pack,1144;pack,1159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prop,208,2;pack,1114;pack,1129;pack,1144;pack,1159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prop,212,1;pack,1114;pack,1129;pack,1144;pack,1159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prop,209,2;pack,1114;pack,1129;pack,1144;pack,1159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prop,213,1;pack,1114;pack,1129;pack,1144;pack,1159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prop,210,2;pack,1114;pack,1129;pack,1144;pack,1159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prop,214,1;pack,1114;pack,1129;pack,1144;pack,1159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prop,206,2;pack,1114;pack,1129;pack,1144;pack,1159</v>
      </c>
      <c r="CJ122" s="53" t="str">
        <f t="shared" si="222"/>
        <v>prop,206,2</v>
      </c>
      <c r="CK122" s="53">
        <v>50</v>
      </c>
      <c r="CL122" s="53" t="str">
        <f t="shared" si="223"/>
        <v>prop,205,5;pack,1114;pack,1129;pack,1144;pack,1159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100</v>
      </c>
      <c r="CR122" s="53" t="s">
        <v>2425</v>
      </c>
      <c r="CS122" s="53" t="str">
        <f t="shared" si="226"/>
        <v>cash,180</v>
      </c>
      <c r="CT122" s="53">
        <v>100</v>
      </c>
      <c r="CU122" s="53" t="s">
        <v>2445</v>
      </c>
      <c r="CV122" s="53" t="str">
        <f t="shared" si="227"/>
        <v>prop,704,8</v>
      </c>
      <c r="CW122" s="53">
        <v>100</v>
      </c>
      <c r="CX122" s="53" t="str">
        <f t="shared" si="228"/>
        <v>pack,304</v>
      </c>
      <c r="CY122" s="53" t="str">
        <f t="shared" si="229"/>
        <v>item,104</v>
      </c>
      <c r="CZ122" s="53">
        <f t="shared" si="230"/>
        <v>10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pack,201;pack,236</v>
      </c>
      <c r="DG122" s="80"/>
    </row>
    <row r="123" spans="1:111">
      <c r="A123" s="53">
        <f>怪物产出!A85</f>
        <v>82</v>
      </c>
      <c r="B123" s="53">
        <f>怪物产出!B85</f>
        <v>15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200</v>
      </c>
      <c r="F123" s="53" t="str">
        <f t="shared" si="141"/>
        <v>pack,303</v>
      </c>
      <c r="G123" s="53" t="s">
        <v>2118</v>
      </c>
      <c r="H123" s="53">
        <f t="shared" si="142"/>
        <v>50</v>
      </c>
      <c r="I123" s="53" t="str">
        <f t="shared" si="143"/>
        <v>prop,207,2;pack,1114;pack,1129;pack,1144;pack,1159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prop,211,1;pack,1114;pack,1129;pack,1144;pack,1159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prop,208,2;pack,1114;pack,1129;pack,1144;pack,1159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prop,212,1;pack,1114;pack,1129;pack,1144;pack,1159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prop,209,2;pack,1114;pack,1129;pack,1144;pack,1159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prop,213,1;pack,1114;pack,1129;pack,1144;pack,1159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prop,210,2;pack,1114;pack,1129;pack,1144;pack,1159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prop,214,1;pack,1114;pack,1129;pack,1144;pack,1159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prop,206,2;pack,1114;pack,1129;pack,1144;pack,1159</v>
      </c>
      <c r="CJ123" s="53" t="str">
        <f t="shared" si="222"/>
        <v>prop,206,2</v>
      </c>
      <c r="CK123" s="53">
        <v>50</v>
      </c>
      <c r="CL123" s="53" t="str">
        <f t="shared" si="223"/>
        <v>prop,205,5;pack,1114;pack,1129;pack,1144;pack,1159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100</v>
      </c>
      <c r="CR123" s="53" t="s">
        <v>2426</v>
      </c>
      <c r="CS123" s="53" t="str">
        <f t="shared" si="226"/>
        <v>cash,181</v>
      </c>
      <c r="CT123" s="53">
        <v>100</v>
      </c>
      <c r="CU123" s="53" t="s">
        <v>2445</v>
      </c>
      <c r="CV123" s="53" t="str">
        <f t="shared" si="227"/>
        <v>prop,704,8</v>
      </c>
      <c r="CW123" s="53">
        <v>100</v>
      </c>
      <c r="CX123" s="53" t="str">
        <f t="shared" si="228"/>
        <v>pack,304</v>
      </c>
      <c r="CY123" s="53" t="str">
        <f t="shared" si="229"/>
        <v>item,104</v>
      </c>
      <c r="CZ123" s="53">
        <f t="shared" si="230"/>
        <v>10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pack,206;pack,241</v>
      </c>
    </row>
    <row r="124" spans="1:111">
      <c r="A124" s="53">
        <f>怪物产出!A86</f>
        <v>83</v>
      </c>
      <c r="B124" s="53">
        <f>怪物产出!B86</f>
        <v>15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200</v>
      </c>
      <c r="F124" s="53" t="str">
        <f t="shared" si="141"/>
        <v>pack,303</v>
      </c>
      <c r="G124" s="53" t="s">
        <v>2118</v>
      </c>
      <c r="H124" s="53">
        <f t="shared" si="142"/>
        <v>50</v>
      </c>
      <c r="I124" s="53" t="str">
        <f t="shared" si="143"/>
        <v>prop,207,2;pack,1114;pack,1129;pack,1144;pack,1159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prop,211,1;pack,1114;pack,1129;pack,1144;pack,1159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prop,208,2;pack,1114;pack,1129;pack,1144;pack,1159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prop,212,1;pack,1114;pack,1129;pack,1144;pack,1159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prop,209,2;pack,1114;pack,1129;pack,1144;pack,1159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prop,213,1;pack,1114;pack,1129;pack,1144;pack,1159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prop,210,2;pack,1114;pack,1129;pack,1144;pack,1159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prop,214,1;pack,1114;pack,1129;pack,1144;pack,1159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prop,206,2;pack,1114;pack,1129;pack,1144;pack,1159</v>
      </c>
      <c r="CJ124" s="53" t="str">
        <f t="shared" si="222"/>
        <v>prop,206,2</v>
      </c>
      <c r="CK124" s="53">
        <v>50</v>
      </c>
      <c r="CL124" s="53" t="str">
        <f t="shared" si="223"/>
        <v>prop,205,5;pack,1114;pack,1129;pack,1144;pack,1159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100</v>
      </c>
      <c r="CR124" s="53" t="s">
        <v>2427</v>
      </c>
      <c r="CS124" s="53" t="str">
        <f t="shared" si="226"/>
        <v>cash,182</v>
      </c>
      <c r="CT124" s="53">
        <v>100</v>
      </c>
      <c r="CU124" s="53" t="s">
        <v>2445</v>
      </c>
      <c r="CV124" s="53" t="str">
        <f t="shared" si="227"/>
        <v>prop,704,8</v>
      </c>
      <c r="CW124" s="53">
        <v>100</v>
      </c>
      <c r="CX124" s="53" t="str">
        <f t="shared" si="228"/>
        <v>pack,304</v>
      </c>
      <c r="CY124" s="53" t="str">
        <f t="shared" si="229"/>
        <v>item,104</v>
      </c>
      <c r="CZ124" s="53">
        <f t="shared" si="230"/>
        <v>10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pack,211;pack,246</v>
      </c>
    </row>
    <row r="125" spans="1:111">
      <c r="A125" s="53">
        <f>怪物产出!A87</f>
        <v>84</v>
      </c>
      <c r="B125" s="53">
        <f>怪物产出!B87</f>
        <v>15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200</v>
      </c>
      <c r="F125" s="53" t="str">
        <f t="shared" si="141"/>
        <v>pack,303</v>
      </c>
      <c r="G125" s="53" t="s">
        <v>2118</v>
      </c>
      <c r="H125" s="53">
        <f t="shared" si="142"/>
        <v>50</v>
      </c>
      <c r="I125" s="53" t="str">
        <f t="shared" si="143"/>
        <v>prop,207,2;pack,1114;pack,1129;pack,1144;pack,1159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prop,211,1;pack,1114;pack,1129;pack,1144;pack,1159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prop,208,2;pack,1114;pack,1129;pack,1144;pack,1159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prop,212,1;pack,1114;pack,1129;pack,1144;pack,1159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prop,209,2;pack,1114;pack,1129;pack,1144;pack,1159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prop,213,1;pack,1114;pack,1129;pack,1144;pack,1159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prop,210,2;pack,1114;pack,1129;pack,1144;pack,1159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prop,214,1;pack,1114;pack,1129;pack,1144;pack,1159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prop,206,2;pack,1114;pack,1129;pack,1144;pack,1159</v>
      </c>
      <c r="CJ125" s="53" t="str">
        <f t="shared" si="222"/>
        <v>prop,206,2</v>
      </c>
      <c r="CK125" s="53">
        <v>50</v>
      </c>
      <c r="CL125" s="53" t="str">
        <f t="shared" si="223"/>
        <v>prop,205,5;pack,1114;pack,1129;pack,1144;pack,1159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100</v>
      </c>
      <c r="CR125" s="53" t="s">
        <v>2428</v>
      </c>
      <c r="CS125" s="53" t="str">
        <f t="shared" si="226"/>
        <v>cash,183</v>
      </c>
      <c r="CT125" s="53">
        <v>100</v>
      </c>
      <c r="CU125" s="53" t="s">
        <v>2445</v>
      </c>
      <c r="CV125" s="53" t="str">
        <f t="shared" si="227"/>
        <v>prop,704,8</v>
      </c>
      <c r="CW125" s="53">
        <v>100</v>
      </c>
      <c r="CX125" s="53" t="str">
        <f t="shared" si="228"/>
        <v>pack,304</v>
      </c>
      <c r="CY125" s="53" t="str">
        <f t="shared" si="229"/>
        <v>item,104</v>
      </c>
      <c r="CZ125" s="53">
        <f t="shared" si="230"/>
        <v>10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pack,216;pack,251</v>
      </c>
    </row>
    <row r="126" spans="1:111">
      <c r="A126" s="53">
        <f>怪物产出!A88</f>
        <v>85</v>
      </c>
      <c r="B126" s="53">
        <f>怪物产出!B88</f>
        <v>15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200</v>
      </c>
      <c r="F126" s="53" t="str">
        <f t="shared" si="141"/>
        <v>pack,303</v>
      </c>
      <c r="G126" s="53" t="s">
        <v>2118</v>
      </c>
      <c r="H126" s="53">
        <f t="shared" si="142"/>
        <v>50</v>
      </c>
      <c r="I126" s="53" t="str">
        <f t="shared" si="143"/>
        <v>prop,207,2;pack,1114;pack,1129;pack,1144;pack,1159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prop,211,1;pack,1114;pack,1129;pack,1144;pack,1159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prop,208,2;pack,1114;pack,1129;pack,1144;pack,1159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prop,212,1;pack,1114;pack,1129;pack,1144;pack,1159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prop,209,2;pack,1114;pack,1129;pack,1144;pack,1159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prop,213,1;pack,1114;pack,1129;pack,1144;pack,1159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prop,210,2;pack,1114;pack,1129;pack,1144;pack,1159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prop,214,1;pack,1114;pack,1129;pack,1144;pack,1159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prop,206,2;pack,1114;pack,1129;pack,1144;pack,1159</v>
      </c>
      <c r="CJ126" s="53" t="str">
        <f t="shared" si="222"/>
        <v>prop,206,2</v>
      </c>
      <c r="CK126" s="53">
        <v>50</v>
      </c>
      <c r="CL126" s="53" t="str">
        <f t="shared" si="223"/>
        <v>prop,205,5;pack,1114;pack,1129;pack,1144;pack,1159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100</v>
      </c>
      <c r="CR126" s="53" t="s">
        <v>2429</v>
      </c>
      <c r="CS126" s="53" t="str">
        <f t="shared" si="226"/>
        <v>cash,184</v>
      </c>
      <c r="CT126" s="53">
        <v>100</v>
      </c>
      <c r="CU126" s="53" t="s">
        <v>2445</v>
      </c>
      <c r="CV126" s="53" t="str">
        <f t="shared" si="227"/>
        <v>prop,704,8</v>
      </c>
      <c r="CW126" s="53">
        <v>100</v>
      </c>
      <c r="CX126" s="53" t="str">
        <f t="shared" si="228"/>
        <v>pack,304</v>
      </c>
      <c r="CY126" s="53" t="str">
        <f t="shared" si="229"/>
        <v>item,104</v>
      </c>
      <c r="CZ126" s="53">
        <f t="shared" si="230"/>
        <v>10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pack,221;pack,256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53" t="str">
        <f t="shared" si="141"/>
        <v>pack,303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100</v>
      </c>
      <c r="CR127" s="53" t="s">
        <v>2430</v>
      </c>
      <c r="CS127" s="53" t="str">
        <f t="shared" si="226"/>
        <v>cash,185</v>
      </c>
      <c r="CT127" s="53">
        <v>100</v>
      </c>
      <c r="CU127" s="53" t="s">
        <v>2445</v>
      </c>
      <c r="CV127" s="53" t="str">
        <f t="shared" si="227"/>
        <v>prop,704,8</v>
      </c>
      <c r="CW127" s="53">
        <v>100</v>
      </c>
      <c r="CX127" s="53" t="str">
        <f t="shared" si="228"/>
        <v>pack,304</v>
      </c>
      <c r="CY127" s="53" t="str">
        <f t="shared" si="229"/>
        <v>item,104</v>
      </c>
      <c r="CZ127" s="53">
        <f t="shared" si="230"/>
        <v>10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pack,226;pack,261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53" t="str">
        <f t="shared" si="141"/>
        <v>pack,303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100</v>
      </c>
      <c r="CR128" s="53" t="s">
        <v>2431</v>
      </c>
      <c r="CS128" s="53" t="str">
        <f t="shared" si="226"/>
        <v>cash,186</v>
      </c>
      <c r="CT128" s="53">
        <v>100</v>
      </c>
      <c r="CU128" s="53" t="s">
        <v>2445</v>
      </c>
      <c r="CV128" s="53" t="str">
        <f t="shared" si="227"/>
        <v>prop,704,8</v>
      </c>
      <c r="CW128" s="53">
        <v>100</v>
      </c>
      <c r="CX128" s="53" t="str">
        <f t="shared" si="228"/>
        <v>pack,304</v>
      </c>
      <c r="CY128" s="53" t="str">
        <f t="shared" si="229"/>
        <v>item,104</v>
      </c>
      <c r="CZ128" s="53">
        <f t="shared" si="230"/>
        <v>10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pack,231;pack,266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53" t="str">
        <f t="shared" si="141"/>
        <v>pack,303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100</v>
      </c>
      <c r="CR129" s="53" t="s">
        <v>2432</v>
      </c>
      <c r="CS129" s="53" t="str">
        <f t="shared" si="226"/>
        <v>cash,187</v>
      </c>
      <c r="CT129" s="53">
        <v>100</v>
      </c>
      <c r="CU129" s="53" t="s">
        <v>2445</v>
      </c>
      <c r="CV129" s="53" t="str">
        <f t="shared" si="227"/>
        <v>prop,704,8</v>
      </c>
      <c r="CW129" s="53">
        <v>100</v>
      </c>
      <c r="CX129" s="53" t="str">
        <f t="shared" si="228"/>
        <v>pack,304</v>
      </c>
      <c r="CY129" s="53" t="str">
        <f t="shared" si="229"/>
        <v>item,104</v>
      </c>
      <c r="CZ129" s="53">
        <f t="shared" si="230"/>
        <v>10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pack,236;pack,271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53" t="str">
        <f t="shared" si="141"/>
        <v>pack,303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100</v>
      </c>
      <c r="CR130" s="53" t="s">
        <v>2433</v>
      </c>
      <c r="CS130" s="53" t="str">
        <f t="shared" si="226"/>
        <v>cash,188</v>
      </c>
      <c r="CT130" s="53">
        <v>100</v>
      </c>
      <c r="CU130" s="53" t="s">
        <v>2445</v>
      </c>
      <c r="CV130" s="53" t="str">
        <f t="shared" si="227"/>
        <v>prop,704,8</v>
      </c>
      <c r="CW130" s="53">
        <v>100</v>
      </c>
      <c r="CX130" s="53" t="str">
        <f t="shared" si="228"/>
        <v>pack,304</v>
      </c>
      <c r="CY130" s="53" t="str">
        <f t="shared" si="229"/>
        <v>item,104</v>
      </c>
      <c r="CZ130" s="53">
        <f t="shared" si="230"/>
        <v>10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pack,241;pack,201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53" t="str">
        <f t="shared" si="141"/>
        <v>pack,303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100</v>
      </c>
      <c r="CR131" s="53" t="s">
        <v>2434</v>
      </c>
      <c r="CS131" s="53" t="str">
        <f t="shared" si="226"/>
        <v>cash,189</v>
      </c>
      <c r="CT131" s="53">
        <v>100</v>
      </c>
      <c r="CU131" s="53" t="s">
        <v>2445</v>
      </c>
      <c r="CV131" s="53" t="str">
        <f t="shared" si="227"/>
        <v>prop,704,8</v>
      </c>
      <c r="CW131" s="53">
        <v>100</v>
      </c>
      <c r="CX131" s="53" t="str">
        <f t="shared" si="228"/>
        <v>pack,304</v>
      </c>
      <c r="CY131" s="53" t="str">
        <f t="shared" si="229"/>
        <v>item,104</v>
      </c>
      <c r="CZ131" s="53">
        <f t="shared" si="230"/>
        <v>10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pack,246;pack,206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53" t="str">
        <f t="shared" si="141"/>
        <v>pack,303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100</v>
      </c>
      <c r="CR132" s="53" t="s">
        <v>2435</v>
      </c>
      <c r="CS132" s="53" t="str">
        <f t="shared" si="226"/>
        <v>cash,190</v>
      </c>
      <c r="CT132" s="53">
        <v>100</v>
      </c>
      <c r="CU132" s="53" t="s">
        <v>2445</v>
      </c>
      <c r="CV132" s="53" t="str">
        <f t="shared" si="227"/>
        <v>prop,704,8</v>
      </c>
      <c r="CW132" s="53">
        <v>100</v>
      </c>
      <c r="CX132" s="53" t="str">
        <f t="shared" si="228"/>
        <v>pack,304</v>
      </c>
      <c r="CY132" s="53" t="str">
        <f t="shared" si="229"/>
        <v>item,104</v>
      </c>
      <c r="CZ132" s="53">
        <f t="shared" si="230"/>
        <v>10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pack,251;pack,211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53" t="str">
        <f t="shared" si="141"/>
        <v>pack,303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100</v>
      </c>
      <c r="CR133" s="53" t="s">
        <v>2436</v>
      </c>
      <c r="CS133" s="53" t="str">
        <f t="shared" si="226"/>
        <v>cash,191</v>
      </c>
      <c r="CT133" s="53">
        <v>100</v>
      </c>
      <c r="CU133" s="53" t="s">
        <v>2445</v>
      </c>
      <c r="CV133" s="53" t="str">
        <f t="shared" si="227"/>
        <v>prop,704,8</v>
      </c>
      <c r="CW133" s="53">
        <v>100</v>
      </c>
      <c r="CX133" s="53" t="str">
        <f t="shared" si="228"/>
        <v>pack,304</v>
      </c>
      <c r="CY133" s="53" t="str">
        <f t="shared" si="229"/>
        <v>item,104</v>
      </c>
      <c r="CZ133" s="53">
        <f t="shared" si="230"/>
        <v>10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pack,256;pack,216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53" t="str">
        <f t="shared" si="141"/>
        <v>pack,303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100</v>
      </c>
      <c r="CR134" s="53" t="s">
        <v>2437</v>
      </c>
      <c r="CS134" s="53" t="str">
        <f t="shared" si="226"/>
        <v>cash,192</v>
      </c>
      <c r="CT134" s="53">
        <v>100</v>
      </c>
      <c r="CU134" s="53" t="s">
        <v>2445</v>
      </c>
      <c r="CV134" s="53" t="str">
        <f t="shared" si="227"/>
        <v>prop,704,8</v>
      </c>
      <c r="CW134" s="53">
        <v>100</v>
      </c>
      <c r="CX134" s="53" t="str">
        <f t="shared" si="228"/>
        <v>pack,304</v>
      </c>
      <c r="CY134" s="53" t="str">
        <f t="shared" si="229"/>
        <v>item,104</v>
      </c>
      <c r="CZ134" s="53">
        <f t="shared" si="230"/>
        <v>10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pack,261;pack,221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53" t="str">
        <f t="shared" si="141"/>
        <v>pack,303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100</v>
      </c>
      <c r="CR135" s="53" t="s">
        <v>2438</v>
      </c>
      <c r="CS135" s="53" t="str">
        <f t="shared" si="226"/>
        <v>cash,193</v>
      </c>
      <c r="CT135" s="53">
        <v>100</v>
      </c>
      <c r="CU135" s="53" t="s">
        <v>2445</v>
      </c>
      <c r="CV135" s="53" t="str">
        <f t="shared" si="227"/>
        <v>prop,704,8</v>
      </c>
      <c r="CW135" s="53">
        <v>100</v>
      </c>
      <c r="CX135" s="53" t="str">
        <f t="shared" si="228"/>
        <v>pack,304</v>
      </c>
      <c r="CY135" s="53" t="str">
        <f t="shared" si="229"/>
        <v>item,104</v>
      </c>
      <c r="CZ135" s="53">
        <f t="shared" si="230"/>
        <v>10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pack,266;pack,226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53" t="str">
        <f t="shared" si="141"/>
        <v>pack,303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100</v>
      </c>
      <c r="CR136" s="53" t="s">
        <v>2439</v>
      </c>
      <c r="CS136" s="53" t="str">
        <f t="shared" si="226"/>
        <v>cash,194</v>
      </c>
      <c r="CT136" s="53">
        <v>100</v>
      </c>
      <c r="CU136" s="53" t="s">
        <v>2445</v>
      </c>
      <c r="CV136" s="53" t="str">
        <f t="shared" si="227"/>
        <v>prop,704,8</v>
      </c>
      <c r="CW136" s="53">
        <v>100</v>
      </c>
      <c r="CX136" s="53" t="str">
        <f t="shared" si="228"/>
        <v>pack,304</v>
      </c>
      <c r="CY136" s="53" t="str">
        <f t="shared" si="229"/>
        <v>item,104</v>
      </c>
      <c r="CZ136" s="53">
        <f t="shared" si="230"/>
        <v>10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pack,271;pack,231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53" t="str">
        <f t="shared" si="141"/>
        <v>pack,303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100</v>
      </c>
      <c r="CR137" s="53" t="s">
        <v>2440</v>
      </c>
      <c r="CS137" s="53" t="str">
        <f t="shared" si="226"/>
        <v>cash,195</v>
      </c>
      <c r="CT137" s="53">
        <v>100</v>
      </c>
      <c r="CU137" s="53" t="s">
        <v>2445</v>
      </c>
      <c r="CV137" s="53" t="str">
        <f t="shared" si="227"/>
        <v>prop,704,8</v>
      </c>
      <c r="CW137" s="53">
        <v>100</v>
      </c>
      <c r="CX137" s="53" t="str">
        <f t="shared" si="228"/>
        <v>pack,304</v>
      </c>
      <c r="CY137" s="53" t="str">
        <f t="shared" si="229"/>
        <v>item,104</v>
      </c>
      <c r="CZ137" s="53">
        <f t="shared" si="230"/>
        <v>10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53" t="str">
        <f t="shared" si="141"/>
        <v>pack,303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100</v>
      </c>
      <c r="CR138" s="53" t="s">
        <v>2441</v>
      </c>
      <c r="CS138" s="53" t="str">
        <f t="shared" si="226"/>
        <v>cash,196</v>
      </c>
      <c r="CT138" s="53">
        <v>100</v>
      </c>
      <c r="CU138" s="53" t="s">
        <v>2445</v>
      </c>
      <c r="CV138" s="53" t="str">
        <f t="shared" si="227"/>
        <v>prop,704,8</v>
      </c>
      <c r="CW138" s="53">
        <v>100</v>
      </c>
      <c r="CX138" s="53" t="str">
        <f t="shared" si="228"/>
        <v>pack,304</v>
      </c>
      <c r="CY138" s="53" t="str">
        <f t="shared" si="229"/>
        <v>item,104</v>
      </c>
      <c r="CZ138" s="53">
        <f t="shared" si="230"/>
        <v>10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53" t="str">
        <f t="shared" si="141"/>
        <v>pack,303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100</v>
      </c>
      <c r="CR139" s="53" t="s">
        <v>2442</v>
      </c>
      <c r="CS139" s="53" t="str">
        <f t="shared" si="226"/>
        <v>cash,197</v>
      </c>
      <c r="CT139" s="53">
        <v>100</v>
      </c>
      <c r="CU139" s="53" t="s">
        <v>2445</v>
      </c>
      <c r="CV139" s="53" t="str">
        <f t="shared" si="227"/>
        <v>prop,704,8</v>
      </c>
      <c r="CW139" s="53">
        <v>100</v>
      </c>
      <c r="CX139" s="53" t="str">
        <f t="shared" si="228"/>
        <v>pack,304</v>
      </c>
      <c r="CY139" s="53" t="str">
        <f t="shared" si="229"/>
        <v>item,104</v>
      </c>
      <c r="CZ139" s="53">
        <f t="shared" si="230"/>
        <v>10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53" t="str">
        <f t="shared" si="141"/>
        <v>pack,303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100</v>
      </c>
      <c r="CR140" s="53" t="s">
        <v>2443</v>
      </c>
      <c r="CS140" s="53" t="str">
        <f t="shared" si="226"/>
        <v>cash,198</v>
      </c>
      <c r="CT140" s="53">
        <v>100</v>
      </c>
      <c r="CU140" s="53" t="s">
        <v>2445</v>
      </c>
      <c r="CV140" s="53" t="str">
        <f t="shared" si="227"/>
        <v>prop,704,8</v>
      </c>
      <c r="CW140" s="53">
        <v>100</v>
      </c>
      <c r="CX140" s="53" t="str">
        <f t="shared" si="228"/>
        <v>pack,304</v>
      </c>
      <c r="CY140" s="53" t="str">
        <f t="shared" si="229"/>
        <v>item,104</v>
      </c>
      <c r="CZ140" s="53">
        <f t="shared" si="230"/>
        <v>10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53" t="str">
        <f t="shared" si="141"/>
        <v>pack,303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100</v>
      </c>
      <c r="CR141" s="53" t="s">
        <v>2444</v>
      </c>
      <c r="CS141" s="53" t="str">
        <f t="shared" si="226"/>
        <v>cash,199</v>
      </c>
      <c r="CT141" s="53">
        <v>100</v>
      </c>
      <c r="CU141" s="53" t="s">
        <v>2445</v>
      </c>
      <c r="CV141" s="53" t="str">
        <f t="shared" si="227"/>
        <v>prop,704,8</v>
      </c>
      <c r="CW141" s="53">
        <v>100</v>
      </c>
      <c r="CX141" s="53" t="str">
        <f t="shared" si="228"/>
        <v>pack,304</v>
      </c>
      <c r="CY141" s="53" t="str">
        <f t="shared" si="229"/>
        <v>item,104</v>
      </c>
      <c r="CZ141" s="53">
        <f t="shared" si="230"/>
        <v>10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J3102"/>
  <sheetViews>
    <sheetView workbookViewId="0">
      <pane ySplit="2" topLeftCell="A583" activePane="bottomLeft" state="frozen"/>
      <selection pane="bottomLeft" activeCell="AG596" sqref="AG596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36">
      <c r="A1" s="25" t="s">
        <v>2078</v>
      </c>
      <c r="K1" s="50" t="s">
        <v>2473</v>
      </c>
      <c r="U1" s="50" t="s">
        <v>2474</v>
      </c>
      <c r="AH1" s="27" t="s">
        <v>2079</v>
      </c>
    </row>
    <row r="2" spans="1:36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</row>
    <row r="3" spans="1:36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60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prop,101|10000;prop,102|0</v>
      </c>
    </row>
    <row r="4" spans="1:36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64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prop,101|10000;prop,102|0</v>
      </c>
    </row>
    <row r="5" spans="1:36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68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prop,101|10000;prop,102|0</v>
      </c>
    </row>
    <row r="6" spans="1:36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72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prop,101|10000;prop,102|0</v>
      </c>
    </row>
    <row r="7" spans="1:36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76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prop,101|10000;prop,102|0</v>
      </c>
    </row>
    <row r="8" spans="1:36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76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prop,101|10000;prop,102|0</v>
      </c>
    </row>
    <row r="9" spans="1:36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80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prop,101|10000;prop,102|0</v>
      </c>
    </row>
    <row r="10" spans="1:36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80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prop,101|10000;prop,102|0</v>
      </c>
    </row>
    <row r="11" spans="1:36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80</v>
      </c>
      <c r="G11" s="50">
        <f>怪物产出!F12</f>
        <v>133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prop,101|10000;prop,102|0</v>
      </c>
    </row>
    <row r="12" spans="1:36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84</v>
      </c>
      <c r="G12" s="50">
        <f>怪物产出!F13</f>
        <v>140</v>
      </c>
      <c r="H12" s="50" t="str">
        <f>怪物产出!T13</f>
        <v>pack,10010;pack,1222;pack,401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prop,101|9667;prop,102|333</v>
      </c>
    </row>
    <row r="13" spans="1:36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87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prop,101|9434;prop,102|566</v>
      </c>
    </row>
    <row r="14" spans="1:36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87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prop,101|9434;prop,102|566</v>
      </c>
    </row>
    <row r="15" spans="1:36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90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prop,101|9167;prop,102|833</v>
      </c>
    </row>
    <row r="16" spans="1:36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90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prop,101|9167;prop,102|833</v>
      </c>
    </row>
    <row r="17" spans="1:36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90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prop,101|9167;prop,102|833</v>
      </c>
    </row>
    <row r="18" spans="1:36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90</v>
      </c>
      <c r="G18" s="50">
        <f>怪物产出!F19</f>
        <v>150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prop,101|9167;prop,102|833</v>
      </c>
    </row>
    <row r="19" spans="1:36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93</v>
      </c>
      <c r="G19" s="50">
        <f>怪物产出!F20</f>
        <v>155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prop,101|8934;prop,102|1066</v>
      </c>
    </row>
    <row r="20" spans="1:36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96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prop,101|8667;prop,102|1333</v>
      </c>
    </row>
    <row r="21" spans="1:36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96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prop,101|8667;prop,102|1333</v>
      </c>
    </row>
    <row r="22" spans="1:36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96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prop,101|8667;prop,102|1333</v>
      </c>
    </row>
    <row r="23" spans="1:36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96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prop,101|8667;prop,102|1333</v>
      </c>
    </row>
    <row r="24" spans="1:36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96</v>
      </c>
      <c r="G24" s="50">
        <f>怪物产出!F25</f>
        <v>160</v>
      </c>
      <c r="H24" s="50" t="str">
        <f>怪物产出!T25</f>
        <v>pack,10022;pack,1223;pack,401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prop,101|8667;prop,102|1333</v>
      </c>
    </row>
    <row r="25" spans="1:36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99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prop,101|8434;prop,102|1566</v>
      </c>
    </row>
    <row r="26" spans="1:36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99</v>
      </c>
      <c r="G26" s="50">
        <f>怪物产出!F27</f>
        <v>165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prop,101|8434;prop,102|1566</v>
      </c>
    </row>
    <row r="27" spans="1:36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</row>
    <row r="28" spans="1:36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</row>
    <row r="29" spans="1:36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102</v>
      </c>
      <c r="G29" s="50">
        <f>怪物产出!F30</f>
        <v>170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prop,101|8167;prop,102|1833</v>
      </c>
    </row>
    <row r="30" spans="1:36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</row>
    <row r="31" spans="1:36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</row>
    <row r="32" spans="1:36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</row>
    <row r="33" spans="1:36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105</v>
      </c>
      <c r="G33" s="50">
        <f>怪物产出!F34</f>
        <v>175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prop,101|7934;prop,102|2066</v>
      </c>
    </row>
    <row r="34" spans="1:36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</row>
    <row r="35" spans="1:36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</row>
    <row r="36" spans="1:36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108</v>
      </c>
      <c r="G36" s="50">
        <f>怪物产出!F37</f>
        <v>180</v>
      </c>
      <c r="H36" s="50" t="str">
        <f>怪物产出!T37</f>
        <v>pack,10034;pack,1224;pack,401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prop,101|7667;prop,102|2333</v>
      </c>
    </row>
    <row r="37" spans="1:36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</row>
    <row r="38" spans="1:36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</row>
    <row r="39" spans="1:36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111</v>
      </c>
      <c r="G39" s="50">
        <f>怪物产出!F40</f>
        <v>185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prop,101|7434;prop,102|2566</v>
      </c>
    </row>
    <row r="40" spans="1:36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114</v>
      </c>
      <c r="G40" s="50">
        <f>怪物产出!F41</f>
        <v>190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prop,101|7167;prop,102|2833</v>
      </c>
    </row>
    <row r="41" spans="1:36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117</v>
      </c>
      <c r="G41" s="50">
        <f>怪物产出!F42</f>
        <v>195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prop,101|6934;prop,102|3066</v>
      </c>
    </row>
    <row r="42" spans="1:36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</row>
    <row r="43" spans="1:36">
      <c r="A43" s="51" t="s">
        <v>352</v>
      </c>
      <c r="B43" s="52">
        <v>41</v>
      </c>
      <c r="C43" s="52">
        <v>1</v>
      </c>
      <c r="D43" s="50" t="str">
        <f>怪物产出!W44</f>
        <v>item,101;item,200</v>
      </c>
      <c r="E43" s="50">
        <f>产出设定!$C$20</f>
        <v>50</v>
      </c>
      <c r="F43" s="50">
        <f>怪物产出!E44</f>
        <v>120</v>
      </c>
      <c r="G43" s="50">
        <f>怪物产出!F44</f>
        <v>200</v>
      </c>
      <c r="H43" s="50" t="str">
        <f>怪物产出!T44</f>
        <v>pack,10041;pack,1225;pack,401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prop,101|6667;prop,102|3333</v>
      </c>
    </row>
    <row r="44" spans="1:36">
      <c r="A44" s="51" t="s">
        <v>353</v>
      </c>
      <c r="B44" s="52">
        <v>42</v>
      </c>
      <c r="C44" s="52">
        <v>1</v>
      </c>
      <c r="D44" s="50" t="str">
        <f>怪物产出!W45</f>
        <v>item,101;item,200</v>
      </c>
      <c r="E44" s="50">
        <f>产出设定!$C$20</f>
        <v>50</v>
      </c>
      <c r="F44" s="50">
        <f>怪物产出!E45</f>
        <v>120</v>
      </c>
      <c r="G44" s="50">
        <f>怪物产出!F45</f>
        <v>200</v>
      </c>
      <c r="H44" s="50" t="str">
        <f>怪物产出!T45</f>
        <v>pack,10042;pack,1225;pack,401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prop,101|6667;prop,102|3333</v>
      </c>
    </row>
    <row r="45" spans="1:36">
      <c r="A45" s="51" t="s">
        <v>354</v>
      </c>
      <c r="B45" s="52">
        <v>43</v>
      </c>
      <c r="C45" s="52">
        <v>1</v>
      </c>
      <c r="D45" s="50" t="str">
        <f>怪物产出!W46</f>
        <v>item,101;item,200</v>
      </c>
      <c r="E45" s="50">
        <f>产出设定!$C$20</f>
        <v>50</v>
      </c>
      <c r="F45" s="50">
        <f>怪物产出!E46</f>
        <v>123</v>
      </c>
      <c r="G45" s="50">
        <f>怪物产出!F46</f>
        <v>205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prop,101|6434;prop,102|3566</v>
      </c>
    </row>
    <row r="46" spans="1:36">
      <c r="A46" s="51" t="s">
        <v>355</v>
      </c>
      <c r="B46" s="52">
        <v>44</v>
      </c>
      <c r="C46" s="52">
        <v>1</v>
      </c>
      <c r="D46" s="50" t="str">
        <f>怪物产出!W47</f>
        <v>item,101;item,200</v>
      </c>
      <c r="E46" s="50">
        <f>产出设定!$C$20</f>
        <v>50</v>
      </c>
      <c r="F46" s="50">
        <f>怪物产出!E47</f>
        <v>126</v>
      </c>
      <c r="G46" s="50">
        <f>怪物产出!F47</f>
        <v>210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prop,101|6167;prop,102|3833</v>
      </c>
    </row>
    <row r="47" spans="1:36">
      <c r="A47" s="51" t="s">
        <v>356</v>
      </c>
      <c r="B47" s="52">
        <v>45</v>
      </c>
      <c r="C47" s="52">
        <v>1</v>
      </c>
      <c r="D47" s="50" t="str">
        <f>怪物产出!W48</f>
        <v>item,101;item,200</v>
      </c>
      <c r="E47" s="50">
        <f>产出设定!$C$20</f>
        <v>50</v>
      </c>
      <c r="F47" s="50">
        <f>怪物产出!E48</f>
        <v>129</v>
      </c>
      <c r="G47" s="50">
        <f>怪物产出!F48</f>
        <v>215</v>
      </c>
      <c r="H47" s="50" t="str">
        <f>怪物产出!T48</f>
        <v>pack,10045;pack,1226;pack,401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prop,101|5934;prop,102|4066</v>
      </c>
    </row>
    <row r="48" spans="1:36">
      <c r="A48" s="51" t="s">
        <v>357</v>
      </c>
      <c r="B48" s="52">
        <v>46</v>
      </c>
      <c r="C48" s="52">
        <v>1</v>
      </c>
      <c r="D48" s="50" t="str">
        <f>怪物产出!W49</f>
        <v>item,101;item,200</v>
      </c>
      <c r="E48" s="50">
        <f>产出设定!$C$20</f>
        <v>50</v>
      </c>
      <c r="F48" s="50">
        <f>怪物产出!E49</f>
        <v>132</v>
      </c>
      <c r="G48" s="50">
        <f>怪物产出!F49</f>
        <v>220</v>
      </c>
      <c r="H48" s="50" t="str">
        <f>怪物产出!T49</f>
        <v>pack,10046;pack,1226;pack,401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prop,101|5667;prop,102|4333</v>
      </c>
    </row>
    <row r="49" spans="1:36">
      <c r="A49" s="51" t="s">
        <v>358</v>
      </c>
      <c r="B49" s="52">
        <v>47</v>
      </c>
      <c r="C49" s="52">
        <v>1</v>
      </c>
      <c r="D49" s="50" t="str">
        <f>怪物产出!W50</f>
        <v>item,101;item,200</v>
      </c>
      <c r="E49" s="50">
        <f>产出设定!$C$20</f>
        <v>50</v>
      </c>
      <c r="F49" s="50">
        <f>怪物产出!E50</f>
        <v>136</v>
      </c>
      <c r="G49" s="50">
        <f>怪物产出!F50</f>
        <v>227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prop,101|5334;prop,102|4666</v>
      </c>
    </row>
    <row r="50" spans="1:36">
      <c r="A50" s="51" t="s">
        <v>359</v>
      </c>
      <c r="B50" s="52">
        <v>48</v>
      </c>
      <c r="C50" s="52">
        <v>1</v>
      </c>
      <c r="D50" s="50" t="str">
        <f>怪物产出!W51</f>
        <v>item,101;item,200</v>
      </c>
      <c r="E50" s="50">
        <f>产出设定!$C$20</f>
        <v>50</v>
      </c>
      <c r="F50" s="50">
        <f>怪物产出!E51</f>
        <v>140</v>
      </c>
      <c r="G50" s="50">
        <f>怪物产出!F51</f>
        <v>233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prop,101|5000;prop,102|5000</v>
      </c>
    </row>
    <row r="51" spans="1:36">
      <c r="A51" s="51" t="s">
        <v>360</v>
      </c>
      <c r="B51" s="52">
        <v>49</v>
      </c>
      <c r="C51" s="52">
        <v>1</v>
      </c>
      <c r="D51" s="50" t="str">
        <f>怪物产出!W52</f>
        <v>item,101;item,200</v>
      </c>
      <c r="E51" s="50">
        <f>产出设定!$C$20</f>
        <v>50</v>
      </c>
      <c r="F51" s="50">
        <f>怪物产出!E52</f>
        <v>140</v>
      </c>
      <c r="G51" s="50">
        <f>怪物产出!F52</f>
        <v>233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prop,101|5000;prop,102|5000</v>
      </c>
    </row>
    <row r="52" spans="1:36">
      <c r="A52" s="51" t="s">
        <v>361</v>
      </c>
      <c r="B52" s="52">
        <v>50</v>
      </c>
      <c r="C52" s="52">
        <v>1</v>
      </c>
      <c r="D52" s="50" t="str">
        <f>怪物产出!W53</f>
        <v>item,101;item,200</v>
      </c>
      <c r="E52" s="50">
        <f>产出设定!$C$20</f>
        <v>50</v>
      </c>
      <c r="F52" s="50">
        <f>怪物产出!E53</f>
        <v>144</v>
      </c>
      <c r="G52" s="50">
        <f>怪物产出!F53</f>
        <v>240</v>
      </c>
      <c r="H52" s="50" t="str">
        <f>怪物产出!T53</f>
        <v>pack,10050;pack,1227;pack,401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prop,101|4667;prop,102|5333</v>
      </c>
    </row>
    <row r="53" spans="1:36">
      <c r="A53" s="51" t="s">
        <v>362</v>
      </c>
      <c r="B53" s="52">
        <v>51</v>
      </c>
      <c r="C53" s="52">
        <v>1</v>
      </c>
      <c r="D53" s="50" t="str">
        <f>怪物产出!W54</f>
        <v>item,101;item,200</v>
      </c>
      <c r="E53" s="50">
        <f>产出设定!$C$20</f>
        <v>50</v>
      </c>
      <c r="F53" s="50">
        <f>怪物产出!E54</f>
        <v>144</v>
      </c>
      <c r="G53" s="50">
        <f>怪物产出!F54</f>
        <v>240</v>
      </c>
      <c r="H53" s="50" t="str">
        <f>怪物产出!T54</f>
        <v>pack,10051;pack,1227;pack,401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prop,101|4667;prop,102|5333</v>
      </c>
    </row>
    <row r="54" spans="1:36">
      <c r="A54" s="51" t="s">
        <v>363</v>
      </c>
      <c r="B54" s="52">
        <v>52</v>
      </c>
      <c r="C54" s="52">
        <v>1</v>
      </c>
      <c r="D54" s="50" t="str">
        <f>怪物产出!W55</f>
        <v>item,101;item,200</v>
      </c>
      <c r="E54" s="50">
        <f>产出设定!$C$20</f>
        <v>50</v>
      </c>
      <c r="F54" s="50">
        <f>怪物产出!E55</f>
        <v>148</v>
      </c>
      <c r="G54" s="50">
        <f>怪物产出!F55</f>
        <v>247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prop,101|4334;prop,102|5666</v>
      </c>
    </row>
    <row r="55" spans="1:36">
      <c r="A55" s="51" t="s">
        <v>364</v>
      </c>
      <c r="B55" s="52">
        <v>53</v>
      </c>
      <c r="C55" s="52">
        <v>1</v>
      </c>
      <c r="D55" s="50" t="str">
        <f>怪物产出!W56</f>
        <v>item,101;item,200</v>
      </c>
      <c r="E55" s="50">
        <f>产出设定!$C$20</f>
        <v>50</v>
      </c>
      <c r="F55" s="50">
        <f>怪物产出!E56</f>
        <v>152</v>
      </c>
      <c r="G55" s="50">
        <f>怪物产出!F56</f>
        <v>253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prop,101|4000;prop,102|6000</v>
      </c>
    </row>
    <row r="56" spans="1:36">
      <c r="A56" s="51" t="s">
        <v>365</v>
      </c>
      <c r="B56" s="52">
        <v>54</v>
      </c>
      <c r="C56" s="52">
        <v>1</v>
      </c>
      <c r="D56" s="50" t="str">
        <f>怪物产出!W57</f>
        <v>item,101;item,200</v>
      </c>
      <c r="E56" s="50">
        <f>产出设定!$C$20</f>
        <v>50</v>
      </c>
      <c r="F56" s="50">
        <f>怪物产出!E57</f>
        <v>152</v>
      </c>
      <c r="G56" s="50">
        <f>怪物产出!F57</f>
        <v>253</v>
      </c>
      <c r="H56" s="50" t="str">
        <f>怪物产出!T57</f>
        <v>pack,10054;pack,1228;pack,401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prop,101|4000;prop,102|6000</v>
      </c>
    </row>
    <row r="57" spans="1:36">
      <c r="A57" s="51" t="s">
        <v>366</v>
      </c>
      <c r="B57" s="52">
        <v>55</v>
      </c>
      <c r="C57" s="52">
        <v>1</v>
      </c>
      <c r="D57" s="50" t="str">
        <f>怪物产出!W58</f>
        <v>item,101;item,200</v>
      </c>
      <c r="E57" s="50">
        <f>产出设定!$C$20</f>
        <v>50</v>
      </c>
      <c r="F57" s="50">
        <f>怪物产出!E58</f>
        <v>152</v>
      </c>
      <c r="G57" s="50">
        <f>怪物产出!F58</f>
        <v>253</v>
      </c>
      <c r="H57" s="50" t="str">
        <f>怪物产出!T58</f>
        <v>pack,10055;pack,1228;pack,401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prop,101|4000;prop,102|6000</v>
      </c>
    </row>
    <row r="58" spans="1:36">
      <c r="A58" s="51" t="s">
        <v>367</v>
      </c>
      <c r="B58" s="52">
        <v>56</v>
      </c>
      <c r="C58" s="52">
        <v>1</v>
      </c>
      <c r="D58" s="50" t="str">
        <f>怪物产出!W59</f>
        <v>item,101;item,200</v>
      </c>
      <c r="E58" s="50">
        <f>产出设定!$C$20</f>
        <v>50</v>
      </c>
      <c r="F58" s="50">
        <f>怪物产出!E59</f>
        <v>156</v>
      </c>
      <c r="G58" s="50">
        <f>怪物产出!F59</f>
        <v>260</v>
      </c>
      <c r="H58" s="50" t="str">
        <f>怪物产出!T59</f>
        <v>pack,10056;pack,1228;pack,401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prop,101|3667;prop,102|6333</v>
      </c>
    </row>
    <row r="59" spans="1:36">
      <c r="A59" s="51" t="s">
        <v>368</v>
      </c>
      <c r="B59" s="52">
        <v>57</v>
      </c>
      <c r="C59" s="52">
        <v>1</v>
      </c>
      <c r="D59" s="50" t="str">
        <f>怪物产出!W60</f>
        <v>item,101;item,200</v>
      </c>
      <c r="E59" s="50">
        <f>产出设定!$C$20</f>
        <v>50</v>
      </c>
      <c r="F59" s="50">
        <f>怪物产出!E60</f>
        <v>160</v>
      </c>
      <c r="G59" s="50">
        <f>怪物产出!F60</f>
        <v>267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prop,101|3334;prop,102|6666</v>
      </c>
    </row>
    <row r="60" spans="1:36">
      <c r="A60" s="51" t="s">
        <v>369</v>
      </c>
      <c r="B60" s="52">
        <v>58</v>
      </c>
      <c r="C60" s="52">
        <v>1</v>
      </c>
      <c r="D60" s="50" t="str">
        <f>怪物产出!W61</f>
        <v>item,101;item,200</v>
      </c>
      <c r="E60" s="50">
        <f>产出设定!$C$20</f>
        <v>50</v>
      </c>
      <c r="F60" s="50">
        <f>怪物产出!E61</f>
        <v>164</v>
      </c>
      <c r="G60" s="50">
        <f>怪物产出!F61</f>
        <v>273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prop,101|3000;prop,102|7000</v>
      </c>
    </row>
    <row r="61" spans="1:36">
      <c r="A61" s="51" t="s">
        <v>370</v>
      </c>
      <c r="B61" s="52">
        <v>59</v>
      </c>
      <c r="C61" s="52">
        <v>1</v>
      </c>
      <c r="D61" s="50" t="str">
        <f>怪物产出!W62</f>
        <v>item,101;item,200</v>
      </c>
      <c r="E61" s="50">
        <f>产出设定!$C$20</f>
        <v>50</v>
      </c>
      <c r="F61" s="50">
        <f>怪物产出!E62</f>
        <v>168</v>
      </c>
      <c r="G61" s="50">
        <f>怪物产出!F62</f>
        <v>280</v>
      </c>
      <c r="H61" s="50" t="str">
        <f>怪物产出!T62</f>
        <v>pack,10059;pack,1229;pack,401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prop,101|2667;prop,102|7333</v>
      </c>
    </row>
    <row r="62" spans="1:36">
      <c r="A62" s="51" t="s">
        <v>371</v>
      </c>
      <c r="B62" s="52">
        <v>60</v>
      </c>
      <c r="C62" s="52">
        <v>1</v>
      </c>
      <c r="D62" s="50" t="str">
        <f>怪物产出!W63</f>
        <v>item,101;item,200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</row>
    <row r="63" spans="1:36">
      <c r="A63" s="51" t="s">
        <v>372</v>
      </c>
      <c r="B63" s="52">
        <v>61</v>
      </c>
      <c r="C63" s="52">
        <v>1</v>
      </c>
      <c r="D63" s="50" t="str">
        <f>怪物产出!W64</f>
        <v>item,101;item,200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</row>
    <row r="64" spans="1:36">
      <c r="A64" s="51" t="s">
        <v>373</v>
      </c>
      <c r="B64" s="52">
        <v>62</v>
      </c>
      <c r="C64" s="52">
        <v>1</v>
      </c>
      <c r="D64" s="50" t="str">
        <f>怪物产出!W65</f>
        <v>item,101;item,200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</row>
    <row r="65" spans="1:36">
      <c r="A65" s="51" t="s">
        <v>374</v>
      </c>
      <c r="B65" s="52">
        <v>63</v>
      </c>
      <c r="C65" s="52">
        <v>1</v>
      </c>
      <c r="D65" s="50" t="str">
        <f>怪物产出!W66</f>
        <v>item,101;item,200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</row>
    <row r="66" spans="1:36">
      <c r="A66" s="51" t="s">
        <v>375</v>
      </c>
      <c r="B66" s="52">
        <v>64</v>
      </c>
      <c r="C66" s="52">
        <v>1</v>
      </c>
      <c r="D66" s="50" t="str">
        <f>怪物产出!W67</f>
        <v>item,101;item,200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</row>
    <row r="67" spans="1:36">
      <c r="A67" s="51" t="s">
        <v>376</v>
      </c>
      <c r="B67" s="52">
        <v>65</v>
      </c>
      <c r="C67" s="52">
        <v>1</v>
      </c>
      <c r="D67" s="50" t="str">
        <f>怪物产出!W68</f>
        <v>item,101;item,200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</row>
    <row r="68" spans="1:36">
      <c r="A68" s="51" t="s">
        <v>377</v>
      </c>
      <c r="B68" s="52">
        <v>66</v>
      </c>
      <c r="C68" s="52">
        <v>1</v>
      </c>
      <c r="D68" s="50" t="str">
        <f>怪物产出!W69</f>
        <v>item,101;item,200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</row>
    <row r="69" spans="1:36">
      <c r="A69" s="51" t="s">
        <v>378</v>
      </c>
      <c r="B69" s="52">
        <v>67</v>
      </c>
      <c r="C69" s="52">
        <v>1</v>
      </c>
      <c r="D69" s="50" t="str">
        <f>怪物产出!W70</f>
        <v>item,101;item,200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</row>
    <row r="70" spans="1:36">
      <c r="A70" s="51" t="s">
        <v>379</v>
      </c>
      <c r="B70" s="52">
        <v>68</v>
      </c>
      <c r="C70" s="52">
        <v>1</v>
      </c>
      <c r="D70" s="50" t="str">
        <f>怪物产出!W71</f>
        <v>item,101;item,200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</row>
    <row r="71" spans="1:36">
      <c r="A71" s="51" t="s">
        <v>380</v>
      </c>
      <c r="B71" s="52">
        <v>69</v>
      </c>
      <c r="C71" s="52">
        <v>1</v>
      </c>
      <c r="D71" s="50" t="str">
        <f>怪物产出!W72</f>
        <v>item,101;item,200</v>
      </c>
      <c r="E71" s="50">
        <f>产出设定!$C$20</f>
        <v>50</v>
      </c>
      <c r="F71" s="50">
        <f>怪物产出!E72</f>
        <v>195</v>
      </c>
      <c r="G71" s="50">
        <f>怪物产出!F72</f>
        <v>325</v>
      </c>
      <c r="H71" s="50" t="str">
        <f>怪物产出!T72</f>
        <v>pack,10069;pack,1232;pack,401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prop,101|434;prop,102|9566</v>
      </c>
    </row>
    <row r="72" spans="1:36">
      <c r="A72" s="51" t="s">
        <v>381</v>
      </c>
      <c r="B72" s="52">
        <v>70</v>
      </c>
      <c r="C72" s="52">
        <v>1</v>
      </c>
      <c r="D72" s="50" t="str">
        <f>怪物产出!W73</f>
        <v>item,101;item,200</v>
      </c>
      <c r="E72" s="50">
        <f>产出设定!$C$20</f>
        <v>50</v>
      </c>
      <c r="F72" s="50">
        <f>怪物产出!E73</f>
        <v>198</v>
      </c>
      <c r="G72" s="50">
        <f>怪物产出!F73</f>
        <v>330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prop,101|167;prop,102|9833</v>
      </c>
    </row>
    <row r="73" spans="1:36">
      <c r="A73" s="51" t="s">
        <v>382</v>
      </c>
      <c r="B73" s="52">
        <v>71</v>
      </c>
      <c r="C73" s="52">
        <v>1</v>
      </c>
      <c r="D73" s="50" t="str">
        <f>怪物产出!W74</f>
        <v>item,101;item,200</v>
      </c>
      <c r="E73" s="50">
        <f>产出设定!$C$20</f>
        <v>50</v>
      </c>
      <c r="F73" s="50">
        <f>怪物产出!E74</f>
        <v>201</v>
      </c>
      <c r="G73" s="50">
        <f>怪物产出!F74</f>
        <v>335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prop,102|9960;prop,103|40</v>
      </c>
    </row>
    <row r="74" spans="1:36">
      <c r="A74" s="51" t="s">
        <v>383</v>
      </c>
      <c r="B74" s="52">
        <v>72</v>
      </c>
      <c r="C74" s="52">
        <v>1</v>
      </c>
      <c r="D74" s="50" t="str">
        <f>怪物产出!W75</f>
        <v>item,101;item,200</v>
      </c>
      <c r="E74" s="50">
        <f>产出设定!$C$20</f>
        <v>50</v>
      </c>
      <c r="F74" s="50">
        <f>怪物产出!E75</f>
        <v>204</v>
      </c>
      <c r="G74" s="50">
        <f>怪物产出!F75</f>
        <v>340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prop,102|9800;prop,103|200</v>
      </c>
    </row>
    <row r="75" spans="1:36">
      <c r="A75" s="51" t="s">
        <v>384</v>
      </c>
      <c r="B75" s="52">
        <v>73</v>
      </c>
      <c r="C75" s="52">
        <v>1</v>
      </c>
      <c r="D75" s="50" t="str">
        <f>怪物产出!W76</f>
        <v>item,101;item,200</v>
      </c>
      <c r="E75" s="50">
        <f>产出设定!$C$20</f>
        <v>50</v>
      </c>
      <c r="F75" s="50">
        <f>怪物产出!E76</f>
        <v>207</v>
      </c>
      <c r="G75" s="50">
        <f>怪物产出!F76</f>
        <v>345</v>
      </c>
      <c r="H75" s="50" t="str">
        <f>怪物产出!T76</f>
        <v>pack,10073;pack,1233;pack,401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prop,102|9660;prop,103|340</v>
      </c>
    </row>
    <row r="76" spans="1:36">
      <c r="A76" s="51" t="s">
        <v>385</v>
      </c>
      <c r="B76" s="52">
        <v>74</v>
      </c>
      <c r="C76" s="52">
        <v>1</v>
      </c>
      <c r="D76" s="50" t="str">
        <f>怪物产出!W77</f>
        <v>item,101;item,200</v>
      </c>
      <c r="E76" s="50">
        <f>产出设定!$C$20</f>
        <v>50</v>
      </c>
      <c r="F76" s="50">
        <f>怪物产出!E77</f>
        <v>210</v>
      </c>
      <c r="G76" s="50">
        <f>怪物产出!F77</f>
        <v>350</v>
      </c>
      <c r="H76" s="50" t="str">
        <f>怪物产出!T77</f>
        <v>pack,10074;pack,1233;pack,401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prop,102|9500;prop,103|500</v>
      </c>
    </row>
    <row r="77" spans="1:36">
      <c r="A77" s="51" t="s">
        <v>386</v>
      </c>
      <c r="B77" s="52">
        <v>75</v>
      </c>
      <c r="C77" s="52">
        <v>1</v>
      </c>
      <c r="D77" s="50" t="str">
        <f>怪物产出!W78</f>
        <v>item,101;item,200</v>
      </c>
      <c r="E77" s="50">
        <f>产出设定!$C$20</f>
        <v>50</v>
      </c>
      <c r="F77" s="50">
        <f>怪物产出!E78</f>
        <v>213</v>
      </c>
      <c r="G77" s="50">
        <f>怪物产出!F78</f>
        <v>355</v>
      </c>
      <c r="H77" s="50" t="str">
        <f>怪物产出!T78</f>
        <v>pack,10075;pack,1233;pack,401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prop,102|9360;prop,103|640</v>
      </c>
    </row>
    <row r="78" spans="1:36">
      <c r="A78" s="51" t="s">
        <v>387</v>
      </c>
      <c r="B78" s="52">
        <v>76</v>
      </c>
      <c r="C78" s="52">
        <v>1</v>
      </c>
      <c r="D78" s="50" t="str">
        <f>怪物产出!W79</f>
        <v>item,101;item,200</v>
      </c>
      <c r="E78" s="50">
        <f>产出设定!$C$20</f>
        <v>50</v>
      </c>
      <c r="F78" s="50">
        <f>怪物产出!E79</f>
        <v>216</v>
      </c>
      <c r="G78" s="50">
        <f>怪物产出!F79</f>
        <v>360</v>
      </c>
      <c r="H78" s="50" t="str">
        <f>怪物产出!T79</f>
        <v>pack,10076;pack,1233;pack,401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prop,102|9200;prop,103|800</v>
      </c>
    </row>
    <row r="79" spans="1:36">
      <c r="A79" s="51" t="s">
        <v>388</v>
      </c>
      <c r="B79" s="52">
        <v>77</v>
      </c>
      <c r="C79" s="52">
        <v>1</v>
      </c>
      <c r="D79" s="50" t="str">
        <f>怪物产出!W80</f>
        <v>item,101;item,200</v>
      </c>
      <c r="E79" s="50">
        <f>产出设定!$C$20</f>
        <v>50</v>
      </c>
      <c r="F79" s="50">
        <f>怪物产出!E80</f>
        <v>220</v>
      </c>
      <c r="G79" s="50">
        <f>怪物产出!F80</f>
        <v>367</v>
      </c>
      <c r="H79" s="50" t="str">
        <f>怪物产出!T80</f>
        <v>pack,10077;pack,1234;pack,401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200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prop,102|9000;prop,103|1000</v>
      </c>
    </row>
    <row r="80" spans="1:36">
      <c r="A80" s="51" t="s">
        <v>389</v>
      </c>
      <c r="B80" s="52">
        <v>78</v>
      </c>
      <c r="C80" s="52">
        <v>1</v>
      </c>
      <c r="D80" s="50" t="str">
        <f>怪物产出!W81</f>
        <v>item,101;item,200</v>
      </c>
      <c r="E80" s="50">
        <f>产出设定!$C$20</f>
        <v>50</v>
      </c>
      <c r="F80" s="50">
        <f>怪物产出!E81</f>
        <v>224</v>
      </c>
      <c r="G80" s="50">
        <f>怪物产出!F81</f>
        <v>373</v>
      </c>
      <c r="H80" s="50" t="str">
        <f>怪物产出!T81</f>
        <v>pack,10078;pack,1234;pack,401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200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prop,102|8800;prop,103|1200</v>
      </c>
    </row>
    <row r="81" spans="1:36">
      <c r="A81" s="51" t="s">
        <v>390</v>
      </c>
      <c r="B81" s="52">
        <v>79</v>
      </c>
      <c r="C81" s="52">
        <v>1</v>
      </c>
      <c r="D81" s="50" t="str">
        <f>怪物产出!W82</f>
        <v>item,101;item,200</v>
      </c>
      <c r="E81" s="50">
        <f>产出设定!$C$20</f>
        <v>50</v>
      </c>
      <c r="F81" s="50">
        <f>怪物产出!E82</f>
        <v>228</v>
      </c>
      <c r="G81" s="50">
        <f>怪物产出!F82</f>
        <v>380</v>
      </c>
      <c r="H81" s="50" t="str">
        <f>怪物产出!T82</f>
        <v>pack,10079;pack,1234;pack,401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200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prop,102|8600;prop,103|1400</v>
      </c>
    </row>
    <row r="82" spans="1:36">
      <c r="A82" s="51" t="s">
        <v>391</v>
      </c>
      <c r="B82" s="52">
        <v>80</v>
      </c>
      <c r="C82" s="52">
        <v>1</v>
      </c>
      <c r="D82" s="50" t="str">
        <f>怪物产出!W83</f>
        <v>item,101;item,200</v>
      </c>
      <c r="E82" s="50">
        <f>产出设定!$C$20</f>
        <v>50</v>
      </c>
      <c r="F82" s="50">
        <f>怪物产出!E83</f>
        <v>228</v>
      </c>
      <c r="G82" s="50">
        <f>怪物产出!F83</f>
        <v>380</v>
      </c>
      <c r="H82" s="50" t="str">
        <f>怪物产出!T83</f>
        <v>pack,10080;pack,1234;pack,401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200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prop,102|8600;prop,103|1400</v>
      </c>
    </row>
    <row r="83" spans="1:36">
      <c r="A83" s="51" t="s">
        <v>392</v>
      </c>
      <c r="B83" s="52">
        <v>81</v>
      </c>
      <c r="C83" s="52">
        <v>1</v>
      </c>
      <c r="D83" s="50" t="str">
        <f>怪物产出!W84</f>
        <v>item,101;item,200</v>
      </c>
      <c r="E83" s="50">
        <f>产出设定!$C$20</f>
        <v>50</v>
      </c>
      <c r="F83" s="50">
        <f>怪物产出!E84</f>
        <v>228</v>
      </c>
      <c r="G83" s="50">
        <f>怪物产出!F84</f>
        <v>380</v>
      </c>
      <c r="H83" s="50" t="str">
        <f>怪物产出!T84</f>
        <v>pack,10081;pack,1234;pack,401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200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prop,102|8600;prop,103|1400</v>
      </c>
    </row>
    <row r="84" spans="1:36">
      <c r="A84" s="51" t="s">
        <v>393</v>
      </c>
      <c r="B84" s="52">
        <v>82</v>
      </c>
      <c r="C84" s="52">
        <v>1</v>
      </c>
      <c r="D84" s="50" t="str">
        <f>怪物产出!W85</f>
        <v>item,101;item,200</v>
      </c>
      <c r="E84" s="50">
        <f>产出设定!$C$20</f>
        <v>50</v>
      </c>
      <c r="F84" s="50">
        <f>怪物产出!E85</f>
        <v>228</v>
      </c>
      <c r="G84" s="50">
        <f>怪物产出!F85</f>
        <v>380</v>
      </c>
      <c r="H84" s="50" t="str">
        <f>怪物产出!T85</f>
        <v>pack,10082;pack,1234;pack,401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200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prop,102|8600;prop,103|1400</v>
      </c>
    </row>
    <row r="85" spans="1:36">
      <c r="A85" s="51" t="s">
        <v>394</v>
      </c>
      <c r="B85" s="52">
        <v>83</v>
      </c>
      <c r="C85" s="52">
        <v>1</v>
      </c>
      <c r="D85" s="50" t="str">
        <f>怪物产出!W86</f>
        <v>item,101;item,200</v>
      </c>
      <c r="E85" s="50">
        <f>产出设定!$C$20</f>
        <v>50</v>
      </c>
      <c r="F85" s="50">
        <f>怪物产出!E86</f>
        <v>228</v>
      </c>
      <c r="G85" s="50">
        <f>怪物产出!F86</f>
        <v>380</v>
      </c>
      <c r="H85" s="50" t="str">
        <f>怪物产出!T86</f>
        <v>pack,10083;pack,1234;pack,401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200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prop,102|8600;prop,103|1400</v>
      </c>
    </row>
    <row r="86" spans="1:36">
      <c r="A86" s="51" t="s">
        <v>395</v>
      </c>
      <c r="B86" s="52">
        <v>84</v>
      </c>
      <c r="C86" s="52">
        <v>1</v>
      </c>
      <c r="D86" s="50" t="str">
        <f>怪物产出!W87</f>
        <v>item,101;item,200</v>
      </c>
      <c r="E86" s="50">
        <f>产出设定!$C$20</f>
        <v>50</v>
      </c>
      <c r="F86" s="50">
        <f>怪物产出!E87</f>
        <v>228</v>
      </c>
      <c r="G86" s="50">
        <f>怪物产出!F87</f>
        <v>380</v>
      </c>
      <c r="H86" s="50" t="str">
        <f>怪物产出!T87</f>
        <v>pack,10084;pack,1234;pack,401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200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prop,102|8600;prop,103|1400</v>
      </c>
    </row>
    <row r="87" spans="1:36">
      <c r="A87" s="51" t="s">
        <v>396</v>
      </c>
      <c r="B87" s="52">
        <v>85</v>
      </c>
      <c r="C87" s="52">
        <v>1</v>
      </c>
      <c r="D87" s="50" t="str">
        <f>怪物产出!W88</f>
        <v>item,101;item,200</v>
      </c>
      <c r="E87" s="50">
        <f>产出设定!$C$20</f>
        <v>50</v>
      </c>
      <c r="F87" s="50">
        <f>怪物产出!E88</f>
        <v>228</v>
      </c>
      <c r="G87" s="50">
        <f>怪物产出!F88</f>
        <v>380</v>
      </c>
      <c r="H87" s="50" t="str">
        <f>怪物产出!T88</f>
        <v>pack,10085;pack,1234;pack,401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200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prop,102|8600;prop,103|1400</v>
      </c>
    </row>
    <row r="88" spans="1:36">
      <c r="A88" s="51" t="s">
        <v>397</v>
      </c>
      <c r="B88" s="52">
        <v>86</v>
      </c>
      <c r="C88" s="52">
        <v>1</v>
      </c>
      <c r="D88" s="50" t="str">
        <f>怪物产出!W89</f>
        <v>item,101;item,200</v>
      </c>
      <c r="E88" s="50">
        <f>产出设定!$C$20</f>
        <v>50</v>
      </c>
      <c r="F88" s="50">
        <f>怪物产出!E89</f>
        <v>228</v>
      </c>
      <c r="G88" s="50">
        <f>怪物产出!F89</f>
        <v>380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prop,102|8600;prop,103|1400</v>
      </c>
    </row>
    <row r="89" spans="1:36">
      <c r="A89" s="51" t="s">
        <v>398</v>
      </c>
      <c r="B89" s="52">
        <v>87</v>
      </c>
      <c r="C89" s="52">
        <v>1</v>
      </c>
      <c r="D89" s="50" t="str">
        <f>怪物产出!W90</f>
        <v>item,101;item,200</v>
      </c>
      <c r="E89" s="50">
        <f>产出设定!$C$20</f>
        <v>50</v>
      </c>
      <c r="F89" s="50">
        <f>怪物产出!E90</f>
        <v>228</v>
      </c>
      <c r="G89" s="50">
        <f>怪物产出!F90</f>
        <v>380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prop,102|8600;prop,103|1400</v>
      </c>
    </row>
    <row r="90" spans="1:36">
      <c r="A90" s="51" t="s">
        <v>399</v>
      </c>
      <c r="B90" s="52">
        <v>88</v>
      </c>
      <c r="C90" s="52">
        <v>1</v>
      </c>
      <c r="D90" s="50" t="str">
        <f>怪物产出!W91</f>
        <v>item,101;item,200</v>
      </c>
      <c r="E90" s="50">
        <f>产出设定!$C$20</f>
        <v>50</v>
      </c>
      <c r="F90" s="50">
        <f>怪物产出!E91</f>
        <v>228</v>
      </c>
      <c r="G90" s="50">
        <f>怪物产出!F91</f>
        <v>380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prop,102|8600;prop,103|1400</v>
      </c>
    </row>
    <row r="91" spans="1:36">
      <c r="A91" s="51" t="s">
        <v>400</v>
      </c>
      <c r="B91" s="52">
        <v>89</v>
      </c>
      <c r="C91" s="52">
        <v>1</v>
      </c>
      <c r="D91" s="50" t="str">
        <f>怪物产出!W92</f>
        <v>item,101;item,200</v>
      </c>
      <c r="E91" s="50">
        <f>产出设定!$C$20</f>
        <v>50</v>
      </c>
      <c r="F91" s="50">
        <f>怪物产出!E92</f>
        <v>228</v>
      </c>
      <c r="G91" s="50">
        <f>怪物产出!F92</f>
        <v>380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prop,102|8600;prop,103|1400</v>
      </c>
    </row>
    <row r="92" spans="1:36">
      <c r="A92" s="51" t="s">
        <v>401</v>
      </c>
      <c r="B92" s="52">
        <v>90</v>
      </c>
      <c r="C92" s="52">
        <v>1</v>
      </c>
      <c r="D92" s="50" t="str">
        <f>怪物产出!W93</f>
        <v>item,101;item,200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</row>
    <row r="93" spans="1:36">
      <c r="A93" s="51" t="s">
        <v>402</v>
      </c>
      <c r="B93" s="52">
        <v>91</v>
      </c>
      <c r="C93" s="52">
        <v>1</v>
      </c>
      <c r="D93" s="50" t="str">
        <f>怪物产出!W94</f>
        <v>item,101;item,200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</row>
    <row r="94" spans="1:36">
      <c r="A94" s="51" t="s">
        <v>403</v>
      </c>
      <c r="B94" s="52">
        <v>92</v>
      </c>
      <c r="C94" s="52">
        <v>1</v>
      </c>
      <c r="D94" s="50" t="str">
        <f>怪物产出!W95</f>
        <v>item,101;item,200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</row>
    <row r="95" spans="1:36">
      <c r="A95" s="51" t="s">
        <v>404</v>
      </c>
      <c r="B95" s="52">
        <v>93</v>
      </c>
      <c r="C95" s="52">
        <v>1</v>
      </c>
      <c r="D95" s="50" t="str">
        <f>怪物产出!W96</f>
        <v>item,101;item,200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</row>
    <row r="96" spans="1:36">
      <c r="A96" s="51" t="s">
        <v>405</v>
      </c>
      <c r="B96" s="52">
        <v>94</v>
      </c>
      <c r="C96" s="52">
        <v>1</v>
      </c>
      <c r="D96" s="50" t="str">
        <f>怪物产出!W97</f>
        <v>item,101;item,200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</row>
    <row r="97" spans="1:36">
      <c r="A97" s="51" t="s">
        <v>406</v>
      </c>
      <c r="B97" s="52">
        <v>95</v>
      </c>
      <c r="C97" s="52">
        <v>1</v>
      </c>
      <c r="D97" s="50" t="str">
        <f>怪物产出!W98</f>
        <v>item,101;item,200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</row>
    <row r="98" spans="1:36">
      <c r="A98" s="51" t="s">
        <v>407</v>
      </c>
      <c r="B98" s="52">
        <v>96</v>
      </c>
      <c r="C98" s="52">
        <v>1</v>
      </c>
      <c r="D98" s="50" t="str">
        <f>怪物产出!W99</f>
        <v>item,101;item,200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</row>
    <row r="99" spans="1:36">
      <c r="A99" s="51" t="s">
        <v>408</v>
      </c>
      <c r="B99" s="52">
        <v>97</v>
      </c>
      <c r="C99" s="52">
        <v>1</v>
      </c>
      <c r="D99" s="50" t="str">
        <f>怪物产出!W100</f>
        <v>item,101;item,200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</row>
    <row r="100" spans="1:36">
      <c r="A100" s="51" t="s">
        <v>409</v>
      </c>
      <c r="B100" s="52">
        <v>98</v>
      </c>
      <c r="C100" s="52">
        <v>1</v>
      </c>
      <c r="D100" s="50" t="str">
        <f>怪物产出!W101</f>
        <v>item,101;item,200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</row>
    <row r="101" spans="1:36">
      <c r="A101" s="51" t="s">
        <v>410</v>
      </c>
      <c r="B101" s="52">
        <v>99</v>
      </c>
      <c r="C101" s="52">
        <v>1</v>
      </c>
      <c r="D101" s="50" t="str">
        <f>怪物产出!W102</f>
        <v>item,101;item,200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</row>
    <row r="102" spans="1:36">
      <c r="A102" s="51" t="s">
        <v>411</v>
      </c>
      <c r="B102" s="52">
        <v>100</v>
      </c>
      <c r="C102" s="52">
        <v>1</v>
      </c>
      <c r="D102" s="50" t="str">
        <f>怪物产出!W103</f>
        <v>item,101;item,200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</row>
    <row r="103" spans="1:36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60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pack,304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prop,101|9167;prop,102|833</v>
      </c>
    </row>
    <row r="104" spans="1:36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64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pack,304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prop,101|8667;prop,102|1333</v>
      </c>
    </row>
    <row r="105" spans="1:36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68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pack,304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prop,101|8167;prop,102|1833</v>
      </c>
    </row>
    <row r="106" spans="1:36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72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pack,304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prop,101|7667;prop,102|2333</v>
      </c>
    </row>
    <row r="107" spans="1:36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76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pack,304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prop,101|7167;prop,102|2833</v>
      </c>
    </row>
    <row r="108" spans="1:36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76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pack,304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prop,101|7167;prop,102|2833</v>
      </c>
    </row>
    <row r="109" spans="1:36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80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pack,304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prop,101|6667;prop,102|3333</v>
      </c>
    </row>
    <row r="110" spans="1:36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80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pack,304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prop,101|6667;prop,102|3333</v>
      </c>
    </row>
    <row r="111" spans="1:36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80</v>
      </c>
      <c r="G111" s="50">
        <f t="shared" si="20"/>
        <v>133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pack,304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prop,101|6667;prop,102|3333</v>
      </c>
    </row>
    <row r="112" spans="1:36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84</v>
      </c>
      <c r="G112" s="50">
        <f t="shared" si="21"/>
        <v>140</v>
      </c>
      <c r="H112" s="50" t="str">
        <f t="shared" si="21"/>
        <v>pack,10010;pack,1222;pack,401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50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pack,304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prop,101|6167;prop,102|3833</v>
      </c>
    </row>
    <row r="113" spans="1:36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87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pack,304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prop,101|5834;prop,102|4166</v>
      </c>
    </row>
    <row r="114" spans="1:36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87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pack,304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prop,101|5834;prop,102|4166</v>
      </c>
    </row>
    <row r="115" spans="1:36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90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pack,304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prop,101|5434;prop,102|4566</v>
      </c>
    </row>
    <row r="116" spans="1:36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90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pack,304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prop,101|5434;prop,102|4566</v>
      </c>
    </row>
    <row r="117" spans="1:36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90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pack,304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prop,101|5434;prop,102|4566</v>
      </c>
    </row>
    <row r="118" spans="1:36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90</v>
      </c>
      <c r="G118" s="50">
        <f t="shared" si="27"/>
        <v>150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pack,304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prop,101|5434;prop,102|4566</v>
      </c>
    </row>
    <row r="119" spans="1:36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93</v>
      </c>
      <c r="G119" s="50">
        <f t="shared" si="28"/>
        <v>155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pack,304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prop,101|5100;prop,102|4900</v>
      </c>
    </row>
    <row r="120" spans="1:36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96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pack,304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prop,101|4667;prop,102|5333</v>
      </c>
    </row>
    <row r="121" spans="1:36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96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pack,304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prop,101|4667;prop,102|5333</v>
      </c>
    </row>
    <row r="122" spans="1:36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96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pack,304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prop,101|4667;prop,102|5333</v>
      </c>
    </row>
    <row r="123" spans="1:36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96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pack,304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prop,101|4667;prop,102|5333</v>
      </c>
    </row>
    <row r="124" spans="1:36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96</v>
      </c>
      <c r="G124" s="50">
        <f t="shared" si="33"/>
        <v>160</v>
      </c>
      <c r="H124" s="50" t="str">
        <f t="shared" si="33"/>
        <v>pack,10022;pack,1223;pack,401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prop,103,2</v>
      </c>
      <c r="O124" s="50" t="str">
        <f>随机目标!DB63</f>
        <v>prop,103,2</v>
      </c>
      <c r="P124" s="50">
        <f>随机目标!DC63</f>
        <v>75</v>
      </c>
      <c r="Q124" s="50">
        <v>1</v>
      </c>
      <c r="R124" s="50" t="str">
        <f t="shared" si="7"/>
        <v>prop_103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pack,304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prop,101|4667;prop,102|5333</v>
      </c>
    </row>
    <row r="125" spans="1:36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99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pack,304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prop,101|4334;prop,102|5666</v>
      </c>
    </row>
    <row r="126" spans="1:36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99</v>
      </c>
      <c r="G126" s="50">
        <f t="shared" si="35"/>
        <v>165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pack,304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prop,101|4334;prop,102|5666</v>
      </c>
    </row>
    <row r="127" spans="1:36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pack,304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</row>
    <row r="128" spans="1:36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pack,304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</row>
    <row r="129" spans="1:36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102</v>
      </c>
      <c r="G129" s="50">
        <f t="shared" si="38"/>
        <v>170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pack,304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prop,101|3934;prop,102|6066</v>
      </c>
    </row>
    <row r="130" spans="1:36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pack,304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</row>
    <row r="131" spans="1:36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pack,304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</row>
    <row r="132" spans="1:36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pack,304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</row>
    <row r="133" spans="1:36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105</v>
      </c>
      <c r="G133" s="50">
        <f t="shared" si="45"/>
        <v>175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pack,304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prop,101|3600;prop,102|6400</v>
      </c>
    </row>
    <row r="134" spans="1:36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pack,304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</row>
    <row r="135" spans="1:36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pack,304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</row>
    <row r="136" spans="1:36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108</v>
      </c>
      <c r="G136" s="50">
        <f t="shared" si="48"/>
        <v>180</v>
      </c>
      <c r="H136" s="50" t="str">
        <f t="shared" si="48"/>
        <v>pack,10034;pack,1224;pack,401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pack,304</v>
      </c>
      <c r="Y136" s="50" t="str">
        <f>随机目标!CY75</f>
        <v>item,104</v>
      </c>
      <c r="Z136" s="50">
        <f>随机目标!CZ75</f>
        <v>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prop,101|3167;prop,102|6833</v>
      </c>
    </row>
    <row r="137" spans="1:36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pack,304</v>
      </c>
      <c r="Y137" s="50" t="str">
        <f>随机目标!CY76</f>
        <v>item,104</v>
      </c>
      <c r="Z137" s="50">
        <f>随机目标!CZ76</f>
        <v>5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</row>
    <row r="138" spans="1:36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pack,304</v>
      </c>
      <c r="Y138" s="50" t="str">
        <f>随机目标!CY77</f>
        <v>item,104</v>
      </c>
      <c r="Z138" s="50">
        <f>随机目标!CZ77</f>
        <v>5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</row>
    <row r="139" spans="1:36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111</v>
      </c>
      <c r="G139" s="50">
        <f t="shared" si="51"/>
        <v>185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pack,304</v>
      </c>
      <c r="Y139" s="50" t="str">
        <f>随机目标!CY78</f>
        <v>item,104</v>
      </c>
      <c r="Z139" s="50">
        <f>随机目标!CZ78</f>
        <v>5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prop,101|2834;prop,102|7166</v>
      </c>
    </row>
    <row r="140" spans="1:36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114</v>
      </c>
      <c r="G140" s="50">
        <f t="shared" si="52"/>
        <v>190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pack,304</v>
      </c>
      <c r="Y140" s="50" t="str">
        <f>随机目标!CY79</f>
        <v>item,104</v>
      </c>
      <c r="Z140" s="50">
        <f>随机目标!CZ79</f>
        <v>5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prop,101|2434;prop,102|7566</v>
      </c>
    </row>
    <row r="141" spans="1:36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117</v>
      </c>
      <c r="G141" s="50">
        <f t="shared" si="53"/>
        <v>195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pack,304</v>
      </c>
      <c r="Y141" s="50" t="str">
        <f>随机目标!CY80</f>
        <v>item,104</v>
      </c>
      <c r="Z141" s="50">
        <f>随机目标!CZ80</f>
        <v>5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prop,101|2100;prop,102|7900</v>
      </c>
    </row>
    <row r="142" spans="1:36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pack,304</v>
      </c>
      <c r="Y142" s="50" t="str">
        <f>随机目标!CY81</f>
        <v>item,104</v>
      </c>
      <c r="Z142" s="50">
        <f>随机目标!CZ81</f>
        <v>5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</row>
    <row r="143" spans="1:36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item,101;item,200</v>
      </c>
      <c r="E143" s="50">
        <f>产出设定!$C$20</f>
        <v>50</v>
      </c>
      <c r="F143" s="50">
        <f t="shared" si="55"/>
        <v>120</v>
      </c>
      <c r="G143" s="50">
        <f t="shared" si="55"/>
        <v>200</v>
      </c>
      <c r="H143" s="50" t="str">
        <f t="shared" si="55"/>
        <v>pack,10041;pack,1225;pack,401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prop,104,1</v>
      </c>
      <c r="O143" s="50" t="str">
        <f>随机目标!DB82</f>
        <v>prop,104,1</v>
      </c>
      <c r="P143" s="50">
        <f>随机目标!DC82</f>
        <v>75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pack,304</v>
      </c>
      <c r="Y143" s="50" t="str">
        <f>随机目标!CY82</f>
        <v>item,104</v>
      </c>
      <c r="Z143" s="50">
        <f>随机目标!CZ82</f>
        <v>5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prop,101|1667;prop,102|8333</v>
      </c>
    </row>
    <row r="144" spans="1:36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item,101;item,200</v>
      </c>
      <c r="E144" s="50">
        <f>产出设定!$C$20</f>
        <v>50</v>
      </c>
      <c r="F144" s="50">
        <f t="shared" si="56"/>
        <v>120</v>
      </c>
      <c r="G144" s="50">
        <f t="shared" si="56"/>
        <v>200</v>
      </c>
      <c r="H144" s="50" t="str">
        <f t="shared" si="56"/>
        <v>pack,10042;pack,1225;pack,401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prop,104,1</v>
      </c>
      <c r="O144" s="50" t="str">
        <f>随机目标!DB83</f>
        <v>prop,104,1</v>
      </c>
      <c r="P144" s="50">
        <f>随机目标!DC83</f>
        <v>75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pack,304</v>
      </c>
      <c r="Y144" s="50" t="str">
        <f>随机目标!CY83</f>
        <v>item,104</v>
      </c>
      <c r="Z144" s="50">
        <f>随机目标!CZ83</f>
        <v>5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prop,101|1667;prop,102|8333</v>
      </c>
    </row>
    <row r="145" spans="1:36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item,101;item,200</v>
      </c>
      <c r="E145" s="50">
        <f>产出设定!$C$20</f>
        <v>50</v>
      </c>
      <c r="F145" s="50">
        <f t="shared" si="57"/>
        <v>123</v>
      </c>
      <c r="G145" s="50">
        <f t="shared" si="57"/>
        <v>205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pack,304</v>
      </c>
      <c r="Y145" s="50" t="str">
        <f>随机目标!CY84</f>
        <v>item,104</v>
      </c>
      <c r="Z145" s="50">
        <f>随机目标!CZ84</f>
        <v>5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prop,101|1334;prop,102|8666</v>
      </c>
    </row>
    <row r="146" spans="1:36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item,101;item,200</v>
      </c>
      <c r="E146" s="50">
        <f>产出设定!$C$20</f>
        <v>50</v>
      </c>
      <c r="F146" s="50">
        <f t="shared" si="58"/>
        <v>126</v>
      </c>
      <c r="G146" s="50">
        <f t="shared" si="58"/>
        <v>210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pack,304</v>
      </c>
      <c r="Y146" s="50" t="str">
        <f>随机目标!CY85</f>
        <v>item,104</v>
      </c>
      <c r="Z146" s="50">
        <f>随机目标!CZ85</f>
        <v>5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prop,101|934;prop,102|9066</v>
      </c>
    </row>
    <row r="147" spans="1:36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item,101;item,200</v>
      </c>
      <c r="E147" s="50">
        <f>产出设定!$C$20</f>
        <v>50</v>
      </c>
      <c r="F147" s="50">
        <f t="shared" si="59"/>
        <v>129</v>
      </c>
      <c r="G147" s="50">
        <f t="shared" si="59"/>
        <v>215</v>
      </c>
      <c r="H147" s="50" t="str">
        <f t="shared" si="59"/>
        <v>pack,10045;pack,1226;pack,401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pack,304</v>
      </c>
      <c r="Y147" s="50" t="str">
        <f>随机目标!CY86</f>
        <v>item,104</v>
      </c>
      <c r="Z147" s="50">
        <f>随机目标!CZ86</f>
        <v>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prop,101|600;prop,102|9400</v>
      </c>
    </row>
    <row r="148" spans="1:36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item,101;item,200</v>
      </c>
      <c r="E148" s="50">
        <f>产出设定!$C$20</f>
        <v>50</v>
      </c>
      <c r="F148" s="50">
        <f t="shared" si="60"/>
        <v>132</v>
      </c>
      <c r="G148" s="50">
        <f t="shared" si="60"/>
        <v>220</v>
      </c>
      <c r="H148" s="50" t="str">
        <f t="shared" si="60"/>
        <v>pack,10046;pack,1226;pack,401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pack,304</v>
      </c>
      <c r="Y148" s="50" t="str">
        <f>随机目标!CY87</f>
        <v>item,104</v>
      </c>
      <c r="Z148" s="50">
        <f>随机目标!CZ87</f>
        <v>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prop,101|167;prop,102|9833</v>
      </c>
    </row>
    <row r="149" spans="1:36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item,101;item,200</v>
      </c>
      <c r="E149" s="50">
        <f>产出设定!$C$20</f>
        <v>50</v>
      </c>
      <c r="F149" s="50">
        <f t="shared" si="61"/>
        <v>136</v>
      </c>
      <c r="G149" s="50">
        <f t="shared" si="61"/>
        <v>227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pack,304</v>
      </c>
      <c r="Y149" s="50" t="str">
        <f>随机目标!CY88</f>
        <v>item,104</v>
      </c>
      <c r="Z149" s="50">
        <f>随机目标!CZ88</f>
        <v>8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prop,102|9800;prop,103|200</v>
      </c>
    </row>
    <row r="150" spans="1:36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item,101;item,200</v>
      </c>
      <c r="E150" s="50">
        <f>产出设定!$C$20</f>
        <v>50</v>
      </c>
      <c r="F150" s="50">
        <f t="shared" si="62"/>
        <v>140</v>
      </c>
      <c r="G150" s="50">
        <f t="shared" si="62"/>
        <v>233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pack,304</v>
      </c>
      <c r="Y150" s="50" t="str">
        <f>随机目标!CY89</f>
        <v>item,104</v>
      </c>
      <c r="Z150" s="50">
        <f>随机目标!CZ89</f>
        <v>8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prop,102|9500;prop,103|500</v>
      </c>
    </row>
    <row r="151" spans="1:36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item,101;item,200</v>
      </c>
      <c r="E151" s="50">
        <f>产出设定!$C$20</f>
        <v>50</v>
      </c>
      <c r="F151" s="50">
        <f t="shared" si="63"/>
        <v>140</v>
      </c>
      <c r="G151" s="50">
        <f t="shared" si="63"/>
        <v>233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pack,304</v>
      </c>
      <c r="Y151" s="50" t="str">
        <f>随机目标!CY90</f>
        <v>item,104</v>
      </c>
      <c r="Z151" s="50">
        <f>随机目标!CZ90</f>
        <v>8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prop,102|9500;prop,103|500</v>
      </c>
    </row>
    <row r="152" spans="1:36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item,101;item,200</v>
      </c>
      <c r="E152" s="50">
        <f>产出设定!$C$20</f>
        <v>50</v>
      </c>
      <c r="F152" s="50">
        <f t="shared" si="64"/>
        <v>144</v>
      </c>
      <c r="G152" s="50">
        <f t="shared" si="64"/>
        <v>240</v>
      </c>
      <c r="H152" s="50" t="str">
        <f t="shared" si="64"/>
        <v>pack,10050;pack,1227;pack,401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prop,104,2</v>
      </c>
      <c r="O152" s="50" t="str">
        <f>随机目标!DB91</f>
        <v>prop,104,2</v>
      </c>
      <c r="P152" s="50">
        <f>随机目标!DC91</f>
        <v>100</v>
      </c>
      <c r="Q152" s="50">
        <v>1</v>
      </c>
      <c r="R152" s="50" t="str">
        <f t="shared" si="7"/>
        <v>prop_104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pack,304</v>
      </c>
      <c r="Y152" s="50" t="str">
        <f>随机目标!CY91</f>
        <v>item,104</v>
      </c>
      <c r="Z152" s="50">
        <f>随机目标!CZ91</f>
        <v>8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prop,102|9200;prop,103|800</v>
      </c>
    </row>
    <row r="153" spans="1:36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item,101;item,200</v>
      </c>
      <c r="E153" s="50">
        <f>产出设定!$C$20</f>
        <v>50</v>
      </c>
      <c r="F153" s="50">
        <f t="shared" si="65"/>
        <v>144</v>
      </c>
      <c r="G153" s="50">
        <f t="shared" si="65"/>
        <v>240</v>
      </c>
      <c r="H153" s="50" t="str">
        <f t="shared" si="65"/>
        <v>pack,10051;pack,1227;pack,401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prop,104,2</v>
      </c>
      <c r="O153" s="50" t="str">
        <f>随机目标!DB92</f>
        <v>prop,104,2</v>
      </c>
      <c r="P153" s="50">
        <f>随机目标!DC92</f>
        <v>100</v>
      </c>
      <c r="Q153" s="50">
        <v>1</v>
      </c>
      <c r="R153" s="50" t="str">
        <f t="shared" si="7"/>
        <v>prop_104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pack,304</v>
      </c>
      <c r="Y153" s="50" t="str">
        <f>随机目标!CY92</f>
        <v>item,104</v>
      </c>
      <c r="Z153" s="50">
        <f>随机目标!CZ92</f>
        <v>8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prop,102|9200;prop,103|800</v>
      </c>
    </row>
    <row r="154" spans="1:36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item,101;item,200</v>
      </c>
      <c r="E154" s="50">
        <f>产出设定!$C$20</f>
        <v>50</v>
      </c>
      <c r="F154" s="50">
        <f t="shared" si="66"/>
        <v>148</v>
      </c>
      <c r="G154" s="50">
        <f t="shared" si="66"/>
        <v>247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pack,304</v>
      </c>
      <c r="Y154" s="50" t="str">
        <f>随机目标!CY93</f>
        <v>item,104</v>
      </c>
      <c r="Z154" s="50">
        <f>随机目标!CZ93</f>
        <v>8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prop,102|8900;prop,103|1100</v>
      </c>
    </row>
    <row r="155" spans="1:36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item,101;item,200</v>
      </c>
      <c r="E155" s="50">
        <f>产出设定!$C$20</f>
        <v>50</v>
      </c>
      <c r="F155" s="50">
        <f t="shared" si="67"/>
        <v>152</v>
      </c>
      <c r="G155" s="50">
        <f t="shared" si="67"/>
        <v>253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pack,304</v>
      </c>
      <c r="Y155" s="50" t="str">
        <f>随机目标!CY94</f>
        <v>item,104</v>
      </c>
      <c r="Z155" s="50">
        <f>随机目标!CZ94</f>
        <v>8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prop,102|8600;prop,103|1400</v>
      </c>
    </row>
    <row r="156" spans="1:36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item,101;item,200</v>
      </c>
      <c r="E156" s="50">
        <f>产出设定!$C$20</f>
        <v>50</v>
      </c>
      <c r="F156" s="50">
        <f t="shared" si="68"/>
        <v>152</v>
      </c>
      <c r="G156" s="50">
        <f t="shared" si="68"/>
        <v>253</v>
      </c>
      <c r="H156" s="50" t="str">
        <f t="shared" si="68"/>
        <v>pack,10054;pack,1228;pack,401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pack,304</v>
      </c>
      <c r="Y156" s="50" t="str">
        <f>随机目标!CY95</f>
        <v>item,104</v>
      </c>
      <c r="Z156" s="50">
        <f>随机目标!CZ95</f>
        <v>8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prop,102|8600;prop,103|1400</v>
      </c>
    </row>
    <row r="157" spans="1:36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item,101;item,200</v>
      </c>
      <c r="E157" s="50">
        <f>产出设定!$C$20</f>
        <v>50</v>
      </c>
      <c r="F157" s="50">
        <f t="shared" si="69"/>
        <v>152</v>
      </c>
      <c r="G157" s="50">
        <f t="shared" si="69"/>
        <v>253</v>
      </c>
      <c r="H157" s="50" t="str">
        <f t="shared" si="69"/>
        <v>pack,10055;pack,1228;pack,401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pack,304</v>
      </c>
      <c r="Y157" s="50" t="str">
        <f>随机目标!CY96</f>
        <v>item,104</v>
      </c>
      <c r="Z157" s="50">
        <f>随机目标!CZ96</f>
        <v>8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prop,102|8600;prop,103|1400</v>
      </c>
    </row>
    <row r="158" spans="1:36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item,101;item,200</v>
      </c>
      <c r="E158" s="50">
        <f>产出设定!$C$20</f>
        <v>50</v>
      </c>
      <c r="F158" s="50">
        <f t="shared" si="70"/>
        <v>156</v>
      </c>
      <c r="G158" s="50">
        <f t="shared" si="70"/>
        <v>260</v>
      </c>
      <c r="H158" s="50" t="str">
        <f t="shared" si="70"/>
        <v>pack,10056;pack,1228;pack,401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pack,304</v>
      </c>
      <c r="Y158" s="50" t="str">
        <f>随机目标!CY97</f>
        <v>item,104</v>
      </c>
      <c r="Z158" s="50">
        <f>随机目标!CZ97</f>
        <v>8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prop,102|8300;prop,103|1700</v>
      </c>
    </row>
    <row r="159" spans="1:36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item,101;item,200</v>
      </c>
      <c r="E159" s="50">
        <f>产出设定!$C$20</f>
        <v>50</v>
      </c>
      <c r="F159" s="50">
        <f t="shared" si="71"/>
        <v>160</v>
      </c>
      <c r="G159" s="50">
        <f t="shared" si="71"/>
        <v>267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pack,304</v>
      </c>
      <c r="Y159" s="50" t="str">
        <f>随机目标!CY98</f>
        <v>item,104</v>
      </c>
      <c r="Z159" s="50">
        <f>随机目标!CZ98</f>
        <v>8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prop,102|8000;prop,103|2000</v>
      </c>
    </row>
    <row r="160" spans="1:36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item,101;item,200</v>
      </c>
      <c r="E160" s="50">
        <f>产出设定!$C$20</f>
        <v>50</v>
      </c>
      <c r="F160" s="50">
        <f t="shared" si="72"/>
        <v>164</v>
      </c>
      <c r="G160" s="50">
        <f t="shared" si="72"/>
        <v>273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pack,304</v>
      </c>
      <c r="Y160" s="50" t="str">
        <f>随机目标!CY99</f>
        <v>item,104</v>
      </c>
      <c r="Z160" s="50">
        <f>随机目标!CZ99</f>
        <v>8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prop,102|7700;prop,103|2300</v>
      </c>
    </row>
    <row r="161" spans="1:36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item,101;item,200</v>
      </c>
      <c r="E161" s="50">
        <f>产出设定!$C$20</f>
        <v>50</v>
      </c>
      <c r="F161" s="50">
        <f t="shared" si="73"/>
        <v>168</v>
      </c>
      <c r="G161" s="50">
        <f t="shared" si="73"/>
        <v>280</v>
      </c>
      <c r="H161" s="50" t="str">
        <f t="shared" si="73"/>
        <v>pack,10059;pack,1229;pack,401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pack,304</v>
      </c>
      <c r="Y161" s="50" t="str">
        <f>随机目标!CY100</f>
        <v>item,104</v>
      </c>
      <c r="Z161" s="50">
        <f>随机目标!CZ100</f>
        <v>8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prop,102|7400;prop,103|2600</v>
      </c>
    </row>
    <row r="162" spans="1:36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item,101;item,200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pack,304</v>
      </c>
      <c r="Y162" s="50" t="str">
        <f>随机目标!CY101</f>
        <v>item,104</v>
      </c>
      <c r="Z162" s="50">
        <f>随机目标!CZ101</f>
        <v>10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</row>
    <row r="163" spans="1:36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item,101;item,200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pack,304</v>
      </c>
      <c r="Y163" s="50" t="str">
        <f>随机目标!CY102</f>
        <v>item,104</v>
      </c>
      <c r="Z163" s="50">
        <f>随机目标!CZ102</f>
        <v>10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</row>
    <row r="164" spans="1:36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item,101;item,200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pack,304</v>
      </c>
      <c r="Y164" s="50" t="str">
        <f>随机目标!CY103</f>
        <v>item,104</v>
      </c>
      <c r="Z164" s="50">
        <f>随机目标!CZ103</f>
        <v>10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</row>
    <row r="165" spans="1:36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item,101;item,200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pack,304</v>
      </c>
      <c r="Y165" s="50" t="str">
        <f>随机目标!CY104</f>
        <v>item,104</v>
      </c>
      <c r="Z165" s="50">
        <f>随机目标!CZ104</f>
        <v>10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</row>
    <row r="166" spans="1:36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item,101;item,200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pack,304</v>
      </c>
      <c r="Y166" s="50" t="str">
        <f>随机目标!CY105</f>
        <v>item,104</v>
      </c>
      <c r="Z166" s="50">
        <f>随机目标!CZ105</f>
        <v>10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</row>
    <row r="167" spans="1:36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item,101;item,200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pack,304</v>
      </c>
      <c r="Y167" s="50" t="str">
        <f>随机目标!CY106</f>
        <v>item,104</v>
      </c>
      <c r="Z167" s="50">
        <f>随机目标!CZ106</f>
        <v>10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</row>
    <row r="168" spans="1:36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item,101;item,200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pack,304</v>
      </c>
      <c r="Y168" s="50" t="str">
        <f>随机目标!CY107</f>
        <v>item,104</v>
      </c>
      <c r="Z168" s="50">
        <f>随机目标!CZ107</f>
        <v>10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</row>
    <row r="169" spans="1:36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item,101;item,200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pack,304</v>
      </c>
      <c r="Y169" s="50" t="str">
        <f>随机目标!CY108</f>
        <v>item,104</v>
      </c>
      <c r="Z169" s="50">
        <f>随机目标!CZ108</f>
        <v>10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</row>
    <row r="170" spans="1:36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item,101;item,200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pack,304</v>
      </c>
      <c r="Y170" s="50" t="str">
        <f>随机目标!CY109</f>
        <v>item,104</v>
      </c>
      <c r="Z170" s="50">
        <f>随机目标!CZ109</f>
        <v>10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</row>
    <row r="171" spans="1:36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item,101;item,200</v>
      </c>
      <c r="E171" s="50">
        <f>产出设定!$C$20</f>
        <v>50</v>
      </c>
      <c r="F171" s="50">
        <f t="shared" si="83"/>
        <v>195</v>
      </c>
      <c r="G171" s="50">
        <f t="shared" si="83"/>
        <v>325</v>
      </c>
      <c r="H171" s="50" t="str">
        <f t="shared" si="83"/>
        <v>pack,10069;pack,1232;pack,401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pack,304</v>
      </c>
      <c r="Y171" s="50" t="str">
        <f>随机目标!CY110</f>
        <v>item,104</v>
      </c>
      <c r="Z171" s="50">
        <f>随机目标!CZ110</f>
        <v>10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prop,102|5400;prop,103|4600</v>
      </c>
    </row>
    <row r="172" spans="1:36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item,101;item,200</v>
      </c>
      <c r="E172" s="50">
        <f>产出设定!$C$20</f>
        <v>50</v>
      </c>
      <c r="F172" s="50">
        <f t="shared" si="84"/>
        <v>198</v>
      </c>
      <c r="G172" s="50">
        <f t="shared" si="84"/>
        <v>330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pack,304</v>
      </c>
      <c r="Y172" s="50" t="str">
        <f>随机目标!CY111</f>
        <v>item,104</v>
      </c>
      <c r="Z172" s="50">
        <f>随机目标!CZ111</f>
        <v>10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prop,102|5160;prop,103|4840</v>
      </c>
    </row>
    <row r="173" spans="1:36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item,101;item,200</v>
      </c>
      <c r="E173" s="50">
        <f>产出设定!$C$20</f>
        <v>50</v>
      </c>
      <c r="F173" s="50">
        <f t="shared" si="85"/>
        <v>201</v>
      </c>
      <c r="G173" s="50">
        <f t="shared" si="85"/>
        <v>335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pack,304</v>
      </c>
      <c r="Y173" s="50" t="str">
        <f>随机目标!CY112</f>
        <v>item,104</v>
      </c>
      <c r="Z173" s="50">
        <f>随机目标!CZ112</f>
        <v>10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prop,102|4960;prop,103|5040</v>
      </c>
    </row>
    <row r="174" spans="1:36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item,101;item,200</v>
      </c>
      <c r="E174" s="50">
        <f>产出设定!$C$20</f>
        <v>50</v>
      </c>
      <c r="F174" s="50">
        <f t="shared" si="86"/>
        <v>204</v>
      </c>
      <c r="G174" s="50">
        <f t="shared" si="86"/>
        <v>340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pack,304</v>
      </c>
      <c r="Y174" s="50" t="str">
        <f>随机目标!CY113</f>
        <v>item,104</v>
      </c>
      <c r="Z174" s="50">
        <f>随机目标!CZ113</f>
        <v>10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prop,102|4700;prop,103|5300</v>
      </c>
    </row>
    <row r="175" spans="1:36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item,101;item,200</v>
      </c>
      <c r="E175" s="50">
        <f>产出设定!$C$20</f>
        <v>50</v>
      </c>
      <c r="F175" s="50">
        <f t="shared" si="87"/>
        <v>207</v>
      </c>
      <c r="G175" s="50">
        <f t="shared" si="87"/>
        <v>345</v>
      </c>
      <c r="H175" s="50" t="str">
        <f t="shared" si="87"/>
        <v>pack,10073;pack,1233;pack,401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pack,304</v>
      </c>
      <c r="Y175" s="50" t="str">
        <f>随机目标!CY114</f>
        <v>item,104</v>
      </c>
      <c r="Z175" s="50">
        <f>随机目标!CZ114</f>
        <v>10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prop,102|4500;prop,103|5500</v>
      </c>
    </row>
    <row r="176" spans="1:36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item,101;item,200</v>
      </c>
      <c r="E176" s="50">
        <f>产出设定!$C$20</f>
        <v>50</v>
      </c>
      <c r="F176" s="50">
        <f t="shared" si="88"/>
        <v>210</v>
      </c>
      <c r="G176" s="50">
        <f t="shared" si="88"/>
        <v>350</v>
      </c>
      <c r="H176" s="50" t="str">
        <f t="shared" si="88"/>
        <v>pack,10074;pack,1233;pack,401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pack,304</v>
      </c>
      <c r="Y176" s="50" t="str">
        <f>随机目标!CY115</f>
        <v>item,104</v>
      </c>
      <c r="Z176" s="50">
        <f>随机目标!CZ115</f>
        <v>10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prop,102|4260;prop,103|5740</v>
      </c>
    </row>
    <row r="177" spans="1:36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item,101;item,200</v>
      </c>
      <c r="E177" s="50">
        <f>产出设定!$C$20</f>
        <v>50</v>
      </c>
      <c r="F177" s="50">
        <f t="shared" si="89"/>
        <v>213</v>
      </c>
      <c r="G177" s="50">
        <f t="shared" si="89"/>
        <v>355</v>
      </c>
      <c r="H177" s="50" t="str">
        <f t="shared" si="89"/>
        <v>pack,10075;pack,1233;pack,401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pack,304</v>
      </c>
      <c r="Y177" s="50" t="str">
        <f>随机目标!CY116</f>
        <v>item,104</v>
      </c>
      <c r="Z177" s="50">
        <f>随机目标!CZ116</f>
        <v>10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prop,102|4060;prop,103|5940</v>
      </c>
    </row>
    <row r="178" spans="1:36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item,101;item,200</v>
      </c>
      <c r="E178" s="50">
        <f>产出设定!$C$20</f>
        <v>50</v>
      </c>
      <c r="F178" s="50">
        <f t="shared" si="90"/>
        <v>216</v>
      </c>
      <c r="G178" s="50">
        <f t="shared" si="90"/>
        <v>360</v>
      </c>
      <c r="H178" s="50" t="str">
        <f t="shared" si="90"/>
        <v>pack,10076;pack,1233;pack,401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pack,304</v>
      </c>
      <c r="Y178" s="50" t="str">
        <f>随机目标!CY117</f>
        <v>item,104</v>
      </c>
      <c r="Z178" s="50">
        <f>随机目标!CZ117</f>
        <v>10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prop,102|3800;prop,103|6200</v>
      </c>
    </row>
    <row r="179" spans="1:36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item,101;item,200</v>
      </c>
      <c r="E179" s="50">
        <f>产出设定!$C$20</f>
        <v>50</v>
      </c>
      <c r="F179" s="50">
        <f t="shared" si="91"/>
        <v>220</v>
      </c>
      <c r="G179" s="50">
        <f t="shared" si="91"/>
        <v>367</v>
      </c>
      <c r="H179" s="50" t="str">
        <f t="shared" si="91"/>
        <v>pack,10077;pack,1234;pack,401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pack,304</v>
      </c>
      <c r="Y179" s="50" t="str">
        <f>随机目标!CY118</f>
        <v>item,104</v>
      </c>
      <c r="Z179" s="50">
        <f>随机目标!CZ118</f>
        <v>10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prop,102|3500;prop,103|6500</v>
      </c>
    </row>
    <row r="180" spans="1:36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item,101;item,200</v>
      </c>
      <c r="E180" s="50">
        <f>产出设定!$C$20</f>
        <v>50</v>
      </c>
      <c r="F180" s="50">
        <f t="shared" si="92"/>
        <v>224</v>
      </c>
      <c r="G180" s="50">
        <f t="shared" si="92"/>
        <v>373</v>
      </c>
      <c r="H180" s="50" t="str">
        <f t="shared" si="92"/>
        <v>pack,10078;pack,1234;pack,401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pack,304</v>
      </c>
      <c r="Y180" s="50" t="str">
        <f>随机目标!CY119</f>
        <v>item,104</v>
      </c>
      <c r="Z180" s="50">
        <f>随机目标!CZ119</f>
        <v>10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prop,102|3200;prop,103|6800</v>
      </c>
    </row>
    <row r="181" spans="1:36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item,101;item,200</v>
      </c>
      <c r="E181" s="50">
        <f>产出设定!$C$20</f>
        <v>50</v>
      </c>
      <c r="F181" s="50">
        <f t="shared" si="93"/>
        <v>228</v>
      </c>
      <c r="G181" s="50">
        <f t="shared" si="93"/>
        <v>380</v>
      </c>
      <c r="H181" s="50" t="str">
        <f t="shared" si="93"/>
        <v>pack,10079;pack,1234;pack,401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pack,304</v>
      </c>
      <c r="Y181" s="50" t="str">
        <f>随机目标!CY120</f>
        <v>item,104</v>
      </c>
      <c r="Z181" s="50">
        <f>随机目标!CZ120</f>
        <v>10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prop,102|2900;prop,103|7100</v>
      </c>
    </row>
    <row r="182" spans="1:36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item,101;item,200</v>
      </c>
      <c r="E182" s="50">
        <f>产出设定!$C$20</f>
        <v>50</v>
      </c>
      <c r="F182" s="50">
        <f t="shared" si="94"/>
        <v>228</v>
      </c>
      <c r="G182" s="50">
        <f t="shared" si="94"/>
        <v>380</v>
      </c>
      <c r="H182" s="50" t="str">
        <f t="shared" si="94"/>
        <v>pack,10080;pack,1234;pack,401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pack,304</v>
      </c>
      <c r="Y182" s="50" t="str">
        <f>随机目标!CY121</f>
        <v>item,104</v>
      </c>
      <c r="Z182" s="50">
        <f>随机目标!CZ121</f>
        <v>10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prop,102|2900;prop,103|7100</v>
      </c>
    </row>
    <row r="183" spans="1:36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item,101;item,200</v>
      </c>
      <c r="E183" s="50">
        <f>产出设定!$C$20</f>
        <v>50</v>
      </c>
      <c r="F183" s="50">
        <f t="shared" si="95"/>
        <v>228</v>
      </c>
      <c r="G183" s="50">
        <f t="shared" si="95"/>
        <v>380</v>
      </c>
      <c r="H183" s="50" t="str">
        <f t="shared" si="95"/>
        <v>pack,10081;pack,1234;pack,401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pack,304</v>
      </c>
      <c r="Y183" s="50" t="str">
        <f>随机目标!CY122</f>
        <v>item,104</v>
      </c>
      <c r="Z183" s="50">
        <f>随机目标!CZ122</f>
        <v>10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prop,102|2900;prop,103|7100</v>
      </c>
    </row>
    <row r="184" spans="1:36">
      <c r="A184" s="51" t="s">
        <v>493</v>
      </c>
      <c r="B184" s="52">
        <v>82</v>
      </c>
      <c r="C184" s="52">
        <v>2</v>
      </c>
      <c r="D184" s="50" t="str">
        <f>D84</f>
        <v>item,101;item,200</v>
      </c>
      <c r="E184" s="50">
        <f>产出设定!$C$20</f>
        <v>50</v>
      </c>
      <c r="F184" s="50">
        <f t="shared" ref="F184:H184" si="96">F84</f>
        <v>228</v>
      </c>
      <c r="G184" s="50">
        <f t="shared" si="96"/>
        <v>380</v>
      </c>
      <c r="H184" s="50" t="str">
        <f t="shared" si="96"/>
        <v>pack,10082;pack,1234;pack,401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pack,304</v>
      </c>
      <c r="Y184" s="50" t="str">
        <f>随机目标!CY123</f>
        <v>item,104</v>
      </c>
      <c r="Z184" s="50">
        <f>随机目标!CZ123</f>
        <v>10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prop,102|2900;prop,103|7100</v>
      </c>
    </row>
    <row r="185" spans="1:36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item,101;item,200</v>
      </c>
      <c r="E185" s="50">
        <f>产出设定!$C$20</f>
        <v>50</v>
      </c>
      <c r="F185" s="50">
        <f t="shared" si="97"/>
        <v>228</v>
      </c>
      <c r="G185" s="50">
        <f t="shared" si="97"/>
        <v>380</v>
      </c>
      <c r="H185" s="50" t="str">
        <f t="shared" si="97"/>
        <v>pack,10083;pack,1234;pack,401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pack,304</v>
      </c>
      <c r="Y185" s="50" t="str">
        <f>随机目标!CY124</f>
        <v>item,104</v>
      </c>
      <c r="Z185" s="50">
        <f>随机目标!CZ124</f>
        <v>10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prop,102|2900;prop,103|7100</v>
      </c>
    </row>
    <row r="186" spans="1:36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item,101;item,200</v>
      </c>
      <c r="E186" s="50">
        <f>产出设定!$C$20</f>
        <v>50</v>
      </c>
      <c r="F186" s="50">
        <f t="shared" si="98"/>
        <v>228</v>
      </c>
      <c r="G186" s="50">
        <f t="shared" si="98"/>
        <v>380</v>
      </c>
      <c r="H186" s="50" t="str">
        <f t="shared" si="98"/>
        <v>pack,10084;pack,1234;pack,401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pack,304</v>
      </c>
      <c r="Y186" s="50" t="str">
        <f>随机目标!CY125</f>
        <v>item,104</v>
      </c>
      <c r="Z186" s="50">
        <f>随机目标!CZ125</f>
        <v>10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prop,102|2900;prop,103|7100</v>
      </c>
    </row>
    <row r="187" spans="1:36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item,101;item,200</v>
      </c>
      <c r="E187" s="50">
        <f>产出设定!$C$20</f>
        <v>50</v>
      </c>
      <c r="F187" s="50">
        <f t="shared" si="99"/>
        <v>228</v>
      </c>
      <c r="G187" s="50">
        <f t="shared" si="99"/>
        <v>380</v>
      </c>
      <c r="H187" s="50" t="str">
        <f t="shared" si="99"/>
        <v>pack,10085;pack,1234;pack,401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pack,304</v>
      </c>
      <c r="Y187" s="50" t="str">
        <f>随机目标!CY126</f>
        <v>item,104</v>
      </c>
      <c r="Z187" s="50">
        <f>随机目标!CZ126</f>
        <v>10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prop,102|2900;prop,103|7100</v>
      </c>
    </row>
    <row r="188" spans="1:36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item,101;item,200</v>
      </c>
      <c r="E188" s="50">
        <f>产出设定!$C$20</f>
        <v>50</v>
      </c>
      <c r="F188" s="50">
        <f t="shared" si="100"/>
        <v>228</v>
      </c>
      <c r="G188" s="50">
        <f t="shared" si="100"/>
        <v>380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pack,304</v>
      </c>
      <c r="Y188" s="50" t="str">
        <f>随机目标!CY127</f>
        <v>item,104</v>
      </c>
      <c r="Z188" s="50">
        <f>随机目标!CZ127</f>
        <v>10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prop,102|2900;prop,103|7100</v>
      </c>
    </row>
    <row r="189" spans="1:36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item,101;item,200</v>
      </c>
      <c r="E189" s="50">
        <f>产出设定!$C$20</f>
        <v>50</v>
      </c>
      <c r="F189" s="50">
        <f t="shared" si="101"/>
        <v>228</v>
      </c>
      <c r="G189" s="50">
        <f t="shared" si="101"/>
        <v>380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pack,304</v>
      </c>
      <c r="Y189" s="50" t="str">
        <f>随机目标!CY128</f>
        <v>item,104</v>
      </c>
      <c r="Z189" s="50">
        <f>随机目标!CZ128</f>
        <v>10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prop,102|2900;prop,103|7100</v>
      </c>
    </row>
    <row r="190" spans="1:36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item,101;item,200</v>
      </c>
      <c r="E190" s="50">
        <f>产出设定!$C$20</f>
        <v>50</v>
      </c>
      <c r="F190" s="50">
        <f t="shared" si="102"/>
        <v>228</v>
      </c>
      <c r="G190" s="50">
        <f t="shared" si="102"/>
        <v>380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pack,304</v>
      </c>
      <c r="Y190" s="50" t="str">
        <f>随机目标!CY129</f>
        <v>item,104</v>
      </c>
      <c r="Z190" s="50">
        <f>随机目标!CZ129</f>
        <v>10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prop,102|2900;prop,103|7100</v>
      </c>
    </row>
    <row r="191" spans="1:36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item,101;item,200</v>
      </c>
      <c r="E191" s="50">
        <f>产出设定!$C$20</f>
        <v>50</v>
      </c>
      <c r="F191" s="50">
        <f t="shared" si="103"/>
        <v>228</v>
      </c>
      <c r="G191" s="50">
        <f t="shared" si="103"/>
        <v>380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pack,304</v>
      </c>
      <c r="Y191" s="50" t="str">
        <f>随机目标!CY130</f>
        <v>item,104</v>
      </c>
      <c r="Z191" s="50">
        <f>随机目标!CZ130</f>
        <v>10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prop,102|2900;prop,103|7100</v>
      </c>
    </row>
    <row r="192" spans="1:36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item,101;item,200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pack,304</v>
      </c>
      <c r="Y192" s="50" t="str">
        <f>随机目标!CY131</f>
        <v>item,104</v>
      </c>
      <c r="Z192" s="50">
        <f>随机目标!CZ131</f>
        <v>10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</row>
    <row r="193" spans="1:36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item,101;item,200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pack,304</v>
      </c>
      <c r="Y193" s="50" t="str">
        <f>随机目标!CY132</f>
        <v>item,104</v>
      </c>
      <c r="Z193" s="50">
        <f>随机目标!CZ132</f>
        <v>10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</row>
    <row r="194" spans="1:36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item,101;item,200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pack,304</v>
      </c>
      <c r="Y194" s="50" t="str">
        <f>随机目标!CY133</f>
        <v>item,104</v>
      </c>
      <c r="Z194" s="50">
        <f>随机目标!CZ133</f>
        <v>10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</row>
    <row r="195" spans="1:36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item,101;item,200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pack,304</v>
      </c>
      <c r="Y195" s="50" t="str">
        <f>随机目标!CY134</f>
        <v>item,104</v>
      </c>
      <c r="Z195" s="50">
        <f>随机目标!CZ134</f>
        <v>10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</row>
    <row r="196" spans="1:36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item,101;item,200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pack,304</v>
      </c>
      <c r="Y196" s="50" t="str">
        <f>随机目标!CY135</f>
        <v>item,104</v>
      </c>
      <c r="Z196" s="50">
        <f>随机目标!CZ135</f>
        <v>10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</row>
    <row r="197" spans="1:36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item,101;item,200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pack,304</v>
      </c>
      <c r="Y197" s="50" t="str">
        <f>随机目标!CY136</f>
        <v>item,104</v>
      </c>
      <c r="Z197" s="50">
        <f>随机目标!CZ136</f>
        <v>10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</row>
    <row r="198" spans="1:36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item,101;item,200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pack,304</v>
      </c>
      <c r="Y198" s="50" t="str">
        <f>随机目标!CY137</f>
        <v>item,104</v>
      </c>
      <c r="Z198" s="50">
        <f>随机目标!CZ137</f>
        <v>10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</row>
    <row r="199" spans="1:36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item,101;item,200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pack,304</v>
      </c>
      <c r="Y199" s="50" t="str">
        <f>随机目标!CY138</f>
        <v>item,104</v>
      </c>
      <c r="Z199" s="50">
        <f>随机目标!CZ138</f>
        <v>10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</row>
    <row r="200" spans="1:36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item,101;item,200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pack,304</v>
      </c>
      <c r="Y200" s="50" t="str">
        <f>随机目标!CY139</f>
        <v>item,104</v>
      </c>
      <c r="Z200" s="50">
        <f>随机目标!CZ139</f>
        <v>10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</row>
    <row r="201" spans="1:36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item,101;item,200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pack,304</v>
      </c>
      <c r="Y201" s="50" t="str">
        <f>随机目标!CY140</f>
        <v>item,104</v>
      </c>
      <c r="Z201" s="50">
        <f>随机目标!CZ140</f>
        <v>10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</row>
    <row r="202" spans="1:36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item,101;item,200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pack,304</v>
      </c>
      <c r="Y202" s="50" t="str">
        <f>随机目标!CY141</f>
        <v>item,104</v>
      </c>
      <c r="Z202" s="50">
        <f>随机目标!CZ141</f>
        <v>10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</row>
    <row r="203" spans="1:36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60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pack,303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100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prop,101|6667;prop,102|3333</v>
      </c>
    </row>
    <row r="204" spans="1:36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64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pack,303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100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prop,101|6000;prop,102|4000</v>
      </c>
    </row>
    <row r="205" spans="1:36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68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pack,303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100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prop,101|5334;prop,102|4666</v>
      </c>
    </row>
    <row r="206" spans="1:36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72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pack,303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100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prop,101|4667;prop,102|5333</v>
      </c>
    </row>
    <row r="207" spans="1:36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76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pack,303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100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prop,101|4000;prop,102|6000</v>
      </c>
    </row>
    <row r="208" spans="1:36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76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pack,303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100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prop,101|4000;prop,102|6000</v>
      </c>
    </row>
    <row r="209" spans="1:36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80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pack,303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100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prop,101|3334;prop,102|6666</v>
      </c>
    </row>
    <row r="210" spans="1:36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80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pack,303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100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prop,101|3334;prop,102|6666</v>
      </c>
    </row>
    <row r="211" spans="1:36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80</v>
      </c>
      <c r="G211" s="50">
        <f t="shared" si="126"/>
        <v>133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pack,303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100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prop,101|3334;prop,102|6666</v>
      </c>
    </row>
    <row r="212" spans="1:36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84</v>
      </c>
      <c r="G212" s="50">
        <f t="shared" si="127"/>
        <v>140</v>
      </c>
      <c r="H212" s="50" t="str">
        <f t="shared" si="127"/>
        <v>pack,10010;pack,1222;pack,401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pack,303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100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prop,101|2667;prop,102|7333</v>
      </c>
    </row>
    <row r="213" spans="1:36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87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pack,303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100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prop,101|2167;prop,102|7833</v>
      </c>
    </row>
    <row r="214" spans="1:36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87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pack,303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100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prop,101|2167;prop,102|7833</v>
      </c>
    </row>
    <row r="215" spans="1:36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90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pack,303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100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prop,101|1667;prop,102|8333</v>
      </c>
    </row>
    <row r="216" spans="1:36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90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pack,303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100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prop,101|1667;prop,102|8333</v>
      </c>
    </row>
    <row r="217" spans="1:36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90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pack,303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100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prop,101|1667;prop,102|8333</v>
      </c>
    </row>
    <row r="218" spans="1:36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90</v>
      </c>
      <c r="G218" s="50">
        <f t="shared" si="133"/>
        <v>150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pack,303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100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prop,101|1667;prop,102|8333</v>
      </c>
    </row>
    <row r="219" spans="1:36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93</v>
      </c>
      <c r="G219" s="50">
        <f t="shared" si="134"/>
        <v>155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pack,303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100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prop,101|1167;prop,102|8833</v>
      </c>
    </row>
    <row r="220" spans="1:36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96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pack,303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100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prop,101|667;prop,102|9333</v>
      </c>
    </row>
    <row r="221" spans="1:36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96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pack,303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100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prop,101|667;prop,102|9333</v>
      </c>
    </row>
    <row r="222" spans="1:36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96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pack,303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100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prop,101|667;prop,102|9333</v>
      </c>
    </row>
    <row r="223" spans="1:36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96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pack,303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100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prop,101|667;prop,102|9333</v>
      </c>
    </row>
    <row r="224" spans="1:36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96</v>
      </c>
      <c r="G224" s="50">
        <f t="shared" si="139"/>
        <v>160</v>
      </c>
      <c r="H224" s="50" t="str">
        <f t="shared" si="139"/>
        <v>pack,10022;pack,1223;pack,401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pack,303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90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100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prop,101|667;prop,102|9333</v>
      </c>
    </row>
    <row r="225" spans="1:36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99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pack,303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100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prop,101|167;prop,102|9833</v>
      </c>
    </row>
    <row r="226" spans="1:36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99</v>
      </c>
      <c r="G226" s="50">
        <f t="shared" si="141"/>
        <v>165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pack,303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100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prop,101|167;prop,102|9833</v>
      </c>
    </row>
    <row r="227" spans="1:36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pack,303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100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</row>
    <row r="228" spans="1:36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pack,303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100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</row>
    <row r="229" spans="1:36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102</v>
      </c>
      <c r="G229" s="50">
        <f t="shared" si="144"/>
        <v>170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pack,303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100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prop,102|9800;prop,103|200</v>
      </c>
    </row>
    <row r="230" spans="1:36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pack,303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100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</row>
    <row r="231" spans="1:36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pack,303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100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</row>
    <row r="232" spans="1:36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pack,303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100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</row>
    <row r="233" spans="1:36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105</v>
      </c>
      <c r="G233" s="50">
        <f t="shared" si="151"/>
        <v>175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pack,303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100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prop,102|9500;prop,103|500</v>
      </c>
    </row>
    <row r="234" spans="1:36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pack,303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100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</row>
    <row r="235" spans="1:36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pack,303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100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</row>
    <row r="236" spans="1:36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108</v>
      </c>
      <c r="G236" s="50">
        <f t="shared" si="154"/>
        <v>180</v>
      </c>
      <c r="H236" s="50" t="str">
        <f t="shared" si="154"/>
        <v>pack,10034;pack,1224;pack,401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pack,303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85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100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prop,102|9200;prop,103|800</v>
      </c>
    </row>
    <row r="237" spans="1:36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pack,303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100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</row>
    <row r="238" spans="1:36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pack,303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100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</row>
    <row r="239" spans="1:36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111</v>
      </c>
      <c r="G239" s="50">
        <f t="shared" si="157"/>
        <v>185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pack,303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100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prop,102|8900;prop,103|1100</v>
      </c>
    </row>
    <row r="240" spans="1:36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114</v>
      </c>
      <c r="G240" s="50">
        <f t="shared" si="158"/>
        <v>190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pack,303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100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prop,102|8600;prop,103|1400</v>
      </c>
    </row>
    <row r="241" spans="1:36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117</v>
      </c>
      <c r="G241" s="50">
        <f t="shared" si="159"/>
        <v>195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pack,303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100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prop,102|8300;prop,103|1700</v>
      </c>
    </row>
    <row r="242" spans="1:36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pack,303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100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</row>
    <row r="243" spans="1:36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item,101;item,200</v>
      </c>
      <c r="E243" s="50">
        <f>产出设定!$C$20</f>
        <v>50</v>
      </c>
      <c r="F243" s="50">
        <f t="shared" si="161"/>
        <v>120</v>
      </c>
      <c r="G243" s="50">
        <f t="shared" si="161"/>
        <v>200</v>
      </c>
      <c r="H243" s="50" t="str">
        <f t="shared" si="161"/>
        <v>pack,10041;pack,1225;pack,401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pack,303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80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100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prop,102|8000;prop,103|2000</v>
      </c>
    </row>
    <row r="244" spans="1:36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item,101;item,200</v>
      </c>
      <c r="E244" s="50">
        <f>产出设定!$C$20</f>
        <v>50</v>
      </c>
      <c r="F244" s="50">
        <f t="shared" si="162"/>
        <v>120</v>
      </c>
      <c r="G244" s="50">
        <f t="shared" si="162"/>
        <v>200</v>
      </c>
      <c r="H244" s="50" t="str">
        <f t="shared" si="162"/>
        <v>pack,10042;pack,1225;pack,401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pack,303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80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100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prop,102|8000;prop,103|2000</v>
      </c>
    </row>
    <row r="245" spans="1:36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item,101;item,200</v>
      </c>
      <c r="E245" s="50">
        <f>产出设定!$C$20</f>
        <v>50</v>
      </c>
      <c r="F245" s="50">
        <f t="shared" si="163"/>
        <v>123</v>
      </c>
      <c r="G245" s="50">
        <f t="shared" si="163"/>
        <v>205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pack,303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100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prop,102|7700;prop,103|2300</v>
      </c>
    </row>
    <row r="246" spans="1:36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item,101;item,200</v>
      </c>
      <c r="E246" s="50">
        <f>产出设定!$C$20</f>
        <v>50</v>
      </c>
      <c r="F246" s="50">
        <f t="shared" si="164"/>
        <v>126</v>
      </c>
      <c r="G246" s="50">
        <f t="shared" si="164"/>
        <v>210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pack,303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100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prop,102|7400;prop,103|2600</v>
      </c>
    </row>
    <row r="247" spans="1:36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item,101;item,200</v>
      </c>
      <c r="E247" s="50">
        <f>产出设定!$C$20</f>
        <v>50</v>
      </c>
      <c r="F247" s="50">
        <f t="shared" si="165"/>
        <v>129</v>
      </c>
      <c r="G247" s="50">
        <f t="shared" si="165"/>
        <v>215</v>
      </c>
      <c r="H247" s="50" t="str">
        <f t="shared" si="165"/>
        <v>pack,10045;pack,1226;pack,401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pack,303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70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100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prop,102|7100;prop,103|2900</v>
      </c>
    </row>
    <row r="248" spans="1:36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item,101;item,200</v>
      </c>
      <c r="E248" s="50">
        <f>产出设定!$C$20</f>
        <v>50</v>
      </c>
      <c r="F248" s="50">
        <f t="shared" si="166"/>
        <v>132</v>
      </c>
      <c r="G248" s="50">
        <f t="shared" si="166"/>
        <v>220</v>
      </c>
      <c r="H248" s="50" t="str">
        <f t="shared" si="166"/>
        <v>pack,10046;pack,1226;pack,401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pack,303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70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100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prop,102|6800;prop,103|3200</v>
      </c>
    </row>
    <row r="249" spans="1:36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item,101;item,200</v>
      </c>
      <c r="E249" s="50">
        <f>产出设定!$C$20</f>
        <v>50</v>
      </c>
      <c r="F249" s="50">
        <f t="shared" si="167"/>
        <v>136</v>
      </c>
      <c r="G249" s="50">
        <f t="shared" si="167"/>
        <v>227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pack,303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100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prop,102|6400;prop,103|3600</v>
      </c>
    </row>
    <row r="250" spans="1:36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item,101;item,200</v>
      </c>
      <c r="E250" s="50">
        <f>产出设定!$C$20</f>
        <v>50</v>
      </c>
      <c r="F250" s="50">
        <f t="shared" si="168"/>
        <v>140</v>
      </c>
      <c r="G250" s="50">
        <f t="shared" si="168"/>
        <v>233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pack,303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100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prop,102|6000;prop,103|4000</v>
      </c>
    </row>
    <row r="251" spans="1:36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item,101;item,200</v>
      </c>
      <c r="E251" s="50">
        <f>产出设定!$C$20</f>
        <v>50</v>
      </c>
      <c r="F251" s="50">
        <f t="shared" si="169"/>
        <v>140</v>
      </c>
      <c r="G251" s="50">
        <f t="shared" si="169"/>
        <v>233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pack,303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100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prop,102|6000;prop,103|4000</v>
      </c>
    </row>
    <row r="252" spans="1:36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item,101;item,200</v>
      </c>
      <c r="E252" s="50">
        <f>产出设定!$C$20</f>
        <v>50</v>
      </c>
      <c r="F252" s="50">
        <f t="shared" si="170"/>
        <v>144</v>
      </c>
      <c r="G252" s="50">
        <f t="shared" si="170"/>
        <v>240</v>
      </c>
      <c r="H252" s="50" t="str">
        <f t="shared" si="170"/>
        <v>pack,10050;pack,1227;pack,401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pack,303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60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100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prop,102|5600;prop,103|4400</v>
      </c>
    </row>
    <row r="253" spans="1:36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item,101;item,200</v>
      </c>
      <c r="E253" s="50">
        <f>产出设定!$C$20</f>
        <v>50</v>
      </c>
      <c r="F253" s="50">
        <f t="shared" si="171"/>
        <v>144</v>
      </c>
      <c r="G253" s="50">
        <f t="shared" si="171"/>
        <v>240</v>
      </c>
      <c r="H253" s="50" t="str">
        <f t="shared" si="171"/>
        <v>pack,10051;pack,1227;pack,401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pack,303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60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100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prop,102|5600;prop,103|4400</v>
      </c>
    </row>
    <row r="254" spans="1:36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item,101;item,200</v>
      </c>
      <c r="E254" s="50">
        <f>产出设定!$C$20</f>
        <v>50</v>
      </c>
      <c r="F254" s="50">
        <f t="shared" si="172"/>
        <v>148</v>
      </c>
      <c r="G254" s="50">
        <f t="shared" si="172"/>
        <v>247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pack,303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100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prop,102|5200;prop,103|4800</v>
      </c>
    </row>
    <row r="255" spans="1:36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item,101;item,200</v>
      </c>
      <c r="E255" s="50">
        <f>产出设定!$C$20</f>
        <v>50</v>
      </c>
      <c r="F255" s="50">
        <f t="shared" si="173"/>
        <v>152</v>
      </c>
      <c r="G255" s="50">
        <f t="shared" si="173"/>
        <v>253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pack,303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100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prop,102|4800;prop,103|5200</v>
      </c>
    </row>
    <row r="256" spans="1:36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item,101;item,200</v>
      </c>
      <c r="E256" s="50">
        <f>产出设定!$C$20</f>
        <v>50</v>
      </c>
      <c r="F256" s="50">
        <f t="shared" si="174"/>
        <v>152</v>
      </c>
      <c r="G256" s="50">
        <f t="shared" si="174"/>
        <v>253</v>
      </c>
      <c r="H256" s="50" t="str">
        <f t="shared" si="174"/>
        <v>pack,10054;pack,1228;pack,401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pack,303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100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prop,102|4800;prop,103|5200</v>
      </c>
    </row>
    <row r="257" spans="1:36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item,101;item,200</v>
      </c>
      <c r="E257" s="50">
        <f>产出设定!$C$20</f>
        <v>50</v>
      </c>
      <c r="F257" s="50">
        <f t="shared" si="175"/>
        <v>152</v>
      </c>
      <c r="G257" s="50">
        <f t="shared" si="175"/>
        <v>253</v>
      </c>
      <c r="H257" s="50" t="str">
        <f t="shared" si="175"/>
        <v>pack,10055;pack,1228;pack,401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pack,303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100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prop,102|4800;prop,103|5200</v>
      </c>
    </row>
    <row r="258" spans="1:36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item,101;item,200</v>
      </c>
      <c r="E258" s="50">
        <f>产出设定!$C$20</f>
        <v>50</v>
      </c>
      <c r="F258" s="50">
        <f t="shared" si="176"/>
        <v>156</v>
      </c>
      <c r="G258" s="50">
        <f t="shared" si="176"/>
        <v>260</v>
      </c>
      <c r="H258" s="50" t="str">
        <f t="shared" si="176"/>
        <v>pack,10056;pack,1228;pack,401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pack,303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100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prop,102|4400;prop,103|5600</v>
      </c>
    </row>
    <row r="259" spans="1:36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item,101;item,200</v>
      </c>
      <c r="E259" s="50">
        <f>产出设定!$C$20</f>
        <v>50</v>
      </c>
      <c r="F259" s="50">
        <f t="shared" si="177"/>
        <v>160</v>
      </c>
      <c r="G259" s="50">
        <f t="shared" si="177"/>
        <v>267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pack,303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100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prop,102|4000;prop,103|6000</v>
      </c>
    </row>
    <row r="260" spans="1:36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item,101;item,200</v>
      </c>
      <c r="E260" s="50">
        <f>产出设定!$C$20</f>
        <v>50</v>
      </c>
      <c r="F260" s="50">
        <f t="shared" si="178"/>
        <v>164</v>
      </c>
      <c r="G260" s="50">
        <f t="shared" si="178"/>
        <v>273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pack,303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100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prop,102|3600;prop,103|6400</v>
      </c>
    </row>
    <row r="261" spans="1:36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item,101;item,200</v>
      </c>
      <c r="E261" s="50">
        <f>产出设定!$C$20</f>
        <v>50</v>
      </c>
      <c r="F261" s="50">
        <f t="shared" si="182"/>
        <v>168</v>
      </c>
      <c r="G261" s="50">
        <f t="shared" si="182"/>
        <v>280</v>
      </c>
      <c r="H261" s="50" t="str">
        <f t="shared" si="182"/>
        <v>pack,10059;pack,1229;pack,401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pack,303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100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prop,102|3200;prop,103|6800</v>
      </c>
    </row>
    <row r="262" spans="1:36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item,101;item,200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pack,303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100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</row>
    <row r="263" spans="1:36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item,101;item,200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pack,303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100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</row>
    <row r="264" spans="1:36">
      <c r="A264" s="51" t="s">
        <v>573</v>
      </c>
      <c r="B264" s="52">
        <v>62</v>
      </c>
      <c r="C264" s="52">
        <v>3</v>
      </c>
      <c r="D264" s="50" t="str">
        <f>D164</f>
        <v>item,101;item,200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pack,303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100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</row>
    <row r="265" spans="1:36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item,101;item,200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pack,303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100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</row>
    <row r="266" spans="1:36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item,101;item,200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pack,303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100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</row>
    <row r="267" spans="1:36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item,101;item,200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pack,303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100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</row>
    <row r="268" spans="1:36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item,101;item,200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pack,303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100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</row>
    <row r="269" spans="1:36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item,101;item,200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pack,303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100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</row>
    <row r="270" spans="1:36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item,101;item,200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pack,303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100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</row>
    <row r="271" spans="1:36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item,101;item,200</v>
      </c>
      <c r="E271" s="50">
        <f>产出设定!$C$20</f>
        <v>50</v>
      </c>
      <c r="F271" s="50">
        <f t="shared" si="192"/>
        <v>195</v>
      </c>
      <c r="G271" s="50">
        <f t="shared" si="192"/>
        <v>325</v>
      </c>
      <c r="H271" s="50" t="str">
        <f t="shared" si="192"/>
        <v>pack,10069;pack,1232;pack,401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pack,303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100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prop,102|500;prop,103|9500</v>
      </c>
    </row>
    <row r="272" spans="1:36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item,101;item,200</v>
      </c>
      <c r="E272" s="50">
        <f>产出设定!$C$20</f>
        <v>50</v>
      </c>
      <c r="F272" s="50">
        <f t="shared" si="193"/>
        <v>198</v>
      </c>
      <c r="G272" s="50">
        <f t="shared" si="193"/>
        <v>330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pack,303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100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prop,102|200;prop,103|9800</v>
      </c>
    </row>
    <row r="273" spans="1:36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item,101;item,200</v>
      </c>
      <c r="E273" s="50">
        <f>产出设定!$C$20</f>
        <v>50</v>
      </c>
      <c r="F273" s="50">
        <f t="shared" si="194"/>
        <v>201</v>
      </c>
      <c r="G273" s="50">
        <f t="shared" si="194"/>
        <v>335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pack,303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100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prop,103|9975;prop,104|25</v>
      </c>
    </row>
    <row r="274" spans="1:36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item,101;item,200</v>
      </c>
      <c r="E274" s="50">
        <f>产出设定!$C$20</f>
        <v>50</v>
      </c>
      <c r="F274" s="50">
        <f t="shared" si="195"/>
        <v>204</v>
      </c>
      <c r="G274" s="50">
        <f t="shared" si="195"/>
        <v>340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pack,303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100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prop,103|9900;prop,104|100</v>
      </c>
    </row>
    <row r="275" spans="1:36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item,101;item,200</v>
      </c>
      <c r="E275" s="50">
        <f>产出设定!$C$20</f>
        <v>50</v>
      </c>
      <c r="F275" s="50">
        <f t="shared" si="196"/>
        <v>207</v>
      </c>
      <c r="G275" s="50">
        <f t="shared" si="196"/>
        <v>345</v>
      </c>
      <c r="H275" s="50" t="str">
        <f t="shared" si="196"/>
        <v>pack,10073;pack,1233;pack,401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pack,303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100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prop,103|9825;prop,104|175</v>
      </c>
    </row>
    <row r="276" spans="1:36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item,101;item,200</v>
      </c>
      <c r="E276" s="50">
        <f>产出设定!$C$20</f>
        <v>50</v>
      </c>
      <c r="F276" s="50">
        <f t="shared" si="197"/>
        <v>210</v>
      </c>
      <c r="G276" s="50">
        <f t="shared" si="197"/>
        <v>350</v>
      </c>
      <c r="H276" s="50" t="str">
        <f t="shared" si="197"/>
        <v>pack,10074;pack,1233;pack,401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pack,303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100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prop,103|9750;prop,104|250</v>
      </c>
    </row>
    <row r="277" spans="1:36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item,101;item,200</v>
      </c>
      <c r="E277" s="50">
        <f>产出设定!$C$20</f>
        <v>50</v>
      </c>
      <c r="F277" s="50">
        <f t="shared" si="198"/>
        <v>213</v>
      </c>
      <c r="G277" s="50">
        <f t="shared" si="198"/>
        <v>355</v>
      </c>
      <c r="H277" s="50" t="str">
        <f t="shared" si="198"/>
        <v>pack,10075;pack,1233;pack,401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pack,303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100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prop,103|9675;prop,104|325</v>
      </c>
    </row>
    <row r="278" spans="1:36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item,101;item,200</v>
      </c>
      <c r="E278" s="50">
        <f>产出设定!$C$20</f>
        <v>50</v>
      </c>
      <c r="F278" s="50">
        <f t="shared" si="199"/>
        <v>216</v>
      </c>
      <c r="G278" s="50">
        <f t="shared" si="199"/>
        <v>360</v>
      </c>
      <c r="H278" s="50" t="str">
        <f t="shared" si="199"/>
        <v>pack,10076;pack,1233;pack,401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pack,303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100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prop,103|9600;prop,104|400</v>
      </c>
    </row>
    <row r="279" spans="1:36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item,101;item,200</v>
      </c>
      <c r="E279" s="50">
        <f>产出设定!$C$20</f>
        <v>50</v>
      </c>
      <c r="F279" s="50">
        <f t="shared" si="200"/>
        <v>220</v>
      </c>
      <c r="G279" s="50">
        <f t="shared" si="200"/>
        <v>367</v>
      </c>
      <c r="H279" s="50" t="str">
        <f t="shared" si="200"/>
        <v>pack,10077;pack,1234;pack,401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pack,303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100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prop,103|9500;prop,104|500</v>
      </c>
    </row>
    <row r="280" spans="1:36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item,101;item,200</v>
      </c>
      <c r="E280" s="50">
        <f>产出设定!$C$20</f>
        <v>50</v>
      </c>
      <c r="F280" s="50">
        <f t="shared" si="201"/>
        <v>224</v>
      </c>
      <c r="G280" s="50">
        <f t="shared" si="201"/>
        <v>373</v>
      </c>
      <c r="H280" s="50" t="str">
        <f t="shared" si="201"/>
        <v>pack,10078;pack,1234;pack,401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pack,303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100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prop,103|9400;prop,104|600</v>
      </c>
    </row>
    <row r="281" spans="1:36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item,101;item,200</v>
      </c>
      <c r="E281" s="50">
        <f>产出设定!$C$20</f>
        <v>50</v>
      </c>
      <c r="F281" s="50">
        <f t="shared" si="202"/>
        <v>228</v>
      </c>
      <c r="G281" s="50">
        <f t="shared" si="202"/>
        <v>380</v>
      </c>
      <c r="H281" s="50" t="str">
        <f t="shared" si="202"/>
        <v>pack,10079;pack,1234;pack,401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pack,303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100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prop,103|9300;prop,104|700</v>
      </c>
    </row>
    <row r="282" spans="1:36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item,101;item,200</v>
      </c>
      <c r="E282" s="50">
        <f>产出设定!$C$20</f>
        <v>50</v>
      </c>
      <c r="F282" s="50">
        <f t="shared" si="203"/>
        <v>228</v>
      </c>
      <c r="G282" s="50">
        <f t="shared" si="203"/>
        <v>380</v>
      </c>
      <c r="H282" s="50" t="str">
        <f t="shared" si="203"/>
        <v>pack,10080;pack,1234;pack,401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pack,303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100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prop,103|9300;prop,104|700</v>
      </c>
    </row>
    <row r="283" spans="1:36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item,101;item,200</v>
      </c>
      <c r="E283" s="50">
        <f>产出设定!$C$20</f>
        <v>50</v>
      </c>
      <c r="F283" s="50">
        <f t="shared" si="204"/>
        <v>228</v>
      </c>
      <c r="G283" s="50">
        <f t="shared" si="204"/>
        <v>380</v>
      </c>
      <c r="H283" s="50" t="str">
        <f t="shared" si="204"/>
        <v>pack,10081;pack,1234;pack,401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pack,303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100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prop,103|9300;prop,104|700</v>
      </c>
    </row>
    <row r="284" spans="1:36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item,101;item,200</v>
      </c>
      <c r="E284" s="50">
        <f>产出设定!$C$20</f>
        <v>50</v>
      </c>
      <c r="F284" s="50">
        <f t="shared" si="205"/>
        <v>228</v>
      </c>
      <c r="G284" s="50">
        <f t="shared" si="205"/>
        <v>380</v>
      </c>
      <c r="H284" s="50" t="str">
        <f t="shared" si="205"/>
        <v>pack,10082;pack,1234;pack,401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pack,303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100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prop,103|9300;prop,104|700</v>
      </c>
    </row>
    <row r="285" spans="1:36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item,101;item,200</v>
      </c>
      <c r="E285" s="50">
        <f>产出设定!$C$20</f>
        <v>50</v>
      </c>
      <c r="F285" s="50">
        <f t="shared" si="206"/>
        <v>228</v>
      </c>
      <c r="G285" s="50">
        <f t="shared" si="206"/>
        <v>380</v>
      </c>
      <c r="H285" s="50" t="str">
        <f t="shared" si="206"/>
        <v>pack,10083;pack,1234;pack,401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pack,303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100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prop,103|9300;prop,104|700</v>
      </c>
    </row>
    <row r="286" spans="1:36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item,101;item,200</v>
      </c>
      <c r="E286" s="50">
        <f>产出设定!$C$20</f>
        <v>50</v>
      </c>
      <c r="F286" s="50">
        <f t="shared" si="207"/>
        <v>228</v>
      </c>
      <c r="G286" s="50">
        <f t="shared" si="207"/>
        <v>380</v>
      </c>
      <c r="H286" s="50" t="str">
        <f t="shared" si="207"/>
        <v>pack,10084;pack,1234;pack,401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pack,303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100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prop,103|9300;prop,104|700</v>
      </c>
    </row>
    <row r="287" spans="1:36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item,101;item,200</v>
      </c>
      <c r="E287" s="50">
        <f>产出设定!$C$20</f>
        <v>50</v>
      </c>
      <c r="F287" s="50">
        <f t="shared" si="208"/>
        <v>228</v>
      </c>
      <c r="G287" s="50">
        <f t="shared" si="208"/>
        <v>380</v>
      </c>
      <c r="H287" s="50" t="str">
        <f t="shared" si="208"/>
        <v>pack,10085;pack,1234;pack,401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pack,303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100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prop,103|9300;prop,104|700</v>
      </c>
    </row>
    <row r="288" spans="1:36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item,101;item,200</v>
      </c>
      <c r="E288" s="50">
        <f>产出设定!$C$20</f>
        <v>50</v>
      </c>
      <c r="F288" s="50">
        <f t="shared" si="209"/>
        <v>228</v>
      </c>
      <c r="G288" s="50">
        <f t="shared" si="209"/>
        <v>380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pack,303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100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prop,103|9300;prop,104|700</v>
      </c>
    </row>
    <row r="289" spans="1:36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item,101;item,200</v>
      </c>
      <c r="E289" s="50">
        <f>产出设定!$C$20</f>
        <v>50</v>
      </c>
      <c r="F289" s="50">
        <f t="shared" si="210"/>
        <v>228</v>
      </c>
      <c r="G289" s="50">
        <f t="shared" si="210"/>
        <v>380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pack,303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100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prop,103|9300;prop,104|700</v>
      </c>
    </row>
    <row r="290" spans="1:36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item,101;item,200</v>
      </c>
      <c r="E290" s="50">
        <f>产出设定!$C$20</f>
        <v>50</v>
      </c>
      <c r="F290" s="50">
        <f t="shared" si="211"/>
        <v>228</v>
      </c>
      <c r="G290" s="50">
        <f t="shared" si="211"/>
        <v>380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pack,303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100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prop,103|9300;prop,104|700</v>
      </c>
    </row>
    <row r="291" spans="1:36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item,101;item,200</v>
      </c>
      <c r="E291" s="50">
        <f>产出设定!$C$20</f>
        <v>50</v>
      </c>
      <c r="F291" s="50">
        <f t="shared" si="212"/>
        <v>228</v>
      </c>
      <c r="G291" s="50">
        <f t="shared" si="212"/>
        <v>380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pack,303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100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prop,103|9300;prop,104|700</v>
      </c>
    </row>
    <row r="292" spans="1:36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item,101;item,200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pack,303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100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</row>
    <row r="293" spans="1:36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item,101;item,200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pack,303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100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</row>
    <row r="294" spans="1:36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item,101;item,200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pack,303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100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</row>
    <row r="295" spans="1:36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item,101;item,200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pack,303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100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</row>
    <row r="296" spans="1:36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item,101;item,200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pack,303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100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</row>
    <row r="297" spans="1:36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item,101;item,200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pack,303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100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</row>
    <row r="298" spans="1:36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item,101;item,200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pack,303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100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</row>
    <row r="299" spans="1:36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item,101;item,200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pack,303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100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</row>
    <row r="300" spans="1:36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item,101;item,200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pack,303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100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</row>
    <row r="301" spans="1:36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item,101;item,200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pack,303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100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</row>
    <row r="302" spans="1:36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item,101;item,200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pack,303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100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</row>
    <row r="303" spans="1:36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60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cash,100</v>
      </c>
      <c r="Y303" s="50" t="str">
        <f>随机目标!CS42</f>
        <v>cash,100</v>
      </c>
      <c r="Z303" s="50">
        <f>随机目标!CT42</f>
        <v>100</v>
      </c>
      <c r="AA303" s="50">
        <v>2</v>
      </c>
      <c r="AB303" s="50" t="str">
        <f t="shared" si="180"/>
        <v>cash_100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</row>
    <row r="304" spans="1:36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64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cash,101</v>
      </c>
      <c r="Y304" s="50" t="str">
        <f>随机目标!CS43</f>
        <v>cash,101</v>
      </c>
      <c r="Z304" s="50">
        <f>随机目标!CT43</f>
        <v>100</v>
      </c>
      <c r="AA304" s="50">
        <v>2</v>
      </c>
      <c r="AB304" s="50" t="str">
        <f t="shared" si="180"/>
        <v>cash_101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</row>
    <row r="305" spans="1:36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68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cash,102</v>
      </c>
      <c r="Y305" s="50" t="str">
        <f>随机目标!CS44</f>
        <v>cash,102</v>
      </c>
      <c r="Z305" s="50">
        <f>随机目标!CT44</f>
        <v>100</v>
      </c>
      <c r="AA305" s="50">
        <v>2</v>
      </c>
      <c r="AB305" s="50" t="str">
        <f t="shared" si="180"/>
        <v>cash_102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</row>
    <row r="306" spans="1:36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72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cash,103</v>
      </c>
      <c r="Y306" s="50" t="str">
        <f>随机目标!CS45</f>
        <v>cash,103</v>
      </c>
      <c r="Z306" s="50">
        <f>随机目标!CT45</f>
        <v>100</v>
      </c>
      <c r="AA306" s="50">
        <v>2</v>
      </c>
      <c r="AB306" s="50" t="str">
        <f t="shared" si="180"/>
        <v>cash_103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</row>
    <row r="307" spans="1:36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76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cash,104</v>
      </c>
      <c r="Y307" s="50" t="str">
        <f>随机目标!CS46</f>
        <v>cash,104</v>
      </c>
      <c r="Z307" s="50">
        <f>随机目标!CT46</f>
        <v>100</v>
      </c>
      <c r="AA307" s="50">
        <v>2</v>
      </c>
      <c r="AB307" s="50" t="str">
        <f t="shared" si="180"/>
        <v>cash_104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</row>
    <row r="308" spans="1:36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76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cash,105</v>
      </c>
      <c r="Y308" s="50" t="str">
        <f>随机目标!CS47</f>
        <v>cash,105</v>
      </c>
      <c r="Z308" s="50">
        <f>随机目标!CT47</f>
        <v>100</v>
      </c>
      <c r="AA308" s="50">
        <v>2</v>
      </c>
      <c r="AB308" s="50" t="str">
        <f t="shared" si="180"/>
        <v>cash_105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</row>
    <row r="309" spans="1:36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80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cash,106</v>
      </c>
      <c r="Y309" s="50" t="str">
        <f>随机目标!CS48</f>
        <v>cash,106</v>
      </c>
      <c r="Z309" s="50">
        <f>随机目标!CT48</f>
        <v>100</v>
      </c>
      <c r="AA309" s="50">
        <v>2</v>
      </c>
      <c r="AB309" s="50" t="str">
        <f t="shared" si="180"/>
        <v>cash_106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</row>
    <row r="310" spans="1:36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80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cash,107</v>
      </c>
      <c r="Y310" s="50" t="str">
        <f>随机目标!CS49</f>
        <v>cash,107</v>
      </c>
      <c r="Z310" s="50">
        <f>随机目标!CT49</f>
        <v>100</v>
      </c>
      <c r="AA310" s="50">
        <v>2</v>
      </c>
      <c r="AB310" s="50" t="str">
        <f t="shared" si="180"/>
        <v>cash_107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</row>
    <row r="311" spans="1:36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80</v>
      </c>
      <c r="G311" s="50">
        <f t="shared" si="235"/>
        <v>133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cash,108</v>
      </c>
      <c r="Y311" s="50" t="str">
        <f>随机目标!CS50</f>
        <v>cash,108</v>
      </c>
      <c r="Z311" s="50">
        <f>随机目标!CT50</f>
        <v>100</v>
      </c>
      <c r="AA311" s="50">
        <v>2</v>
      </c>
      <c r="AB311" s="50" t="str">
        <f t="shared" si="180"/>
        <v>cash_108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</row>
    <row r="312" spans="1:36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84</v>
      </c>
      <c r="G312" s="50">
        <f t="shared" si="236"/>
        <v>140</v>
      </c>
      <c r="H312" s="50" t="str">
        <f t="shared" si="236"/>
        <v>pack,10010;pack,1222;pack,401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prop,203,2;pack,1102;pack,1117;pack,1132;pack,1147</v>
      </c>
      <c r="O312" s="50" t="str">
        <f>随机目标!CJ51</f>
        <v>prop,203,2</v>
      </c>
      <c r="P312" s="50">
        <f>随机目标!CK51</f>
        <v>50</v>
      </c>
      <c r="Q312" s="50">
        <v>1</v>
      </c>
      <c r="R312" s="50" t="str">
        <f t="shared" si="219"/>
        <v>prop_203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cash,109</v>
      </c>
      <c r="Y312" s="50" t="str">
        <f>随机目标!CS51</f>
        <v>cash,109</v>
      </c>
      <c r="Z312" s="50">
        <f>随机目标!CT51</f>
        <v>100</v>
      </c>
      <c r="AA312" s="50">
        <v>2</v>
      </c>
      <c r="AB312" s="50" t="str">
        <f t="shared" si="180"/>
        <v>cash_109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</row>
    <row r="313" spans="1:36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87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</row>
    <row r="314" spans="1:36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87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cash,111</v>
      </c>
      <c r="Y314" s="50" t="str">
        <f>随机目标!CS53</f>
        <v>cash,111</v>
      </c>
      <c r="Z314" s="50">
        <f>随机目标!CT53</f>
        <v>100</v>
      </c>
      <c r="AA314" s="50">
        <v>2</v>
      </c>
      <c r="AB314" s="50" t="str">
        <f t="shared" si="180"/>
        <v>cash_111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</row>
    <row r="315" spans="1:36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90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cash,112</v>
      </c>
      <c r="Y315" s="50" t="str">
        <f>随机目标!CS54</f>
        <v>cash,112</v>
      </c>
      <c r="Z315" s="50">
        <f>随机目标!CT54</f>
        <v>100</v>
      </c>
      <c r="AA315" s="50">
        <v>2</v>
      </c>
      <c r="AB315" s="50" t="str">
        <f t="shared" si="180"/>
        <v>cash_112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</row>
    <row r="316" spans="1:36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90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cash,113</v>
      </c>
      <c r="Y316" s="50" t="str">
        <f>随机目标!CS55</f>
        <v>cash,113</v>
      </c>
      <c r="Z316" s="50">
        <f>随机目标!CT55</f>
        <v>100</v>
      </c>
      <c r="AA316" s="50">
        <v>2</v>
      </c>
      <c r="AB316" s="50" t="str">
        <f t="shared" si="180"/>
        <v>cash_113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</row>
    <row r="317" spans="1:36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90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cash,114</v>
      </c>
      <c r="Y317" s="50" t="str">
        <f>随机目标!CS56</f>
        <v>cash,114</v>
      </c>
      <c r="Z317" s="50">
        <f>随机目标!CT56</f>
        <v>100</v>
      </c>
      <c r="AA317" s="50">
        <v>2</v>
      </c>
      <c r="AB317" s="50" t="str">
        <f t="shared" si="180"/>
        <v>cash_114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</row>
    <row r="318" spans="1:36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90</v>
      </c>
      <c r="G318" s="50">
        <f t="shared" si="242"/>
        <v>150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cash,115</v>
      </c>
      <c r="Y318" s="50" t="str">
        <f>随机目标!CS57</f>
        <v>cash,115</v>
      </c>
      <c r="Z318" s="50">
        <f>随机目标!CT57</f>
        <v>100</v>
      </c>
      <c r="AA318" s="50">
        <v>2</v>
      </c>
      <c r="AB318" s="50" t="str">
        <f t="shared" si="180"/>
        <v>cash_115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</row>
    <row r="319" spans="1:36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93</v>
      </c>
      <c r="G319" s="50">
        <f t="shared" si="243"/>
        <v>155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cash,116</v>
      </c>
      <c r="Y319" s="50" t="str">
        <f>随机目标!CS58</f>
        <v>cash,116</v>
      </c>
      <c r="Z319" s="50">
        <f>随机目标!CT58</f>
        <v>100</v>
      </c>
      <c r="AA319" s="50">
        <v>2</v>
      </c>
      <c r="AB319" s="50" t="str">
        <f t="shared" si="180"/>
        <v>cash_116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</row>
    <row r="320" spans="1:36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96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cash,117</v>
      </c>
      <c r="Y320" s="50" t="str">
        <f>随机目标!CS59</f>
        <v>cash,117</v>
      </c>
      <c r="Z320" s="50">
        <f>随机目标!CT59</f>
        <v>100</v>
      </c>
      <c r="AA320" s="50">
        <v>2</v>
      </c>
      <c r="AB320" s="50" t="str">
        <f t="shared" si="180"/>
        <v>cash_117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</row>
    <row r="321" spans="1:36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96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cash,118</v>
      </c>
      <c r="Y321" s="50" t="str">
        <f>随机目标!CS60</f>
        <v>cash,118</v>
      </c>
      <c r="Z321" s="50">
        <f>随机目标!CT60</f>
        <v>100</v>
      </c>
      <c r="AA321" s="50">
        <v>2</v>
      </c>
      <c r="AB321" s="50" t="str">
        <f t="shared" si="180"/>
        <v>cash_118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</row>
    <row r="322" spans="1:36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96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cash,119</v>
      </c>
      <c r="Y322" s="50" t="str">
        <f>随机目标!CS61</f>
        <v>cash,119</v>
      </c>
      <c r="Z322" s="50">
        <f>随机目标!CT61</f>
        <v>100</v>
      </c>
      <c r="AA322" s="50">
        <v>2</v>
      </c>
      <c r="AB322" s="50" t="str">
        <f t="shared" si="180"/>
        <v>cash_119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</row>
    <row r="323" spans="1:36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96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cash,120</v>
      </c>
      <c r="Y323" s="50" t="str">
        <f>随机目标!CS62</f>
        <v>cash,120</v>
      </c>
      <c r="Z323" s="50">
        <f>随机目标!CT62</f>
        <v>100</v>
      </c>
      <c r="AA323" s="50">
        <v>2</v>
      </c>
      <c r="AB323" s="50" t="str">
        <f t="shared" si="180"/>
        <v>cash_120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</row>
    <row r="324" spans="1:36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96</v>
      </c>
      <c r="G324" s="50">
        <f t="shared" si="248"/>
        <v>160</v>
      </c>
      <c r="H324" s="50" t="str">
        <f t="shared" si="248"/>
        <v>pack,10022;pack,1223;pack,401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prop,204,2;pack,1103;pack,1118;pack,1133;pack,1148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cash,121</v>
      </c>
      <c r="Y324" s="50" t="str">
        <f>随机目标!CS63</f>
        <v>cash,121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cash_121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</row>
    <row r="325" spans="1:36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99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cash,122</v>
      </c>
      <c r="Y325" s="50" t="str">
        <f>随机目标!CS64</f>
        <v>cash,122</v>
      </c>
      <c r="Z325" s="50">
        <f>随机目标!CT64</f>
        <v>100</v>
      </c>
      <c r="AA325" s="50">
        <v>2</v>
      </c>
      <c r="AB325" s="50" t="str">
        <f t="shared" si="250"/>
        <v>cash_122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</row>
    <row r="326" spans="1:36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99</v>
      </c>
      <c r="G326" s="50">
        <f t="shared" si="253"/>
        <v>165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cash,123</v>
      </c>
      <c r="Y326" s="50" t="str">
        <f>随机目标!CS65</f>
        <v>cash,123</v>
      </c>
      <c r="Z326" s="50">
        <f>随机目标!CT65</f>
        <v>100</v>
      </c>
      <c r="AA326" s="50">
        <v>2</v>
      </c>
      <c r="AB326" s="50" t="str">
        <f t="shared" si="250"/>
        <v>cash_123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</row>
    <row r="327" spans="1:36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cash,124</v>
      </c>
      <c r="Y327" s="50" t="str">
        <f>随机目标!CS66</f>
        <v>cash,124</v>
      </c>
      <c r="Z327" s="50">
        <f>随机目标!CT66</f>
        <v>100</v>
      </c>
      <c r="AA327" s="50">
        <v>2</v>
      </c>
      <c r="AB327" s="50" t="str">
        <f t="shared" si="250"/>
        <v>cash_124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</row>
    <row r="328" spans="1:36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cash,125</v>
      </c>
      <c r="Y328" s="50" t="str">
        <f>随机目标!CS67</f>
        <v>cash,125</v>
      </c>
      <c r="Z328" s="50">
        <f>随机目标!CT67</f>
        <v>100</v>
      </c>
      <c r="AA328" s="50">
        <v>2</v>
      </c>
      <c r="AB328" s="50" t="str">
        <f t="shared" si="250"/>
        <v>cash_125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</row>
    <row r="329" spans="1:36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102</v>
      </c>
      <c r="G329" s="50">
        <f t="shared" si="256"/>
        <v>170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cash,126</v>
      </c>
      <c r="Y329" s="50" t="str">
        <f>随机目标!CS68</f>
        <v>cash,126</v>
      </c>
      <c r="Z329" s="50">
        <f>随机目标!CT68</f>
        <v>100</v>
      </c>
      <c r="AA329" s="50">
        <v>2</v>
      </c>
      <c r="AB329" s="50" t="str">
        <f t="shared" si="250"/>
        <v>cash_126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</row>
    <row r="330" spans="1:36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cash,127</v>
      </c>
      <c r="Y330" s="50" t="str">
        <f>随机目标!CS69</f>
        <v>cash,127</v>
      </c>
      <c r="Z330" s="50">
        <f>随机目标!CT69</f>
        <v>100</v>
      </c>
      <c r="AA330" s="50">
        <v>2</v>
      </c>
      <c r="AB330" s="50" t="str">
        <f t="shared" si="250"/>
        <v>cash_127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</row>
    <row r="331" spans="1:36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cash,128</v>
      </c>
      <c r="Y331" s="50" t="str">
        <f>随机目标!CS70</f>
        <v>cash,128</v>
      </c>
      <c r="Z331" s="50">
        <f>随机目标!CT70</f>
        <v>100</v>
      </c>
      <c r="AA331" s="50">
        <v>2</v>
      </c>
      <c r="AB331" s="50" t="str">
        <f t="shared" si="250"/>
        <v>cash_128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</row>
    <row r="332" spans="1:36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cash,129</v>
      </c>
      <c r="Y332" s="50" t="str">
        <f>随机目标!CS71</f>
        <v>cash,129</v>
      </c>
      <c r="Z332" s="50">
        <f>随机目标!CT71</f>
        <v>100</v>
      </c>
      <c r="AA332" s="50">
        <v>2</v>
      </c>
      <c r="AB332" s="50" t="str">
        <f t="shared" si="250"/>
        <v>cash_129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</row>
    <row r="333" spans="1:36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105</v>
      </c>
      <c r="G333" s="50">
        <f t="shared" si="260"/>
        <v>175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cash,130</v>
      </c>
      <c r="Y333" s="50" t="str">
        <f>随机目标!CS72</f>
        <v>cash,130</v>
      </c>
      <c r="Z333" s="50">
        <f>随机目标!CT72</f>
        <v>100</v>
      </c>
      <c r="AA333" s="50">
        <v>2</v>
      </c>
      <c r="AB333" s="50" t="str">
        <f t="shared" si="250"/>
        <v>cash_130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</row>
    <row r="334" spans="1:36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cash,131</v>
      </c>
      <c r="Y334" s="50" t="str">
        <f>随机目标!CS73</f>
        <v>cash,131</v>
      </c>
      <c r="Z334" s="50">
        <f>随机目标!CT73</f>
        <v>100</v>
      </c>
      <c r="AA334" s="50">
        <v>2</v>
      </c>
      <c r="AB334" s="50" t="str">
        <f t="shared" si="250"/>
        <v>cash_131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</row>
    <row r="335" spans="1:36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cash,132</v>
      </c>
      <c r="Y335" s="50" t="str">
        <f>随机目标!CS74</f>
        <v>cash,132</v>
      </c>
      <c r="Z335" s="50">
        <f>随机目标!CT74</f>
        <v>100</v>
      </c>
      <c r="AA335" s="50">
        <v>2</v>
      </c>
      <c r="AB335" s="50" t="str">
        <f t="shared" si="250"/>
        <v>cash_132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</row>
    <row r="336" spans="1:36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108</v>
      </c>
      <c r="G336" s="50">
        <f t="shared" si="263"/>
        <v>180</v>
      </c>
      <c r="H336" s="50" t="str">
        <f t="shared" si="263"/>
        <v>pack,10034;pack,1224;pack,401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prop,204,2;pack,1104;pack,1119;pack,1134;pack,1149</v>
      </c>
      <c r="O336" s="50" t="str">
        <f>随机目标!CJ75</f>
        <v>prop,204,2</v>
      </c>
      <c r="P336" s="50">
        <f>随机目标!CK75</f>
        <v>50</v>
      </c>
      <c r="Q336" s="50">
        <v>1</v>
      </c>
      <c r="R336" s="50" t="str">
        <f t="shared" si="219"/>
        <v>prop_204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cash,133</v>
      </c>
      <c r="Y336" s="50" t="str">
        <f>随机目标!CS75</f>
        <v>cash,133</v>
      </c>
      <c r="Z336" s="50">
        <f>随机目标!CT75</f>
        <v>100</v>
      </c>
      <c r="AA336" s="50">
        <v>2</v>
      </c>
      <c r="AB336" s="50" t="str">
        <f t="shared" si="250"/>
        <v>cash_133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</row>
    <row r="337" spans="1:36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cash,134</v>
      </c>
      <c r="Y337" s="50" t="str">
        <f>随机目标!CS76</f>
        <v>cash,134</v>
      </c>
      <c r="Z337" s="50">
        <f>随机目标!CT76</f>
        <v>100</v>
      </c>
      <c r="AA337" s="50">
        <v>2</v>
      </c>
      <c r="AB337" s="50" t="str">
        <f t="shared" si="250"/>
        <v>cash_134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</row>
    <row r="338" spans="1:36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cash,135</v>
      </c>
      <c r="Y338" s="50" t="str">
        <f>随机目标!CS77</f>
        <v>cash,135</v>
      </c>
      <c r="Z338" s="50">
        <f>随机目标!CT77</f>
        <v>100</v>
      </c>
      <c r="AA338" s="50">
        <v>2</v>
      </c>
      <c r="AB338" s="50" t="str">
        <f t="shared" si="250"/>
        <v>cash_135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</row>
    <row r="339" spans="1:36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111</v>
      </c>
      <c r="G339" s="50">
        <f t="shared" si="266"/>
        <v>185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cash,136</v>
      </c>
      <c r="Y339" s="50" t="str">
        <f>随机目标!CS78</f>
        <v>cash,136</v>
      </c>
      <c r="Z339" s="50">
        <f>随机目标!CT78</f>
        <v>100</v>
      </c>
      <c r="AA339" s="50">
        <v>2</v>
      </c>
      <c r="AB339" s="50" t="str">
        <f t="shared" si="250"/>
        <v>cash_136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</row>
    <row r="340" spans="1:36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114</v>
      </c>
      <c r="G340" s="50">
        <f t="shared" si="267"/>
        <v>190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cash,137</v>
      </c>
      <c r="Y340" s="50" t="str">
        <f>随机目标!CS79</f>
        <v>cash,137</v>
      </c>
      <c r="Z340" s="50">
        <f>随机目标!CT79</f>
        <v>100</v>
      </c>
      <c r="AA340" s="50">
        <v>2</v>
      </c>
      <c r="AB340" s="50" t="str">
        <f t="shared" si="250"/>
        <v>cash_137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</row>
    <row r="341" spans="1:36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117</v>
      </c>
      <c r="G341" s="50">
        <f t="shared" si="268"/>
        <v>195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cash,138</v>
      </c>
      <c r="Y341" s="50" t="str">
        <f>随机目标!CS80</f>
        <v>cash,138</v>
      </c>
      <c r="Z341" s="50">
        <f>随机目标!CT80</f>
        <v>100</v>
      </c>
      <c r="AA341" s="50">
        <v>2</v>
      </c>
      <c r="AB341" s="50" t="str">
        <f t="shared" si="250"/>
        <v>cash_138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</row>
    <row r="342" spans="1:36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cash,139</v>
      </c>
      <c r="Y342" s="50" t="str">
        <f>随机目标!CS81</f>
        <v>cash,139</v>
      </c>
      <c r="Z342" s="50">
        <f>随机目标!CT81</f>
        <v>100</v>
      </c>
      <c r="AA342" s="50">
        <v>2</v>
      </c>
      <c r="AB342" s="50" t="str">
        <f t="shared" si="250"/>
        <v>cash_139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</row>
    <row r="343" spans="1:36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item,101;item,200</v>
      </c>
      <c r="E343" s="50">
        <f>产出设定!$C$20</f>
        <v>50</v>
      </c>
      <c r="F343" s="50">
        <f t="shared" si="270"/>
        <v>120</v>
      </c>
      <c r="G343" s="50">
        <f t="shared" si="270"/>
        <v>200</v>
      </c>
      <c r="H343" s="50" t="str">
        <f t="shared" si="270"/>
        <v>pack,10041;pack,1225;pack,401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prop,205,2;pack,1105;pack,1120;pack,1135;pack,1150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cash,140</v>
      </c>
      <c r="Y343" s="50" t="str">
        <f>随机目标!CS82</f>
        <v>cash,140</v>
      </c>
      <c r="Z343" s="50">
        <f>随机目标!CT82</f>
        <v>100</v>
      </c>
      <c r="AA343" s="50">
        <v>2</v>
      </c>
      <c r="AB343" s="50" t="str">
        <f t="shared" si="250"/>
        <v>cash_140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</row>
    <row r="344" spans="1:36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item,101;item,200</v>
      </c>
      <c r="E344" s="50">
        <f>产出设定!$C$20</f>
        <v>50</v>
      </c>
      <c r="F344" s="50">
        <f t="shared" si="271"/>
        <v>120</v>
      </c>
      <c r="G344" s="50">
        <f t="shared" si="271"/>
        <v>200</v>
      </c>
      <c r="H344" s="50" t="str">
        <f t="shared" si="271"/>
        <v>pack,10042;pack,1225;pack,401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prop,205,2;pack,1105;pack,1120;pack,1135;pack,1150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cash,141</v>
      </c>
      <c r="Y344" s="50" t="str">
        <f>随机目标!CS83</f>
        <v>cash,141</v>
      </c>
      <c r="Z344" s="50">
        <f>随机目标!CT83</f>
        <v>100</v>
      </c>
      <c r="AA344" s="50">
        <v>2</v>
      </c>
      <c r="AB344" s="50" t="str">
        <f t="shared" si="250"/>
        <v>cash_141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</row>
    <row r="345" spans="1:36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item,101;item,200</v>
      </c>
      <c r="E345" s="50">
        <f>产出设定!$C$20</f>
        <v>50</v>
      </c>
      <c r="F345" s="50">
        <f t="shared" si="272"/>
        <v>123</v>
      </c>
      <c r="G345" s="50">
        <f t="shared" si="272"/>
        <v>205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cash,142</v>
      </c>
      <c r="Y345" s="50" t="str">
        <f>随机目标!CS84</f>
        <v>cash,142</v>
      </c>
      <c r="Z345" s="50">
        <f>随机目标!CT84</f>
        <v>100</v>
      </c>
      <c r="AA345" s="50">
        <v>2</v>
      </c>
      <c r="AB345" s="50" t="str">
        <f t="shared" si="250"/>
        <v>cash_142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</row>
    <row r="346" spans="1:36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item,101;item,200</v>
      </c>
      <c r="E346" s="50">
        <f>产出设定!$C$20</f>
        <v>50</v>
      </c>
      <c r="F346" s="50">
        <f t="shared" si="273"/>
        <v>126</v>
      </c>
      <c r="G346" s="50">
        <f t="shared" si="273"/>
        <v>210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cash,143</v>
      </c>
      <c r="Y346" s="50" t="str">
        <f>随机目标!CS85</f>
        <v>cash,143</v>
      </c>
      <c r="Z346" s="50">
        <f>随机目标!CT85</f>
        <v>100</v>
      </c>
      <c r="AA346" s="50">
        <v>2</v>
      </c>
      <c r="AB346" s="50" t="str">
        <f t="shared" si="250"/>
        <v>cash_143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</row>
    <row r="347" spans="1:36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item,101;item,200</v>
      </c>
      <c r="E347" s="50">
        <f>产出设定!$C$20</f>
        <v>50</v>
      </c>
      <c r="F347" s="50">
        <f t="shared" si="274"/>
        <v>129</v>
      </c>
      <c r="G347" s="50">
        <f t="shared" si="274"/>
        <v>215</v>
      </c>
      <c r="H347" s="50" t="str">
        <f t="shared" si="274"/>
        <v>pack,10045;pack,1226;pack,401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prop,205,2;pack,1106;pack,1121;pack,1136;pack,1151</v>
      </c>
      <c r="O347" s="50" t="str">
        <f>随机目标!CJ86</f>
        <v>prop,205,2</v>
      </c>
      <c r="P347" s="50">
        <f>随机目标!CK86</f>
        <v>50</v>
      </c>
      <c r="Q347" s="50">
        <v>1</v>
      </c>
      <c r="R347" s="50" t="str">
        <f t="shared" si="219"/>
        <v>prop_205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cash,144</v>
      </c>
      <c r="Y347" s="50" t="str">
        <f>随机目标!CS86</f>
        <v>cash,144</v>
      </c>
      <c r="Z347" s="50">
        <f>随机目标!CT86</f>
        <v>100</v>
      </c>
      <c r="AA347" s="50">
        <v>2</v>
      </c>
      <c r="AB347" s="50" t="str">
        <f t="shared" si="250"/>
        <v>cash_144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</row>
    <row r="348" spans="1:36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item,101;item,200</v>
      </c>
      <c r="E348" s="50">
        <f>产出设定!$C$20</f>
        <v>50</v>
      </c>
      <c r="F348" s="50">
        <f t="shared" si="275"/>
        <v>132</v>
      </c>
      <c r="G348" s="50">
        <f t="shared" si="275"/>
        <v>220</v>
      </c>
      <c r="H348" s="50" t="str">
        <f t="shared" si="275"/>
        <v>pack,10046;pack,1226;pack,401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prop,205,2;pack,1106;pack,1121;pack,1136;pack,1151</v>
      </c>
      <c r="O348" s="50" t="str">
        <f>随机目标!CJ87</f>
        <v>prop,205,2</v>
      </c>
      <c r="P348" s="50">
        <f>随机目标!CK87</f>
        <v>50</v>
      </c>
      <c r="Q348" s="50">
        <v>1</v>
      </c>
      <c r="R348" s="50" t="str">
        <f t="shared" si="219"/>
        <v>prop_205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cash,145</v>
      </c>
      <c r="Y348" s="50" t="str">
        <f>随机目标!CS87</f>
        <v>cash,145</v>
      </c>
      <c r="Z348" s="50">
        <f>随机目标!CT87</f>
        <v>100</v>
      </c>
      <c r="AA348" s="50">
        <v>2</v>
      </c>
      <c r="AB348" s="50" t="str">
        <f t="shared" si="250"/>
        <v>cash_145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</row>
    <row r="349" spans="1:36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item,101;item,200</v>
      </c>
      <c r="E349" s="50">
        <f>产出设定!$C$20</f>
        <v>50</v>
      </c>
      <c r="F349" s="50">
        <f t="shared" si="276"/>
        <v>136</v>
      </c>
      <c r="G349" s="50">
        <f t="shared" si="276"/>
        <v>227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cash,146</v>
      </c>
      <c r="Y349" s="50" t="str">
        <f>随机目标!CS88</f>
        <v>cash,146</v>
      </c>
      <c r="Z349" s="50">
        <f>随机目标!CT88</f>
        <v>100</v>
      </c>
      <c r="AA349" s="50">
        <v>2</v>
      </c>
      <c r="AB349" s="50" t="str">
        <f t="shared" si="250"/>
        <v>cash_146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</row>
    <row r="350" spans="1:36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item,101;item,200</v>
      </c>
      <c r="E350" s="50">
        <f>产出设定!$C$20</f>
        <v>50</v>
      </c>
      <c r="F350" s="50">
        <f t="shared" si="277"/>
        <v>140</v>
      </c>
      <c r="G350" s="50">
        <f t="shared" si="277"/>
        <v>233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cash,147</v>
      </c>
      <c r="Y350" s="50" t="str">
        <f>随机目标!CS89</f>
        <v>cash,147</v>
      </c>
      <c r="Z350" s="50">
        <f>随机目标!CT89</f>
        <v>100</v>
      </c>
      <c r="AA350" s="50">
        <v>2</v>
      </c>
      <c r="AB350" s="50" t="str">
        <f t="shared" si="250"/>
        <v>cash_147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</row>
    <row r="351" spans="1:36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item,101;item,200</v>
      </c>
      <c r="E351" s="50">
        <f>产出设定!$C$20</f>
        <v>50</v>
      </c>
      <c r="F351" s="50">
        <f t="shared" si="278"/>
        <v>140</v>
      </c>
      <c r="G351" s="50">
        <f t="shared" si="278"/>
        <v>233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cash,148</v>
      </c>
      <c r="Y351" s="50" t="str">
        <f>随机目标!CS90</f>
        <v>cash,148</v>
      </c>
      <c r="Z351" s="50">
        <f>随机目标!CT90</f>
        <v>100</v>
      </c>
      <c r="AA351" s="50">
        <v>2</v>
      </c>
      <c r="AB351" s="50" t="str">
        <f t="shared" si="250"/>
        <v>cash_148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</row>
    <row r="352" spans="1:36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item,101;item,200</v>
      </c>
      <c r="E352" s="50">
        <f>产出设定!$C$20</f>
        <v>50</v>
      </c>
      <c r="F352" s="50">
        <f t="shared" si="279"/>
        <v>144</v>
      </c>
      <c r="G352" s="50">
        <f t="shared" si="279"/>
        <v>240</v>
      </c>
      <c r="H352" s="50" t="str">
        <f t="shared" si="279"/>
        <v>pack,10050;pack,1227;pack,401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prop,206,1;pack,1107;pack,1122;pack,1137;pack,1152</v>
      </c>
      <c r="O352" s="50" t="str">
        <f>随机目标!CJ91</f>
        <v>prop,206,1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cash,149</v>
      </c>
      <c r="Y352" s="50" t="str">
        <f>随机目标!CS91</f>
        <v>cash,149</v>
      </c>
      <c r="Z352" s="50">
        <f>随机目标!CT91</f>
        <v>100</v>
      </c>
      <c r="AA352" s="50">
        <v>2</v>
      </c>
      <c r="AB352" s="50" t="str">
        <f t="shared" si="250"/>
        <v>cash_149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</row>
    <row r="353" spans="1:36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item,101;item,200</v>
      </c>
      <c r="E353" s="50">
        <f>产出设定!$C$20</f>
        <v>50</v>
      </c>
      <c r="F353" s="50">
        <f t="shared" si="280"/>
        <v>144</v>
      </c>
      <c r="G353" s="50">
        <f t="shared" si="280"/>
        <v>240</v>
      </c>
      <c r="H353" s="50" t="str">
        <f t="shared" si="280"/>
        <v>pack,10051;pack,1227;pack,401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prop,206,1;pack,1107;pack,1122;pack,1137;pack,1152</v>
      </c>
      <c r="O353" s="50" t="str">
        <f>随机目标!CJ92</f>
        <v>prop,206,1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cash,150</v>
      </c>
      <c r="Y353" s="50" t="str">
        <f>随机目标!CS92</f>
        <v>cash,150</v>
      </c>
      <c r="Z353" s="50">
        <f>随机目标!CT92</f>
        <v>100</v>
      </c>
      <c r="AA353" s="50">
        <v>2</v>
      </c>
      <c r="AB353" s="50" t="str">
        <f t="shared" si="250"/>
        <v>cash_150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</row>
    <row r="354" spans="1:36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item,101;item,200</v>
      </c>
      <c r="E354" s="50">
        <f>产出设定!$C$20</f>
        <v>50</v>
      </c>
      <c r="F354" s="50">
        <f t="shared" si="281"/>
        <v>148</v>
      </c>
      <c r="G354" s="50">
        <f t="shared" si="281"/>
        <v>247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cash,151</v>
      </c>
      <c r="Y354" s="50" t="str">
        <f>随机目标!CS93</f>
        <v>cash,151</v>
      </c>
      <c r="Z354" s="50">
        <f>随机目标!CT93</f>
        <v>100</v>
      </c>
      <c r="AA354" s="50">
        <v>2</v>
      </c>
      <c r="AB354" s="50" t="str">
        <f t="shared" si="250"/>
        <v>cash_151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</row>
    <row r="355" spans="1:36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item,101;item,200</v>
      </c>
      <c r="E355" s="50">
        <f>产出设定!$C$20</f>
        <v>50</v>
      </c>
      <c r="F355" s="50">
        <f t="shared" si="282"/>
        <v>152</v>
      </c>
      <c r="G355" s="50">
        <f t="shared" si="282"/>
        <v>253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cash,152</v>
      </c>
      <c r="Y355" s="50" t="str">
        <f>随机目标!CS94</f>
        <v>cash,152</v>
      </c>
      <c r="Z355" s="50">
        <f>随机目标!CT94</f>
        <v>100</v>
      </c>
      <c r="AA355" s="50">
        <v>2</v>
      </c>
      <c r="AB355" s="50" t="str">
        <f t="shared" si="250"/>
        <v>cash_152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</row>
    <row r="356" spans="1:36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item,101;item,200</v>
      </c>
      <c r="E356" s="50">
        <f>产出设定!$C$20</f>
        <v>50</v>
      </c>
      <c r="F356" s="50">
        <f t="shared" si="283"/>
        <v>152</v>
      </c>
      <c r="G356" s="50">
        <f t="shared" si="283"/>
        <v>253</v>
      </c>
      <c r="H356" s="50" t="str">
        <f t="shared" si="283"/>
        <v>pack,10054;pack,1228;pack,401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prop,206,2;pack,1108;pack,1123;pack,1138;pack,1153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cash,153</v>
      </c>
      <c r="Y356" s="50" t="str">
        <f>随机目标!CS95</f>
        <v>cash,153</v>
      </c>
      <c r="Z356" s="50">
        <f>随机目标!CT95</f>
        <v>100</v>
      </c>
      <c r="AA356" s="50">
        <v>2</v>
      </c>
      <c r="AB356" s="50" t="str">
        <f t="shared" si="250"/>
        <v>cash_153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</row>
    <row r="357" spans="1:36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item,101;item,200</v>
      </c>
      <c r="E357" s="50">
        <f>产出设定!$C$20</f>
        <v>50</v>
      </c>
      <c r="F357" s="50">
        <f t="shared" si="284"/>
        <v>152</v>
      </c>
      <c r="G357" s="50">
        <f t="shared" si="284"/>
        <v>253</v>
      </c>
      <c r="H357" s="50" t="str">
        <f t="shared" si="284"/>
        <v>pack,10055;pack,1228;pack,401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prop,206,2;pack,1108;pack,1123;pack,1138;pack,1153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cash,154</v>
      </c>
      <c r="Y357" s="50" t="str">
        <f>随机目标!CS96</f>
        <v>cash,154</v>
      </c>
      <c r="Z357" s="50">
        <f>随机目标!CT96</f>
        <v>100</v>
      </c>
      <c r="AA357" s="50">
        <v>2</v>
      </c>
      <c r="AB357" s="50" t="str">
        <f t="shared" si="250"/>
        <v>cash_154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</row>
    <row r="358" spans="1:36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item,101;item,200</v>
      </c>
      <c r="E358" s="50">
        <f>产出设定!$C$20</f>
        <v>50</v>
      </c>
      <c r="F358" s="50">
        <f t="shared" si="285"/>
        <v>156</v>
      </c>
      <c r="G358" s="50">
        <f t="shared" si="285"/>
        <v>260</v>
      </c>
      <c r="H358" s="50" t="str">
        <f t="shared" si="285"/>
        <v>pack,10056;pack,1228;pack,401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prop,206,2;pack,1108;pack,1123;pack,1138;pack,1153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cash,155</v>
      </c>
      <c r="Y358" s="50" t="str">
        <f>随机目标!CS97</f>
        <v>cash,155</v>
      </c>
      <c r="Z358" s="50">
        <f>随机目标!CT97</f>
        <v>100</v>
      </c>
      <c r="AA358" s="50">
        <v>2</v>
      </c>
      <c r="AB358" s="50" t="str">
        <f t="shared" si="250"/>
        <v>cash_155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</row>
    <row r="359" spans="1:36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item,101;item,200</v>
      </c>
      <c r="E359" s="50">
        <f>产出设定!$C$20</f>
        <v>50</v>
      </c>
      <c r="F359" s="50">
        <f t="shared" si="286"/>
        <v>160</v>
      </c>
      <c r="G359" s="50">
        <f t="shared" si="286"/>
        <v>267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cash,156</v>
      </c>
      <c r="Y359" s="50" t="str">
        <f>随机目标!CS98</f>
        <v>cash,156</v>
      </c>
      <c r="Z359" s="50">
        <f>随机目标!CT98</f>
        <v>100</v>
      </c>
      <c r="AA359" s="50">
        <v>2</v>
      </c>
      <c r="AB359" s="50" t="str">
        <f t="shared" si="250"/>
        <v>cash_156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</row>
    <row r="360" spans="1:36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item,101;item,200</v>
      </c>
      <c r="E360" s="50">
        <f>产出设定!$C$20</f>
        <v>50</v>
      </c>
      <c r="F360" s="50">
        <f t="shared" si="287"/>
        <v>164</v>
      </c>
      <c r="G360" s="50">
        <f t="shared" si="287"/>
        <v>273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cash,157</v>
      </c>
      <c r="Y360" s="50" t="str">
        <f>随机目标!CS99</f>
        <v>cash,157</v>
      </c>
      <c r="Z360" s="50">
        <f>随机目标!CT99</f>
        <v>100</v>
      </c>
      <c r="AA360" s="50">
        <v>2</v>
      </c>
      <c r="AB360" s="50" t="str">
        <f t="shared" si="250"/>
        <v>cash_157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</row>
    <row r="361" spans="1:36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item,101;item,200</v>
      </c>
      <c r="E361" s="50">
        <f>产出设定!$C$20</f>
        <v>50</v>
      </c>
      <c r="F361" s="50">
        <f t="shared" si="288"/>
        <v>168</v>
      </c>
      <c r="G361" s="50">
        <f t="shared" si="288"/>
        <v>280</v>
      </c>
      <c r="H361" s="50" t="str">
        <f t="shared" si="288"/>
        <v>pack,10059;pack,1229;pack,401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prop,206,2;pack,1109;pack,1124;pack,1139;pack,1154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cash,158</v>
      </c>
      <c r="Y361" s="50" t="str">
        <f>随机目标!CS100</f>
        <v>cash,158</v>
      </c>
      <c r="Z361" s="50">
        <f>随机目标!CT100</f>
        <v>100</v>
      </c>
      <c r="AA361" s="50">
        <v>2</v>
      </c>
      <c r="AB361" s="50" t="str">
        <f t="shared" si="250"/>
        <v>cash_158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</row>
    <row r="362" spans="1:36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item,101;item,200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cash,159</v>
      </c>
      <c r="Y362" s="50" t="str">
        <f>随机目标!CS101</f>
        <v>cash,159</v>
      </c>
      <c r="Z362" s="50">
        <f>随机目标!CT101</f>
        <v>100</v>
      </c>
      <c r="AA362" s="50">
        <v>2</v>
      </c>
      <c r="AB362" s="50" t="str">
        <f t="shared" si="250"/>
        <v>cash_159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</row>
    <row r="363" spans="1:36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item,101;item,200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cash,160</v>
      </c>
      <c r="Y363" s="50" t="str">
        <f>随机目标!CS102</f>
        <v>cash,160</v>
      </c>
      <c r="Z363" s="50">
        <f>随机目标!CT102</f>
        <v>100</v>
      </c>
      <c r="AA363" s="50">
        <v>2</v>
      </c>
      <c r="AB363" s="50" t="str">
        <f t="shared" si="250"/>
        <v>cash_160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</row>
    <row r="364" spans="1:36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item,101;item,200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cash,161</v>
      </c>
      <c r="Y364" s="50" t="str">
        <f>随机目标!CS103</f>
        <v>cash,161</v>
      </c>
      <c r="Z364" s="50">
        <f>随机目标!CT103</f>
        <v>100</v>
      </c>
      <c r="AA364" s="50">
        <v>2</v>
      </c>
      <c r="AB364" s="50" t="str">
        <f t="shared" si="250"/>
        <v>cash_161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</row>
    <row r="365" spans="1:36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item,101;item,200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cash,162</v>
      </c>
      <c r="Y365" s="50" t="str">
        <f>随机目标!CS104</f>
        <v>cash,162</v>
      </c>
      <c r="Z365" s="50">
        <f>随机目标!CT104</f>
        <v>100</v>
      </c>
      <c r="AA365" s="50">
        <v>2</v>
      </c>
      <c r="AB365" s="50" t="str">
        <f t="shared" si="250"/>
        <v>cash_162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</row>
    <row r="366" spans="1:36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item,101;item,200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cash,163</v>
      </c>
      <c r="Y366" s="50" t="str">
        <f>随机目标!CS105</f>
        <v>cash,163</v>
      </c>
      <c r="Z366" s="50">
        <f>随机目标!CT105</f>
        <v>100</v>
      </c>
      <c r="AA366" s="50">
        <v>2</v>
      </c>
      <c r="AB366" s="50" t="str">
        <f t="shared" si="250"/>
        <v>cash_163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</row>
    <row r="367" spans="1:36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item,101;item,200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cash,164</v>
      </c>
      <c r="Y367" s="50" t="str">
        <f>随机目标!CS106</f>
        <v>cash,164</v>
      </c>
      <c r="Z367" s="50">
        <f>随机目标!CT106</f>
        <v>100</v>
      </c>
      <c r="AA367" s="50">
        <v>2</v>
      </c>
      <c r="AB367" s="50" t="str">
        <f t="shared" si="250"/>
        <v>cash_164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</row>
    <row r="368" spans="1:36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item,101;item,200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cash,165</v>
      </c>
      <c r="Y368" s="50" t="str">
        <f>随机目标!CS107</f>
        <v>cash,165</v>
      </c>
      <c r="Z368" s="50">
        <f>随机目标!CT107</f>
        <v>100</v>
      </c>
      <c r="AA368" s="50">
        <v>2</v>
      </c>
      <c r="AB368" s="50" t="str">
        <f t="shared" si="250"/>
        <v>cash_165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</row>
    <row r="369" spans="1:36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item,101;item,200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cash,166</v>
      </c>
      <c r="Y369" s="50" t="str">
        <f>随机目标!CS108</f>
        <v>cash,166</v>
      </c>
      <c r="Z369" s="50">
        <f>随机目标!CT108</f>
        <v>100</v>
      </c>
      <c r="AA369" s="50">
        <v>2</v>
      </c>
      <c r="AB369" s="50" t="str">
        <f t="shared" si="250"/>
        <v>cash_166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</row>
    <row r="370" spans="1:36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item,101;item,200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cash,167</v>
      </c>
      <c r="Y370" s="50" t="str">
        <f>随机目标!CS109</f>
        <v>cash,167</v>
      </c>
      <c r="Z370" s="50">
        <f>随机目标!CT109</f>
        <v>100</v>
      </c>
      <c r="AA370" s="50">
        <v>2</v>
      </c>
      <c r="AB370" s="50" t="str">
        <f t="shared" si="250"/>
        <v>cash_167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</row>
    <row r="371" spans="1:36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item,101;item,200</v>
      </c>
      <c r="E371" s="50">
        <f>产出设定!$C$20</f>
        <v>50</v>
      </c>
      <c r="F371" s="50">
        <f t="shared" si="298"/>
        <v>195</v>
      </c>
      <c r="G371" s="50">
        <f t="shared" si="298"/>
        <v>325</v>
      </c>
      <c r="H371" s="50" t="str">
        <f t="shared" si="298"/>
        <v>pack,10069;pack,1232;pack,401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prop,206,2;pack,1112;pack,1127;pack,1142;pack,1157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cash,168</v>
      </c>
      <c r="Y371" s="50" t="str">
        <f>随机目标!CS110</f>
        <v>cash,168</v>
      </c>
      <c r="Z371" s="50">
        <f>随机目标!CT110</f>
        <v>100</v>
      </c>
      <c r="AA371" s="50">
        <v>2</v>
      </c>
      <c r="AB371" s="50" t="str">
        <f t="shared" si="250"/>
        <v>cash_168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</row>
    <row r="372" spans="1:36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item,101;item,200</v>
      </c>
      <c r="E372" s="50">
        <f>产出设定!$C$20</f>
        <v>50</v>
      </c>
      <c r="F372" s="50">
        <f t="shared" si="299"/>
        <v>198</v>
      </c>
      <c r="G372" s="50">
        <f t="shared" si="299"/>
        <v>330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cash,169</v>
      </c>
      <c r="Y372" s="50" t="str">
        <f>随机目标!CS111</f>
        <v>cash,169</v>
      </c>
      <c r="Z372" s="50">
        <f>随机目标!CT111</f>
        <v>100</v>
      </c>
      <c r="AA372" s="50">
        <v>2</v>
      </c>
      <c r="AB372" s="50" t="str">
        <f t="shared" si="250"/>
        <v>cash_169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</row>
    <row r="373" spans="1:36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item,101;item,200</v>
      </c>
      <c r="E373" s="50">
        <f>产出设定!$C$20</f>
        <v>50</v>
      </c>
      <c r="F373" s="50">
        <f t="shared" si="300"/>
        <v>201</v>
      </c>
      <c r="G373" s="50">
        <f t="shared" si="300"/>
        <v>335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cash,170</v>
      </c>
      <c r="Y373" s="50" t="str">
        <f>随机目标!CS112</f>
        <v>cash,170</v>
      </c>
      <c r="Z373" s="50">
        <f>随机目标!CT112</f>
        <v>100</v>
      </c>
      <c r="AA373" s="50">
        <v>2</v>
      </c>
      <c r="AB373" s="50" t="str">
        <f t="shared" si="250"/>
        <v>cash_170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</row>
    <row r="374" spans="1:36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item,101;item,200</v>
      </c>
      <c r="E374" s="50">
        <f>产出设定!$C$20</f>
        <v>50</v>
      </c>
      <c r="F374" s="50">
        <f t="shared" si="301"/>
        <v>204</v>
      </c>
      <c r="G374" s="50">
        <f t="shared" si="301"/>
        <v>340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cash,171</v>
      </c>
      <c r="Y374" s="50" t="str">
        <f>随机目标!CS113</f>
        <v>cash,171</v>
      </c>
      <c r="Z374" s="50">
        <f>随机目标!CT113</f>
        <v>100</v>
      </c>
      <c r="AA374" s="50">
        <v>2</v>
      </c>
      <c r="AB374" s="50" t="str">
        <f t="shared" si="250"/>
        <v>cash_171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</row>
    <row r="375" spans="1:36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item,101;item,200</v>
      </c>
      <c r="E375" s="50">
        <f>产出设定!$C$20</f>
        <v>50</v>
      </c>
      <c r="F375" s="50">
        <f t="shared" si="302"/>
        <v>207</v>
      </c>
      <c r="G375" s="50">
        <f t="shared" si="302"/>
        <v>345</v>
      </c>
      <c r="H375" s="50" t="str">
        <f t="shared" si="302"/>
        <v>pack,10073;pack,1233;pack,401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prop,206,2;pack,1113;pack,1128;pack,1143;pack,1158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cash,172</v>
      </c>
      <c r="Y375" s="50" t="str">
        <f>随机目标!CS114</f>
        <v>cash,172</v>
      </c>
      <c r="Z375" s="50">
        <f>随机目标!CT114</f>
        <v>100</v>
      </c>
      <c r="AA375" s="50">
        <v>2</v>
      </c>
      <c r="AB375" s="50" t="str">
        <f t="shared" si="250"/>
        <v>cash_172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</row>
    <row r="376" spans="1:36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item,101;item,200</v>
      </c>
      <c r="E376" s="50">
        <f>产出设定!$C$20</f>
        <v>50</v>
      </c>
      <c r="F376" s="50">
        <f t="shared" si="303"/>
        <v>210</v>
      </c>
      <c r="G376" s="50">
        <f t="shared" si="303"/>
        <v>350</v>
      </c>
      <c r="H376" s="50" t="str">
        <f t="shared" si="303"/>
        <v>pack,10074;pack,1233;pack,401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prop,206,2;pack,1113;pack,1128;pack,1143;pack,1158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cash,173</v>
      </c>
      <c r="Y376" s="50" t="str">
        <f>随机目标!CS115</f>
        <v>cash,173</v>
      </c>
      <c r="Z376" s="50">
        <f>随机目标!CT115</f>
        <v>100</v>
      </c>
      <c r="AA376" s="50">
        <v>2</v>
      </c>
      <c r="AB376" s="50" t="str">
        <f t="shared" si="250"/>
        <v>cash_173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</row>
    <row r="377" spans="1:36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item,101;item,200</v>
      </c>
      <c r="E377" s="50">
        <f>产出设定!$C$20</f>
        <v>50</v>
      </c>
      <c r="F377" s="50">
        <f t="shared" si="304"/>
        <v>213</v>
      </c>
      <c r="G377" s="50">
        <f t="shared" si="304"/>
        <v>355</v>
      </c>
      <c r="H377" s="50" t="str">
        <f t="shared" si="304"/>
        <v>pack,10075;pack,1233;pack,401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prop,206,2;pack,1113;pack,1128;pack,1143;pack,1158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cash,174</v>
      </c>
      <c r="Y377" s="50" t="str">
        <f>随机目标!CS116</f>
        <v>cash,174</v>
      </c>
      <c r="Z377" s="50">
        <f>随机目标!CT116</f>
        <v>100</v>
      </c>
      <c r="AA377" s="50">
        <v>2</v>
      </c>
      <c r="AB377" s="50" t="str">
        <f t="shared" si="250"/>
        <v>cash_174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</row>
    <row r="378" spans="1:36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item,101;item,200</v>
      </c>
      <c r="E378" s="50">
        <f>产出设定!$C$20</f>
        <v>50</v>
      </c>
      <c r="F378" s="50">
        <f t="shared" si="305"/>
        <v>216</v>
      </c>
      <c r="G378" s="50">
        <f t="shared" si="305"/>
        <v>360</v>
      </c>
      <c r="H378" s="50" t="str">
        <f t="shared" si="305"/>
        <v>pack,10076;pack,1233;pack,401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prop,206,2;pack,1113;pack,1128;pack,1143;pack,1158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cash,175</v>
      </c>
      <c r="Y378" s="50" t="str">
        <f>随机目标!CS117</f>
        <v>cash,175</v>
      </c>
      <c r="Z378" s="50">
        <f>随机目标!CT117</f>
        <v>100</v>
      </c>
      <c r="AA378" s="50">
        <v>2</v>
      </c>
      <c r="AB378" s="50" t="str">
        <f t="shared" si="250"/>
        <v>cash_175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</row>
    <row r="379" spans="1:36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item,101;item,200</v>
      </c>
      <c r="E379" s="50">
        <f>产出设定!$C$20</f>
        <v>50</v>
      </c>
      <c r="F379" s="50">
        <f t="shared" si="306"/>
        <v>220</v>
      </c>
      <c r="G379" s="50">
        <f t="shared" si="306"/>
        <v>367</v>
      </c>
      <c r="H379" s="50" t="str">
        <f t="shared" si="306"/>
        <v>pack,10077;pack,1234;pack,401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prop,206,2;pack,1114;pack,1129;pack,1144;pack,1159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cash,176</v>
      </c>
      <c r="Y379" s="50" t="str">
        <f>随机目标!CS118</f>
        <v>cash,176</v>
      </c>
      <c r="Z379" s="50">
        <f>随机目标!CT118</f>
        <v>100</v>
      </c>
      <c r="AA379" s="50">
        <v>2</v>
      </c>
      <c r="AB379" s="50" t="str">
        <f t="shared" si="250"/>
        <v>cash_176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</row>
    <row r="380" spans="1:36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item,101;item,200</v>
      </c>
      <c r="E380" s="50">
        <f>产出设定!$C$20</f>
        <v>50</v>
      </c>
      <c r="F380" s="50">
        <f t="shared" si="307"/>
        <v>224</v>
      </c>
      <c r="G380" s="50">
        <f t="shared" si="307"/>
        <v>373</v>
      </c>
      <c r="H380" s="50" t="str">
        <f t="shared" si="307"/>
        <v>pack,10078;pack,1234;pack,401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prop,206,2;pack,1114;pack,1129;pack,1144;pack,1159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cash,177</v>
      </c>
      <c r="Y380" s="50" t="str">
        <f>随机目标!CS119</f>
        <v>cash,177</v>
      </c>
      <c r="Z380" s="50">
        <f>随机目标!CT119</f>
        <v>100</v>
      </c>
      <c r="AA380" s="50">
        <v>2</v>
      </c>
      <c r="AB380" s="50" t="str">
        <f t="shared" si="250"/>
        <v>cash_177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</row>
    <row r="381" spans="1:36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item,101;item,200</v>
      </c>
      <c r="E381" s="50">
        <f>产出设定!$C$20</f>
        <v>50</v>
      </c>
      <c r="F381" s="50">
        <f t="shared" si="308"/>
        <v>228</v>
      </c>
      <c r="G381" s="50">
        <f t="shared" si="308"/>
        <v>380</v>
      </c>
      <c r="H381" s="50" t="str">
        <f t="shared" si="308"/>
        <v>pack,10079;pack,1234;pack,401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prop,206,2;pack,1114;pack,1129;pack,1144;pack,1159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cash,178</v>
      </c>
      <c r="Y381" s="50" t="str">
        <f>随机目标!CS120</f>
        <v>cash,178</v>
      </c>
      <c r="Z381" s="50">
        <f>随机目标!CT120</f>
        <v>100</v>
      </c>
      <c r="AA381" s="50">
        <v>2</v>
      </c>
      <c r="AB381" s="50" t="str">
        <f t="shared" si="250"/>
        <v>cash_178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</row>
    <row r="382" spans="1:36">
      <c r="A382" s="51" t="s">
        <v>691</v>
      </c>
      <c r="B382" s="52">
        <v>80</v>
      </c>
      <c r="C382" s="52">
        <v>4</v>
      </c>
      <c r="D382" s="50" t="str">
        <f>D282</f>
        <v>item,101;item,200</v>
      </c>
      <c r="E382" s="50">
        <f>产出设定!$C$20</f>
        <v>50</v>
      </c>
      <c r="F382" s="50">
        <f t="shared" ref="F382:H382" si="309">F282</f>
        <v>228</v>
      </c>
      <c r="G382" s="50">
        <f t="shared" si="309"/>
        <v>380</v>
      </c>
      <c r="H382" s="50" t="str">
        <f t="shared" si="309"/>
        <v>pack,10080;pack,1234;pack,401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prop,206,2;pack,1114;pack,1129;pack,1144;pack,1159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cash,179</v>
      </c>
      <c r="Y382" s="50" t="str">
        <f>随机目标!CS121</f>
        <v>cash,179</v>
      </c>
      <c r="Z382" s="50">
        <f>随机目标!CT121</f>
        <v>100</v>
      </c>
      <c r="AA382" s="50">
        <v>2</v>
      </c>
      <c r="AB382" s="50" t="str">
        <f t="shared" si="250"/>
        <v>cash_179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</row>
    <row r="383" spans="1:36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item,101;item,200</v>
      </c>
      <c r="E383" s="50">
        <f>产出设定!$C$20</f>
        <v>50</v>
      </c>
      <c r="F383" s="50">
        <f t="shared" si="310"/>
        <v>228</v>
      </c>
      <c r="G383" s="50">
        <f t="shared" si="310"/>
        <v>380</v>
      </c>
      <c r="H383" s="50" t="str">
        <f t="shared" si="310"/>
        <v>pack,10081;pack,1234;pack,401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prop,206,2;pack,1114;pack,1129;pack,1144;pack,1159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cash,180</v>
      </c>
      <c r="Y383" s="50" t="str">
        <f>随机目标!CS122</f>
        <v>cash,180</v>
      </c>
      <c r="Z383" s="50">
        <f>随机目标!CT122</f>
        <v>100</v>
      </c>
      <c r="AA383" s="50">
        <v>2</v>
      </c>
      <c r="AB383" s="50" t="str">
        <f t="shared" si="250"/>
        <v>cash_180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</row>
    <row r="384" spans="1:36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item,101;item,200</v>
      </c>
      <c r="E384" s="50">
        <f>产出设定!$C$20</f>
        <v>50</v>
      </c>
      <c r="F384" s="50">
        <f t="shared" si="311"/>
        <v>228</v>
      </c>
      <c r="G384" s="50">
        <f t="shared" si="311"/>
        <v>380</v>
      </c>
      <c r="H384" s="50" t="str">
        <f t="shared" si="311"/>
        <v>pack,10082;pack,1234;pack,401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prop,206,2;pack,1114;pack,1129;pack,1144;pack,1159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cash,181</v>
      </c>
      <c r="Y384" s="50" t="str">
        <f>随机目标!CS123</f>
        <v>cash,181</v>
      </c>
      <c r="Z384" s="50">
        <f>随机目标!CT123</f>
        <v>100</v>
      </c>
      <c r="AA384" s="50">
        <v>2</v>
      </c>
      <c r="AB384" s="50" t="str">
        <f t="shared" si="250"/>
        <v>cash_181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</row>
    <row r="385" spans="1:36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item,101;item,200</v>
      </c>
      <c r="E385" s="50">
        <f>产出设定!$C$20</f>
        <v>50</v>
      </c>
      <c r="F385" s="50">
        <f t="shared" si="312"/>
        <v>228</v>
      </c>
      <c r="G385" s="50">
        <f t="shared" si="312"/>
        <v>380</v>
      </c>
      <c r="H385" s="50" t="str">
        <f t="shared" si="312"/>
        <v>pack,10083;pack,1234;pack,401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prop,206,2;pack,1114;pack,1129;pack,1144;pack,1159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cash,182</v>
      </c>
      <c r="Y385" s="50" t="str">
        <f>随机目标!CS124</f>
        <v>cash,182</v>
      </c>
      <c r="Z385" s="50">
        <f>随机目标!CT124</f>
        <v>100</v>
      </c>
      <c r="AA385" s="50">
        <v>2</v>
      </c>
      <c r="AB385" s="50" t="str">
        <f t="shared" si="250"/>
        <v>cash_182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</row>
    <row r="386" spans="1:36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item,101;item,200</v>
      </c>
      <c r="E386" s="50">
        <f>产出设定!$C$20</f>
        <v>50</v>
      </c>
      <c r="F386" s="50">
        <f t="shared" si="313"/>
        <v>228</v>
      </c>
      <c r="G386" s="50">
        <f t="shared" si="313"/>
        <v>380</v>
      </c>
      <c r="H386" s="50" t="str">
        <f t="shared" si="313"/>
        <v>pack,10084;pack,1234;pack,401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prop,206,2;pack,1114;pack,1129;pack,1144;pack,1159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cash,183</v>
      </c>
      <c r="Y386" s="50" t="str">
        <f>随机目标!CS125</f>
        <v>cash,183</v>
      </c>
      <c r="Z386" s="50">
        <f>随机目标!CT125</f>
        <v>100</v>
      </c>
      <c r="AA386" s="50">
        <v>2</v>
      </c>
      <c r="AB386" s="50" t="str">
        <f t="shared" si="250"/>
        <v>cash_183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</row>
    <row r="387" spans="1:36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item,101;item,200</v>
      </c>
      <c r="E387" s="50">
        <f>产出设定!$C$20</f>
        <v>50</v>
      </c>
      <c r="F387" s="50">
        <f t="shared" si="314"/>
        <v>228</v>
      </c>
      <c r="G387" s="50">
        <f t="shared" si="314"/>
        <v>380</v>
      </c>
      <c r="H387" s="50" t="str">
        <f t="shared" si="314"/>
        <v>pack,10085;pack,1234;pack,401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prop,206,2;pack,1114;pack,1129;pack,1144;pack,1159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cash,184</v>
      </c>
      <c r="Y387" s="50" t="str">
        <f>随机目标!CS126</f>
        <v>cash,184</v>
      </c>
      <c r="Z387" s="50">
        <f>随机目标!CT126</f>
        <v>100</v>
      </c>
      <c r="AA387" s="50">
        <v>2</v>
      </c>
      <c r="AB387" s="50" t="str">
        <f t="shared" si="250"/>
        <v>cash_184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</row>
    <row r="388" spans="1:36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item,101;item,200</v>
      </c>
      <c r="E388" s="50">
        <f>产出设定!$C$20</f>
        <v>50</v>
      </c>
      <c r="F388" s="50">
        <f t="shared" si="315"/>
        <v>228</v>
      </c>
      <c r="G388" s="50">
        <f t="shared" si="315"/>
        <v>380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cash,185</v>
      </c>
      <c r="Y388" s="50" t="str">
        <f>随机目标!CS127</f>
        <v>cash,185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cash_185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</row>
    <row r="389" spans="1:36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item,101;item,200</v>
      </c>
      <c r="E389" s="50">
        <f>产出设定!$C$20</f>
        <v>50</v>
      </c>
      <c r="F389" s="50">
        <f t="shared" si="319"/>
        <v>228</v>
      </c>
      <c r="G389" s="50">
        <f t="shared" si="319"/>
        <v>380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cash,186</v>
      </c>
      <c r="Y389" s="50" t="str">
        <f>随机目标!CS128</f>
        <v>cash,186</v>
      </c>
      <c r="Z389" s="50">
        <f>随机目标!CT128</f>
        <v>100</v>
      </c>
      <c r="AA389" s="50">
        <v>2</v>
      </c>
      <c r="AB389" s="50" t="str">
        <f t="shared" si="317"/>
        <v>cash_186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</row>
    <row r="390" spans="1:36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item,101;item,200</v>
      </c>
      <c r="E390" s="50">
        <f>产出设定!$C$20</f>
        <v>50</v>
      </c>
      <c r="F390" s="50">
        <f t="shared" si="320"/>
        <v>228</v>
      </c>
      <c r="G390" s="50">
        <f t="shared" si="320"/>
        <v>380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cash,187</v>
      </c>
      <c r="Y390" s="50" t="str">
        <f>随机目标!CS129</f>
        <v>cash,187</v>
      </c>
      <c r="Z390" s="50">
        <f>随机目标!CT129</f>
        <v>100</v>
      </c>
      <c r="AA390" s="50">
        <v>2</v>
      </c>
      <c r="AB390" s="50" t="str">
        <f t="shared" si="317"/>
        <v>cash_187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</row>
    <row r="391" spans="1:36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item,101;item,200</v>
      </c>
      <c r="E391" s="50">
        <f>产出设定!$C$20</f>
        <v>50</v>
      </c>
      <c r="F391" s="50">
        <f t="shared" si="321"/>
        <v>228</v>
      </c>
      <c r="G391" s="50">
        <f t="shared" si="321"/>
        <v>380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cash,188</v>
      </c>
      <c r="Y391" s="50" t="str">
        <f>随机目标!CS130</f>
        <v>cash,188</v>
      </c>
      <c r="Z391" s="50">
        <f>随机目标!CT130</f>
        <v>100</v>
      </c>
      <c r="AA391" s="50">
        <v>2</v>
      </c>
      <c r="AB391" s="50" t="str">
        <f t="shared" si="317"/>
        <v>cash_188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</row>
    <row r="392" spans="1:36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item,101;item,200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cash,189</v>
      </c>
      <c r="Y392" s="50" t="str">
        <f>随机目标!CS131</f>
        <v>cash,189</v>
      </c>
      <c r="Z392" s="50">
        <f>随机目标!CT131</f>
        <v>100</v>
      </c>
      <c r="AA392" s="50">
        <v>2</v>
      </c>
      <c r="AB392" s="50" t="str">
        <f t="shared" si="317"/>
        <v>cash_189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</row>
    <row r="393" spans="1:36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item,101;item,200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cash,190</v>
      </c>
      <c r="Y393" s="50" t="str">
        <f>随机目标!CS132</f>
        <v>cash,190</v>
      </c>
      <c r="Z393" s="50">
        <f>随机目标!CT132</f>
        <v>100</v>
      </c>
      <c r="AA393" s="50">
        <v>2</v>
      </c>
      <c r="AB393" s="50" t="str">
        <f t="shared" si="317"/>
        <v>cash_190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</row>
    <row r="394" spans="1:36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item,101;item,200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cash,191</v>
      </c>
      <c r="Y394" s="50" t="str">
        <f>随机目标!CS133</f>
        <v>cash,191</v>
      </c>
      <c r="Z394" s="50">
        <f>随机目标!CT133</f>
        <v>100</v>
      </c>
      <c r="AA394" s="50">
        <v>2</v>
      </c>
      <c r="AB394" s="50" t="str">
        <f t="shared" si="317"/>
        <v>cash_191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</row>
    <row r="395" spans="1:36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item,101;item,200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cash,192</v>
      </c>
      <c r="Y395" s="50" t="str">
        <f>随机目标!CS134</f>
        <v>cash,192</v>
      </c>
      <c r="Z395" s="50">
        <f>随机目标!CT134</f>
        <v>100</v>
      </c>
      <c r="AA395" s="50">
        <v>2</v>
      </c>
      <c r="AB395" s="50" t="str">
        <f t="shared" si="317"/>
        <v>cash_192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</row>
    <row r="396" spans="1:36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item,101;item,200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cash,193</v>
      </c>
      <c r="Y396" s="50" t="str">
        <f>随机目标!CS135</f>
        <v>cash,193</v>
      </c>
      <c r="Z396" s="50">
        <f>随机目标!CT135</f>
        <v>100</v>
      </c>
      <c r="AA396" s="50">
        <v>2</v>
      </c>
      <c r="AB396" s="50" t="str">
        <f t="shared" si="317"/>
        <v>cash_193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</row>
    <row r="397" spans="1:36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item,101;item,200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cash,194</v>
      </c>
      <c r="Y397" s="50" t="str">
        <f>随机目标!CS136</f>
        <v>cash,194</v>
      </c>
      <c r="Z397" s="50">
        <f>随机目标!CT136</f>
        <v>100</v>
      </c>
      <c r="AA397" s="50">
        <v>2</v>
      </c>
      <c r="AB397" s="50" t="str">
        <f t="shared" si="317"/>
        <v>cash_194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</row>
    <row r="398" spans="1:36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item,101;item,200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cash,195</v>
      </c>
      <c r="Y398" s="50" t="str">
        <f>随机目标!CS137</f>
        <v>cash,195</v>
      </c>
      <c r="Z398" s="50">
        <f>随机目标!CT137</f>
        <v>100</v>
      </c>
      <c r="AA398" s="50">
        <v>2</v>
      </c>
      <c r="AB398" s="50" t="str">
        <f t="shared" si="317"/>
        <v>cash_195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</row>
    <row r="399" spans="1:36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item,101;item,200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cash,196</v>
      </c>
      <c r="Y399" s="50" t="str">
        <f>随机目标!CS138</f>
        <v>cash,196</v>
      </c>
      <c r="Z399" s="50">
        <f>随机目标!CT138</f>
        <v>100</v>
      </c>
      <c r="AA399" s="50">
        <v>2</v>
      </c>
      <c r="AB399" s="50" t="str">
        <f t="shared" si="317"/>
        <v>cash_196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</row>
    <row r="400" spans="1:36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item,101;item,200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cash,197</v>
      </c>
      <c r="Y400" s="50" t="str">
        <f>随机目标!CS139</f>
        <v>cash,197</v>
      </c>
      <c r="Z400" s="50">
        <f>随机目标!CT139</f>
        <v>100</v>
      </c>
      <c r="AA400" s="50">
        <v>2</v>
      </c>
      <c r="AB400" s="50" t="str">
        <f t="shared" si="317"/>
        <v>cash_197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</row>
    <row r="401" spans="1:36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item,101;item,200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cash,198</v>
      </c>
      <c r="Y401" s="50" t="str">
        <f>随机目标!CS140</f>
        <v>cash,198</v>
      </c>
      <c r="Z401" s="50">
        <f>随机目标!CT140</f>
        <v>100</v>
      </c>
      <c r="AA401" s="50">
        <v>2</v>
      </c>
      <c r="AB401" s="50" t="str">
        <f t="shared" si="317"/>
        <v>cash_198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</row>
    <row r="402" spans="1:36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item,101;item,200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cash,199</v>
      </c>
      <c r="Y402" s="50" t="str">
        <f>随机目标!CS141</f>
        <v>cash,199</v>
      </c>
      <c r="Z402" s="50">
        <f>随机目标!CT141</f>
        <v>100</v>
      </c>
      <c r="AA402" s="50">
        <v>2</v>
      </c>
      <c r="AB402" s="50" t="str">
        <f t="shared" si="317"/>
        <v>cash_199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</row>
    <row r="403" spans="1:36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90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36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96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36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102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36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108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36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114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36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114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36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120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36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120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36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120</v>
      </c>
      <c r="G411" s="50">
        <f>怪物产出!I12</f>
        <v>199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36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126</v>
      </c>
      <c r="G412" s="50">
        <f>怪物产出!I13</f>
        <v>210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prop,202,5;pack,1102;pack,1117;pack,1132;pack,1147</v>
      </c>
      <c r="O412" s="50" t="str">
        <f>随机目标!CM51</f>
        <v>prop,202,5</v>
      </c>
      <c r="P412" s="50">
        <f>随机目标!CN51</f>
        <v>50</v>
      </c>
      <c r="Q412" s="50">
        <v>1</v>
      </c>
      <c r="R412" s="50" t="str">
        <f t="shared" si="219"/>
        <v>prop_202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36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130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36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130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36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135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36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135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135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135</v>
      </c>
      <c r="G418" s="50">
        <f>怪物产出!I19</f>
        <v>225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139</v>
      </c>
      <c r="G419" s="50">
        <f>怪物产出!I20</f>
        <v>232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144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144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144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144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144</v>
      </c>
      <c r="G424" s="50">
        <f>怪物产出!I25</f>
        <v>240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prop,203,4;pack,1103;pack,1118;pack,1133;pack,1148</v>
      </c>
      <c r="O424" s="50" t="str">
        <f>随机目标!CM63</f>
        <v>prop,203,4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148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148</v>
      </c>
      <c r="G426" s="50">
        <f>怪物产出!I27</f>
        <v>247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153</v>
      </c>
      <c r="G429" s="50">
        <f>怪物产出!I30</f>
        <v>255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157</v>
      </c>
      <c r="G433" s="50">
        <f>怪物产出!I34</f>
        <v>262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162</v>
      </c>
      <c r="G436" s="50">
        <f>怪物产出!I37</f>
        <v>270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prop,203,5;pack,1104;pack,1119;pack,1134;pack,1149</v>
      </c>
      <c r="O436" s="50" t="str">
        <f>随机目标!CM75</f>
        <v>prop,203,5</v>
      </c>
      <c r="P436" s="50">
        <f>随机目标!CN75</f>
        <v>50</v>
      </c>
      <c r="Q436" s="50">
        <v>1</v>
      </c>
      <c r="R436" s="50" t="str">
        <f t="shared" si="219"/>
        <v>prop_203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166</v>
      </c>
      <c r="G439" s="50">
        <f>怪物产出!I40</f>
        <v>277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171</v>
      </c>
      <c r="G440" s="50">
        <f>怪物产出!I41</f>
        <v>285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175</v>
      </c>
      <c r="G441" s="50">
        <f>怪物产出!I42</f>
        <v>292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180</v>
      </c>
      <c r="G443" s="50">
        <f>怪物产出!I44</f>
        <v>300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prop,204,4;pack,1105;pack,1120;pack,1135;pack,1150</v>
      </c>
      <c r="O443" s="50" t="str">
        <f>随机目标!CM82</f>
        <v>prop,204,4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180</v>
      </c>
      <c r="G444" s="50">
        <f>怪物产出!I45</f>
        <v>300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prop,204,4;pack,1105;pack,1120;pack,1135;pack,1150</v>
      </c>
      <c r="O444" s="50" t="str">
        <f>随机目标!CM83</f>
        <v>prop,204,4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184</v>
      </c>
      <c r="G445" s="50">
        <f>怪物产出!I46</f>
        <v>307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189</v>
      </c>
      <c r="G446" s="50">
        <f>怪物产出!I47</f>
        <v>315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193</v>
      </c>
      <c r="G447" s="50">
        <f>怪物产出!I48</f>
        <v>322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prop,204,5;pack,1106;pack,1121;pack,1136;pack,1151</v>
      </c>
      <c r="O447" s="50" t="str">
        <f>随机目标!CM86</f>
        <v>prop,204,5</v>
      </c>
      <c r="P447" s="50">
        <f>随机目标!CN86</f>
        <v>50</v>
      </c>
      <c r="Q447" s="50">
        <v>1</v>
      </c>
      <c r="R447" s="50" t="str">
        <f t="shared" si="219"/>
        <v>prop_204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198</v>
      </c>
      <c r="G448" s="50">
        <f>怪物产出!I49</f>
        <v>330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prop,204,5;pack,1106;pack,1121;pack,1136;pack,1151</v>
      </c>
      <c r="O448" s="50" t="str">
        <f>随机目标!CM87</f>
        <v>prop,204,5</v>
      </c>
      <c r="P448" s="50">
        <f>随机目标!CN87</f>
        <v>50</v>
      </c>
      <c r="Q448" s="50">
        <v>1</v>
      </c>
      <c r="R448" s="50" t="str">
        <f t="shared" si="219"/>
        <v>prop_204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204</v>
      </c>
      <c r="G449" s="50">
        <f>怪物产出!I50</f>
        <v>340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210</v>
      </c>
      <c r="G450" s="50">
        <f>怪物产出!I51</f>
        <v>349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210</v>
      </c>
      <c r="G451" s="50">
        <f>怪物产出!I52</f>
        <v>349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216</v>
      </c>
      <c r="G452" s="50">
        <f>怪物产出!I53</f>
        <v>360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prop,205,3;pack,1107;pack,1122;pack,1137;pack,1152</v>
      </c>
      <c r="O452" s="50" t="str">
        <f>随机目标!CM91</f>
        <v>prop,205,3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216</v>
      </c>
      <c r="G453" s="50">
        <f>怪物产出!I54</f>
        <v>360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prop,205,3;pack,1107;pack,1122;pack,1137;pack,1152</v>
      </c>
      <c r="O453" s="50" t="str">
        <f>随机目标!CM92</f>
        <v>prop,205,3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222</v>
      </c>
      <c r="G454" s="50">
        <f>怪物产出!I55</f>
        <v>370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228</v>
      </c>
      <c r="G455" s="50">
        <f>怪物产出!I56</f>
        <v>379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228</v>
      </c>
      <c r="G456" s="50">
        <f>怪物产出!I57</f>
        <v>379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prop,205,4;pack,1108;pack,1123;pack,1138;pack,1153</v>
      </c>
      <c r="O456" s="50" t="str">
        <f>随机目标!CM95</f>
        <v>prop,205,4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228</v>
      </c>
      <c r="G457" s="50">
        <f>怪物产出!I58</f>
        <v>379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prop,205,4;pack,1108;pack,1123;pack,1138;pack,1153</v>
      </c>
      <c r="O457" s="50" t="str">
        <f>随机目标!CM96</f>
        <v>prop,205,4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234</v>
      </c>
      <c r="G458" s="50">
        <f>怪物产出!I59</f>
        <v>390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prop,205,4;pack,1108;pack,1123;pack,1138;pack,1153</v>
      </c>
      <c r="O458" s="50" t="str">
        <f>随机目标!CM97</f>
        <v>prop,205,4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240</v>
      </c>
      <c r="G459" s="50">
        <f>怪物产出!I60</f>
        <v>400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246</v>
      </c>
      <c r="G460" s="50">
        <f>怪物产出!I61</f>
        <v>409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252</v>
      </c>
      <c r="G461" s="50">
        <f>怪物产出!I62</f>
        <v>420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prop,205,5;pack,1109;pack,1124;pack,1139;pack,1154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292</v>
      </c>
      <c r="G471" s="50">
        <f>怪物产出!I72</f>
        <v>487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prop,205,5;pack,1112;pack,1127;pack,1142;pack,1157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297</v>
      </c>
      <c r="G472" s="50">
        <f>怪物产出!I73</f>
        <v>495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301</v>
      </c>
      <c r="G473" s="50">
        <f>怪物产出!I74</f>
        <v>502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306</v>
      </c>
      <c r="G474" s="50">
        <f>怪物产出!I75</f>
        <v>510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310</v>
      </c>
      <c r="G475" s="50">
        <f>怪物产出!I76</f>
        <v>517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prop,205,5;pack,1113;pack,1128;pack,1143;pack,1158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315</v>
      </c>
      <c r="G476" s="50">
        <f>怪物产出!I77</f>
        <v>525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prop,205,5;pack,1113;pack,1128;pack,1143;pack,1158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319</v>
      </c>
      <c r="G477" s="50">
        <f>怪物产出!I78</f>
        <v>532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prop,205,5;pack,1113;pack,1128;pack,1143;pack,1158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324</v>
      </c>
      <c r="G478" s="50">
        <f>怪物产出!I79</f>
        <v>540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prop,205,5;pack,1113;pack,1128;pack,1143;pack,1158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330</v>
      </c>
      <c r="G479" s="50">
        <f>怪物产出!I80</f>
        <v>550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prop,205,5;pack,1114;pack,1129;pack,1144;pack,1159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336</v>
      </c>
      <c r="G480" s="50">
        <f>怪物产出!I81</f>
        <v>559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prop,205,5;pack,1114;pack,1129;pack,1144;pack,1159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342</v>
      </c>
      <c r="G481" s="50">
        <f>怪物产出!I82</f>
        <v>570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prop,205,5;pack,1114;pack,1129;pack,1144;pack,1159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342</v>
      </c>
      <c r="G482" s="50">
        <f>怪物产出!I83</f>
        <v>570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prop,205,5;pack,1114;pack,1129;pack,1144;pack,1159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342</v>
      </c>
      <c r="G483" s="50">
        <f>怪物产出!I84</f>
        <v>570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prop,205,5;pack,1114;pack,1129;pack,1144;pack,1159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342</v>
      </c>
      <c r="G484" s="50">
        <f>怪物产出!I85</f>
        <v>570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prop,205,5;pack,1114;pack,1129;pack,1144;pack,1159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342</v>
      </c>
      <c r="G485" s="50">
        <f>怪物产出!I86</f>
        <v>570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prop,205,5;pack,1114;pack,1129;pack,1144;pack,1159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342</v>
      </c>
      <c r="G486" s="50">
        <f>怪物产出!I87</f>
        <v>570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prop,205,5;pack,1114;pack,1129;pack,1144;pack,1159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342</v>
      </c>
      <c r="G487" s="50">
        <f>怪物产出!I88</f>
        <v>570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prop,205,5;pack,1114;pack,1129;pack,1144;pack,1159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342</v>
      </c>
      <c r="G488" s="50">
        <f>怪物产出!I89</f>
        <v>570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342</v>
      </c>
      <c r="G489" s="50">
        <f>怪物产出!I90</f>
        <v>570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342</v>
      </c>
      <c r="G490" s="50">
        <f>怪物产出!I91</f>
        <v>570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342</v>
      </c>
      <c r="G491" s="50">
        <f>怪物产出!I92</f>
        <v>570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90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96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102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108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114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114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120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120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120</v>
      </c>
      <c r="G511" s="50">
        <f t="shared" si="347"/>
        <v>199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126</v>
      </c>
      <c r="G512" s="50">
        <f t="shared" si="348"/>
        <v>210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prop,207,2;pack,1102;pack,1117;pack,1132;pack,1147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10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130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130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135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135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135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135</v>
      </c>
      <c r="G518" s="50">
        <f t="shared" si="357"/>
        <v>225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139</v>
      </c>
      <c r="G519" s="50">
        <f t="shared" si="358"/>
        <v>232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144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144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144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144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144</v>
      </c>
      <c r="G524" s="50">
        <f t="shared" si="363"/>
        <v>240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prop,207,2;pack,1103;pack,1118;pack,1133;pack,1148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8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148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148</v>
      </c>
      <c r="G526" s="50">
        <f t="shared" si="365"/>
        <v>247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153</v>
      </c>
      <c r="G529" s="50">
        <f t="shared" si="368"/>
        <v>255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157</v>
      </c>
      <c r="G533" s="50">
        <f t="shared" si="372"/>
        <v>262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162</v>
      </c>
      <c r="G536" s="50">
        <f t="shared" si="375"/>
        <v>270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prop,207,2;pack,1104;pack,1119;pack,1134;pack,1149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7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prop,202,1|80;prop,203,1|20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166</v>
      </c>
      <c r="G539" s="50">
        <f t="shared" si="378"/>
        <v>277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171</v>
      </c>
      <c r="G540" s="50">
        <f t="shared" si="379"/>
        <v>285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175</v>
      </c>
      <c r="G541" s="50">
        <f t="shared" si="380"/>
        <v>292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180</v>
      </c>
      <c r="G543" s="50">
        <f t="shared" si="382"/>
        <v>300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prop,207,2;pack,1105;pack,1120;pack,1135;pack,1150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5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0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180</v>
      </c>
      <c r="G544" s="50">
        <f t="shared" si="383"/>
        <v>300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prop,207,2;pack,1105;pack,1120;pack,1135;pack,1150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5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0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184</v>
      </c>
      <c r="G545" s="50">
        <f t="shared" si="384"/>
        <v>307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189</v>
      </c>
      <c r="G546" s="50">
        <f t="shared" si="385"/>
        <v>315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193</v>
      </c>
      <c r="G547" s="50">
        <f t="shared" si="386"/>
        <v>322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prop,207,2;pack,1106;pack,1121;pack,1136;pack,1151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5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prop,202,2|50;prop,203,1|45;prop,204,1|5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198</v>
      </c>
      <c r="G548" s="50">
        <f t="shared" si="387"/>
        <v>330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prop,207,2;pack,1106;pack,1121;pack,1136;pack,1151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5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prop,202,2|50;prop,203,1|45;prop,204,1|5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204</v>
      </c>
      <c r="G549" s="50">
        <f t="shared" si="388"/>
        <v>340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210</v>
      </c>
      <c r="G550" s="50">
        <f t="shared" si="389"/>
        <v>349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210</v>
      </c>
      <c r="G551" s="50">
        <f t="shared" si="390"/>
        <v>349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216</v>
      </c>
      <c r="G552" s="50">
        <f t="shared" si="391"/>
        <v>360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prop,207,2;pack,1107;pack,1122;pack,1137;pack,1152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3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10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216</v>
      </c>
      <c r="G553" s="50">
        <f t="shared" si="392"/>
        <v>360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prop,207,2;pack,1107;pack,1122;pack,1137;pack,1152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3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10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222</v>
      </c>
      <c r="G554" s="50">
        <f t="shared" si="393"/>
        <v>370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228</v>
      </c>
      <c r="G555" s="50">
        <f t="shared" si="394"/>
        <v>379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228</v>
      </c>
      <c r="G556" s="50">
        <f t="shared" si="395"/>
        <v>379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prop,207,2;pack,1108;pack,1123;pack,1138;pack,1153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15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prop,202,2|25;prop,203,2|45;prop,204,1|15;prop,205,1|5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228</v>
      </c>
      <c r="G557" s="50">
        <f t="shared" si="396"/>
        <v>379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prop,207,2;pack,1108;pack,1123;pack,1138;pack,1153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15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prop,202,2|25;prop,203,2|45;prop,204,1|15;prop,205,1|5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234</v>
      </c>
      <c r="G558" s="50">
        <f t="shared" si="397"/>
        <v>390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prop,207,2;pack,1108;pack,1123;pack,1138;pack,1153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15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prop,202,2|25;prop,203,2|45;prop,204,1|15;prop,205,1|5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240</v>
      </c>
      <c r="G559" s="50">
        <f t="shared" si="398"/>
        <v>400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246</v>
      </c>
      <c r="G560" s="50">
        <f t="shared" si="399"/>
        <v>409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252</v>
      </c>
      <c r="G561" s="50">
        <f t="shared" si="403"/>
        <v>420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prop,207,2;pack,1109;pack,1124;pack,1139;pack,1154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20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292</v>
      </c>
      <c r="G571" s="50">
        <f t="shared" si="413"/>
        <v>487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prop,207,2;pack,1112;pack,1127;pack,1142;pack,1157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297</v>
      </c>
      <c r="G572" s="50">
        <f t="shared" si="414"/>
        <v>495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301</v>
      </c>
      <c r="G573" s="50">
        <f t="shared" si="415"/>
        <v>502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306</v>
      </c>
      <c r="G574" s="50">
        <f t="shared" si="416"/>
        <v>510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310</v>
      </c>
      <c r="G575" s="50">
        <f t="shared" si="417"/>
        <v>517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prop,207,2;pack,1113;pack,1128;pack,1143;pack,1158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315</v>
      </c>
      <c r="G576" s="50">
        <f t="shared" si="418"/>
        <v>525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prop,207,2;pack,1113;pack,1128;pack,1143;pack,1158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319</v>
      </c>
      <c r="G577" s="50">
        <f t="shared" si="419"/>
        <v>532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prop,207,2;pack,1113;pack,1128;pack,1143;pack,1158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324</v>
      </c>
      <c r="G578" s="50">
        <f t="shared" si="420"/>
        <v>540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prop,207,2;pack,1113;pack,1128;pack,1143;pack,1158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330</v>
      </c>
      <c r="G579" s="50">
        <f t="shared" si="421"/>
        <v>550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prop,207,2;pack,1114;pack,1129;pack,1144;pack,1159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336</v>
      </c>
      <c r="G580" s="50">
        <f t="shared" si="422"/>
        <v>559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prop,207,2;pack,1114;pack,1129;pack,1144;pack,1159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342</v>
      </c>
      <c r="G581" s="50">
        <f t="shared" si="426"/>
        <v>570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prop,207,2;pack,1114;pack,1129;pack,1144;pack,1159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342</v>
      </c>
      <c r="G582" s="50">
        <f t="shared" si="427"/>
        <v>570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prop,207,2;pack,1114;pack,1129;pack,1144;pack,1159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342</v>
      </c>
      <c r="G583" s="50">
        <f t="shared" si="428"/>
        <v>570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prop,207,2;pack,1114;pack,1129;pack,1144;pack,1159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342</v>
      </c>
      <c r="G584" s="50">
        <f t="shared" si="429"/>
        <v>570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prop,207,2;pack,1114;pack,1129;pack,1144;pack,1159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342</v>
      </c>
      <c r="G585" s="50">
        <f t="shared" si="430"/>
        <v>570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prop,207,2;pack,1114;pack,1129;pack,1144;pack,1159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342</v>
      </c>
      <c r="G586" s="50">
        <f t="shared" si="431"/>
        <v>570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prop,207,2;pack,1114;pack,1129;pack,1144;pack,1159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342</v>
      </c>
      <c r="G587" s="50">
        <f t="shared" si="432"/>
        <v>570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prop,207,2;pack,1114;pack,1129;pack,1144;pack,1159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342</v>
      </c>
      <c r="G588" s="50">
        <f t="shared" si="433"/>
        <v>570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342</v>
      </c>
      <c r="G589" s="50">
        <f t="shared" si="434"/>
        <v>570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342</v>
      </c>
      <c r="G590" s="50">
        <f t="shared" si="435"/>
        <v>570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342</v>
      </c>
      <c r="G591" s="50">
        <f t="shared" si="436"/>
        <v>570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90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96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102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108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114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114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120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120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120</v>
      </c>
      <c r="G611" s="50">
        <f t="shared" si="456"/>
        <v>199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126</v>
      </c>
      <c r="G612" s="50">
        <f t="shared" si="457"/>
        <v>210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prop,211,1;pack,1102;pack,1117;pack,1132;pack,1147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0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130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130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135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135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135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135</v>
      </c>
      <c r="G618" s="50">
        <f t="shared" si="463"/>
        <v>225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139</v>
      </c>
      <c r="G619" s="50">
        <f t="shared" si="464"/>
        <v>232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144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144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144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144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144</v>
      </c>
      <c r="G624" s="50">
        <f t="shared" si="469"/>
        <v>240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prop,211,1;pack,1103;pack,1118;pack,1133;pack,1148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2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148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148</v>
      </c>
      <c r="G626" s="50">
        <f t="shared" si="474"/>
        <v>247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153</v>
      </c>
      <c r="G629" s="50">
        <f t="shared" si="477"/>
        <v>255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157</v>
      </c>
      <c r="G633" s="50">
        <f t="shared" si="481"/>
        <v>262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162</v>
      </c>
      <c r="G636" s="50">
        <f t="shared" si="484"/>
        <v>270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prop,211,1;pack,1104;pack,1119;pack,1134;pack,1149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3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166</v>
      </c>
      <c r="G639" s="50">
        <f t="shared" si="487"/>
        <v>277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171</v>
      </c>
      <c r="G640" s="50">
        <f t="shared" si="488"/>
        <v>285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175</v>
      </c>
      <c r="G641" s="50">
        <f t="shared" si="489"/>
        <v>292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180</v>
      </c>
      <c r="G643" s="50">
        <f t="shared" si="491"/>
        <v>300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prop,211,1;pack,1105;pack,1120;pack,1135;pack,1150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5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0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180</v>
      </c>
      <c r="G644" s="50">
        <f t="shared" si="492"/>
        <v>300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prop,211,1;pack,1105;pack,1120;pack,1135;pack,1150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5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0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184</v>
      </c>
      <c r="G645" s="50">
        <f t="shared" si="496"/>
        <v>307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189</v>
      </c>
      <c r="G646" s="50">
        <f t="shared" si="497"/>
        <v>315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193</v>
      </c>
      <c r="G647" s="50">
        <f t="shared" si="498"/>
        <v>322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prop,211,1;pack,1106;pack,1121;pack,1136;pack,1151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5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198</v>
      </c>
      <c r="G648" s="50">
        <f t="shared" si="499"/>
        <v>330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prop,211,1;pack,1106;pack,1121;pack,1136;pack,1151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5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204</v>
      </c>
      <c r="G649" s="50">
        <f t="shared" si="500"/>
        <v>340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210</v>
      </c>
      <c r="G650" s="50">
        <f t="shared" si="501"/>
        <v>349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210</v>
      </c>
      <c r="G651" s="50">
        <f t="shared" si="502"/>
        <v>349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216</v>
      </c>
      <c r="G652" s="50">
        <f t="shared" si="503"/>
        <v>360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prop,211,1;pack,1107;pack,1122;pack,1137;pack,1152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7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10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216</v>
      </c>
      <c r="G653" s="50">
        <f t="shared" si="504"/>
        <v>360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prop,211,1;pack,1107;pack,1122;pack,1137;pack,1152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7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10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222</v>
      </c>
      <c r="G654" s="50">
        <f t="shared" si="505"/>
        <v>370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228</v>
      </c>
      <c r="G655" s="50">
        <f t="shared" si="506"/>
        <v>379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228</v>
      </c>
      <c r="G656" s="50">
        <f t="shared" si="507"/>
        <v>379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prop,211,1;pack,1108;pack,1123;pack,1138;pack,1153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15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228</v>
      </c>
      <c r="G657" s="50">
        <f t="shared" si="508"/>
        <v>379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prop,211,1;pack,1108;pack,1123;pack,1138;pack,1153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15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234</v>
      </c>
      <c r="G658" s="50">
        <f t="shared" si="509"/>
        <v>390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prop,211,1;pack,1108;pack,1123;pack,1138;pack,1153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15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240</v>
      </c>
      <c r="G659" s="50">
        <f t="shared" si="510"/>
        <v>400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246</v>
      </c>
      <c r="G660" s="50">
        <f t="shared" si="511"/>
        <v>409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252</v>
      </c>
      <c r="G661" s="50">
        <f t="shared" si="512"/>
        <v>420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prop,211,1;pack,1109;pack,1124;pack,1139;pack,1154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20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292</v>
      </c>
      <c r="G671" s="50">
        <f t="shared" si="522"/>
        <v>487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prop,211,1;pack,1112;pack,1127;pack,1142;pack,1157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297</v>
      </c>
      <c r="G672" s="50">
        <f t="shared" si="523"/>
        <v>495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301</v>
      </c>
      <c r="G673" s="50">
        <f t="shared" si="524"/>
        <v>502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306</v>
      </c>
      <c r="G674" s="50">
        <f t="shared" si="525"/>
        <v>510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310</v>
      </c>
      <c r="G675" s="50">
        <f t="shared" si="526"/>
        <v>517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prop,211,1;pack,1113;pack,1128;pack,1143;pack,1158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315</v>
      </c>
      <c r="G676" s="50">
        <f t="shared" si="527"/>
        <v>525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prop,211,1;pack,1113;pack,1128;pack,1143;pack,1158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319</v>
      </c>
      <c r="G677" s="50">
        <f t="shared" si="528"/>
        <v>532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prop,211,1;pack,1113;pack,1128;pack,1143;pack,1158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324</v>
      </c>
      <c r="G678" s="50">
        <f t="shared" si="529"/>
        <v>540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prop,211,1;pack,1113;pack,1128;pack,1143;pack,1158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330</v>
      </c>
      <c r="G679" s="50">
        <f t="shared" si="530"/>
        <v>550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prop,211,1;pack,1114;pack,1129;pack,1144;pack,1159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336</v>
      </c>
      <c r="G680" s="50">
        <f t="shared" si="531"/>
        <v>559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prop,211,1;pack,1114;pack,1129;pack,1144;pack,1159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342</v>
      </c>
      <c r="G681" s="50">
        <f t="shared" si="532"/>
        <v>570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prop,211,1;pack,1114;pack,1129;pack,1144;pack,1159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342</v>
      </c>
      <c r="G682" s="50">
        <f t="shared" si="533"/>
        <v>570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prop,211,1;pack,1114;pack,1129;pack,1144;pack,1159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342</v>
      </c>
      <c r="G683" s="50">
        <f t="shared" si="534"/>
        <v>570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prop,211,1;pack,1114;pack,1129;pack,1144;pack,1159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342</v>
      </c>
      <c r="G684" s="50">
        <f t="shared" si="535"/>
        <v>570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prop,211,1;pack,1114;pack,1129;pack,1144;pack,1159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342</v>
      </c>
      <c r="G685" s="50">
        <f t="shared" si="536"/>
        <v>570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prop,211,1;pack,1114;pack,1129;pack,1144;pack,1159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342</v>
      </c>
      <c r="G686" s="50">
        <f t="shared" si="537"/>
        <v>570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prop,211,1;pack,1114;pack,1129;pack,1144;pack,1159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342</v>
      </c>
      <c r="G687" s="50">
        <f t="shared" si="538"/>
        <v>570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prop,211,1;pack,1114;pack,1129;pack,1144;pack,1159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342</v>
      </c>
      <c r="G688" s="50">
        <f t="shared" si="539"/>
        <v>570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342</v>
      </c>
      <c r="G689" s="50">
        <f t="shared" si="543"/>
        <v>570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342</v>
      </c>
      <c r="G690" s="50">
        <f t="shared" si="544"/>
        <v>570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342</v>
      </c>
      <c r="G691" s="50">
        <f t="shared" si="545"/>
        <v>570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90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96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102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108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114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114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120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120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120</v>
      </c>
      <c r="G711" s="50">
        <f t="shared" si="568"/>
        <v>199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126</v>
      </c>
      <c r="G712" s="50">
        <f t="shared" si="569"/>
        <v>210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prop,208,2;pack,1102;pack,1117;pack,1132;pack,1147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10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130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130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135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135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135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135</v>
      </c>
      <c r="G718" s="50">
        <f t="shared" si="575"/>
        <v>225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139</v>
      </c>
      <c r="G719" s="50">
        <f t="shared" si="576"/>
        <v>232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144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144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144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144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144</v>
      </c>
      <c r="G724" s="50">
        <f t="shared" si="581"/>
        <v>240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prop,208,2;pack,1103;pack,1118;pack,1133;pack,1148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8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148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148</v>
      </c>
      <c r="G726" s="50">
        <f t="shared" si="583"/>
        <v>247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153</v>
      </c>
      <c r="G729" s="50">
        <f t="shared" si="586"/>
        <v>255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157</v>
      </c>
      <c r="G733" s="50">
        <f t="shared" si="590"/>
        <v>262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162</v>
      </c>
      <c r="G736" s="50">
        <f t="shared" si="593"/>
        <v>270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prop,208,2;pack,1104;pack,1119;pack,1134;pack,1149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7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166</v>
      </c>
      <c r="G739" s="50">
        <f t="shared" si="596"/>
        <v>277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171</v>
      </c>
      <c r="G740" s="50">
        <f t="shared" si="597"/>
        <v>285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175</v>
      </c>
      <c r="G741" s="50">
        <f t="shared" si="598"/>
        <v>292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180</v>
      </c>
      <c r="G743" s="50">
        <f t="shared" si="600"/>
        <v>300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prop,208,2;pack,1105;pack,1120;pack,1135;pack,1150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5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180</v>
      </c>
      <c r="G744" s="50">
        <f t="shared" si="601"/>
        <v>300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prop,208,2;pack,1105;pack,1120;pack,1135;pack,1150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5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184</v>
      </c>
      <c r="G745" s="50">
        <f t="shared" si="602"/>
        <v>307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189</v>
      </c>
      <c r="G746" s="50">
        <f t="shared" si="603"/>
        <v>315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193</v>
      </c>
      <c r="G747" s="50">
        <f t="shared" si="604"/>
        <v>322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prop,208,2;pack,1106;pack,1121;pack,1136;pack,1151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198</v>
      </c>
      <c r="G748" s="50">
        <f t="shared" si="605"/>
        <v>330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prop,208,2;pack,1106;pack,1121;pack,1136;pack,1151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204</v>
      </c>
      <c r="G749" s="50">
        <f t="shared" si="606"/>
        <v>340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210</v>
      </c>
      <c r="G750" s="50">
        <f t="shared" si="607"/>
        <v>349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210</v>
      </c>
      <c r="G751" s="50">
        <f t="shared" si="608"/>
        <v>349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216</v>
      </c>
      <c r="G752" s="50">
        <f t="shared" si="609"/>
        <v>360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prop,208,2;pack,1107;pack,1122;pack,1137;pack,1152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3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216</v>
      </c>
      <c r="G753" s="50">
        <f t="shared" si="613"/>
        <v>360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prop,208,2;pack,1107;pack,1122;pack,1137;pack,1152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3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222</v>
      </c>
      <c r="G754" s="50">
        <f t="shared" si="614"/>
        <v>370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228</v>
      </c>
      <c r="G755" s="50">
        <f t="shared" si="615"/>
        <v>379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228</v>
      </c>
      <c r="G756" s="50">
        <f t="shared" si="616"/>
        <v>379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prop,208,2;pack,1108;pack,1123;pack,1138;pack,1153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228</v>
      </c>
      <c r="G757" s="50">
        <f t="shared" si="617"/>
        <v>379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prop,208,2;pack,1108;pack,1123;pack,1138;pack,1153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234</v>
      </c>
      <c r="G758" s="50">
        <f t="shared" si="618"/>
        <v>390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prop,208,2;pack,1108;pack,1123;pack,1138;pack,1153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240</v>
      </c>
      <c r="G759" s="50">
        <f t="shared" si="619"/>
        <v>400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246</v>
      </c>
      <c r="G760" s="50">
        <f t="shared" si="620"/>
        <v>409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252</v>
      </c>
      <c r="G761" s="50">
        <f t="shared" si="621"/>
        <v>420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prop,208,2;pack,1109;pack,1124;pack,1139;pack,1154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292</v>
      </c>
      <c r="G771" s="50">
        <f t="shared" si="631"/>
        <v>487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prop,208,2;pack,1112;pack,1127;pack,1142;pack,1157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297</v>
      </c>
      <c r="G772" s="50">
        <f t="shared" si="632"/>
        <v>495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301</v>
      </c>
      <c r="G773" s="50">
        <f t="shared" si="636"/>
        <v>502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306</v>
      </c>
      <c r="G774" s="50">
        <f t="shared" si="637"/>
        <v>510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310</v>
      </c>
      <c r="G775" s="50">
        <f t="shared" si="638"/>
        <v>517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prop,208,2;pack,1113;pack,1128;pack,1143;pack,1158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315</v>
      </c>
      <c r="G776" s="50">
        <f t="shared" si="639"/>
        <v>525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prop,208,2;pack,1113;pack,1128;pack,1143;pack,1158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319</v>
      </c>
      <c r="G777" s="50">
        <f t="shared" si="640"/>
        <v>532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prop,208,2;pack,1113;pack,1128;pack,1143;pack,1158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324</v>
      </c>
      <c r="G778" s="50">
        <f t="shared" si="641"/>
        <v>540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prop,208,2;pack,1113;pack,1128;pack,1143;pack,1158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330</v>
      </c>
      <c r="G779" s="50">
        <f t="shared" si="642"/>
        <v>550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prop,208,2;pack,1114;pack,1129;pack,1144;pack,1159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336</v>
      </c>
      <c r="G780" s="50">
        <f t="shared" si="643"/>
        <v>559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prop,208,2;pack,1114;pack,1129;pack,1144;pack,1159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342</v>
      </c>
      <c r="G781" s="50">
        <f t="shared" si="644"/>
        <v>570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prop,208,2;pack,1114;pack,1129;pack,1144;pack,1159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342</v>
      </c>
      <c r="G782" s="50">
        <f t="shared" si="645"/>
        <v>570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prop,208,2;pack,1114;pack,1129;pack,1144;pack,1159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342</v>
      </c>
      <c r="G783" s="50">
        <f t="shared" si="646"/>
        <v>570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prop,208,2;pack,1114;pack,1129;pack,1144;pack,1159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342</v>
      </c>
      <c r="G784" s="50">
        <f t="shared" si="647"/>
        <v>570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prop,208,2;pack,1114;pack,1129;pack,1144;pack,1159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342</v>
      </c>
      <c r="G785" s="50">
        <f t="shared" si="648"/>
        <v>570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prop,208,2;pack,1114;pack,1129;pack,1144;pack,1159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342</v>
      </c>
      <c r="G786" s="50">
        <f t="shared" si="649"/>
        <v>570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prop,208,2;pack,1114;pack,1129;pack,1144;pack,1159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342</v>
      </c>
      <c r="G787" s="50">
        <f t="shared" si="650"/>
        <v>570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prop,208,2;pack,1114;pack,1129;pack,1144;pack,1159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342</v>
      </c>
      <c r="G788" s="50">
        <f t="shared" si="651"/>
        <v>570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342</v>
      </c>
      <c r="G789" s="50">
        <f t="shared" si="652"/>
        <v>570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342</v>
      </c>
      <c r="G790" s="50">
        <f t="shared" si="653"/>
        <v>570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342</v>
      </c>
      <c r="G791" s="50">
        <f t="shared" si="654"/>
        <v>570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120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128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136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144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152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152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160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160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160</v>
      </c>
      <c r="G811" s="50">
        <f>怪物产出!L12</f>
        <v>266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168</v>
      </c>
      <c r="G812" s="50">
        <f>怪物产出!L13</f>
        <v>280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prop,212,1;pack,1102;pack,1117;pack,1132;pack,1147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0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174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174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180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180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180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180</v>
      </c>
      <c r="G818" s="50">
        <f>怪物产出!L19</f>
        <v>300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186</v>
      </c>
      <c r="G819" s="50">
        <f>怪物产出!L20</f>
        <v>310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192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192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192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192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192</v>
      </c>
      <c r="G824" s="50">
        <f>怪物产出!L25</f>
        <v>320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prop,212,1;pack,1103;pack,1118;pack,1133;pack,1148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2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198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198</v>
      </c>
      <c r="G826" s="50">
        <f>怪物产出!L27</f>
        <v>330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204</v>
      </c>
      <c r="G829" s="50">
        <f>怪物产出!L30</f>
        <v>340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210</v>
      </c>
      <c r="G833" s="50">
        <f>怪物产出!L34</f>
        <v>350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216</v>
      </c>
      <c r="G836" s="50">
        <f>怪物产出!L37</f>
        <v>360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prop,212,1;pack,1104;pack,1119;pack,1134;pack,1149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3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222</v>
      </c>
      <c r="G839" s="50">
        <f>怪物产出!L40</f>
        <v>370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228</v>
      </c>
      <c r="G840" s="50">
        <f>怪物产出!L41</f>
        <v>380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234</v>
      </c>
      <c r="G841" s="50">
        <f>怪物产出!L42</f>
        <v>390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240</v>
      </c>
      <c r="G843" s="50">
        <f>怪物产出!L44</f>
        <v>400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prop,212,1;pack,1105;pack,1120;pack,1135;pack,1150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5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240</v>
      </c>
      <c r="G844" s="50">
        <f>怪物产出!L45</f>
        <v>400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prop,212,1;pack,1105;pack,1120;pack,1135;pack,1150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5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246</v>
      </c>
      <c r="G845" s="50">
        <f>怪物产出!L46</f>
        <v>410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252</v>
      </c>
      <c r="G846" s="50">
        <f>怪物产出!L47</f>
        <v>420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258</v>
      </c>
      <c r="G847" s="50">
        <f>怪物产出!L48</f>
        <v>430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prop,212,1;pack,1106;pack,1121;pack,1136;pack,1151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264</v>
      </c>
      <c r="G848" s="50">
        <f>怪物产出!L49</f>
        <v>440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prop,212,1;pack,1106;pack,1121;pack,1136;pack,1151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272</v>
      </c>
      <c r="G849" s="50">
        <f>怪物产出!L50</f>
        <v>454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280</v>
      </c>
      <c r="G850" s="50">
        <f>怪物产出!L51</f>
        <v>466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280</v>
      </c>
      <c r="G851" s="50">
        <f>怪物产出!L52</f>
        <v>466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288</v>
      </c>
      <c r="G852" s="50">
        <f>怪物产出!L53</f>
        <v>480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prop,212,1;pack,1107;pack,1122;pack,1137;pack,1152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7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288</v>
      </c>
      <c r="G853" s="50">
        <f>怪物产出!L54</f>
        <v>480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prop,212,1;pack,1107;pack,1122;pack,1137;pack,1152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7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296</v>
      </c>
      <c r="G854" s="50">
        <f>怪物产出!L55</f>
        <v>494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304</v>
      </c>
      <c r="G855" s="50">
        <f>怪物产出!L56</f>
        <v>506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304</v>
      </c>
      <c r="G856" s="50">
        <f>怪物产出!L57</f>
        <v>506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prop,212,1;pack,1108;pack,1123;pack,1138;pack,1153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304</v>
      </c>
      <c r="G857" s="50">
        <f>怪物产出!L58</f>
        <v>506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prop,212,1;pack,1108;pack,1123;pack,1138;pack,1153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312</v>
      </c>
      <c r="G858" s="50">
        <f>怪物产出!L59</f>
        <v>520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prop,212,1;pack,1108;pack,1123;pack,1138;pack,1153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320</v>
      </c>
      <c r="G859" s="50">
        <f>怪物产出!L60</f>
        <v>534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328</v>
      </c>
      <c r="G860" s="50">
        <f>怪物产出!L61</f>
        <v>546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336</v>
      </c>
      <c r="G861" s="50">
        <f>怪物产出!L62</f>
        <v>560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prop,212,1;pack,1109;pack,1124;pack,1139;pack,1154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390</v>
      </c>
      <c r="G871" s="50">
        <f>怪物产出!L72</f>
        <v>650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prop,212,1;pack,1112;pack,1127;pack,1142;pack,1157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396</v>
      </c>
      <c r="G872" s="50">
        <f>怪物产出!L73</f>
        <v>660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402</v>
      </c>
      <c r="G873" s="50">
        <f>怪物产出!L74</f>
        <v>670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408</v>
      </c>
      <c r="G874" s="50">
        <f>怪物产出!L75</f>
        <v>680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414</v>
      </c>
      <c r="G875" s="50">
        <f>怪物产出!L76</f>
        <v>690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prop,212,1;pack,1113;pack,1128;pack,1143;pack,1158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420</v>
      </c>
      <c r="G876" s="50">
        <f>怪物产出!L77</f>
        <v>700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prop,212,1;pack,1113;pack,1128;pack,1143;pack,1158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426</v>
      </c>
      <c r="G877" s="50">
        <f>怪物产出!L78</f>
        <v>710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prop,212,1;pack,1113;pack,1128;pack,1143;pack,1158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432</v>
      </c>
      <c r="G878" s="50">
        <f>怪物产出!L79</f>
        <v>720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prop,212,1;pack,1113;pack,1128;pack,1143;pack,1158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440</v>
      </c>
      <c r="G879" s="50">
        <f>怪物产出!L80</f>
        <v>734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prop,212,1;pack,1114;pack,1129;pack,1144;pack,1159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448</v>
      </c>
      <c r="G880" s="50">
        <f>怪物产出!L81</f>
        <v>746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prop,212,1;pack,1114;pack,1129;pack,1144;pack,1159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456</v>
      </c>
      <c r="G881" s="50">
        <f>怪物产出!L82</f>
        <v>760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prop,212,1;pack,1114;pack,1129;pack,1144;pack,1159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456</v>
      </c>
      <c r="G882" s="50">
        <f>怪物产出!L83</f>
        <v>760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prop,212,1;pack,1114;pack,1129;pack,1144;pack,1159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456</v>
      </c>
      <c r="G883" s="50">
        <f>怪物产出!L84</f>
        <v>760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prop,212,1;pack,1114;pack,1129;pack,1144;pack,1159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456</v>
      </c>
      <c r="G884" s="50">
        <f>怪物产出!L85</f>
        <v>760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prop,212,1;pack,1114;pack,1129;pack,1144;pack,1159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456</v>
      </c>
      <c r="G885" s="50">
        <f>怪物产出!L86</f>
        <v>760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prop,212,1;pack,1114;pack,1129;pack,1144;pack,1159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456</v>
      </c>
      <c r="G886" s="50">
        <f>怪物产出!L87</f>
        <v>760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prop,212,1;pack,1114;pack,1129;pack,1144;pack,1159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456</v>
      </c>
      <c r="G887" s="50">
        <f>怪物产出!L88</f>
        <v>760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prop,212,1;pack,1114;pack,1129;pack,1144;pack,1159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456</v>
      </c>
      <c r="G888" s="50">
        <f>怪物产出!L89</f>
        <v>760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456</v>
      </c>
      <c r="G889" s="50">
        <f>怪物产出!L90</f>
        <v>760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456</v>
      </c>
      <c r="G890" s="50">
        <f>怪物产出!L91</f>
        <v>760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456</v>
      </c>
      <c r="G891" s="50">
        <f>怪物产出!L92</f>
        <v>760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120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128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136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144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152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152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160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160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160</v>
      </c>
      <c r="G911" s="50">
        <f t="shared" si="686"/>
        <v>266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168</v>
      </c>
      <c r="G912" s="50">
        <f t="shared" si="687"/>
        <v>280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prop,209,2;pack,1102;pack,1117;pack,1132;pack,1147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7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174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174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180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180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180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180</v>
      </c>
      <c r="G918" s="50">
        <f t="shared" si="693"/>
        <v>300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186</v>
      </c>
      <c r="G919" s="50">
        <f t="shared" si="694"/>
        <v>310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192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192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192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192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192</v>
      </c>
      <c r="G924" s="50">
        <f t="shared" si="699"/>
        <v>320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prop,209,2;pack,1103;pack,1118;pack,1133;pack,1148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198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198</v>
      </c>
      <c r="G926" s="50">
        <f t="shared" si="701"/>
        <v>330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204</v>
      </c>
      <c r="G929" s="50">
        <f t="shared" si="704"/>
        <v>340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210</v>
      </c>
      <c r="G933" s="50">
        <f t="shared" si="708"/>
        <v>350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216</v>
      </c>
      <c r="G936" s="50">
        <f t="shared" si="711"/>
        <v>360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prop,209,2;pack,1104;pack,1119;pack,1134;pack,1149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5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222</v>
      </c>
      <c r="G939" s="50">
        <f t="shared" si="714"/>
        <v>370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228</v>
      </c>
      <c r="G940" s="50">
        <f t="shared" si="715"/>
        <v>380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234</v>
      </c>
      <c r="G941" s="50">
        <f t="shared" si="716"/>
        <v>390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240</v>
      </c>
      <c r="G943" s="50">
        <f t="shared" si="718"/>
        <v>400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prop,209,2;pack,1105;pack,1120;pack,1135;pack,1150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4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240</v>
      </c>
      <c r="G944" s="50">
        <f t="shared" si="719"/>
        <v>400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prop,209,2;pack,1105;pack,1120;pack,1135;pack,1150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4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246</v>
      </c>
      <c r="G945" s="50">
        <f t="shared" si="723"/>
        <v>410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252</v>
      </c>
      <c r="G946" s="50">
        <f t="shared" si="724"/>
        <v>420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258</v>
      </c>
      <c r="G947" s="50">
        <f t="shared" si="725"/>
        <v>430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prop,209,2;pack,1106;pack,1121;pack,1136;pack,1151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264</v>
      </c>
      <c r="G948" s="50">
        <f t="shared" si="726"/>
        <v>440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prop,209,2;pack,1106;pack,1121;pack,1136;pack,1151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272</v>
      </c>
      <c r="G949" s="50">
        <f t="shared" si="727"/>
        <v>454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280</v>
      </c>
      <c r="G950" s="50">
        <f t="shared" si="728"/>
        <v>466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280</v>
      </c>
      <c r="G951" s="50">
        <f t="shared" si="729"/>
        <v>466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288</v>
      </c>
      <c r="G952" s="50">
        <f t="shared" si="730"/>
        <v>480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prop,209,2;pack,1107;pack,1122;pack,1137;pack,1152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288</v>
      </c>
      <c r="G953" s="50">
        <f t="shared" si="731"/>
        <v>480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prop,209,2;pack,1107;pack,1122;pack,1137;pack,1152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296</v>
      </c>
      <c r="G954" s="50">
        <f t="shared" si="732"/>
        <v>494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304</v>
      </c>
      <c r="G955" s="50">
        <f t="shared" si="733"/>
        <v>506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304</v>
      </c>
      <c r="G956" s="50">
        <f t="shared" si="734"/>
        <v>506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prop,209,2;pack,1108;pack,1123;pack,1138;pack,1153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304</v>
      </c>
      <c r="G957" s="50">
        <f t="shared" si="735"/>
        <v>506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prop,209,2;pack,1108;pack,1123;pack,1138;pack,1153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312</v>
      </c>
      <c r="G958" s="50">
        <f t="shared" si="736"/>
        <v>520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prop,209,2;pack,1108;pack,1123;pack,1138;pack,1153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320</v>
      </c>
      <c r="G959" s="50">
        <f t="shared" si="737"/>
        <v>534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328</v>
      </c>
      <c r="G960" s="50">
        <f t="shared" si="738"/>
        <v>546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336</v>
      </c>
      <c r="G961" s="50">
        <f t="shared" si="739"/>
        <v>560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prop,209,2;pack,1109;pack,1124;pack,1139;pack,1154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390</v>
      </c>
      <c r="G971" s="50">
        <f t="shared" si="752"/>
        <v>650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prop,209,2;pack,1112;pack,1127;pack,1142;pack,1157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396</v>
      </c>
      <c r="G972" s="50">
        <f t="shared" si="753"/>
        <v>660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402</v>
      </c>
      <c r="G973" s="50">
        <f t="shared" si="754"/>
        <v>670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408</v>
      </c>
      <c r="G974" s="50">
        <f t="shared" si="755"/>
        <v>680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414</v>
      </c>
      <c r="G975" s="50">
        <f t="shared" si="756"/>
        <v>690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prop,209,2;pack,1113;pack,1128;pack,1143;pack,1158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420</v>
      </c>
      <c r="G976" s="50">
        <f t="shared" si="757"/>
        <v>700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prop,209,2;pack,1113;pack,1128;pack,1143;pack,1158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426</v>
      </c>
      <c r="G977" s="50">
        <f t="shared" si="758"/>
        <v>710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prop,209,2;pack,1113;pack,1128;pack,1143;pack,1158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432</v>
      </c>
      <c r="G978" s="50">
        <f t="shared" si="759"/>
        <v>720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prop,209,2;pack,1113;pack,1128;pack,1143;pack,1158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440</v>
      </c>
      <c r="G979" s="50">
        <f t="shared" si="760"/>
        <v>734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prop,209,2;pack,1114;pack,1129;pack,1144;pack,1159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448</v>
      </c>
      <c r="G980" s="50">
        <f t="shared" si="761"/>
        <v>746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prop,209,2;pack,1114;pack,1129;pack,1144;pack,1159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456</v>
      </c>
      <c r="G981" s="50">
        <f t="shared" si="762"/>
        <v>760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prop,209,2;pack,1114;pack,1129;pack,1144;pack,1159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456</v>
      </c>
      <c r="G982" s="50">
        <f t="shared" si="763"/>
        <v>760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prop,209,2;pack,1114;pack,1129;pack,1144;pack,1159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456</v>
      </c>
      <c r="G983" s="50">
        <f t="shared" si="764"/>
        <v>760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prop,209,2;pack,1114;pack,1129;pack,1144;pack,1159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456</v>
      </c>
      <c r="G984" s="50">
        <f t="shared" si="765"/>
        <v>760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prop,209,2;pack,1114;pack,1129;pack,1144;pack,1159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456</v>
      </c>
      <c r="G985" s="50">
        <f t="shared" si="766"/>
        <v>760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prop,209,2;pack,1114;pack,1129;pack,1144;pack,1159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456</v>
      </c>
      <c r="G986" s="50">
        <f t="shared" si="767"/>
        <v>760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prop,209,2;pack,1114;pack,1129;pack,1144;pack,1159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456</v>
      </c>
      <c r="G987" s="50">
        <f t="shared" si="768"/>
        <v>760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prop,209,2;pack,1114;pack,1129;pack,1144;pack,1159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456</v>
      </c>
      <c r="G988" s="50">
        <f t="shared" si="769"/>
        <v>760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456</v>
      </c>
      <c r="G989" s="50">
        <f t="shared" si="770"/>
        <v>760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456</v>
      </c>
      <c r="G990" s="50">
        <f t="shared" si="771"/>
        <v>760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456</v>
      </c>
      <c r="G991" s="50">
        <f t="shared" si="772"/>
        <v>760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120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128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136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144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152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152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160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160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160</v>
      </c>
      <c r="G1011" s="50">
        <f t="shared" si="795"/>
        <v>266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168</v>
      </c>
      <c r="G1012" s="50">
        <f t="shared" si="796"/>
        <v>280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prop,213,1;pack,1102;pack,1117;pack,1132;pack,1147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0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174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174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180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180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180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180</v>
      </c>
      <c r="G1018" s="50">
        <f t="shared" si="802"/>
        <v>300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186</v>
      </c>
      <c r="G1019" s="50">
        <f t="shared" si="803"/>
        <v>310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192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192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192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192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192</v>
      </c>
      <c r="G1024" s="50">
        <f t="shared" si="808"/>
        <v>320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prop,213,1;pack,1103;pack,1118;pack,1133;pack,1148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198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198</v>
      </c>
      <c r="G1026" s="50">
        <f t="shared" si="810"/>
        <v>330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204</v>
      </c>
      <c r="G1029" s="50">
        <f t="shared" si="816"/>
        <v>340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210</v>
      </c>
      <c r="G1033" s="50">
        <f t="shared" si="820"/>
        <v>350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216</v>
      </c>
      <c r="G1036" s="50">
        <f t="shared" si="823"/>
        <v>360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prop,213,1;pack,1104;pack,1119;pack,1134;pack,1149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2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222</v>
      </c>
      <c r="G1039" s="50">
        <f t="shared" si="826"/>
        <v>370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228</v>
      </c>
      <c r="G1040" s="50">
        <f t="shared" si="827"/>
        <v>380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234</v>
      </c>
      <c r="G1041" s="50">
        <f t="shared" si="828"/>
        <v>390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240</v>
      </c>
      <c r="G1043" s="50">
        <f t="shared" si="830"/>
        <v>400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prop,213,1;pack,1105;pack,1120;pack,1135;pack,1150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4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240</v>
      </c>
      <c r="G1044" s="50">
        <f t="shared" si="831"/>
        <v>400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prop,213,1;pack,1105;pack,1120;pack,1135;pack,1150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4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246</v>
      </c>
      <c r="G1045" s="50">
        <f t="shared" si="832"/>
        <v>410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252</v>
      </c>
      <c r="G1046" s="50">
        <f t="shared" si="833"/>
        <v>420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258</v>
      </c>
      <c r="G1047" s="50">
        <f t="shared" si="834"/>
        <v>430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prop,213,1;pack,1106;pack,1121;pack,1136;pack,1151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264</v>
      </c>
      <c r="G1048" s="50">
        <f t="shared" si="835"/>
        <v>440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prop,213,1;pack,1106;pack,1121;pack,1136;pack,1151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272</v>
      </c>
      <c r="G1049" s="50">
        <f t="shared" si="836"/>
        <v>454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280</v>
      </c>
      <c r="G1050" s="50">
        <f t="shared" si="837"/>
        <v>466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280</v>
      </c>
      <c r="G1051" s="50">
        <f t="shared" si="838"/>
        <v>466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288</v>
      </c>
      <c r="G1052" s="50">
        <f t="shared" si="839"/>
        <v>480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prop,213,1;pack,1107;pack,1122;pack,1137;pack,1152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288</v>
      </c>
      <c r="G1053" s="50">
        <f t="shared" si="840"/>
        <v>480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prop,213,1;pack,1107;pack,1122;pack,1137;pack,1152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296</v>
      </c>
      <c r="G1054" s="50">
        <f t="shared" si="841"/>
        <v>494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304</v>
      </c>
      <c r="G1055" s="50">
        <f t="shared" si="842"/>
        <v>506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304</v>
      </c>
      <c r="G1056" s="50">
        <f t="shared" si="843"/>
        <v>506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prop,213,1;pack,1108;pack,1123;pack,1138;pack,1153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304</v>
      </c>
      <c r="G1057" s="50">
        <f t="shared" si="844"/>
        <v>506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prop,213,1;pack,1108;pack,1123;pack,1138;pack,1153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312</v>
      </c>
      <c r="G1058" s="50">
        <f t="shared" si="845"/>
        <v>520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prop,213,1;pack,1108;pack,1123;pack,1138;pack,1153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320</v>
      </c>
      <c r="G1059" s="50">
        <f t="shared" si="846"/>
        <v>534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328</v>
      </c>
      <c r="G1060" s="50">
        <f t="shared" si="847"/>
        <v>546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336</v>
      </c>
      <c r="G1061" s="50">
        <f t="shared" si="848"/>
        <v>560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prop,213,1;pack,1109;pack,1124;pack,1139;pack,1154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390</v>
      </c>
      <c r="G1071" s="50">
        <f t="shared" si="858"/>
        <v>650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prop,213,1;pack,1112;pack,1127;pack,1142;pack,1157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396</v>
      </c>
      <c r="G1072" s="50">
        <f t="shared" si="859"/>
        <v>660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402</v>
      </c>
      <c r="G1073" s="50">
        <f t="shared" si="863"/>
        <v>670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408</v>
      </c>
      <c r="G1074" s="50">
        <f t="shared" si="864"/>
        <v>680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414</v>
      </c>
      <c r="G1075" s="50">
        <f t="shared" si="865"/>
        <v>690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prop,213,1;pack,1113;pack,1128;pack,1143;pack,1158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420</v>
      </c>
      <c r="G1076" s="50">
        <f t="shared" si="866"/>
        <v>700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prop,213,1;pack,1113;pack,1128;pack,1143;pack,1158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426</v>
      </c>
      <c r="G1077" s="50">
        <f t="shared" si="867"/>
        <v>710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prop,213,1;pack,1113;pack,1128;pack,1143;pack,1158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432</v>
      </c>
      <c r="G1078" s="50">
        <f t="shared" si="868"/>
        <v>720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prop,213,1;pack,1113;pack,1128;pack,1143;pack,1158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440</v>
      </c>
      <c r="G1079" s="50">
        <f t="shared" si="869"/>
        <v>734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prop,213,1;pack,1114;pack,1129;pack,1144;pack,1159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448</v>
      </c>
      <c r="G1080" s="50">
        <f t="shared" si="870"/>
        <v>746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prop,213,1;pack,1114;pack,1129;pack,1144;pack,1159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456</v>
      </c>
      <c r="G1081" s="50">
        <f t="shared" si="871"/>
        <v>760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prop,213,1;pack,1114;pack,1129;pack,1144;pack,1159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456</v>
      </c>
      <c r="G1082" s="50">
        <f t="shared" si="872"/>
        <v>760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prop,213,1;pack,1114;pack,1129;pack,1144;pack,1159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456</v>
      </c>
      <c r="G1083" s="50">
        <f t="shared" si="873"/>
        <v>760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prop,213,1;pack,1114;pack,1129;pack,1144;pack,1159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456</v>
      </c>
      <c r="G1084" s="50">
        <f t="shared" si="874"/>
        <v>760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prop,213,1;pack,1114;pack,1129;pack,1144;pack,1159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456</v>
      </c>
      <c r="G1085" s="50">
        <f t="shared" si="875"/>
        <v>760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prop,213,1;pack,1114;pack,1129;pack,1144;pack,1159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456</v>
      </c>
      <c r="G1086" s="50">
        <f t="shared" si="876"/>
        <v>760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prop,213,1;pack,1114;pack,1129;pack,1144;pack,1159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456</v>
      </c>
      <c r="G1087" s="50">
        <f t="shared" si="877"/>
        <v>760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prop,213,1;pack,1114;pack,1129;pack,1144;pack,1159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456</v>
      </c>
      <c r="G1088" s="50">
        <f t="shared" si="878"/>
        <v>760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456</v>
      </c>
      <c r="G1089" s="50">
        <f t="shared" si="879"/>
        <v>760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456</v>
      </c>
      <c r="G1090" s="50">
        <f t="shared" si="880"/>
        <v>760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456</v>
      </c>
      <c r="G1091" s="50">
        <f t="shared" si="881"/>
        <v>760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120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128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136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144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152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152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160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160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160</v>
      </c>
      <c r="G1111" s="50">
        <f t="shared" si="904"/>
        <v>266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168</v>
      </c>
      <c r="G1112" s="50">
        <f t="shared" si="905"/>
        <v>280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prop,210,2;pack,1102;pack,1117;pack,1132;pack,1147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7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174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174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180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180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180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180</v>
      </c>
      <c r="G1118" s="50">
        <f t="shared" si="911"/>
        <v>300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186</v>
      </c>
      <c r="G1119" s="50">
        <f t="shared" si="912"/>
        <v>310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192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192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192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192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192</v>
      </c>
      <c r="G1124" s="50">
        <f t="shared" si="917"/>
        <v>320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prop,210,2;pack,1103;pack,1118;pack,1133;pack,1148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198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198</v>
      </c>
      <c r="G1126" s="50">
        <f t="shared" si="919"/>
        <v>330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204</v>
      </c>
      <c r="G1129" s="50">
        <f t="shared" si="922"/>
        <v>340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210</v>
      </c>
      <c r="G1133" s="50">
        <f t="shared" si="926"/>
        <v>350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216</v>
      </c>
      <c r="G1136" s="50">
        <f t="shared" si="929"/>
        <v>360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prop,210,2;pack,1104;pack,1119;pack,1134;pack,1149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5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222</v>
      </c>
      <c r="G1139" s="50">
        <f t="shared" si="935"/>
        <v>370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228</v>
      </c>
      <c r="G1140" s="50">
        <f t="shared" si="936"/>
        <v>380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234</v>
      </c>
      <c r="G1141" s="50">
        <f t="shared" si="937"/>
        <v>390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240</v>
      </c>
      <c r="G1143" s="50">
        <f t="shared" si="939"/>
        <v>400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prop,210,2;pack,1105;pack,1120;pack,1135;pack,1150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4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240</v>
      </c>
      <c r="G1144" s="50">
        <f t="shared" si="940"/>
        <v>400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prop,210,2;pack,1105;pack,1120;pack,1135;pack,1150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4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246</v>
      </c>
      <c r="G1145" s="50">
        <f t="shared" si="941"/>
        <v>410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252</v>
      </c>
      <c r="G1146" s="50">
        <f t="shared" si="942"/>
        <v>420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258</v>
      </c>
      <c r="G1147" s="50">
        <f t="shared" si="943"/>
        <v>430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prop,210,2;pack,1106;pack,1121;pack,1136;pack,1151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264</v>
      </c>
      <c r="G1148" s="50">
        <f t="shared" si="944"/>
        <v>440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prop,210,2;pack,1106;pack,1121;pack,1136;pack,1151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272</v>
      </c>
      <c r="G1149" s="50">
        <f t="shared" si="945"/>
        <v>454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280</v>
      </c>
      <c r="G1150" s="50">
        <f t="shared" si="946"/>
        <v>466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280</v>
      </c>
      <c r="G1151" s="50">
        <f t="shared" si="947"/>
        <v>466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288</v>
      </c>
      <c r="G1152" s="50">
        <f t="shared" si="948"/>
        <v>480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prop,210,2;pack,1107;pack,1122;pack,1137;pack,1152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288</v>
      </c>
      <c r="G1153" s="50">
        <f t="shared" si="949"/>
        <v>480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prop,210,2;pack,1107;pack,1122;pack,1137;pack,1152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296</v>
      </c>
      <c r="G1154" s="50">
        <f t="shared" si="950"/>
        <v>494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304</v>
      </c>
      <c r="G1155" s="50">
        <f t="shared" si="951"/>
        <v>506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304</v>
      </c>
      <c r="G1156" s="50">
        <f t="shared" si="952"/>
        <v>506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prop,210,2;pack,1108;pack,1123;pack,1138;pack,1153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304</v>
      </c>
      <c r="G1157" s="50">
        <f t="shared" si="956"/>
        <v>506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prop,210,2;pack,1108;pack,1123;pack,1138;pack,1153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312</v>
      </c>
      <c r="G1158" s="50">
        <f t="shared" si="957"/>
        <v>520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prop,210,2;pack,1108;pack,1123;pack,1138;pack,1153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320</v>
      </c>
      <c r="G1159" s="50">
        <f t="shared" si="958"/>
        <v>534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328</v>
      </c>
      <c r="G1160" s="50">
        <f t="shared" si="959"/>
        <v>546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336</v>
      </c>
      <c r="G1161" s="50">
        <f t="shared" si="960"/>
        <v>560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prop,210,2;pack,1109;pack,1124;pack,1139;pack,1154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390</v>
      </c>
      <c r="G1171" s="50">
        <f t="shared" si="970"/>
        <v>650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prop,210,2;pack,1112;pack,1127;pack,1142;pack,1157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396</v>
      </c>
      <c r="G1172" s="50">
        <f t="shared" si="971"/>
        <v>660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402</v>
      </c>
      <c r="G1173" s="50">
        <f t="shared" si="972"/>
        <v>670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408</v>
      </c>
      <c r="G1174" s="50">
        <f t="shared" si="973"/>
        <v>680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414</v>
      </c>
      <c r="G1175" s="50">
        <f t="shared" si="974"/>
        <v>690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prop,210,2;pack,1113;pack,1128;pack,1143;pack,1158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420</v>
      </c>
      <c r="G1176" s="50">
        <f t="shared" si="975"/>
        <v>700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prop,210,2;pack,1113;pack,1128;pack,1143;pack,1158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426</v>
      </c>
      <c r="G1177" s="50">
        <f t="shared" si="976"/>
        <v>710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prop,210,2;pack,1113;pack,1128;pack,1143;pack,1158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432</v>
      </c>
      <c r="G1178" s="50">
        <f t="shared" si="977"/>
        <v>720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prop,210,2;pack,1113;pack,1128;pack,1143;pack,1158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440</v>
      </c>
      <c r="G1179" s="50">
        <f t="shared" si="978"/>
        <v>734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prop,210,2;pack,1114;pack,1129;pack,1144;pack,1159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448</v>
      </c>
      <c r="G1180" s="50">
        <f t="shared" si="979"/>
        <v>746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prop,210,2;pack,1114;pack,1129;pack,1144;pack,1159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456</v>
      </c>
      <c r="G1181" s="50">
        <f t="shared" si="980"/>
        <v>760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prop,210,2;pack,1114;pack,1129;pack,1144;pack,1159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456</v>
      </c>
      <c r="G1182" s="50">
        <f t="shared" si="981"/>
        <v>760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prop,210,2;pack,1114;pack,1129;pack,1144;pack,1159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456</v>
      </c>
      <c r="G1183" s="50">
        <f t="shared" si="982"/>
        <v>760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prop,210,2;pack,1114;pack,1129;pack,1144;pack,1159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456</v>
      </c>
      <c r="G1184" s="50">
        <f t="shared" si="983"/>
        <v>760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prop,210,2;pack,1114;pack,1129;pack,1144;pack,1159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456</v>
      </c>
      <c r="G1185" s="50">
        <f t="shared" si="984"/>
        <v>760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prop,210,2;pack,1114;pack,1129;pack,1144;pack,1159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456</v>
      </c>
      <c r="G1186" s="50">
        <f t="shared" si="985"/>
        <v>760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prop,210,2;pack,1114;pack,1129;pack,1144;pack,1159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456</v>
      </c>
      <c r="G1187" s="50">
        <f t="shared" si="986"/>
        <v>760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prop,210,2;pack,1114;pack,1129;pack,1144;pack,1159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456</v>
      </c>
      <c r="G1188" s="50">
        <f t="shared" si="987"/>
        <v>760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456</v>
      </c>
      <c r="G1189" s="50">
        <f t="shared" si="988"/>
        <v>760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456</v>
      </c>
      <c r="G1190" s="50">
        <f t="shared" si="989"/>
        <v>760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456</v>
      </c>
      <c r="G1191" s="50">
        <f t="shared" si="990"/>
        <v>760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prop,214,1;pack,1102;pack,1117;pack,1132;pack,1147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0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prop,214,1;pack,1103;pack,1118;pack,1133;pack,1148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prop,214,1;pack,1104;pack,1119;pack,1134;pack,1149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2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prop,214,1;pack,1105;pack,1120;pack,1135;pack,1150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4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prop,214,1;pack,1105;pack,1120;pack,1135;pack,1150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4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prop,214,1;pack,1106;pack,1121;pack,1136;pack,1151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prop,214,1;pack,1106;pack,1121;pack,1136;pack,1151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prop,214,1;pack,1107;pack,1122;pack,1137;pack,1152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prop,214,1;pack,1107;pack,1122;pack,1137;pack,1152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prop,214,1;pack,1108;pack,1123;pack,1138;pack,1153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prop,214,1;pack,1108;pack,1123;pack,1138;pack,1153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prop,214,1;pack,1108;pack,1123;pack,1138;pack,1153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prop,214,1;pack,1109;pack,1124;pack,1139;pack,1154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prop,214,1;pack,1112;pack,1127;pack,1142;pack,1157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prop,214,1;pack,1113;pack,1128;pack,1143;pack,1158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prop,214,1;pack,1113;pack,1128;pack,1143;pack,1158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prop,214,1;pack,1113;pack,1128;pack,1143;pack,1158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prop,214,1;pack,1113;pack,1128;pack,1143;pack,1158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prop,214,1;pack,1114;pack,1129;pack,1144;pack,1159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prop,214,1;pack,1114;pack,1129;pack,1144;pack,1159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prop,214,1;pack,1114;pack,1129;pack,1144;pack,1159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prop,214,1;pack,1114;pack,1129;pack,1144;pack,1159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prop,214,1;pack,1114;pack,1129;pack,1144;pack,1159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prop,214,1;pack,1114;pack,1129;pack,1144;pack,1159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prop,214,1;pack,1114;pack,1129;pack,1144;pack,1159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prop,214,1;pack,1114;pack,1129;pack,1144;pack,1159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prop,214,1;pack,1114;pack,1129;pack,1144;pack,1159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30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20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11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11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10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15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15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21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21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20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20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19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19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19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18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15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0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4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4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5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5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6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6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6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7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10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30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20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11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11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10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15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15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21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21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20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20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19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19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19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18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15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0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2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2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4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4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5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5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6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6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6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7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10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20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15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10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8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8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0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5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10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10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13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13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12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10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0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2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2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3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5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20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15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10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8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8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0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5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10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10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13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13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12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10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0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2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2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3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5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30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30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0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0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0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35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35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30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30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25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25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20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20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20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15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0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0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5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5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10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10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15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15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15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20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0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35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35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30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30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25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25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20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20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20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15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0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0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5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5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10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10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15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15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15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20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2019-08-20T12:36:08Z</dcterms:modified>
</cp:coreProperties>
</file>