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xuhaihua\Desktop\OPM经济数值\"/>
    </mc:Choice>
  </mc:AlternateContent>
  <xr:revisionPtr revIDLastSave="0" documentId="13_ncr:1_{5A22511E-D80B-4036-A9F0-4DE593A41A7F}" xr6:coauthVersionLast="43" xr6:coauthVersionMax="43" xr10:uidLastSave="{00000000-0000-0000-0000-000000000000}"/>
  <bookViews>
    <workbookView xWindow="-120" yWindow="-120" windowWidth="29040" windowHeight="15840" tabRatio="500" xr2:uid="{00000000-000D-0000-FFFF-FFFF00000000}"/>
  </bookViews>
  <sheets>
    <sheet name="地图商店" sheetId="6" r:id="rId1"/>
  </sheets>
  <definedNames>
    <definedName name="钻石金币比">#REF!</definedName>
  </definedNames>
  <calcPr calcId="18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7" i="6" l="1"/>
  <c r="U37" i="6"/>
  <c r="E38" i="6"/>
  <c r="U38" i="6"/>
  <c r="E39" i="6"/>
  <c r="U39" i="6"/>
  <c r="E40" i="6"/>
  <c r="U40" i="6"/>
  <c r="E41" i="6"/>
  <c r="U41" i="6"/>
  <c r="E42" i="6"/>
  <c r="U42" i="6"/>
  <c r="E43" i="6"/>
  <c r="U43" i="6"/>
  <c r="E44" i="6"/>
  <c r="U44" i="6"/>
  <c r="E45" i="6"/>
  <c r="U45" i="6"/>
  <c r="E46" i="6"/>
  <c r="U46" i="6"/>
  <c r="E47" i="6"/>
  <c r="U47" i="6"/>
  <c r="E48" i="6"/>
  <c r="U48" i="6"/>
  <c r="E49" i="6"/>
  <c r="U49" i="6"/>
  <c r="E50" i="6"/>
  <c r="U50" i="6"/>
  <c r="E51" i="6"/>
  <c r="U51" i="6"/>
  <c r="E52" i="6"/>
  <c r="U52" i="6"/>
  <c r="E53" i="6"/>
  <c r="U53" i="6"/>
  <c r="E54" i="6"/>
  <c r="U54" i="6"/>
  <c r="E55" i="6"/>
  <c r="U55" i="6"/>
  <c r="E56" i="6"/>
  <c r="U56" i="6"/>
  <c r="E57" i="6"/>
  <c r="U57" i="6"/>
  <c r="E58" i="6"/>
  <c r="U58" i="6"/>
  <c r="E59" i="6"/>
  <c r="U59" i="6"/>
  <c r="E60" i="6"/>
  <c r="U60" i="6"/>
  <c r="E61" i="6"/>
  <c r="U61" i="6"/>
  <c r="E62" i="6"/>
  <c r="U62" i="6"/>
  <c r="E63" i="6"/>
  <c r="U63" i="6"/>
  <c r="E64" i="6"/>
  <c r="U64" i="6"/>
  <c r="E65" i="6"/>
  <c r="U65" i="6"/>
  <c r="E66" i="6"/>
  <c r="U66" i="6"/>
  <c r="E67" i="6"/>
  <c r="U67" i="6"/>
  <c r="E68" i="6"/>
  <c r="U68" i="6"/>
  <c r="E69" i="6"/>
  <c r="U69" i="6"/>
  <c r="E70" i="6"/>
  <c r="U70" i="6"/>
  <c r="E71" i="6"/>
  <c r="U71" i="6"/>
  <c r="E72" i="6"/>
  <c r="U72" i="6"/>
  <c r="E73" i="6"/>
  <c r="U73" i="6"/>
  <c r="E74" i="6"/>
  <c r="U74" i="6"/>
  <c r="E75" i="6"/>
  <c r="U75" i="6"/>
  <c r="E76" i="6"/>
  <c r="U76" i="6"/>
  <c r="E77" i="6"/>
  <c r="U77" i="6"/>
  <c r="E78" i="6"/>
  <c r="U78" i="6"/>
  <c r="E79" i="6"/>
  <c r="U79" i="6"/>
  <c r="E80" i="6"/>
  <c r="U80" i="6"/>
  <c r="E81" i="6"/>
  <c r="U81" i="6"/>
  <c r="E82" i="6"/>
  <c r="U82" i="6"/>
  <c r="E83" i="6"/>
  <c r="U83" i="6"/>
  <c r="E84" i="6"/>
  <c r="U84" i="6"/>
  <c r="E85" i="6"/>
  <c r="U85" i="6"/>
  <c r="E86" i="6"/>
  <c r="U86" i="6"/>
  <c r="E87" i="6"/>
  <c r="U87" i="6"/>
  <c r="E88" i="6"/>
  <c r="U88" i="6"/>
  <c r="E89" i="6"/>
  <c r="U89" i="6"/>
  <c r="E90" i="6"/>
  <c r="U90" i="6"/>
  <c r="E91" i="6"/>
  <c r="U91" i="6"/>
  <c r="E92" i="6"/>
  <c r="U92" i="6"/>
  <c r="E93" i="6"/>
  <c r="U93" i="6"/>
  <c r="E94" i="6"/>
  <c r="U94" i="6"/>
  <c r="E95" i="6"/>
  <c r="U95" i="6"/>
  <c r="E96" i="6"/>
  <c r="U96" i="6"/>
  <c r="E97" i="6"/>
  <c r="U97" i="6"/>
  <c r="E98" i="6"/>
  <c r="U98" i="6"/>
  <c r="E99" i="6"/>
  <c r="U99" i="6"/>
  <c r="E100" i="6"/>
  <c r="U100" i="6"/>
  <c r="E101" i="6"/>
  <c r="U101" i="6"/>
  <c r="E102" i="6"/>
  <c r="U102" i="6"/>
  <c r="E103" i="6"/>
  <c r="U103" i="6"/>
  <c r="E104" i="6"/>
  <c r="U104" i="6"/>
  <c r="E105" i="6"/>
  <c r="U105" i="6"/>
  <c r="E106" i="6"/>
  <c r="U106" i="6"/>
  <c r="E107" i="6"/>
  <c r="U107" i="6"/>
  <c r="E108" i="6"/>
  <c r="U108" i="6"/>
  <c r="E109" i="6"/>
  <c r="U109" i="6"/>
  <c r="E110" i="6"/>
  <c r="U110" i="6"/>
  <c r="E111" i="6"/>
  <c r="U111" i="6"/>
  <c r="E112" i="6"/>
  <c r="U112" i="6"/>
  <c r="E113" i="6"/>
  <c r="U113" i="6"/>
  <c r="E114" i="6"/>
  <c r="U114" i="6"/>
  <c r="E115" i="6"/>
  <c r="U115" i="6"/>
  <c r="E116" i="6"/>
  <c r="U116" i="6"/>
  <c r="E117" i="6"/>
  <c r="U117" i="6"/>
  <c r="E118" i="6"/>
  <c r="U118" i="6"/>
  <c r="E119" i="6"/>
  <c r="U119" i="6"/>
  <c r="E120" i="6"/>
  <c r="U120" i="6"/>
  <c r="E121" i="6"/>
  <c r="U121" i="6"/>
  <c r="E122" i="6"/>
  <c r="U122" i="6"/>
  <c r="E123" i="6"/>
  <c r="U123" i="6"/>
  <c r="E124" i="6"/>
  <c r="U124" i="6"/>
  <c r="E125" i="6"/>
  <c r="U125" i="6"/>
  <c r="E126" i="6"/>
  <c r="U126" i="6"/>
  <c r="E127" i="6"/>
  <c r="U127" i="6"/>
  <c r="E128" i="6"/>
  <c r="U128" i="6"/>
  <c r="E129" i="6"/>
  <c r="U129" i="6"/>
  <c r="E130" i="6"/>
  <c r="U130" i="6"/>
  <c r="E131" i="6"/>
  <c r="U131" i="6"/>
  <c r="E132" i="6"/>
  <c r="U132" i="6"/>
  <c r="E133" i="6"/>
  <c r="U133" i="6"/>
  <c r="E134" i="6"/>
  <c r="U134" i="6"/>
  <c r="E135" i="6"/>
  <c r="U135" i="6"/>
  <c r="E136" i="6"/>
  <c r="U136" i="6"/>
  <c r="E137" i="6"/>
  <c r="U137" i="6"/>
  <c r="E138" i="6"/>
  <c r="U138" i="6"/>
  <c r="E139" i="6"/>
  <c r="U139" i="6"/>
  <c r="E140" i="6"/>
  <c r="U140" i="6"/>
  <c r="E141" i="6"/>
  <c r="U141" i="6"/>
  <c r="E142" i="6"/>
  <c r="U142" i="6"/>
  <c r="E143" i="6"/>
  <c r="U143" i="6"/>
  <c r="E144" i="6"/>
  <c r="U144" i="6"/>
  <c r="E145" i="6"/>
  <c r="U145" i="6"/>
  <c r="E146" i="6"/>
  <c r="U146" i="6"/>
  <c r="E147" i="6"/>
  <c r="U147" i="6"/>
  <c r="E148" i="6"/>
  <c r="U148" i="6"/>
  <c r="E149" i="6"/>
  <c r="U149" i="6"/>
  <c r="E150" i="6"/>
  <c r="U150" i="6"/>
  <c r="E151" i="6"/>
  <c r="U151" i="6"/>
  <c r="E152" i="6"/>
  <c r="U152" i="6"/>
  <c r="E153" i="6"/>
  <c r="U153" i="6"/>
  <c r="E154" i="6"/>
  <c r="U154" i="6"/>
  <c r="E155" i="6"/>
  <c r="U155" i="6"/>
  <c r="E156" i="6"/>
  <c r="U156" i="6"/>
  <c r="E157" i="6"/>
  <c r="U157" i="6"/>
  <c r="E158" i="6"/>
  <c r="U158" i="6"/>
  <c r="E159" i="6"/>
  <c r="U159" i="6"/>
  <c r="E160" i="6"/>
  <c r="U160" i="6"/>
  <c r="E161" i="6"/>
  <c r="U161" i="6"/>
  <c r="E162" i="6"/>
  <c r="U162" i="6"/>
  <c r="E163" i="6"/>
  <c r="U163" i="6"/>
  <c r="E164" i="6"/>
  <c r="U164" i="6"/>
  <c r="E165" i="6"/>
  <c r="U165" i="6"/>
  <c r="E166" i="6"/>
  <c r="U166" i="6"/>
  <c r="E167" i="6"/>
  <c r="U167" i="6"/>
  <c r="E168" i="6"/>
  <c r="U168" i="6"/>
  <c r="E169" i="6"/>
  <c r="U169" i="6"/>
  <c r="E170" i="6"/>
  <c r="U170" i="6"/>
  <c r="E171" i="6"/>
  <c r="U171" i="6"/>
  <c r="E172" i="6"/>
  <c r="U172" i="6"/>
  <c r="E173" i="6"/>
  <c r="U173" i="6"/>
  <c r="E174" i="6"/>
  <c r="U174" i="6"/>
  <c r="E175" i="6"/>
  <c r="U175" i="6"/>
  <c r="E176" i="6"/>
  <c r="U176" i="6"/>
  <c r="E177" i="6"/>
  <c r="U177" i="6"/>
  <c r="E178" i="6"/>
  <c r="U178" i="6"/>
  <c r="E179" i="6"/>
  <c r="U179" i="6"/>
  <c r="E180" i="6"/>
  <c r="U180" i="6"/>
  <c r="E181" i="6"/>
  <c r="U181" i="6"/>
  <c r="E182" i="6"/>
  <c r="U182" i="6"/>
  <c r="E183" i="6"/>
  <c r="U183" i="6"/>
  <c r="E184" i="6"/>
  <c r="U184" i="6"/>
  <c r="E185" i="6"/>
  <c r="U185" i="6"/>
  <c r="E186" i="6"/>
  <c r="U186" i="6"/>
  <c r="E187" i="6"/>
  <c r="U187" i="6"/>
  <c r="E188" i="6"/>
  <c r="U188" i="6"/>
  <c r="E189" i="6"/>
  <c r="U189" i="6"/>
  <c r="E190" i="6"/>
  <c r="U190" i="6"/>
  <c r="E191" i="6"/>
  <c r="U191" i="6"/>
  <c r="E192" i="6"/>
  <c r="U192" i="6"/>
  <c r="E193" i="6"/>
  <c r="U193" i="6"/>
  <c r="E194" i="6"/>
  <c r="U194" i="6"/>
  <c r="E195" i="6"/>
  <c r="U195" i="6"/>
  <c r="E196" i="6"/>
  <c r="U196" i="6"/>
  <c r="E197" i="6"/>
  <c r="U197" i="6"/>
  <c r="E198" i="6"/>
  <c r="U198" i="6"/>
  <c r="E199" i="6"/>
  <c r="U199" i="6"/>
  <c r="E200" i="6"/>
  <c r="U200" i="6"/>
  <c r="E201" i="6"/>
  <c r="U201" i="6"/>
  <c r="E202" i="6"/>
  <c r="U202" i="6"/>
  <c r="E203" i="6"/>
  <c r="U203" i="6"/>
  <c r="E204" i="6"/>
  <c r="U204" i="6"/>
  <c r="E205" i="6"/>
  <c r="U205" i="6"/>
  <c r="E206" i="6"/>
  <c r="U206" i="6"/>
  <c r="E207" i="6"/>
  <c r="U207" i="6"/>
  <c r="E208" i="6"/>
  <c r="U208" i="6"/>
  <c r="E209" i="6"/>
  <c r="U209" i="6"/>
  <c r="E210" i="6"/>
  <c r="U210" i="6"/>
  <c r="E211" i="6"/>
  <c r="U211" i="6"/>
  <c r="E212" i="6"/>
  <c r="U212" i="6"/>
  <c r="E213" i="6"/>
  <c r="U213" i="6"/>
  <c r="E214" i="6"/>
  <c r="U214" i="6"/>
  <c r="E215" i="6"/>
  <c r="U215" i="6"/>
  <c r="E216" i="6"/>
  <c r="U216" i="6"/>
  <c r="E217" i="6"/>
  <c r="U217" i="6"/>
  <c r="E218" i="6"/>
  <c r="U218" i="6"/>
  <c r="E219" i="6"/>
  <c r="U219" i="6"/>
  <c r="E36" i="6"/>
  <c r="U36" i="6"/>
  <c r="C37" i="6"/>
  <c r="D37" i="6"/>
  <c r="C38" i="6"/>
  <c r="D38" i="6"/>
  <c r="C39" i="6"/>
  <c r="D39" i="6"/>
  <c r="C40" i="6"/>
  <c r="D40" i="6"/>
  <c r="C41" i="6"/>
  <c r="D41" i="6"/>
  <c r="C42" i="6"/>
  <c r="D42" i="6"/>
  <c r="C43" i="6"/>
  <c r="D43" i="6"/>
  <c r="H3" i="6"/>
  <c r="C44" i="6"/>
  <c r="D44" i="6"/>
  <c r="C45" i="6"/>
  <c r="D45" i="6"/>
  <c r="C46" i="6"/>
  <c r="D46" i="6"/>
  <c r="C47" i="6"/>
  <c r="D47" i="6"/>
  <c r="C48" i="6"/>
  <c r="D48" i="6"/>
  <c r="C49" i="6"/>
  <c r="D49" i="6"/>
  <c r="C50" i="6"/>
  <c r="D50" i="6"/>
  <c r="C51" i="6"/>
  <c r="D51" i="6"/>
  <c r="H4" i="6"/>
  <c r="C52" i="6"/>
  <c r="D52" i="6"/>
  <c r="C53" i="6"/>
  <c r="D53" i="6"/>
  <c r="C54" i="6"/>
  <c r="D54" i="6"/>
  <c r="C55" i="6"/>
  <c r="D55" i="6"/>
  <c r="C56" i="6"/>
  <c r="D56" i="6"/>
  <c r="C57" i="6"/>
  <c r="D57" i="6"/>
  <c r="C58" i="6"/>
  <c r="D58" i="6"/>
  <c r="C59" i="6"/>
  <c r="D59" i="6"/>
  <c r="H5" i="6"/>
  <c r="C60" i="6"/>
  <c r="D60" i="6"/>
  <c r="C61" i="6"/>
  <c r="D61" i="6"/>
  <c r="C62" i="6"/>
  <c r="D62" i="6"/>
  <c r="C63" i="6"/>
  <c r="D63" i="6"/>
  <c r="C64" i="6"/>
  <c r="D64" i="6"/>
  <c r="C65" i="6"/>
  <c r="D65" i="6"/>
  <c r="C66" i="6"/>
  <c r="D66" i="6"/>
  <c r="C67" i="6"/>
  <c r="D67" i="6"/>
  <c r="H6" i="6"/>
  <c r="C68" i="6"/>
  <c r="D68" i="6"/>
  <c r="C69" i="6"/>
  <c r="D69" i="6"/>
  <c r="C70" i="6"/>
  <c r="D70" i="6"/>
  <c r="C71" i="6"/>
  <c r="D71" i="6"/>
  <c r="C72" i="6"/>
  <c r="D72" i="6"/>
  <c r="C73" i="6"/>
  <c r="D73" i="6"/>
  <c r="C74" i="6"/>
  <c r="D74" i="6"/>
  <c r="C75" i="6"/>
  <c r="D75" i="6"/>
  <c r="H7" i="6"/>
  <c r="C76" i="6"/>
  <c r="D76" i="6"/>
  <c r="C77" i="6"/>
  <c r="D77" i="6"/>
  <c r="C78" i="6"/>
  <c r="D78" i="6"/>
  <c r="C79" i="6"/>
  <c r="D79" i="6"/>
  <c r="C80" i="6"/>
  <c r="D80" i="6"/>
  <c r="C81" i="6"/>
  <c r="D81" i="6"/>
  <c r="C82" i="6"/>
  <c r="D82" i="6"/>
  <c r="C83" i="6"/>
  <c r="D83" i="6"/>
  <c r="H8" i="6"/>
  <c r="C84" i="6"/>
  <c r="D84" i="6"/>
  <c r="C85" i="6"/>
  <c r="D85" i="6"/>
  <c r="C86" i="6"/>
  <c r="D86" i="6"/>
  <c r="C87" i="6"/>
  <c r="D87" i="6"/>
  <c r="C88" i="6"/>
  <c r="D88" i="6"/>
  <c r="C89" i="6"/>
  <c r="D89" i="6"/>
  <c r="C90" i="6"/>
  <c r="D90" i="6"/>
  <c r="C91" i="6"/>
  <c r="D91" i="6"/>
  <c r="H9" i="6"/>
  <c r="C92" i="6"/>
  <c r="D92" i="6"/>
  <c r="C93" i="6"/>
  <c r="D93" i="6"/>
  <c r="C94" i="6"/>
  <c r="D94" i="6"/>
  <c r="C95" i="6"/>
  <c r="D95" i="6"/>
  <c r="C96" i="6"/>
  <c r="D96" i="6"/>
  <c r="C97" i="6"/>
  <c r="D97" i="6"/>
  <c r="C98" i="6"/>
  <c r="D98" i="6"/>
  <c r="C99" i="6"/>
  <c r="D99" i="6"/>
  <c r="H10" i="6"/>
  <c r="C100" i="6"/>
  <c r="D100" i="6"/>
  <c r="C101" i="6"/>
  <c r="D101" i="6"/>
  <c r="C102" i="6"/>
  <c r="D102" i="6"/>
  <c r="C103" i="6"/>
  <c r="D103" i="6"/>
  <c r="C104" i="6"/>
  <c r="D104" i="6"/>
  <c r="C105" i="6"/>
  <c r="D105" i="6"/>
  <c r="C106" i="6"/>
  <c r="D106" i="6"/>
  <c r="C107" i="6"/>
  <c r="D107" i="6"/>
  <c r="C108" i="6"/>
  <c r="D108" i="6"/>
  <c r="C109" i="6"/>
  <c r="D109" i="6"/>
  <c r="C110" i="6"/>
  <c r="D110" i="6"/>
  <c r="C111" i="6"/>
  <c r="D111" i="6"/>
  <c r="C112" i="6"/>
  <c r="D112" i="6"/>
  <c r="C113" i="6"/>
  <c r="D113" i="6"/>
  <c r="C114" i="6"/>
  <c r="D114" i="6"/>
  <c r="C115" i="6"/>
  <c r="D115" i="6"/>
  <c r="C116" i="6"/>
  <c r="D116" i="6"/>
  <c r="C117" i="6"/>
  <c r="D117" i="6"/>
  <c r="C118" i="6"/>
  <c r="D118" i="6"/>
  <c r="C119" i="6"/>
  <c r="D119" i="6"/>
  <c r="C120" i="6"/>
  <c r="D120" i="6"/>
  <c r="C121" i="6"/>
  <c r="D121" i="6"/>
  <c r="C122" i="6"/>
  <c r="D122" i="6"/>
  <c r="C123" i="6"/>
  <c r="D123" i="6"/>
  <c r="C124" i="6"/>
  <c r="D124" i="6"/>
  <c r="C125" i="6"/>
  <c r="D125" i="6"/>
  <c r="C126" i="6"/>
  <c r="D126" i="6"/>
  <c r="C127" i="6"/>
  <c r="D127" i="6"/>
  <c r="C128" i="6"/>
  <c r="D128" i="6"/>
  <c r="C129" i="6"/>
  <c r="D129" i="6"/>
  <c r="C130" i="6"/>
  <c r="D130" i="6"/>
  <c r="C131" i="6"/>
  <c r="D131" i="6"/>
  <c r="H14" i="6"/>
  <c r="C132" i="6"/>
  <c r="D132" i="6"/>
  <c r="C133" i="6"/>
  <c r="D133" i="6"/>
  <c r="C134" i="6"/>
  <c r="D134" i="6"/>
  <c r="C135" i="6"/>
  <c r="D135" i="6"/>
  <c r="C136" i="6"/>
  <c r="D136" i="6"/>
  <c r="C137" i="6"/>
  <c r="D137" i="6"/>
  <c r="C138" i="6"/>
  <c r="D138" i="6"/>
  <c r="C139" i="6"/>
  <c r="D139" i="6"/>
  <c r="H15" i="6"/>
  <c r="C140" i="6"/>
  <c r="D140" i="6"/>
  <c r="C141" i="6"/>
  <c r="D141" i="6"/>
  <c r="C142" i="6"/>
  <c r="D142" i="6"/>
  <c r="C143" i="6"/>
  <c r="D143" i="6"/>
  <c r="C144" i="6"/>
  <c r="D144" i="6"/>
  <c r="C145" i="6"/>
  <c r="D145" i="6"/>
  <c r="C146" i="6"/>
  <c r="D146" i="6"/>
  <c r="C147" i="6"/>
  <c r="D147" i="6"/>
  <c r="H16" i="6"/>
  <c r="C148" i="6"/>
  <c r="D148" i="6"/>
  <c r="C149" i="6"/>
  <c r="D149" i="6"/>
  <c r="C150" i="6"/>
  <c r="D150" i="6"/>
  <c r="C151" i="6"/>
  <c r="D151" i="6"/>
  <c r="C152" i="6"/>
  <c r="D152" i="6"/>
  <c r="C153" i="6"/>
  <c r="D153" i="6"/>
  <c r="C154" i="6"/>
  <c r="D154" i="6"/>
  <c r="C155" i="6"/>
  <c r="D155" i="6"/>
  <c r="H17" i="6"/>
  <c r="C156" i="6"/>
  <c r="D156" i="6"/>
  <c r="C157" i="6"/>
  <c r="D157" i="6"/>
  <c r="C158" i="6"/>
  <c r="D158" i="6"/>
  <c r="C159" i="6"/>
  <c r="D159" i="6"/>
  <c r="C160" i="6"/>
  <c r="D160" i="6"/>
  <c r="C161" i="6"/>
  <c r="D161" i="6"/>
  <c r="C162" i="6"/>
  <c r="D162" i="6"/>
  <c r="C163" i="6"/>
  <c r="D163" i="6"/>
  <c r="H18" i="6"/>
  <c r="C164" i="6"/>
  <c r="D164" i="6"/>
  <c r="C165" i="6"/>
  <c r="D165" i="6"/>
  <c r="C166" i="6"/>
  <c r="D166" i="6"/>
  <c r="C167" i="6"/>
  <c r="D167" i="6"/>
  <c r="C168" i="6"/>
  <c r="D168" i="6"/>
  <c r="C169" i="6"/>
  <c r="D169" i="6"/>
  <c r="C170" i="6"/>
  <c r="D170" i="6"/>
  <c r="C171" i="6"/>
  <c r="D171" i="6"/>
  <c r="H19" i="6"/>
  <c r="C172" i="6"/>
  <c r="D172" i="6"/>
  <c r="C173" i="6"/>
  <c r="D173" i="6"/>
  <c r="C174" i="6"/>
  <c r="D174" i="6"/>
  <c r="C175" i="6"/>
  <c r="D175" i="6"/>
  <c r="C176" i="6"/>
  <c r="D176" i="6"/>
  <c r="C177" i="6"/>
  <c r="D177" i="6"/>
  <c r="C178" i="6"/>
  <c r="D178" i="6"/>
  <c r="C179" i="6"/>
  <c r="D179" i="6"/>
  <c r="H20" i="6"/>
  <c r="C180" i="6"/>
  <c r="D180" i="6"/>
  <c r="C181" i="6"/>
  <c r="D181" i="6"/>
  <c r="C182" i="6"/>
  <c r="D182" i="6"/>
  <c r="C183" i="6"/>
  <c r="D183" i="6"/>
  <c r="C184" i="6"/>
  <c r="D184" i="6"/>
  <c r="C185" i="6"/>
  <c r="D185" i="6"/>
  <c r="C186" i="6"/>
  <c r="D186" i="6"/>
  <c r="C187" i="6"/>
  <c r="D187" i="6"/>
  <c r="H21" i="6"/>
  <c r="C188" i="6"/>
  <c r="D188" i="6"/>
  <c r="C189" i="6"/>
  <c r="D189" i="6"/>
  <c r="C190" i="6"/>
  <c r="D190" i="6"/>
  <c r="C191" i="6"/>
  <c r="D191" i="6"/>
  <c r="C192" i="6"/>
  <c r="D192" i="6"/>
  <c r="C193" i="6"/>
  <c r="D193" i="6"/>
  <c r="C194" i="6"/>
  <c r="D194" i="6"/>
  <c r="C195" i="6"/>
  <c r="D195" i="6"/>
  <c r="H22" i="6"/>
  <c r="C196" i="6"/>
  <c r="D196" i="6"/>
  <c r="C197" i="6"/>
  <c r="D197" i="6"/>
  <c r="C198" i="6"/>
  <c r="D198" i="6"/>
  <c r="C199" i="6"/>
  <c r="D199" i="6"/>
  <c r="C200" i="6"/>
  <c r="D200" i="6"/>
  <c r="C201" i="6"/>
  <c r="D201" i="6"/>
  <c r="C202" i="6"/>
  <c r="D202" i="6"/>
  <c r="C203" i="6"/>
  <c r="D203" i="6"/>
  <c r="H23" i="6"/>
  <c r="C204" i="6"/>
  <c r="D204" i="6"/>
  <c r="C205" i="6"/>
  <c r="D205" i="6"/>
  <c r="C206" i="6"/>
  <c r="D206" i="6"/>
  <c r="C207" i="6"/>
  <c r="D207" i="6"/>
  <c r="C208" i="6"/>
  <c r="D208" i="6"/>
  <c r="C209" i="6"/>
  <c r="D209" i="6"/>
  <c r="C210" i="6"/>
  <c r="D210" i="6"/>
  <c r="C211" i="6"/>
  <c r="D211" i="6"/>
  <c r="H24" i="6"/>
  <c r="C212" i="6"/>
  <c r="D212" i="6"/>
  <c r="C213" i="6"/>
  <c r="D213" i="6"/>
  <c r="C214" i="6"/>
  <c r="D214" i="6"/>
  <c r="C215" i="6"/>
  <c r="D215" i="6"/>
  <c r="C216" i="6"/>
  <c r="D216" i="6"/>
  <c r="C217" i="6"/>
  <c r="D217" i="6"/>
  <c r="C218" i="6"/>
  <c r="D218" i="6"/>
  <c r="C219" i="6"/>
  <c r="D219" i="6"/>
  <c r="C36" i="6"/>
  <c r="D36" i="6"/>
  <c r="T37" i="6"/>
  <c r="T38" i="6"/>
  <c r="T39" i="6"/>
  <c r="N40" i="6"/>
  <c r="T40" i="6"/>
  <c r="N41" i="6"/>
  <c r="T41" i="6"/>
  <c r="N42" i="6"/>
  <c r="T42" i="6"/>
  <c r="N43" i="6"/>
  <c r="T43" i="6"/>
  <c r="N44" i="6"/>
  <c r="T44" i="6"/>
  <c r="N45" i="6"/>
  <c r="T45" i="6"/>
  <c r="N46" i="6"/>
  <c r="T46" i="6"/>
  <c r="N47" i="6"/>
  <c r="T47" i="6"/>
  <c r="N48" i="6"/>
  <c r="T48" i="6"/>
  <c r="N49" i="6"/>
  <c r="T49" i="6"/>
  <c r="N50" i="6"/>
  <c r="T50" i="6"/>
  <c r="N51" i="6"/>
  <c r="T51" i="6"/>
  <c r="N52" i="6"/>
  <c r="T52" i="6"/>
  <c r="N53" i="6"/>
  <c r="T53" i="6"/>
  <c r="N54" i="6"/>
  <c r="T54" i="6"/>
  <c r="N55" i="6"/>
  <c r="T55" i="6"/>
  <c r="N56" i="6"/>
  <c r="T56" i="6"/>
  <c r="N57" i="6"/>
  <c r="T57" i="6"/>
  <c r="N58" i="6"/>
  <c r="T58" i="6"/>
  <c r="N59" i="6"/>
  <c r="T59" i="6"/>
  <c r="N60" i="6"/>
  <c r="T60" i="6"/>
  <c r="N61" i="6"/>
  <c r="T61" i="6"/>
  <c r="N62" i="6"/>
  <c r="T62" i="6"/>
  <c r="N63" i="6"/>
  <c r="T63" i="6"/>
  <c r="N64" i="6"/>
  <c r="T64" i="6"/>
  <c r="N65" i="6"/>
  <c r="T65" i="6"/>
  <c r="N66" i="6"/>
  <c r="T66" i="6"/>
  <c r="N67" i="6"/>
  <c r="T67" i="6"/>
  <c r="N68" i="6"/>
  <c r="T68" i="6"/>
  <c r="N69" i="6"/>
  <c r="T69" i="6"/>
  <c r="N70" i="6"/>
  <c r="T70" i="6"/>
  <c r="N71" i="6"/>
  <c r="T71" i="6"/>
  <c r="N72" i="6"/>
  <c r="T72" i="6"/>
  <c r="N73" i="6"/>
  <c r="T73" i="6"/>
  <c r="N74" i="6"/>
  <c r="T74" i="6"/>
  <c r="N75" i="6"/>
  <c r="T75" i="6"/>
  <c r="N76" i="6"/>
  <c r="T76" i="6"/>
  <c r="N77" i="6"/>
  <c r="T77" i="6"/>
  <c r="N78" i="6"/>
  <c r="T78" i="6"/>
  <c r="N79" i="6"/>
  <c r="T79" i="6"/>
  <c r="N80" i="6"/>
  <c r="T80" i="6"/>
  <c r="N81" i="6"/>
  <c r="T81" i="6"/>
  <c r="N82" i="6"/>
  <c r="T82" i="6"/>
  <c r="N83" i="6"/>
  <c r="T83" i="6"/>
  <c r="N84" i="6"/>
  <c r="T84" i="6"/>
  <c r="N85" i="6"/>
  <c r="T85" i="6"/>
  <c r="N86" i="6"/>
  <c r="T86" i="6"/>
  <c r="N87" i="6"/>
  <c r="T87" i="6"/>
  <c r="N88" i="6"/>
  <c r="T88" i="6"/>
  <c r="N89" i="6"/>
  <c r="T89" i="6"/>
  <c r="N90" i="6"/>
  <c r="T90" i="6"/>
  <c r="N91" i="6"/>
  <c r="T91" i="6"/>
  <c r="N92" i="6"/>
  <c r="T92" i="6"/>
  <c r="N93" i="6"/>
  <c r="T93" i="6"/>
  <c r="N94" i="6"/>
  <c r="T94" i="6"/>
  <c r="N95" i="6"/>
  <c r="T95" i="6"/>
  <c r="N96" i="6"/>
  <c r="T96" i="6"/>
  <c r="N97" i="6"/>
  <c r="T97" i="6"/>
  <c r="N98" i="6"/>
  <c r="T98" i="6"/>
  <c r="N99" i="6"/>
  <c r="T99" i="6"/>
  <c r="N100" i="6"/>
  <c r="T100" i="6"/>
  <c r="N101" i="6"/>
  <c r="T101" i="6"/>
  <c r="N102" i="6"/>
  <c r="T102" i="6"/>
  <c r="N103" i="6"/>
  <c r="T103" i="6"/>
  <c r="N104" i="6"/>
  <c r="T104" i="6"/>
  <c r="N105" i="6"/>
  <c r="T105" i="6"/>
  <c r="N106" i="6"/>
  <c r="T106" i="6"/>
  <c r="N107" i="6"/>
  <c r="T107" i="6"/>
  <c r="N108" i="6"/>
  <c r="T108" i="6"/>
  <c r="N109" i="6"/>
  <c r="T109" i="6"/>
  <c r="N110" i="6"/>
  <c r="T110" i="6"/>
  <c r="N111" i="6"/>
  <c r="T111" i="6"/>
  <c r="N112" i="6"/>
  <c r="T112" i="6"/>
  <c r="N113" i="6"/>
  <c r="T113" i="6"/>
  <c r="N114" i="6"/>
  <c r="T114" i="6"/>
  <c r="N115" i="6"/>
  <c r="T115" i="6"/>
  <c r="N116" i="6"/>
  <c r="T116" i="6"/>
  <c r="N117" i="6"/>
  <c r="T117" i="6"/>
  <c r="N118" i="6"/>
  <c r="T118" i="6"/>
  <c r="N119" i="6"/>
  <c r="T119" i="6"/>
  <c r="N120" i="6"/>
  <c r="T120" i="6"/>
  <c r="N121" i="6"/>
  <c r="T121" i="6"/>
  <c r="N122" i="6"/>
  <c r="T122" i="6"/>
  <c r="N123" i="6"/>
  <c r="T123" i="6"/>
  <c r="N124" i="6"/>
  <c r="T124" i="6"/>
  <c r="N125" i="6"/>
  <c r="T125" i="6"/>
  <c r="N126" i="6"/>
  <c r="T126" i="6"/>
  <c r="N127" i="6"/>
  <c r="T127" i="6"/>
  <c r="N128" i="6"/>
  <c r="T128" i="6"/>
  <c r="N129" i="6"/>
  <c r="T129" i="6"/>
  <c r="N130" i="6"/>
  <c r="T130" i="6"/>
  <c r="N131" i="6"/>
  <c r="T131" i="6"/>
  <c r="N132" i="6"/>
  <c r="T132" i="6"/>
  <c r="N133" i="6"/>
  <c r="T133" i="6"/>
  <c r="N134" i="6"/>
  <c r="T134" i="6"/>
  <c r="N135" i="6"/>
  <c r="T135" i="6"/>
  <c r="N136" i="6"/>
  <c r="T136" i="6"/>
  <c r="N137" i="6"/>
  <c r="T137" i="6"/>
  <c r="N138" i="6"/>
  <c r="T138" i="6"/>
  <c r="N139" i="6"/>
  <c r="T139" i="6"/>
  <c r="N140" i="6"/>
  <c r="T140" i="6"/>
  <c r="N141" i="6"/>
  <c r="T141" i="6"/>
  <c r="N142" i="6"/>
  <c r="T142" i="6"/>
  <c r="N143" i="6"/>
  <c r="T143" i="6"/>
  <c r="N144" i="6"/>
  <c r="T144" i="6"/>
  <c r="N145" i="6"/>
  <c r="T145" i="6"/>
  <c r="N146" i="6"/>
  <c r="T146" i="6"/>
  <c r="N147" i="6"/>
  <c r="T147" i="6"/>
  <c r="N148" i="6"/>
  <c r="T148" i="6"/>
  <c r="N149" i="6"/>
  <c r="T149" i="6"/>
  <c r="N150" i="6"/>
  <c r="T150" i="6"/>
  <c r="N151" i="6"/>
  <c r="T151" i="6"/>
  <c r="N152" i="6"/>
  <c r="T152" i="6"/>
  <c r="N153" i="6"/>
  <c r="T153" i="6"/>
  <c r="N154" i="6"/>
  <c r="T154" i="6"/>
  <c r="N155" i="6"/>
  <c r="T155" i="6"/>
  <c r="N156" i="6"/>
  <c r="T156" i="6"/>
  <c r="N157" i="6"/>
  <c r="T157" i="6"/>
  <c r="N158" i="6"/>
  <c r="T158" i="6"/>
  <c r="N159" i="6"/>
  <c r="T159" i="6"/>
  <c r="N160" i="6"/>
  <c r="T160" i="6"/>
  <c r="N161" i="6"/>
  <c r="T161" i="6"/>
  <c r="N162" i="6"/>
  <c r="T162" i="6"/>
  <c r="N163" i="6"/>
  <c r="T163" i="6"/>
  <c r="N164" i="6"/>
  <c r="T164" i="6"/>
  <c r="N165" i="6"/>
  <c r="T165" i="6"/>
  <c r="N166" i="6"/>
  <c r="T166" i="6"/>
  <c r="N167" i="6"/>
  <c r="T167" i="6"/>
  <c r="N168" i="6"/>
  <c r="T168" i="6"/>
  <c r="N169" i="6"/>
  <c r="T169" i="6"/>
  <c r="N170" i="6"/>
  <c r="T170" i="6"/>
  <c r="N171" i="6"/>
  <c r="T171" i="6"/>
  <c r="N172" i="6"/>
  <c r="T172" i="6"/>
  <c r="N173" i="6"/>
  <c r="T173" i="6"/>
  <c r="N174" i="6"/>
  <c r="T174" i="6"/>
  <c r="N175" i="6"/>
  <c r="T175" i="6"/>
  <c r="N176" i="6"/>
  <c r="T176" i="6"/>
  <c r="N177" i="6"/>
  <c r="T177" i="6"/>
  <c r="N178" i="6"/>
  <c r="T178" i="6"/>
  <c r="N179" i="6"/>
  <c r="T179" i="6"/>
  <c r="N180" i="6"/>
  <c r="T180" i="6"/>
  <c r="N181" i="6"/>
  <c r="T181" i="6"/>
  <c r="N182" i="6"/>
  <c r="T182" i="6"/>
  <c r="N183" i="6"/>
  <c r="T183" i="6"/>
  <c r="N184" i="6"/>
  <c r="T184" i="6"/>
  <c r="N185" i="6"/>
  <c r="T185" i="6"/>
  <c r="N186" i="6"/>
  <c r="T186" i="6"/>
  <c r="N187" i="6"/>
  <c r="T187" i="6"/>
  <c r="N188" i="6"/>
  <c r="T188" i="6"/>
  <c r="N189" i="6"/>
  <c r="T189" i="6"/>
  <c r="N190" i="6"/>
  <c r="T190" i="6"/>
  <c r="N191" i="6"/>
  <c r="T191" i="6"/>
  <c r="N192" i="6"/>
  <c r="T192" i="6"/>
  <c r="N193" i="6"/>
  <c r="T193" i="6"/>
  <c r="N194" i="6"/>
  <c r="T194" i="6"/>
  <c r="N195" i="6"/>
  <c r="T195" i="6"/>
  <c r="N196" i="6"/>
  <c r="T196" i="6"/>
  <c r="N197" i="6"/>
  <c r="T197" i="6"/>
  <c r="N198" i="6"/>
  <c r="T198" i="6"/>
  <c r="N199" i="6"/>
  <c r="T199" i="6"/>
  <c r="N200" i="6"/>
  <c r="T200" i="6"/>
  <c r="N201" i="6"/>
  <c r="T201" i="6"/>
  <c r="N202" i="6"/>
  <c r="T202" i="6"/>
  <c r="N203" i="6"/>
  <c r="T203" i="6"/>
  <c r="N204" i="6"/>
  <c r="T204" i="6"/>
  <c r="N205" i="6"/>
  <c r="T205" i="6"/>
  <c r="N206" i="6"/>
  <c r="T206" i="6"/>
  <c r="N207" i="6"/>
  <c r="T207" i="6"/>
  <c r="N208" i="6"/>
  <c r="T208" i="6"/>
  <c r="N209" i="6"/>
  <c r="T209" i="6"/>
  <c r="N210" i="6"/>
  <c r="T210" i="6"/>
  <c r="N211" i="6"/>
  <c r="T211" i="6"/>
  <c r="N212" i="6"/>
  <c r="T212" i="6"/>
  <c r="N213" i="6"/>
  <c r="T213" i="6"/>
  <c r="N214" i="6"/>
  <c r="T214" i="6"/>
  <c r="N215" i="6"/>
  <c r="T215" i="6"/>
  <c r="N216" i="6"/>
  <c r="T216" i="6"/>
  <c r="N217" i="6"/>
  <c r="T217" i="6"/>
  <c r="N218" i="6"/>
  <c r="T218" i="6"/>
  <c r="N219" i="6"/>
  <c r="T219" i="6"/>
  <c r="T36" i="6"/>
  <c r="S37" i="6"/>
  <c r="S38" i="6"/>
  <c r="S39" i="6"/>
  <c r="M40" i="6"/>
  <c r="S40" i="6"/>
  <c r="M41" i="6"/>
  <c r="S41" i="6"/>
  <c r="M42" i="6"/>
  <c r="S42" i="6"/>
  <c r="M43" i="6"/>
  <c r="S43" i="6"/>
  <c r="M44" i="6"/>
  <c r="S44" i="6"/>
  <c r="M45" i="6"/>
  <c r="S45" i="6"/>
  <c r="M46" i="6"/>
  <c r="S46" i="6"/>
  <c r="M47" i="6"/>
  <c r="S47" i="6"/>
  <c r="M48" i="6"/>
  <c r="S48" i="6"/>
  <c r="M49" i="6"/>
  <c r="S49" i="6"/>
  <c r="M50" i="6"/>
  <c r="S50" i="6"/>
  <c r="M51" i="6"/>
  <c r="S51" i="6"/>
  <c r="M52" i="6"/>
  <c r="S52" i="6"/>
  <c r="M53" i="6"/>
  <c r="S53" i="6"/>
  <c r="M54" i="6"/>
  <c r="S54" i="6"/>
  <c r="M55" i="6"/>
  <c r="S55" i="6"/>
  <c r="M56" i="6"/>
  <c r="S56" i="6"/>
  <c r="M57" i="6"/>
  <c r="S57" i="6"/>
  <c r="M58" i="6"/>
  <c r="S58" i="6"/>
  <c r="M59" i="6"/>
  <c r="S59" i="6"/>
  <c r="M60" i="6"/>
  <c r="S60" i="6"/>
  <c r="M61" i="6"/>
  <c r="S61" i="6"/>
  <c r="M62" i="6"/>
  <c r="S62" i="6"/>
  <c r="M63" i="6"/>
  <c r="S63" i="6"/>
  <c r="M64" i="6"/>
  <c r="S64" i="6"/>
  <c r="M65" i="6"/>
  <c r="S65" i="6"/>
  <c r="M66" i="6"/>
  <c r="S66" i="6"/>
  <c r="M67" i="6"/>
  <c r="S67" i="6"/>
  <c r="M68" i="6"/>
  <c r="S68" i="6"/>
  <c r="M69" i="6"/>
  <c r="S69" i="6"/>
  <c r="M70" i="6"/>
  <c r="S70" i="6"/>
  <c r="M71" i="6"/>
  <c r="S71" i="6"/>
  <c r="M72" i="6"/>
  <c r="S72" i="6"/>
  <c r="M73" i="6"/>
  <c r="S73" i="6"/>
  <c r="M74" i="6"/>
  <c r="S74" i="6"/>
  <c r="M75" i="6"/>
  <c r="S75" i="6"/>
  <c r="M76" i="6"/>
  <c r="S76" i="6"/>
  <c r="M77" i="6"/>
  <c r="S77" i="6"/>
  <c r="M78" i="6"/>
  <c r="S78" i="6"/>
  <c r="M79" i="6"/>
  <c r="S79" i="6"/>
  <c r="M80" i="6"/>
  <c r="S80" i="6"/>
  <c r="M81" i="6"/>
  <c r="S81" i="6"/>
  <c r="M82" i="6"/>
  <c r="S82" i="6"/>
  <c r="M83" i="6"/>
  <c r="S83" i="6"/>
  <c r="M84" i="6"/>
  <c r="S84" i="6"/>
  <c r="M85" i="6"/>
  <c r="S85" i="6"/>
  <c r="M86" i="6"/>
  <c r="S86" i="6"/>
  <c r="M87" i="6"/>
  <c r="S87" i="6"/>
  <c r="M88" i="6"/>
  <c r="S88" i="6"/>
  <c r="M89" i="6"/>
  <c r="S89" i="6"/>
  <c r="M90" i="6"/>
  <c r="S90" i="6"/>
  <c r="M91" i="6"/>
  <c r="S91" i="6"/>
  <c r="M92" i="6"/>
  <c r="S92" i="6"/>
  <c r="M93" i="6"/>
  <c r="S93" i="6"/>
  <c r="M94" i="6"/>
  <c r="S94" i="6"/>
  <c r="M95" i="6"/>
  <c r="S95" i="6"/>
  <c r="M96" i="6"/>
  <c r="S96" i="6"/>
  <c r="M97" i="6"/>
  <c r="S97" i="6"/>
  <c r="M98" i="6"/>
  <c r="S98" i="6"/>
  <c r="M99" i="6"/>
  <c r="S99" i="6"/>
  <c r="M100" i="6"/>
  <c r="S100" i="6"/>
  <c r="M101" i="6"/>
  <c r="S101" i="6"/>
  <c r="M102" i="6"/>
  <c r="S102" i="6"/>
  <c r="M103" i="6"/>
  <c r="S103" i="6"/>
  <c r="M104" i="6"/>
  <c r="S104" i="6"/>
  <c r="M105" i="6"/>
  <c r="S105" i="6"/>
  <c r="M106" i="6"/>
  <c r="S106" i="6"/>
  <c r="M107" i="6"/>
  <c r="S107" i="6"/>
  <c r="M108" i="6"/>
  <c r="S108" i="6"/>
  <c r="M109" i="6"/>
  <c r="S109" i="6"/>
  <c r="M110" i="6"/>
  <c r="S110" i="6"/>
  <c r="M111" i="6"/>
  <c r="S111" i="6"/>
  <c r="M112" i="6"/>
  <c r="S112" i="6"/>
  <c r="M113" i="6"/>
  <c r="S113" i="6"/>
  <c r="M114" i="6"/>
  <c r="S114" i="6"/>
  <c r="M115" i="6"/>
  <c r="S115" i="6"/>
  <c r="M116" i="6"/>
  <c r="S116" i="6"/>
  <c r="M117" i="6"/>
  <c r="S117" i="6"/>
  <c r="M118" i="6"/>
  <c r="S118" i="6"/>
  <c r="M119" i="6"/>
  <c r="S119" i="6"/>
  <c r="M120" i="6"/>
  <c r="S120" i="6"/>
  <c r="M121" i="6"/>
  <c r="S121" i="6"/>
  <c r="M122" i="6"/>
  <c r="S122" i="6"/>
  <c r="M123" i="6"/>
  <c r="S123" i="6"/>
  <c r="M124" i="6"/>
  <c r="S124" i="6"/>
  <c r="M125" i="6"/>
  <c r="S125" i="6"/>
  <c r="M126" i="6"/>
  <c r="S126" i="6"/>
  <c r="M127" i="6"/>
  <c r="S127" i="6"/>
  <c r="M128" i="6"/>
  <c r="S128" i="6"/>
  <c r="M129" i="6"/>
  <c r="S129" i="6"/>
  <c r="M130" i="6"/>
  <c r="S130" i="6"/>
  <c r="M131" i="6"/>
  <c r="S131" i="6"/>
  <c r="M132" i="6"/>
  <c r="S132" i="6"/>
  <c r="M133" i="6"/>
  <c r="S133" i="6"/>
  <c r="M134" i="6"/>
  <c r="S134" i="6"/>
  <c r="M135" i="6"/>
  <c r="S135" i="6"/>
  <c r="M136" i="6"/>
  <c r="S136" i="6"/>
  <c r="M137" i="6"/>
  <c r="S137" i="6"/>
  <c r="M138" i="6"/>
  <c r="S138" i="6"/>
  <c r="M139" i="6"/>
  <c r="S139" i="6"/>
  <c r="M140" i="6"/>
  <c r="S140" i="6"/>
  <c r="M141" i="6"/>
  <c r="S141" i="6"/>
  <c r="M142" i="6"/>
  <c r="S142" i="6"/>
  <c r="M143" i="6"/>
  <c r="S143" i="6"/>
  <c r="M144" i="6"/>
  <c r="S144" i="6"/>
  <c r="M145" i="6"/>
  <c r="S145" i="6"/>
  <c r="M146" i="6"/>
  <c r="S146" i="6"/>
  <c r="M147" i="6"/>
  <c r="S147" i="6"/>
  <c r="M148" i="6"/>
  <c r="S148" i="6"/>
  <c r="M149" i="6"/>
  <c r="S149" i="6"/>
  <c r="M150" i="6"/>
  <c r="S150" i="6"/>
  <c r="M151" i="6"/>
  <c r="S151" i="6"/>
  <c r="M152" i="6"/>
  <c r="S152" i="6"/>
  <c r="M153" i="6"/>
  <c r="S153" i="6"/>
  <c r="M154" i="6"/>
  <c r="S154" i="6"/>
  <c r="M155" i="6"/>
  <c r="S155" i="6"/>
  <c r="M156" i="6"/>
  <c r="S156" i="6"/>
  <c r="M157" i="6"/>
  <c r="S157" i="6"/>
  <c r="M158" i="6"/>
  <c r="S158" i="6"/>
  <c r="M159" i="6"/>
  <c r="S159" i="6"/>
  <c r="M160" i="6"/>
  <c r="S160" i="6"/>
  <c r="M161" i="6"/>
  <c r="S161" i="6"/>
  <c r="M162" i="6"/>
  <c r="S162" i="6"/>
  <c r="M163" i="6"/>
  <c r="S163" i="6"/>
  <c r="M164" i="6"/>
  <c r="S164" i="6"/>
  <c r="M165" i="6"/>
  <c r="S165" i="6"/>
  <c r="M166" i="6"/>
  <c r="S166" i="6"/>
  <c r="M167" i="6"/>
  <c r="S167" i="6"/>
  <c r="M168" i="6"/>
  <c r="S168" i="6"/>
  <c r="M169" i="6"/>
  <c r="S169" i="6"/>
  <c r="M170" i="6"/>
  <c r="S170" i="6"/>
  <c r="M171" i="6"/>
  <c r="S171" i="6"/>
  <c r="M172" i="6"/>
  <c r="S172" i="6"/>
  <c r="M173" i="6"/>
  <c r="S173" i="6"/>
  <c r="M174" i="6"/>
  <c r="S174" i="6"/>
  <c r="M175" i="6"/>
  <c r="S175" i="6"/>
  <c r="M176" i="6"/>
  <c r="S176" i="6"/>
  <c r="M177" i="6"/>
  <c r="S177" i="6"/>
  <c r="M178" i="6"/>
  <c r="S178" i="6"/>
  <c r="M179" i="6"/>
  <c r="S179" i="6"/>
  <c r="M180" i="6"/>
  <c r="S180" i="6"/>
  <c r="M181" i="6"/>
  <c r="S181" i="6"/>
  <c r="M182" i="6"/>
  <c r="S182" i="6"/>
  <c r="M183" i="6"/>
  <c r="S183" i="6"/>
  <c r="M184" i="6"/>
  <c r="S184" i="6"/>
  <c r="M185" i="6"/>
  <c r="S185" i="6"/>
  <c r="M186" i="6"/>
  <c r="S186" i="6"/>
  <c r="M187" i="6"/>
  <c r="S187" i="6"/>
  <c r="M188" i="6"/>
  <c r="S188" i="6"/>
  <c r="M189" i="6"/>
  <c r="S189" i="6"/>
  <c r="M190" i="6"/>
  <c r="S190" i="6"/>
  <c r="M191" i="6"/>
  <c r="S191" i="6"/>
  <c r="M192" i="6"/>
  <c r="S192" i="6"/>
  <c r="M193" i="6"/>
  <c r="S193" i="6"/>
  <c r="M194" i="6"/>
  <c r="S194" i="6"/>
  <c r="M195" i="6"/>
  <c r="S195" i="6"/>
  <c r="M196" i="6"/>
  <c r="S196" i="6"/>
  <c r="M197" i="6"/>
  <c r="S197" i="6"/>
  <c r="M198" i="6"/>
  <c r="S198" i="6"/>
  <c r="M199" i="6"/>
  <c r="S199" i="6"/>
  <c r="M200" i="6"/>
  <c r="S200" i="6"/>
  <c r="M201" i="6"/>
  <c r="S201" i="6"/>
  <c r="M202" i="6"/>
  <c r="S202" i="6"/>
  <c r="M203" i="6"/>
  <c r="S203" i="6"/>
  <c r="M204" i="6"/>
  <c r="S204" i="6"/>
  <c r="M205" i="6"/>
  <c r="S205" i="6"/>
  <c r="M206" i="6"/>
  <c r="S206" i="6"/>
  <c r="M207" i="6"/>
  <c r="S207" i="6"/>
  <c r="M208" i="6"/>
  <c r="S208" i="6"/>
  <c r="M209" i="6"/>
  <c r="S209" i="6"/>
  <c r="M210" i="6"/>
  <c r="S210" i="6"/>
  <c r="M211" i="6"/>
  <c r="S211" i="6"/>
  <c r="M212" i="6"/>
  <c r="S212" i="6"/>
  <c r="M213" i="6"/>
  <c r="S213" i="6"/>
  <c r="M214" i="6"/>
  <c r="S214" i="6"/>
  <c r="M215" i="6"/>
  <c r="S215" i="6"/>
  <c r="M216" i="6"/>
  <c r="S216" i="6"/>
  <c r="M217" i="6"/>
  <c r="S217" i="6"/>
  <c r="M218" i="6"/>
  <c r="S218" i="6"/>
  <c r="M219" i="6"/>
  <c r="S219" i="6"/>
  <c r="S36" i="6"/>
  <c r="A44" i="6"/>
  <c r="A52" i="6"/>
  <c r="A60" i="6"/>
  <c r="A68" i="6"/>
  <c r="A76" i="6"/>
  <c r="A84" i="6"/>
  <c r="A92" i="6"/>
  <c r="A100" i="6"/>
  <c r="A108" i="6"/>
  <c r="A116" i="6"/>
  <c r="A124" i="6"/>
  <c r="A132" i="6"/>
  <c r="A140" i="6"/>
  <c r="A148" i="6"/>
  <c r="S16" i="6"/>
  <c r="R148" i="6"/>
  <c r="A45" i="6"/>
  <c r="A53" i="6"/>
  <c r="A61" i="6"/>
  <c r="A69" i="6"/>
  <c r="A77" i="6"/>
  <c r="A85" i="6"/>
  <c r="A93" i="6"/>
  <c r="A101" i="6"/>
  <c r="A109" i="6"/>
  <c r="A117" i="6"/>
  <c r="A125" i="6"/>
  <c r="A133" i="6"/>
  <c r="A141" i="6"/>
  <c r="A149" i="6"/>
  <c r="R149" i="6"/>
  <c r="A46" i="6"/>
  <c r="A54" i="6"/>
  <c r="A62" i="6"/>
  <c r="A70" i="6"/>
  <c r="A78" i="6"/>
  <c r="A86" i="6"/>
  <c r="A94" i="6"/>
  <c r="A102" i="6"/>
  <c r="A110" i="6"/>
  <c r="A118" i="6"/>
  <c r="A126" i="6"/>
  <c r="A134" i="6"/>
  <c r="A142" i="6"/>
  <c r="A150" i="6"/>
  <c r="R150" i="6"/>
  <c r="A47" i="6"/>
  <c r="A55" i="6"/>
  <c r="A63" i="6"/>
  <c r="A71" i="6"/>
  <c r="A79" i="6"/>
  <c r="A87" i="6"/>
  <c r="A95" i="6"/>
  <c r="A103" i="6"/>
  <c r="A111" i="6"/>
  <c r="A119" i="6"/>
  <c r="A127" i="6"/>
  <c r="A135" i="6"/>
  <c r="A143" i="6"/>
  <c r="A151" i="6"/>
  <c r="R151" i="6"/>
  <c r="A48" i="6"/>
  <c r="A56" i="6"/>
  <c r="A64" i="6"/>
  <c r="A72" i="6"/>
  <c r="A80" i="6"/>
  <c r="A88" i="6"/>
  <c r="A96" i="6"/>
  <c r="A104" i="6"/>
  <c r="A112" i="6"/>
  <c r="A120" i="6"/>
  <c r="A128" i="6"/>
  <c r="A136" i="6"/>
  <c r="A144" i="6"/>
  <c r="A152" i="6"/>
  <c r="R152" i="6"/>
  <c r="A49" i="6"/>
  <c r="A57" i="6"/>
  <c r="A65" i="6"/>
  <c r="A73" i="6"/>
  <c r="A81" i="6"/>
  <c r="A89" i="6"/>
  <c r="A97" i="6"/>
  <c r="A105" i="6"/>
  <c r="A113" i="6"/>
  <c r="A121" i="6"/>
  <c r="A129" i="6"/>
  <c r="A137" i="6"/>
  <c r="A145" i="6"/>
  <c r="A153" i="6"/>
  <c r="R153" i="6"/>
  <c r="A50" i="6"/>
  <c r="A58" i="6"/>
  <c r="A66" i="6"/>
  <c r="A74" i="6"/>
  <c r="A82" i="6"/>
  <c r="A90" i="6"/>
  <c r="A98" i="6"/>
  <c r="A106" i="6"/>
  <c r="A114" i="6"/>
  <c r="A122" i="6"/>
  <c r="A130" i="6"/>
  <c r="A138" i="6"/>
  <c r="A146" i="6"/>
  <c r="A154" i="6"/>
  <c r="R154" i="6"/>
  <c r="A51" i="6"/>
  <c r="A59" i="6"/>
  <c r="A67" i="6"/>
  <c r="A75" i="6"/>
  <c r="A83" i="6"/>
  <c r="A91" i="6"/>
  <c r="A99" i="6"/>
  <c r="A107" i="6"/>
  <c r="A115" i="6"/>
  <c r="A123" i="6"/>
  <c r="A131" i="6"/>
  <c r="A139" i="6"/>
  <c r="A147" i="6"/>
  <c r="A155" i="6"/>
  <c r="R155" i="6"/>
  <c r="A156" i="6"/>
  <c r="S17" i="6"/>
  <c r="R156" i="6"/>
  <c r="A157" i="6"/>
  <c r="R157" i="6"/>
  <c r="A158" i="6"/>
  <c r="R158" i="6"/>
  <c r="A159" i="6"/>
  <c r="R159" i="6"/>
  <c r="A160" i="6"/>
  <c r="R160" i="6"/>
  <c r="A161" i="6"/>
  <c r="R161" i="6"/>
  <c r="A162" i="6"/>
  <c r="R162" i="6"/>
  <c r="A163" i="6"/>
  <c r="R163" i="6"/>
  <c r="A164" i="6"/>
  <c r="S18" i="6"/>
  <c r="R164" i="6"/>
  <c r="A165" i="6"/>
  <c r="R165" i="6"/>
  <c r="A166" i="6"/>
  <c r="R166" i="6"/>
  <c r="A167" i="6"/>
  <c r="R167" i="6"/>
  <c r="A168" i="6"/>
  <c r="R168" i="6"/>
  <c r="A169" i="6"/>
  <c r="R169" i="6"/>
  <c r="A170" i="6"/>
  <c r="R170" i="6"/>
  <c r="A171" i="6"/>
  <c r="R171" i="6"/>
  <c r="A172" i="6"/>
  <c r="S19" i="6"/>
  <c r="R172" i="6"/>
  <c r="A173" i="6"/>
  <c r="R173" i="6"/>
  <c r="A174" i="6"/>
  <c r="R174" i="6"/>
  <c r="A175" i="6"/>
  <c r="R175" i="6"/>
  <c r="A176" i="6"/>
  <c r="R176" i="6"/>
  <c r="A177" i="6"/>
  <c r="R177" i="6"/>
  <c r="A178" i="6"/>
  <c r="R178" i="6"/>
  <c r="A179" i="6"/>
  <c r="R179" i="6"/>
  <c r="A180" i="6"/>
  <c r="S20" i="6"/>
  <c r="R180" i="6"/>
  <c r="A181" i="6"/>
  <c r="R181" i="6"/>
  <c r="A182" i="6"/>
  <c r="R182" i="6"/>
  <c r="A183" i="6"/>
  <c r="R183" i="6"/>
  <c r="A184" i="6"/>
  <c r="R184" i="6"/>
  <c r="A185" i="6"/>
  <c r="R185" i="6"/>
  <c r="A186" i="6"/>
  <c r="R186" i="6"/>
  <c r="A187" i="6"/>
  <c r="R187" i="6"/>
  <c r="A188" i="6"/>
  <c r="S21" i="6"/>
  <c r="R188" i="6"/>
  <c r="A189" i="6"/>
  <c r="R189" i="6"/>
  <c r="A190" i="6"/>
  <c r="R190" i="6"/>
  <c r="A191" i="6"/>
  <c r="R191" i="6"/>
  <c r="A192" i="6"/>
  <c r="R192" i="6"/>
  <c r="A193" i="6"/>
  <c r="R193" i="6"/>
  <c r="A194" i="6"/>
  <c r="R194" i="6"/>
  <c r="A195" i="6"/>
  <c r="R195" i="6"/>
  <c r="A196" i="6"/>
  <c r="S22" i="6"/>
  <c r="R196" i="6"/>
  <c r="A197" i="6"/>
  <c r="R197" i="6"/>
  <c r="A198" i="6"/>
  <c r="R198" i="6"/>
  <c r="A199" i="6"/>
  <c r="R199" i="6"/>
  <c r="A200" i="6"/>
  <c r="R200" i="6"/>
  <c r="A201" i="6"/>
  <c r="R201" i="6"/>
  <c r="A202" i="6"/>
  <c r="R202" i="6"/>
  <c r="A203" i="6"/>
  <c r="R203" i="6"/>
  <c r="A204" i="6"/>
  <c r="S23" i="6"/>
  <c r="R204" i="6"/>
  <c r="A205" i="6"/>
  <c r="R205" i="6"/>
  <c r="A206" i="6"/>
  <c r="R206" i="6"/>
  <c r="A207" i="6"/>
  <c r="R207" i="6"/>
  <c r="A208" i="6"/>
  <c r="R208" i="6"/>
  <c r="A209" i="6"/>
  <c r="R209" i="6"/>
  <c r="A210" i="6"/>
  <c r="R210" i="6"/>
  <c r="A211" i="6"/>
  <c r="R211" i="6"/>
  <c r="A212" i="6"/>
  <c r="S24" i="6"/>
  <c r="R212" i="6"/>
  <c r="A213" i="6"/>
  <c r="R213" i="6"/>
  <c r="A214" i="6"/>
  <c r="R214" i="6"/>
  <c r="A215" i="6"/>
  <c r="R215" i="6"/>
  <c r="A216" i="6"/>
  <c r="R216" i="6"/>
  <c r="A217" i="6"/>
  <c r="R217" i="6"/>
  <c r="A218" i="6"/>
  <c r="R218" i="6"/>
  <c r="A219" i="6"/>
  <c r="R219" i="6"/>
  <c r="S2" i="6"/>
  <c r="R37" i="6"/>
  <c r="R38" i="6"/>
  <c r="R39" i="6"/>
  <c r="R40" i="6"/>
  <c r="R41" i="6"/>
  <c r="R42" i="6"/>
  <c r="R43" i="6"/>
  <c r="S3" i="6"/>
  <c r="R44" i="6"/>
  <c r="R45" i="6"/>
  <c r="R46" i="6"/>
  <c r="R47" i="6"/>
  <c r="R48" i="6"/>
  <c r="R49" i="6"/>
  <c r="R50" i="6"/>
  <c r="R51" i="6"/>
  <c r="S4" i="6"/>
  <c r="R52" i="6"/>
  <c r="R53" i="6"/>
  <c r="R54" i="6"/>
  <c r="R55" i="6"/>
  <c r="R56" i="6"/>
  <c r="R57" i="6"/>
  <c r="R58" i="6"/>
  <c r="R59" i="6"/>
  <c r="S5" i="6"/>
  <c r="R60" i="6"/>
  <c r="R61" i="6"/>
  <c r="R62" i="6"/>
  <c r="R63" i="6"/>
  <c r="R64" i="6"/>
  <c r="R65" i="6"/>
  <c r="R66" i="6"/>
  <c r="R67" i="6"/>
  <c r="S6" i="6"/>
  <c r="R68" i="6"/>
  <c r="R69" i="6"/>
  <c r="R70" i="6"/>
  <c r="R71" i="6"/>
  <c r="R72" i="6"/>
  <c r="R73" i="6"/>
  <c r="R74" i="6"/>
  <c r="R75" i="6"/>
  <c r="S7" i="6"/>
  <c r="R76" i="6"/>
  <c r="R77" i="6"/>
  <c r="R78" i="6"/>
  <c r="R79" i="6"/>
  <c r="R80" i="6"/>
  <c r="R81" i="6"/>
  <c r="R82" i="6"/>
  <c r="R83" i="6"/>
  <c r="S8" i="6"/>
  <c r="R84" i="6"/>
  <c r="R85" i="6"/>
  <c r="R86" i="6"/>
  <c r="R87" i="6"/>
  <c r="R88" i="6"/>
  <c r="R89" i="6"/>
  <c r="R90" i="6"/>
  <c r="R91" i="6"/>
  <c r="S9" i="6"/>
  <c r="R92" i="6"/>
  <c r="R93" i="6"/>
  <c r="R94" i="6"/>
  <c r="R95" i="6"/>
  <c r="R96" i="6"/>
  <c r="R97" i="6"/>
  <c r="R98" i="6"/>
  <c r="R99" i="6"/>
  <c r="S10" i="6"/>
  <c r="R100" i="6"/>
  <c r="R101" i="6"/>
  <c r="R102" i="6"/>
  <c r="R103" i="6"/>
  <c r="R104" i="6"/>
  <c r="R105" i="6"/>
  <c r="R106" i="6"/>
  <c r="R107" i="6"/>
  <c r="S11" i="6"/>
  <c r="R108" i="6"/>
  <c r="R109" i="6"/>
  <c r="R110" i="6"/>
  <c r="R111" i="6"/>
  <c r="R112" i="6"/>
  <c r="R113" i="6"/>
  <c r="R114" i="6"/>
  <c r="R115" i="6"/>
  <c r="S12" i="6"/>
  <c r="R116" i="6"/>
  <c r="R117" i="6"/>
  <c r="R118" i="6"/>
  <c r="R119" i="6"/>
  <c r="R120" i="6"/>
  <c r="R121" i="6"/>
  <c r="R122" i="6"/>
  <c r="R123" i="6"/>
  <c r="S13" i="6"/>
  <c r="R124" i="6"/>
  <c r="R125" i="6"/>
  <c r="R126" i="6"/>
  <c r="R127" i="6"/>
  <c r="R128" i="6"/>
  <c r="R129" i="6"/>
  <c r="R130" i="6"/>
  <c r="R131" i="6"/>
  <c r="S14" i="6"/>
  <c r="R132" i="6"/>
  <c r="R133" i="6"/>
  <c r="R134" i="6"/>
  <c r="R135" i="6"/>
  <c r="R136" i="6"/>
  <c r="R137" i="6"/>
  <c r="R138" i="6"/>
  <c r="R139" i="6"/>
  <c r="S15" i="6"/>
  <c r="R140" i="6"/>
  <c r="R141" i="6"/>
  <c r="R142" i="6"/>
  <c r="R143" i="6"/>
  <c r="R144" i="6"/>
  <c r="R145" i="6"/>
  <c r="R146" i="6"/>
  <c r="R147" i="6"/>
  <c r="R36" i="6"/>
  <c r="R2" i="6"/>
  <c r="Q37" i="6"/>
  <c r="Q38" i="6"/>
  <c r="Q39" i="6"/>
  <c r="Q40" i="6"/>
  <c r="Q41" i="6"/>
  <c r="Q42" i="6"/>
  <c r="Q43" i="6"/>
  <c r="R3" i="6"/>
  <c r="Q44" i="6"/>
  <c r="Q45" i="6"/>
  <c r="Q46" i="6"/>
  <c r="Q47" i="6"/>
  <c r="Q48" i="6"/>
  <c r="Q49" i="6"/>
  <c r="Q50" i="6"/>
  <c r="Q51" i="6"/>
  <c r="R4" i="6"/>
  <c r="Q52" i="6"/>
  <c r="Q53" i="6"/>
  <c r="Q54" i="6"/>
  <c r="Q55" i="6"/>
  <c r="Q56" i="6"/>
  <c r="Q57" i="6"/>
  <c r="Q58" i="6"/>
  <c r="Q59" i="6"/>
  <c r="R5" i="6"/>
  <c r="Q60" i="6"/>
  <c r="Q61" i="6"/>
  <c r="Q62" i="6"/>
  <c r="Q63" i="6"/>
  <c r="Q64" i="6"/>
  <c r="Q65" i="6"/>
  <c r="Q66" i="6"/>
  <c r="Q67" i="6"/>
  <c r="R6" i="6"/>
  <c r="Q68" i="6"/>
  <c r="Q69" i="6"/>
  <c r="Q70" i="6"/>
  <c r="Q71" i="6"/>
  <c r="Q72" i="6"/>
  <c r="Q73" i="6"/>
  <c r="Q74" i="6"/>
  <c r="Q75" i="6"/>
  <c r="R7" i="6"/>
  <c r="Q76" i="6"/>
  <c r="Q77" i="6"/>
  <c r="Q78" i="6"/>
  <c r="Q79" i="6"/>
  <c r="Q80" i="6"/>
  <c r="Q81" i="6"/>
  <c r="Q82" i="6"/>
  <c r="Q83" i="6"/>
  <c r="R8" i="6"/>
  <c r="Q84" i="6"/>
  <c r="Q85" i="6"/>
  <c r="Q86" i="6"/>
  <c r="Q87" i="6"/>
  <c r="Q88" i="6"/>
  <c r="Q89" i="6"/>
  <c r="Q90" i="6"/>
  <c r="Q91" i="6"/>
  <c r="R9" i="6"/>
  <c r="Q92" i="6"/>
  <c r="Q93" i="6"/>
  <c r="Q94" i="6"/>
  <c r="Q95" i="6"/>
  <c r="Q96" i="6"/>
  <c r="Q97" i="6"/>
  <c r="Q98" i="6"/>
  <c r="Q99" i="6"/>
  <c r="R10" i="6"/>
  <c r="Q100" i="6"/>
  <c r="Q101" i="6"/>
  <c r="Q102" i="6"/>
  <c r="Q103" i="6"/>
  <c r="Q104" i="6"/>
  <c r="Q105" i="6"/>
  <c r="Q106" i="6"/>
  <c r="Q107" i="6"/>
  <c r="R11" i="6"/>
  <c r="Q108" i="6"/>
  <c r="Q109" i="6"/>
  <c r="Q110" i="6"/>
  <c r="Q111" i="6"/>
  <c r="Q112" i="6"/>
  <c r="Q113" i="6"/>
  <c r="Q114" i="6"/>
  <c r="Q115" i="6"/>
  <c r="R12" i="6"/>
  <c r="Q116" i="6"/>
  <c r="Q117" i="6"/>
  <c r="Q118" i="6"/>
  <c r="Q119" i="6"/>
  <c r="Q120" i="6"/>
  <c r="Q121" i="6"/>
  <c r="Q122" i="6"/>
  <c r="Q123" i="6"/>
  <c r="R13" i="6"/>
  <c r="Q124" i="6"/>
  <c r="Q125" i="6"/>
  <c r="Q126" i="6"/>
  <c r="Q127" i="6"/>
  <c r="Q128" i="6"/>
  <c r="Q129" i="6"/>
  <c r="Q130" i="6"/>
  <c r="Q131" i="6"/>
  <c r="R14" i="6"/>
  <c r="Q132" i="6"/>
  <c r="Q133" i="6"/>
  <c r="Q134" i="6"/>
  <c r="Q135" i="6"/>
  <c r="Q136" i="6"/>
  <c r="Q137" i="6"/>
  <c r="Q138" i="6"/>
  <c r="Q139" i="6"/>
  <c r="R15" i="6"/>
  <c r="Q140" i="6"/>
  <c r="Q141" i="6"/>
  <c r="Q142" i="6"/>
  <c r="Q143" i="6"/>
  <c r="Q144" i="6"/>
  <c r="Q145" i="6"/>
  <c r="Q146" i="6"/>
  <c r="Q147" i="6"/>
  <c r="R16" i="6"/>
  <c r="Q148" i="6"/>
  <c r="Q149" i="6"/>
  <c r="Q150" i="6"/>
  <c r="Q151" i="6"/>
  <c r="Q152" i="6"/>
  <c r="Q153" i="6"/>
  <c r="Q154" i="6"/>
  <c r="Q155" i="6"/>
  <c r="R17" i="6"/>
  <c r="Q156" i="6"/>
  <c r="Q157" i="6"/>
  <c r="Q158" i="6"/>
  <c r="Q159" i="6"/>
  <c r="Q160" i="6"/>
  <c r="Q161" i="6"/>
  <c r="Q162" i="6"/>
  <c r="Q163" i="6"/>
  <c r="R18" i="6"/>
  <c r="Q164" i="6"/>
  <c r="Q165" i="6"/>
  <c r="Q166" i="6"/>
  <c r="Q167" i="6"/>
  <c r="Q168" i="6"/>
  <c r="Q169" i="6"/>
  <c r="Q170" i="6"/>
  <c r="Q171" i="6"/>
  <c r="R19" i="6"/>
  <c r="Q172" i="6"/>
  <c r="Q173" i="6"/>
  <c r="Q174" i="6"/>
  <c r="Q175" i="6"/>
  <c r="Q176" i="6"/>
  <c r="Q177" i="6"/>
  <c r="Q178" i="6"/>
  <c r="Q179" i="6"/>
  <c r="R20" i="6"/>
  <c r="Q180" i="6"/>
  <c r="Q181" i="6"/>
  <c r="Q182" i="6"/>
  <c r="Q183" i="6"/>
  <c r="Q184" i="6"/>
  <c r="Q185" i="6"/>
  <c r="Q186" i="6"/>
  <c r="Q187" i="6"/>
  <c r="R21" i="6"/>
  <c r="Q188" i="6"/>
  <c r="Q189" i="6"/>
  <c r="Q190" i="6"/>
  <c r="Q191" i="6"/>
  <c r="Q192" i="6"/>
  <c r="Q193" i="6"/>
  <c r="Q194" i="6"/>
  <c r="Q195" i="6"/>
  <c r="R22" i="6"/>
  <c r="Q196" i="6"/>
  <c r="Q197" i="6"/>
  <c r="Q198" i="6"/>
  <c r="Q199" i="6"/>
  <c r="Q200" i="6"/>
  <c r="Q201" i="6"/>
  <c r="Q202" i="6"/>
  <c r="Q203" i="6"/>
  <c r="R23" i="6"/>
  <c r="Q204" i="6"/>
  <c r="Q205" i="6"/>
  <c r="Q206" i="6"/>
  <c r="Q207" i="6"/>
  <c r="Q208" i="6"/>
  <c r="Q209" i="6"/>
  <c r="Q210" i="6"/>
  <c r="Q211" i="6"/>
  <c r="R24" i="6"/>
  <c r="Q212" i="6"/>
  <c r="Q213" i="6"/>
  <c r="Q214" i="6"/>
  <c r="Q215" i="6"/>
  <c r="Q216" i="6"/>
  <c r="Q217" i="6"/>
  <c r="Q218" i="6"/>
  <c r="Q219" i="6"/>
  <c r="Q36" i="6"/>
  <c r="K44" i="6"/>
  <c r="K52" i="6"/>
  <c r="K60" i="6"/>
  <c r="K68" i="6"/>
  <c r="K76" i="6"/>
  <c r="K84" i="6"/>
  <c r="K92" i="6"/>
  <c r="K100" i="6"/>
  <c r="K108" i="6"/>
  <c r="K116" i="6"/>
  <c r="K124" i="6"/>
  <c r="K132" i="6"/>
  <c r="K140" i="6"/>
  <c r="K148" i="6"/>
  <c r="I36" i="6"/>
  <c r="P148" i="6"/>
  <c r="K45" i="6"/>
  <c r="K53" i="6"/>
  <c r="K61" i="6"/>
  <c r="K69" i="6"/>
  <c r="K77" i="6"/>
  <c r="K85" i="6"/>
  <c r="K93" i="6"/>
  <c r="K101" i="6"/>
  <c r="K109" i="6"/>
  <c r="K117" i="6"/>
  <c r="K125" i="6"/>
  <c r="K133" i="6"/>
  <c r="K141" i="6"/>
  <c r="K149" i="6"/>
  <c r="I37" i="6"/>
  <c r="P149" i="6"/>
  <c r="K46" i="6"/>
  <c r="K54" i="6"/>
  <c r="K62" i="6"/>
  <c r="K70" i="6"/>
  <c r="K78" i="6"/>
  <c r="K86" i="6"/>
  <c r="K94" i="6"/>
  <c r="K102" i="6"/>
  <c r="K110" i="6"/>
  <c r="K118" i="6"/>
  <c r="K126" i="6"/>
  <c r="K134" i="6"/>
  <c r="K142" i="6"/>
  <c r="K150" i="6"/>
  <c r="I38" i="6"/>
  <c r="P150" i="6"/>
  <c r="K47" i="6"/>
  <c r="K55" i="6"/>
  <c r="K63" i="6"/>
  <c r="K71" i="6"/>
  <c r="K79" i="6"/>
  <c r="K87" i="6"/>
  <c r="K95" i="6"/>
  <c r="K103" i="6"/>
  <c r="K111" i="6"/>
  <c r="K119" i="6"/>
  <c r="K127" i="6"/>
  <c r="K135" i="6"/>
  <c r="K143" i="6"/>
  <c r="K151" i="6"/>
  <c r="I39" i="6"/>
  <c r="P151" i="6"/>
  <c r="K48" i="6"/>
  <c r="K56" i="6"/>
  <c r="K64" i="6"/>
  <c r="K72" i="6"/>
  <c r="K80" i="6"/>
  <c r="K88" i="6"/>
  <c r="K96" i="6"/>
  <c r="K104" i="6"/>
  <c r="K112" i="6"/>
  <c r="K120" i="6"/>
  <c r="K128" i="6"/>
  <c r="K136" i="6"/>
  <c r="K144" i="6"/>
  <c r="K152" i="6"/>
  <c r="P152" i="6"/>
  <c r="K49" i="6"/>
  <c r="K57" i="6"/>
  <c r="K65" i="6"/>
  <c r="K73" i="6"/>
  <c r="K81" i="6"/>
  <c r="K89" i="6"/>
  <c r="K97" i="6"/>
  <c r="K105" i="6"/>
  <c r="K113" i="6"/>
  <c r="K121" i="6"/>
  <c r="K129" i="6"/>
  <c r="K137" i="6"/>
  <c r="K145" i="6"/>
  <c r="K153" i="6"/>
  <c r="P153" i="6"/>
  <c r="K50" i="6"/>
  <c r="K58" i="6"/>
  <c r="K66" i="6"/>
  <c r="K74" i="6"/>
  <c r="K82" i="6"/>
  <c r="K90" i="6"/>
  <c r="K98" i="6"/>
  <c r="K106" i="6"/>
  <c r="K114" i="6"/>
  <c r="K122" i="6"/>
  <c r="K130" i="6"/>
  <c r="K138" i="6"/>
  <c r="K146" i="6"/>
  <c r="K154" i="6"/>
  <c r="P154" i="6"/>
  <c r="K51" i="6"/>
  <c r="K59" i="6"/>
  <c r="K67" i="6"/>
  <c r="K75" i="6"/>
  <c r="K83" i="6"/>
  <c r="K91" i="6"/>
  <c r="K99" i="6"/>
  <c r="K107" i="6"/>
  <c r="K115" i="6"/>
  <c r="K123" i="6"/>
  <c r="K131" i="6"/>
  <c r="K139" i="6"/>
  <c r="K147" i="6"/>
  <c r="K155" i="6"/>
  <c r="P155" i="6"/>
  <c r="K156" i="6"/>
  <c r="P156" i="6"/>
  <c r="K157" i="6"/>
  <c r="P157" i="6"/>
  <c r="K158" i="6"/>
  <c r="P158" i="6"/>
  <c r="K159" i="6"/>
  <c r="P159" i="6"/>
  <c r="K160" i="6"/>
  <c r="P160" i="6"/>
  <c r="K161" i="6"/>
  <c r="P161" i="6"/>
  <c r="K162" i="6"/>
  <c r="P162" i="6"/>
  <c r="K163" i="6"/>
  <c r="P163" i="6"/>
  <c r="K164" i="6"/>
  <c r="P164" i="6"/>
  <c r="K165" i="6"/>
  <c r="P165" i="6"/>
  <c r="K166" i="6"/>
  <c r="P166" i="6"/>
  <c r="K167" i="6"/>
  <c r="P167" i="6"/>
  <c r="K168" i="6"/>
  <c r="P168" i="6"/>
  <c r="K169" i="6"/>
  <c r="P169" i="6"/>
  <c r="K170" i="6"/>
  <c r="P170" i="6"/>
  <c r="K171" i="6"/>
  <c r="P171" i="6"/>
  <c r="K172" i="6"/>
  <c r="P172" i="6"/>
  <c r="K173" i="6"/>
  <c r="P173" i="6"/>
  <c r="K174" i="6"/>
  <c r="P174" i="6"/>
  <c r="K175" i="6"/>
  <c r="P175" i="6"/>
  <c r="K176" i="6"/>
  <c r="P176" i="6"/>
  <c r="K177" i="6"/>
  <c r="P177" i="6"/>
  <c r="K178" i="6"/>
  <c r="P178" i="6"/>
  <c r="K179" i="6"/>
  <c r="P179" i="6"/>
  <c r="K180" i="6"/>
  <c r="P180" i="6"/>
  <c r="K181" i="6"/>
  <c r="P181" i="6"/>
  <c r="K182" i="6"/>
  <c r="P182" i="6"/>
  <c r="K183" i="6"/>
  <c r="P183" i="6"/>
  <c r="K184" i="6"/>
  <c r="P184" i="6"/>
  <c r="K185" i="6"/>
  <c r="P185" i="6"/>
  <c r="K186" i="6"/>
  <c r="P186" i="6"/>
  <c r="K187" i="6"/>
  <c r="P187" i="6"/>
  <c r="K188" i="6"/>
  <c r="P188" i="6"/>
  <c r="K189" i="6"/>
  <c r="P189" i="6"/>
  <c r="K190" i="6"/>
  <c r="P190" i="6"/>
  <c r="K191" i="6"/>
  <c r="P191" i="6"/>
  <c r="K192" i="6"/>
  <c r="P192" i="6"/>
  <c r="K193" i="6"/>
  <c r="P193" i="6"/>
  <c r="K194" i="6"/>
  <c r="P194" i="6"/>
  <c r="K195" i="6"/>
  <c r="P195" i="6"/>
  <c r="K196" i="6"/>
  <c r="P196" i="6"/>
  <c r="K197" i="6"/>
  <c r="P197" i="6"/>
  <c r="K198" i="6"/>
  <c r="P198" i="6"/>
  <c r="K199" i="6"/>
  <c r="P199" i="6"/>
  <c r="K200" i="6"/>
  <c r="P200" i="6"/>
  <c r="K201" i="6"/>
  <c r="P201" i="6"/>
  <c r="K202" i="6"/>
  <c r="P202" i="6"/>
  <c r="K203" i="6"/>
  <c r="P203" i="6"/>
  <c r="K204" i="6"/>
  <c r="P204" i="6"/>
  <c r="K205" i="6"/>
  <c r="P205" i="6"/>
  <c r="K206" i="6"/>
  <c r="P206" i="6"/>
  <c r="K207" i="6"/>
  <c r="P207" i="6"/>
  <c r="K208" i="6"/>
  <c r="P208" i="6"/>
  <c r="K209" i="6"/>
  <c r="P209" i="6"/>
  <c r="K210" i="6"/>
  <c r="P210" i="6"/>
  <c r="K211" i="6"/>
  <c r="P211" i="6"/>
  <c r="K212" i="6"/>
  <c r="P212" i="6"/>
  <c r="K213" i="6"/>
  <c r="P213" i="6"/>
  <c r="K214" i="6"/>
  <c r="P214" i="6"/>
  <c r="K215" i="6"/>
  <c r="P215" i="6"/>
  <c r="K216" i="6"/>
  <c r="P216" i="6"/>
  <c r="K217" i="6"/>
  <c r="P217" i="6"/>
  <c r="K218" i="6"/>
  <c r="P218" i="6"/>
  <c r="K219" i="6"/>
  <c r="P219" i="6"/>
  <c r="H2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H11" i="6"/>
  <c r="P108" i="6"/>
  <c r="P109" i="6"/>
  <c r="P110" i="6"/>
  <c r="P111" i="6"/>
  <c r="P112" i="6"/>
  <c r="P113" i="6"/>
  <c r="P114" i="6"/>
  <c r="P115" i="6"/>
  <c r="H12" i="6"/>
  <c r="P116" i="6"/>
  <c r="P117" i="6"/>
  <c r="P118" i="6"/>
  <c r="P119" i="6"/>
  <c r="P120" i="6"/>
  <c r="P121" i="6"/>
  <c r="P122" i="6"/>
  <c r="P123" i="6"/>
  <c r="H1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F148" i="6"/>
  <c r="O148" i="6"/>
  <c r="F149" i="6"/>
  <c r="O149" i="6"/>
  <c r="F150" i="6"/>
  <c r="O150" i="6"/>
  <c r="F151" i="6"/>
  <c r="O151" i="6"/>
  <c r="F152" i="6"/>
  <c r="O152" i="6"/>
  <c r="F153" i="6"/>
  <c r="O153" i="6"/>
  <c r="F154" i="6"/>
  <c r="O154" i="6"/>
  <c r="F155" i="6"/>
  <c r="O155" i="6"/>
  <c r="F156" i="6"/>
  <c r="O156" i="6"/>
  <c r="F157" i="6"/>
  <c r="O157" i="6"/>
  <c r="F158" i="6"/>
  <c r="O158" i="6"/>
  <c r="F159" i="6"/>
  <c r="O159" i="6"/>
  <c r="F160" i="6"/>
  <c r="O160" i="6"/>
  <c r="F161" i="6"/>
  <c r="O161" i="6"/>
  <c r="F162" i="6"/>
  <c r="O162" i="6"/>
  <c r="F163" i="6"/>
  <c r="O163" i="6"/>
  <c r="F164" i="6"/>
  <c r="O164" i="6"/>
  <c r="F165" i="6"/>
  <c r="O165" i="6"/>
  <c r="F166" i="6"/>
  <c r="O166" i="6"/>
  <c r="F167" i="6"/>
  <c r="O167" i="6"/>
  <c r="F168" i="6"/>
  <c r="O168" i="6"/>
  <c r="F169" i="6"/>
  <c r="O169" i="6"/>
  <c r="F170" i="6"/>
  <c r="O170" i="6"/>
  <c r="F171" i="6"/>
  <c r="O171" i="6"/>
  <c r="F172" i="6"/>
  <c r="O172" i="6"/>
  <c r="F173" i="6"/>
  <c r="O173" i="6"/>
  <c r="F174" i="6"/>
  <c r="O174" i="6"/>
  <c r="F175" i="6"/>
  <c r="O175" i="6"/>
  <c r="F176" i="6"/>
  <c r="O176" i="6"/>
  <c r="F177" i="6"/>
  <c r="O177" i="6"/>
  <c r="F178" i="6"/>
  <c r="O178" i="6"/>
  <c r="F179" i="6"/>
  <c r="O179" i="6"/>
  <c r="F180" i="6"/>
  <c r="O180" i="6"/>
  <c r="F181" i="6"/>
  <c r="O181" i="6"/>
  <c r="F182" i="6"/>
  <c r="O182" i="6"/>
  <c r="F183" i="6"/>
  <c r="O183" i="6"/>
  <c r="F184" i="6"/>
  <c r="O184" i="6"/>
  <c r="F185" i="6"/>
  <c r="O185" i="6"/>
  <c r="F186" i="6"/>
  <c r="O186" i="6"/>
  <c r="F187" i="6"/>
  <c r="O187" i="6"/>
  <c r="F188" i="6"/>
  <c r="O188" i="6"/>
  <c r="F189" i="6"/>
  <c r="O189" i="6"/>
  <c r="F190" i="6"/>
  <c r="O190" i="6"/>
  <c r="F191" i="6"/>
  <c r="O191" i="6"/>
  <c r="F192" i="6"/>
  <c r="O192" i="6"/>
  <c r="F193" i="6"/>
  <c r="O193" i="6"/>
  <c r="F194" i="6"/>
  <c r="O194" i="6"/>
  <c r="F195" i="6"/>
  <c r="O195" i="6"/>
  <c r="F196" i="6"/>
  <c r="O196" i="6"/>
  <c r="F197" i="6"/>
  <c r="O197" i="6"/>
  <c r="F198" i="6"/>
  <c r="O198" i="6"/>
  <c r="F199" i="6"/>
  <c r="O199" i="6"/>
  <c r="F200" i="6"/>
  <c r="O200" i="6"/>
  <c r="F201" i="6"/>
  <c r="O201" i="6"/>
  <c r="F202" i="6"/>
  <c r="O202" i="6"/>
  <c r="F203" i="6"/>
  <c r="O203" i="6"/>
  <c r="F204" i="6"/>
  <c r="O204" i="6"/>
  <c r="F205" i="6"/>
  <c r="O205" i="6"/>
  <c r="F206" i="6"/>
  <c r="O206" i="6"/>
  <c r="F207" i="6"/>
  <c r="O207" i="6"/>
  <c r="F208" i="6"/>
  <c r="O208" i="6"/>
  <c r="F209" i="6"/>
  <c r="O209" i="6"/>
  <c r="F210" i="6"/>
  <c r="O210" i="6"/>
  <c r="F211" i="6"/>
  <c r="O211" i="6"/>
  <c r="F212" i="6"/>
  <c r="O212" i="6"/>
  <c r="F213" i="6"/>
  <c r="O213" i="6"/>
  <c r="F214" i="6"/>
  <c r="O214" i="6"/>
  <c r="F215" i="6"/>
  <c r="O215" i="6"/>
  <c r="F216" i="6"/>
  <c r="O216" i="6"/>
  <c r="F217" i="6"/>
  <c r="O217" i="6"/>
  <c r="F218" i="6"/>
  <c r="O218" i="6"/>
  <c r="F219" i="6"/>
  <c r="O219" i="6"/>
  <c r="F37" i="6"/>
  <c r="O37" i="6"/>
  <c r="F38" i="6"/>
  <c r="O38" i="6"/>
  <c r="F39" i="6"/>
  <c r="O39" i="6"/>
  <c r="F40" i="6"/>
  <c r="O40" i="6"/>
  <c r="F41" i="6"/>
  <c r="O41" i="6"/>
  <c r="F42" i="6"/>
  <c r="O42" i="6"/>
  <c r="F43" i="6"/>
  <c r="O43" i="6"/>
  <c r="F44" i="6"/>
  <c r="O44" i="6"/>
  <c r="F45" i="6"/>
  <c r="O45" i="6"/>
  <c r="F46" i="6"/>
  <c r="O46" i="6"/>
  <c r="F47" i="6"/>
  <c r="O47" i="6"/>
  <c r="F48" i="6"/>
  <c r="O48" i="6"/>
  <c r="F49" i="6"/>
  <c r="O49" i="6"/>
  <c r="F50" i="6"/>
  <c r="O50" i="6"/>
  <c r="F51" i="6"/>
  <c r="O51" i="6"/>
  <c r="F52" i="6"/>
  <c r="O52" i="6"/>
  <c r="F53" i="6"/>
  <c r="O53" i="6"/>
  <c r="F54" i="6"/>
  <c r="O54" i="6"/>
  <c r="F55" i="6"/>
  <c r="O55" i="6"/>
  <c r="F56" i="6"/>
  <c r="O56" i="6"/>
  <c r="F57" i="6"/>
  <c r="O57" i="6"/>
  <c r="F58" i="6"/>
  <c r="O58" i="6"/>
  <c r="F59" i="6"/>
  <c r="O59" i="6"/>
  <c r="F60" i="6"/>
  <c r="O60" i="6"/>
  <c r="F61" i="6"/>
  <c r="O61" i="6"/>
  <c r="F62" i="6"/>
  <c r="O62" i="6"/>
  <c r="F63" i="6"/>
  <c r="O63" i="6"/>
  <c r="F64" i="6"/>
  <c r="O64" i="6"/>
  <c r="F65" i="6"/>
  <c r="O65" i="6"/>
  <c r="F66" i="6"/>
  <c r="O66" i="6"/>
  <c r="F67" i="6"/>
  <c r="O67" i="6"/>
  <c r="F68" i="6"/>
  <c r="O68" i="6"/>
  <c r="F69" i="6"/>
  <c r="O69" i="6"/>
  <c r="F70" i="6"/>
  <c r="O70" i="6"/>
  <c r="F71" i="6"/>
  <c r="O71" i="6"/>
  <c r="F72" i="6"/>
  <c r="O72" i="6"/>
  <c r="F73" i="6"/>
  <c r="O73" i="6"/>
  <c r="F74" i="6"/>
  <c r="O74" i="6"/>
  <c r="F75" i="6"/>
  <c r="O75" i="6"/>
  <c r="F76" i="6"/>
  <c r="O76" i="6"/>
  <c r="F77" i="6"/>
  <c r="O77" i="6"/>
  <c r="F78" i="6"/>
  <c r="O78" i="6"/>
  <c r="F79" i="6"/>
  <c r="O79" i="6"/>
  <c r="F80" i="6"/>
  <c r="O80" i="6"/>
  <c r="F81" i="6"/>
  <c r="O81" i="6"/>
  <c r="F82" i="6"/>
  <c r="O82" i="6"/>
  <c r="F83" i="6"/>
  <c r="O83" i="6"/>
  <c r="F84" i="6"/>
  <c r="O84" i="6"/>
  <c r="F85" i="6"/>
  <c r="O85" i="6"/>
  <c r="F86" i="6"/>
  <c r="O86" i="6"/>
  <c r="F87" i="6"/>
  <c r="O87" i="6"/>
  <c r="F88" i="6"/>
  <c r="O88" i="6"/>
  <c r="F89" i="6"/>
  <c r="O89" i="6"/>
  <c r="F90" i="6"/>
  <c r="O90" i="6"/>
  <c r="F91" i="6"/>
  <c r="O91" i="6"/>
  <c r="F92" i="6"/>
  <c r="O92" i="6"/>
  <c r="F93" i="6"/>
  <c r="O93" i="6"/>
  <c r="F94" i="6"/>
  <c r="O94" i="6"/>
  <c r="F95" i="6"/>
  <c r="O95" i="6"/>
  <c r="F96" i="6"/>
  <c r="O96" i="6"/>
  <c r="F97" i="6"/>
  <c r="O97" i="6"/>
  <c r="F98" i="6"/>
  <c r="O98" i="6"/>
  <c r="F99" i="6"/>
  <c r="O99" i="6"/>
  <c r="F100" i="6"/>
  <c r="O100" i="6"/>
  <c r="F101" i="6"/>
  <c r="O101" i="6"/>
  <c r="F102" i="6"/>
  <c r="O102" i="6"/>
  <c r="F103" i="6"/>
  <c r="O103" i="6"/>
  <c r="F104" i="6"/>
  <c r="O104" i="6"/>
  <c r="F105" i="6"/>
  <c r="O105" i="6"/>
  <c r="F106" i="6"/>
  <c r="O106" i="6"/>
  <c r="F107" i="6"/>
  <c r="O107" i="6"/>
  <c r="F108" i="6"/>
  <c r="O108" i="6"/>
  <c r="F109" i="6"/>
  <c r="O109" i="6"/>
  <c r="F110" i="6"/>
  <c r="O110" i="6"/>
  <c r="F111" i="6"/>
  <c r="O111" i="6"/>
  <c r="F112" i="6"/>
  <c r="O112" i="6"/>
  <c r="F113" i="6"/>
  <c r="O113" i="6"/>
  <c r="F114" i="6"/>
  <c r="O114" i="6"/>
  <c r="F115" i="6"/>
  <c r="O115" i="6"/>
  <c r="F116" i="6"/>
  <c r="O116" i="6"/>
  <c r="F117" i="6"/>
  <c r="O117" i="6"/>
  <c r="F118" i="6"/>
  <c r="O118" i="6"/>
  <c r="F119" i="6"/>
  <c r="O119" i="6"/>
  <c r="F120" i="6"/>
  <c r="O120" i="6"/>
  <c r="F121" i="6"/>
  <c r="O121" i="6"/>
  <c r="F122" i="6"/>
  <c r="O122" i="6"/>
  <c r="F123" i="6"/>
  <c r="O123" i="6"/>
  <c r="F124" i="6"/>
  <c r="O124" i="6"/>
  <c r="F125" i="6"/>
  <c r="O125" i="6"/>
  <c r="F126" i="6"/>
  <c r="O126" i="6"/>
  <c r="F127" i="6"/>
  <c r="O127" i="6"/>
  <c r="F128" i="6"/>
  <c r="O128" i="6"/>
  <c r="F129" i="6"/>
  <c r="O129" i="6"/>
  <c r="F130" i="6"/>
  <c r="O130" i="6"/>
  <c r="F131" i="6"/>
  <c r="O131" i="6"/>
  <c r="F132" i="6"/>
  <c r="O132" i="6"/>
  <c r="F133" i="6"/>
  <c r="O133" i="6"/>
  <c r="F134" i="6"/>
  <c r="O134" i="6"/>
  <c r="F135" i="6"/>
  <c r="O135" i="6"/>
  <c r="F136" i="6"/>
  <c r="O136" i="6"/>
  <c r="F137" i="6"/>
  <c r="O137" i="6"/>
  <c r="F138" i="6"/>
  <c r="O138" i="6"/>
  <c r="F139" i="6"/>
  <c r="O139" i="6"/>
  <c r="F140" i="6"/>
  <c r="O140" i="6"/>
  <c r="F141" i="6"/>
  <c r="O141" i="6"/>
  <c r="F142" i="6"/>
  <c r="O142" i="6"/>
  <c r="F143" i="6"/>
  <c r="O143" i="6"/>
  <c r="F144" i="6"/>
  <c r="O144" i="6"/>
  <c r="F145" i="6"/>
  <c r="O145" i="6"/>
  <c r="F146" i="6"/>
  <c r="O146" i="6"/>
  <c r="F147" i="6"/>
  <c r="O147" i="6"/>
  <c r="F36" i="6"/>
  <c r="L44" i="6"/>
  <c r="L52" i="6"/>
  <c r="L60" i="6"/>
  <c r="L68" i="6"/>
  <c r="L76" i="6"/>
  <c r="L84" i="6"/>
  <c r="L92" i="6"/>
  <c r="L100" i="6"/>
  <c r="L108" i="6"/>
  <c r="L116" i="6"/>
  <c r="L124" i="6"/>
  <c r="L132" i="6"/>
  <c r="L140" i="6"/>
  <c r="L148" i="6"/>
  <c r="L45" i="6"/>
  <c r="L53" i="6"/>
  <c r="L61" i="6"/>
  <c r="L69" i="6"/>
  <c r="L77" i="6"/>
  <c r="L85" i="6"/>
  <c r="L93" i="6"/>
  <c r="L101" i="6"/>
  <c r="L109" i="6"/>
  <c r="L117" i="6"/>
  <c r="L125" i="6"/>
  <c r="L133" i="6"/>
  <c r="L141" i="6"/>
  <c r="L149" i="6"/>
  <c r="L46" i="6"/>
  <c r="L54" i="6"/>
  <c r="L62" i="6"/>
  <c r="L70" i="6"/>
  <c r="L78" i="6"/>
  <c r="L86" i="6"/>
  <c r="L94" i="6"/>
  <c r="L102" i="6"/>
  <c r="L110" i="6"/>
  <c r="L118" i="6"/>
  <c r="L126" i="6"/>
  <c r="L134" i="6"/>
  <c r="L142" i="6"/>
  <c r="L150" i="6"/>
  <c r="L47" i="6"/>
  <c r="L55" i="6"/>
  <c r="L63" i="6"/>
  <c r="L71" i="6"/>
  <c r="L79" i="6"/>
  <c r="L87" i="6"/>
  <c r="L95" i="6"/>
  <c r="L103" i="6"/>
  <c r="L111" i="6"/>
  <c r="L119" i="6"/>
  <c r="L127" i="6"/>
  <c r="L135" i="6"/>
  <c r="L143" i="6"/>
  <c r="L151" i="6"/>
  <c r="L48" i="6"/>
  <c r="L56" i="6"/>
  <c r="L64" i="6"/>
  <c r="L72" i="6"/>
  <c r="L80" i="6"/>
  <c r="L88" i="6"/>
  <c r="L96" i="6"/>
  <c r="L104" i="6"/>
  <c r="L112" i="6"/>
  <c r="L120" i="6"/>
  <c r="L128" i="6"/>
  <c r="L136" i="6"/>
  <c r="L144" i="6"/>
  <c r="L152" i="6"/>
  <c r="L49" i="6"/>
  <c r="L57" i="6"/>
  <c r="L65" i="6"/>
  <c r="L73" i="6"/>
  <c r="L81" i="6"/>
  <c r="L89" i="6"/>
  <c r="L97" i="6"/>
  <c r="L105" i="6"/>
  <c r="L113" i="6"/>
  <c r="L121" i="6"/>
  <c r="L129" i="6"/>
  <c r="L137" i="6"/>
  <c r="L145" i="6"/>
  <c r="L153" i="6"/>
  <c r="L50" i="6"/>
  <c r="L58" i="6"/>
  <c r="L66" i="6"/>
  <c r="L74" i="6"/>
  <c r="L82" i="6"/>
  <c r="L90" i="6"/>
  <c r="L98" i="6"/>
  <c r="L106" i="6"/>
  <c r="L114" i="6"/>
  <c r="L122" i="6"/>
  <c r="L130" i="6"/>
  <c r="L138" i="6"/>
  <c r="L146" i="6"/>
  <c r="L154" i="6"/>
  <c r="L51" i="6"/>
  <c r="L59" i="6"/>
  <c r="L67" i="6"/>
  <c r="L75" i="6"/>
  <c r="L83" i="6"/>
  <c r="L91" i="6"/>
  <c r="L99" i="6"/>
  <c r="L107" i="6"/>
  <c r="L115" i="6"/>
  <c r="L123" i="6"/>
  <c r="L131" i="6"/>
  <c r="L139" i="6"/>
  <c r="L147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B36" i="6"/>
  <c r="B40" i="6"/>
  <c r="B44" i="6"/>
  <c r="B48" i="6"/>
  <c r="B52" i="6"/>
  <c r="B56" i="6"/>
  <c r="B60" i="6"/>
  <c r="B64" i="6"/>
  <c r="B68" i="6"/>
  <c r="B72" i="6"/>
  <c r="B76" i="6"/>
  <c r="B80" i="6"/>
  <c r="B84" i="6"/>
  <c r="B88" i="6"/>
  <c r="B92" i="6"/>
  <c r="B96" i="6"/>
  <c r="B100" i="6"/>
  <c r="B104" i="6"/>
  <c r="B108" i="6"/>
  <c r="B112" i="6"/>
  <c r="B116" i="6"/>
  <c r="B120" i="6"/>
  <c r="B124" i="6"/>
  <c r="B128" i="6"/>
  <c r="B132" i="6"/>
  <c r="B136" i="6"/>
  <c r="B140" i="6"/>
  <c r="B144" i="6"/>
  <c r="B148" i="6"/>
  <c r="B37" i="6"/>
  <c r="B41" i="6"/>
  <c r="B45" i="6"/>
  <c r="B49" i="6"/>
  <c r="B53" i="6"/>
  <c r="B57" i="6"/>
  <c r="B61" i="6"/>
  <c r="B65" i="6"/>
  <c r="B69" i="6"/>
  <c r="B73" i="6"/>
  <c r="B77" i="6"/>
  <c r="B81" i="6"/>
  <c r="B85" i="6"/>
  <c r="B89" i="6"/>
  <c r="B93" i="6"/>
  <c r="B97" i="6"/>
  <c r="B101" i="6"/>
  <c r="B105" i="6"/>
  <c r="B109" i="6"/>
  <c r="B113" i="6"/>
  <c r="B117" i="6"/>
  <c r="B121" i="6"/>
  <c r="B125" i="6"/>
  <c r="B129" i="6"/>
  <c r="B133" i="6"/>
  <c r="B137" i="6"/>
  <c r="B141" i="6"/>
  <c r="B145" i="6"/>
  <c r="B149" i="6"/>
  <c r="B38" i="6"/>
  <c r="B42" i="6"/>
  <c r="B46" i="6"/>
  <c r="B50" i="6"/>
  <c r="B54" i="6"/>
  <c r="B58" i="6"/>
  <c r="B62" i="6"/>
  <c r="B66" i="6"/>
  <c r="B70" i="6"/>
  <c r="B74" i="6"/>
  <c r="B78" i="6"/>
  <c r="B82" i="6"/>
  <c r="B86" i="6"/>
  <c r="B90" i="6"/>
  <c r="B94" i="6"/>
  <c r="B98" i="6"/>
  <c r="B102" i="6"/>
  <c r="B106" i="6"/>
  <c r="B110" i="6"/>
  <c r="B114" i="6"/>
  <c r="B118" i="6"/>
  <c r="B122" i="6"/>
  <c r="B126" i="6"/>
  <c r="B130" i="6"/>
  <c r="B134" i="6"/>
  <c r="B138" i="6"/>
  <c r="B142" i="6"/>
  <c r="B146" i="6"/>
  <c r="B150" i="6"/>
  <c r="B39" i="6"/>
  <c r="B43" i="6"/>
  <c r="B47" i="6"/>
  <c r="B51" i="6"/>
  <c r="B55" i="6"/>
  <c r="B59" i="6"/>
  <c r="B63" i="6"/>
  <c r="B67" i="6"/>
  <c r="B71" i="6"/>
  <c r="B75" i="6"/>
  <c r="B79" i="6"/>
  <c r="B83" i="6"/>
  <c r="B87" i="6"/>
  <c r="B91" i="6"/>
  <c r="B95" i="6"/>
  <c r="B99" i="6"/>
  <c r="B103" i="6"/>
  <c r="B107" i="6"/>
  <c r="B111" i="6"/>
  <c r="B115" i="6"/>
  <c r="B119" i="6"/>
  <c r="B123" i="6"/>
  <c r="B127" i="6"/>
  <c r="B131" i="6"/>
  <c r="B135" i="6"/>
  <c r="B139" i="6"/>
  <c r="B143" i="6"/>
  <c r="B147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O36" i="6"/>
  <c r="P36" i="6"/>
</calcChain>
</file>

<file path=xl/sharedStrings.xml><?xml version="1.0" encoding="utf-8"?>
<sst xmlns="http://schemas.openxmlformats.org/spreadsheetml/2006/main" count="120" uniqueCount="89">
  <si>
    <t>商品ID</t>
  </si>
  <si>
    <t>最小等级(server)</t>
  </si>
  <si>
    <t>最大等级(server)</t>
  </si>
  <si>
    <t>权重(server)</t>
  </si>
  <si>
    <t>价格</t>
  </si>
  <si>
    <t>商品预览</t>
  </si>
  <si>
    <t>奖励(server)</t>
  </si>
  <si>
    <t>prop,313</t>
  </si>
  <si>
    <t>prop,314</t>
  </si>
  <si>
    <t>prop,315</t>
  </si>
  <si>
    <t>prop,316</t>
  </si>
  <si>
    <t>prop,317</t>
  </si>
  <si>
    <t>prop,318</t>
  </si>
  <si>
    <t>prop,319</t>
  </si>
  <si>
    <t>prop,320</t>
  </si>
  <si>
    <t>prop,321</t>
  </si>
  <si>
    <t>prop,702</t>
  </si>
  <si>
    <t>低等攻击天赋书</t>
  </si>
  <si>
    <t>中等攻击天赋书</t>
  </si>
  <si>
    <t>高等攻击天赋书</t>
  </si>
  <si>
    <t>低等生存天赋书</t>
  </si>
  <si>
    <t>中等生存天赋书</t>
  </si>
  <si>
    <t>高等生存天赋书</t>
  </si>
  <si>
    <t>低等其他天赋书</t>
  </si>
  <si>
    <t>中等其他天赋书</t>
  </si>
  <si>
    <t>高等其他天赋书</t>
  </si>
  <si>
    <t>神秘扭蛋币</t>
  </si>
  <si>
    <t>prop,403</t>
    <phoneticPr fontId="1" type="noConversion"/>
  </si>
  <si>
    <t>随机3星饰品</t>
    <rPh sb="0" eb="1">
      <t>sui'ji</t>
    </rPh>
    <rPh sb="3" eb="4">
      <t>xing</t>
    </rPh>
    <phoneticPr fontId="1" type="noConversion"/>
  </si>
  <si>
    <t>pack,303</t>
    <phoneticPr fontId="1" type="noConversion"/>
  </si>
  <si>
    <t>item,103</t>
    <phoneticPr fontId="1" type="noConversion"/>
  </si>
  <si>
    <t>随机4星饰品</t>
    <rPh sb="0" eb="1">
      <t>sui'ji</t>
    </rPh>
    <rPh sb="3" eb="4">
      <t>xing</t>
    </rPh>
    <phoneticPr fontId="1" type="noConversion"/>
  </si>
  <si>
    <t>pack,304</t>
    <phoneticPr fontId="1" type="noConversion"/>
  </si>
  <si>
    <t>item,104</t>
    <phoneticPr fontId="1" type="noConversion"/>
  </si>
  <si>
    <t>随机5星饰品</t>
    <rPh sb="0" eb="1">
      <t>sui'ji</t>
    </rPh>
    <rPh sb="3" eb="4">
      <t>xing</t>
    </rPh>
    <phoneticPr fontId="1" type="noConversion"/>
  </si>
  <si>
    <t>pack,305</t>
    <phoneticPr fontId="1" type="noConversion"/>
  </si>
  <si>
    <t>item,105</t>
    <phoneticPr fontId="1" type="noConversion"/>
  </si>
  <si>
    <t>可以进行一次神秘扭蛋。神秘扭蛋有概率抽出1-3星角色。</t>
  </si>
  <si>
    <t>传说扭蛋币</t>
  </si>
  <si>
    <t>可以进行一次传说扭蛋。传说扭蛋必出2-3星角色。</t>
  </si>
  <si>
    <t>prop,703</t>
  </si>
  <si>
    <t>神秘扭蛋币的碎片</t>
  </si>
  <si>
    <t>20个碎片可以合成1个神秘扭蛋币。</t>
  </si>
  <si>
    <t>prop,704</t>
  </si>
  <si>
    <t>意念骰子</t>
  </si>
  <si>
    <t>可以控制点数</t>
  </si>
  <si>
    <t>prop,803</t>
  </si>
  <si>
    <t>逆行骰子</t>
  </si>
  <si>
    <t>可以向反方向行走一次</t>
  </si>
  <si>
    <t>prop,804</t>
  </si>
  <si>
    <t>数量</t>
    <rPh sb="0" eb="1">
      <t>shu'liang</t>
    </rPh>
    <phoneticPr fontId="1" type="noConversion"/>
  </si>
  <si>
    <t>价值</t>
    <rPh sb="0" eb="1">
      <t>jia'zhi</t>
    </rPh>
    <phoneticPr fontId="1" type="noConversion"/>
  </si>
  <si>
    <t>折扣</t>
    <rPh sb="0" eb="1">
      <t>zhe'kou</t>
    </rPh>
    <phoneticPr fontId="1" type="noConversion"/>
  </si>
  <si>
    <t>20级折扣</t>
    <rPh sb="2" eb="3">
      <t>ji</t>
    </rPh>
    <rPh sb="3" eb="4">
      <t>zhe'kou</t>
    </rPh>
    <phoneticPr fontId="1" type="noConversion"/>
  </si>
  <si>
    <t>20级权重</t>
    <rPh sb="2" eb="3">
      <t>ji</t>
    </rPh>
    <rPh sb="3" eb="4">
      <t>quan'zhong</t>
    </rPh>
    <phoneticPr fontId="1" type="noConversion"/>
  </si>
  <si>
    <t>40级折扣</t>
    <rPh sb="2" eb="3">
      <t>ji</t>
    </rPh>
    <rPh sb="3" eb="4">
      <t>zhe'kou</t>
    </rPh>
    <phoneticPr fontId="1" type="noConversion"/>
  </si>
  <si>
    <t>40级权重</t>
    <rPh sb="2" eb="3">
      <t>ji</t>
    </rPh>
    <rPh sb="3" eb="4">
      <t>quan'zhong</t>
    </rPh>
    <phoneticPr fontId="1" type="noConversion"/>
  </si>
  <si>
    <t>60级折扣</t>
    <rPh sb="2" eb="3">
      <t>ji</t>
    </rPh>
    <rPh sb="3" eb="4">
      <t>zhe'kou</t>
    </rPh>
    <phoneticPr fontId="1" type="noConversion"/>
  </si>
  <si>
    <t>60级权重</t>
    <rPh sb="2" eb="3">
      <t>ji</t>
    </rPh>
    <rPh sb="3" eb="4">
      <t>quan'zhong</t>
    </rPh>
    <phoneticPr fontId="1" type="noConversion"/>
  </si>
  <si>
    <t>80级权重</t>
    <rPh sb="2" eb="3">
      <t>ji</t>
    </rPh>
    <rPh sb="3" eb="4">
      <t>quan'zhong</t>
    </rPh>
    <phoneticPr fontId="1" type="noConversion"/>
  </si>
  <si>
    <t>80级折扣</t>
    <rPh sb="2" eb="3">
      <t>ji</t>
    </rPh>
    <rPh sb="3" eb="4">
      <t>zhe'kou</t>
    </rPh>
    <phoneticPr fontId="1" type="noConversion"/>
  </si>
  <si>
    <t>物品的价格折扣会随等级变化而变化</t>
    <rPh sb="0" eb="1">
      <t>wu'pin</t>
    </rPh>
    <rPh sb="2" eb="3">
      <t>d</t>
    </rPh>
    <rPh sb="3" eb="4">
      <t>jia'ge</t>
    </rPh>
    <rPh sb="5" eb="6">
      <t>zhe'kou</t>
    </rPh>
    <rPh sb="7" eb="8">
      <t>hui</t>
    </rPh>
    <rPh sb="8" eb="9">
      <t>sui</t>
    </rPh>
    <rPh sb="9" eb="10">
      <t>deng'ji</t>
    </rPh>
    <rPh sb="11" eb="12">
      <t>bian'hua</t>
    </rPh>
    <rPh sb="13" eb="14">
      <t>er</t>
    </rPh>
    <rPh sb="14" eb="15">
      <t>bian'hua</t>
    </rPh>
    <phoneticPr fontId="1" type="noConversion"/>
  </si>
  <si>
    <t>某些物品保值，某些物品后期贬值</t>
    <rPh sb="0" eb="1">
      <t>mou'xie</t>
    </rPh>
    <rPh sb="2" eb="3">
      <t>wu'pin</t>
    </rPh>
    <rPh sb="4" eb="5">
      <t>bao'zhi</t>
    </rPh>
    <rPh sb="7" eb="8">
      <t>mou'xie</t>
    </rPh>
    <rPh sb="9" eb="10">
      <t>wu'pin</t>
    </rPh>
    <rPh sb="11" eb="12">
      <t>hou'qi</t>
    </rPh>
    <rPh sb="13" eb="14">
      <t>bian'zhi</t>
    </rPh>
    <phoneticPr fontId="1" type="noConversion"/>
  </si>
  <si>
    <t>支付类型</t>
    <rPh sb="0" eb="1">
      <t>zhi'fu</t>
    </rPh>
    <rPh sb="2" eb="3">
      <t>lei'xing</t>
    </rPh>
    <phoneticPr fontId="1" type="noConversion"/>
  </si>
  <si>
    <t>cash</t>
    <phoneticPr fontId="1" type="noConversion"/>
  </si>
  <si>
    <t>coin</t>
    <phoneticPr fontId="1" type="noConversion"/>
  </si>
  <si>
    <t>列数</t>
    <rPh sb="0" eb="1">
      <t>lie'shu</t>
    </rPh>
    <phoneticPr fontId="1" type="noConversion"/>
  </si>
  <si>
    <t>预览</t>
    <rPh sb="0" eb="1">
      <t>yu'lan</t>
    </rPh>
    <phoneticPr fontId="1" type="noConversion"/>
  </si>
  <si>
    <t>奖励</t>
    <rPh sb="0" eb="1">
      <t>jiang'li</t>
    </rPh>
    <phoneticPr fontId="1" type="noConversion"/>
  </si>
  <si>
    <t>金币价值</t>
    <rPh sb="0" eb="1">
      <t>jin'bi</t>
    </rPh>
    <rPh sb="2" eb="3">
      <t>jia'zhi</t>
    </rPh>
    <phoneticPr fontId="1" type="noConversion"/>
  </si>
  <si>
    <t>现金价值</t>
    <rPh sb="0" eb="1">
      <t>xian'jin</t>
    </rPh>
    <rPh sb="2" eb="3">
      <t>jia'zhi</t>
    </rPh>
    <phoneticPr fontId="1" type="noConversion"/>
  </si>
  <si>
    <t>钻石价值</t>
    <rPh sb="0" eb="1">
      <t>zuan'shi</t>
    </rPh>
    <rPh sb="2" eb="3">
      <t>jia'zhi</t>
    </rPh>
    <phoneticPr fontId="1" type="noConversion"/>
  </si>
  <si>
    <t>权重</t>
    <rPh sb="0" eb="1">
      <t>quan'zhong</t>
    </rPh>
    <phoneticPr fontId="1" type="noConversion"/>
  </si>
  <si>
    <t>描述</t>
    <rPh sb="0" eb="1">
      <t>maio'shu</t>
    </rPh>
    <phoneticPr fontId="1" type="noConversion"/>
  </si>
  <si>
    <t>5,57</t>
    <phoneticPr fontId="1" type="noConversion"/>
  </si>
  <si>
    <t>8,86</t>
    <phoneticPr fontId="1" type="noConversion"/>
  </si>
  <si>
    <t>11,116</t>
    <phoneticPr fontId="1" type="noConversion"/>
  </si>
  <si>
    <t>3星万能碎片</t>
    <rPh sb="0" eb="1">
      <t>sui'ji</t>
    </rPh>
    <rPh sb="2" eb="3">
      <t>wan'neng</t>
    </rPh>
    <rPh sb="4" eb="5">
      <t>sui'pian</t>
    </rPh>
    <phoneticPr fontId="1" type="noConversion"/>
  </si>
  <si>
    <t>觉醒胶囊</t>
    <rPh sb="0" eb="1">
      <t>di'ji</t>
    </rPh>
    <rPh sb="2" eb="3">
      <t>ren'zhengbao</t>
    </rPh>
    <phoneticPr fontId="4" type="noConversion"/>
  </si>
  <si>
    <t>高级觉醒胶囊</t>
    <rPh sb="0" eb="1">
      <t>gao'ji</t>
    </rPh>
    <rPh sb="2" eb="3">
      <t>ren'zhegn</t>
    </rPh>
    <phoneticPr fontId="4" type="noConversion"/>
  </si>
  <si>
    <t>prop,322</t>
    <phoneticPr fontId="1" type="noConversion"/>
  </si>
  <si>
    <t>prop,323</t>
    <phoneticPr fontId="1" type="noConversion"/>
  </si>
  <si>
    <t>经验鸡块</t>
    <rPh sb="0" eb="1">
      <t>chu'ji</t>
    </rPh>
    <rPh sb="2" eb="3">
      <t>tian'fucai'liaobao</t>
    </rPh>
    <phoneticPr fontId="4" type="noConversion"/>
  </si>
  <si>
    <t>经验鱼籽丼</t>
  </si>
  <si>
    <t>经验寿喜锅</t>
    <phoneticPr fontId="1" type="noConversion"/>
  </si>
  <si>
    <t>prop,104</t>
    <phoneticPr fontId="1" type="noConversion"/>
  </si>
  <si>
    <t>prop,105</t>
    <phoneticPr fontId="1" type="noConversion"/>
  </si>
  <si>
    <t>prop,106</t>
    <phoneticPr fontId="1" type="noConversion"/>
  </si>
  <si>
    <t>价值*3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</si>
</sst>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2"/>
      <name val="DengXian"/>
      <family val="2"/>
      <charset val="134"/>
      <scheme val="minor"/>
    </font>
    <font>
      <sz val="11"/>
      <color theme="1"/>
      <name val="DengXian"/>
      <family val="3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  <font>
      <sz val="10"/>
      <color rgb="FF000000"/>
      <name val="Arial"/>
      <family val="2"/>
    </font>
    <font>
      <sz val="12"/>
      <color rgb="FFFF0000"/>
      <name val="DengXian"/>
      <family val="2"/>
      <charset val="134"/>
      <scheme val="minor"/>
    </font>
    <font>
      <sz val="11"/>
      <color rgb="FFFF0000"/>
      <name val="DengXian"/>
      <family val="3"/>
      <charset val="134"/>
      <scheme val="minor"/>
    </font>
    <font>
      <sz val="11"/>
      <color rgb="FFFF0000"/>
      <name val="DengXian"/>
      <charset val="134"/>
      <scheme val="minor"/>
    </font>
    <font>
      <sz val="10"/>
      <color rgb="FFFF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/>
  </cellStyleXfs>
  <cellXfs count="12">
    <xf numFmtId="0" fontId="0" fillId="0" borderId="0" xfId="0"/>
    <xf numFmtId="0" fontId="2" fillId="0" borderId="0" xfId="0" applyFont="1"/>
    <xf numFmtId="0" fontId="0" fillId="0" borderId="0" xfId="0" applyAlignment="1">
      <alignment horizontal="center"/>
    </xf>
    <xf numFmtId="9" fontId="0" fillId="0" borderId="0" xfId="0" applyNumberFormat="1"/>
    <xf numFmtId="0" fontId="2" fillId="0" borderId="0" xfId="0" applyFont="1" applyAlignment="1">
      <alignment vertical="center"/>
    </xf>
    <xf numFmtId="49" fontId="0" fillId="0" borderId="0" xfId="0" quotePrefix="1" applyNumberFormat="1"/>
    <xf numFmtId="0" fontId="0" fillId="0" borderId="0" xfId="0" quotePrefix="1"/>
    <xf numFmtId="0" fontId="0" fillId="0" borderId="0" xfId="0" applyAlignment="1">
      <alignment horizontal="left"/>
    </xf>
    <xf numFmtId="0" fontId="7" fillId="0" borderId="0" xfId="0" applyFont="1"/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6" applyFont="1" applyAlignment="1"/>
  </cellXfs>
  <cellStyles count="7">
    <cellStyle name="常规" xfId="0" builtinId="0"/>
    <cellStyle name="常规 3" xfId="1" xr:uid="{00000000-0005-0000-0000-000002000000}"/>
    <cellStyle name="常规 3 2" xfId="6" xr:uid="{00000000-0005-0000-0000-000003000000}"/>
    <cellStyle name="超链接" xfId="2" builtinId="8" hidden="1"/>
    <cellStyle name="超链接" xfId="4" builtinId="8" hidden="1"/>
    <cellStyle name="已访问的超链接" xfId="3" builtinId="9" hidden="1"/>
    <cellStyle name="已访问的超链接" xfId="5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"/>
  <dimension ref="A1:Y219"/>
  <sheetViews>
    <sheetView tabSelected="1" workbookViewId="0">
      <selection activeCell="J19" sqref="J19:P21"/>
    </sheetView>
  </sheetViews>
  <sheetFormatPr defaultColWidth="11" defaultRowHeight="15.75"/>
  <cols>
    <col min="2" max="2" width="10" customWidth="1"/>
    <col min="3" max="3" width="27.125" customWidth="1"/>
    <col min="4" max="4" width="9.5" bestFit="1" customWidth="1"/>
    <col min="5" max="5" width="9" bestFit="1" customWidth="1"/>
    <col min="6" max="6" width="5.5" bestFit="1" customWidth="1"/>
    <col min="7" max="17" width="8.75" customWidth="1"/>
  </cols>
  <sheetData>
    <row r="1" spans="1:19">
      <c r="D1" t="s">
        <v>51</v>
      </c>
      <c r="E1" t="s">
        <v>73</v>
      </c>
      <c r="F1" t="s">
        <v>51</v>
      </c>
      <c r="G1" s="2" t="s">
        <v>50</v>
      </c>
      <c r="H1" s="2" t="s">
        <v>51</v>
      </c>
      <c r="I1" s="2" t="s">
        <v>69</v>
      </c>
      <c r="J1" t="s">
        <v>53</v>
      </c>
      <c r="K1" t="s">
        <v>54</v>
      </c>
      <c r="L1" t="s">
        <v>55</v>
      </c>
      <c r="M1" t="s">
        <v>56</v>
      </c>
      <c r="N1" t="s">
        <v>57</v>
      </c>
      <c r="O1" t="s">
        <v>58</v>
      </c>
      <c r="P1" t="s">
        <v>60</v>
      </c>
      <c r="Q1" t="s">
        <v>59</v>
      </c>
      <c r="R1" t="s">
        <v>67</v>
      </c>
      <c r="S1" t="s">
        <v>68</v>
      </c>
    </row>
    <row r="2" spans="1:19">
      <c r="A2">
        <v>1</v>
      </c>
      <c r="B2" t="s">
        <v>28</v>
      </c>
      <c r="D2" t="s">
        <v>29</v>
      </c>
      <c r="E2" t="s">
        <v>30</v>
      </c>
      <c r="F2" s="8">
        <v>50</v>
      </c>
      <c r="G2">
        <v>1</v>
      </c>
      <c r="H2">
        <f>F2*G2</f>
        <v>50</v>
      </c>
      <c r="I2">
        <v>0</v>
      </c>
      <c r="J2" s="3">
        <v>0.8</v>
      </c>
      <c r="K2">
        <v>100</v>
      </c>
      <c r="L2" s="3">
        <v>0.6</v>
      </c>
      <c r="M2">
        <v>50</v>
      </c>
      <c r="N2" s="3">
        <v>0.4</v>
      </c>
      <c r="O2">
        <v>25</v>
      </c>
      <c r="P2" s="3">
        <v>0.2</v>
      </c>
      <c r="Q2">
        <v>1</v>
      </c>
      <c r="R2" t="str">
        <f>E2&amp;","&amp;G2</f>
        <v>item,103,1</v>
      </c>
      <c r="S2" t="str">
        <f>D2&amp;","&amp;G2</f>
        <v>pack,303,1</v>
      </c>
    </row>
    <row r="3" spans="1:19">
      <c r="A3">
        <v>2</v>
      </c>
      <c r="B3" t="s">
        <v>31</v>
      </c>
      <c r="D3" t="s">
        <v>32</v>
      </c>
      <c r="E3" t="s">
        <v>33</v>
      </c>
      <c r="F3" s="8">
        <v>600</v>
      </c>
      <c r="G3">
        <v>1</v>
      </c>
      <c r="H3">
        <f t="shared" ref="H3:H24" si="0">F3*G3</f>
        <v>600</v>
      </c>
      <c r="I3">
        <v>0</v>
      </c>
      <c r="J3" s="3">
        <v>0.8</v>
      </c>
      <c r="K3">
        <v>50</v>
      </c>
      <c r="L3" s="3">
        <v>0.8</v>
      </c>
      <c r="M3">
        <v>100</v>
      </c>
      <c r="N3" s="3">
        <v>0.6</v>
      </c>
      <c r="O3">
        <v>50</v>
      </c>
      <c r="P3" s="3">
        <v>0.4</v>
      </c>
      <c r="Q3">
        <v>50</v>
      </c>
      <c r="R3" t="str">
        <f t="shared" ref="R3:R24" si="1">E3&amp;","&amp;G3</f>
        <v>item,104,1</v>
      </c>
      <c r="S3" t="str">
        <f t="shared" ref="S3:S24" si="2">D3&amp;","&amp;G3</f>
        <v>pack,304,1</v>
      </c>
    </row>
    <row r="4" spans="1:19">
      <c r="A4">
        <v>3</v>
      </c>
      <c r="B4" t="s">
        <v>34</v>
      </c>
      <c r="D4" t="s">
        <v>35</v>
      </c>
      <c r="E4" t="s">
        <v>36</v>
      </c>
      <c r="F4" s="8">
        <v>4800</v>
      </c>
      <c r="G4">
        <v>1</v>
      </c>
      <c r="H4">
        <f t="shared" si="0"/>
        <v>4800</v>
      </c>
      <c r="I4">
        <v>0</v>
      </c>
      <c r="J4" s="3">
        <v>0.8</v>
      </c>
      <c r="K4">
        <v>0</v>
      </c>
      <c r="L4" s="3">
        <v>0.8</v>
      </c>
      <c r="M4">
        <v>50</v>
      </c>
      <c r="N4" s="3">
        <v>0.8</v>
      </c>
      <c r="O4">
        <v>100</v>
      </c>
      <c r="P4" s="3">
        <v>0.6</v>
      </c>
      <c r="Q4">
        <v>100</v>
      </c>
      <c r="R4" t="str">
        <f t="shared" si="1"/>
        <v>item,105,1</v>
      </c>
      <c r="S4" t="str">
        <f t="shared" si="2"/>
        <v>pack,305,1</v>
      </c>
    </row>
    <row r="5" spans="1:19">
      <c r="A5">
        <v>4</v>
      </c>
      <c r="B5" t="s">
        <v>77</v>
      </c>
      <c r="D5" t="s">
        <v>27</v>
      </c>
      <c r="E5" t="s">
        <v>27</v>
      </c>
      <c r="F5" s="8">
        <v>300</v>
      </c>
      <c r="G5">
        <v>5</v>
      </c>
      <c r="H5">
        <f t="shared" si="0"/>
        <v>1500</v>
      </c>
      <c r="I5">
        <v>0</v>
      </c>
      <c r="J5" s="3">
        <v>0.6</v>
      </c>
      <c r="K5">
        <v>100</v>
      </c>
      <c r="L5" s="3">
        <v>0.6</v>
      </c>
      <c r="M5">
        <v>100</v>
      </c>
      <c r="N5" s="3">
        <v>0.6</v>
      </c>
      <c r="O5">
        <v>100</v>
      </c>
      <c r="P5" s="3">
        <v>0.6</v>
      </c>
      <c r="Q5">
        <v>100</v>
      </c>
      <c r="R5" t="str">
        <f t="shared" si="1"/>
        <v>prop,403,5</v>
      </c>
      <c r="S5" t="str">
        <f t="shared" si="2"/>
        <v>prop,403,5</v>
      </c>
    </row>
    <row r="6" spans="1:19">
      <c r="A6">
        <v>5</v>
      </c>
      <c r="B6" s="9" t="s">
        <v>78</v>
      </c>
      <c r="C6" s="10"/>
      <c r="D6" s="1" t="s">
        <v>80</v>
      </c>
      <c r="E6" s="1" t="s">
        <v>80</v>
      </c>
      <c r="F6" s="8">
        <v>150</v>
      </c>
      <c r="G6">
        <v>2</v>
      </c>
      <c r="H6">
        <f t="shared" si="0"/>
        <v>300</v>
      </c>
      <c r="I6">
        <v>0</v>
      </c>
      <c r="J6" s="3">
        <v>0.8</v>
      </c>
      <c r="K6">
        <v>50</v>
      </c>
      <c r="L6" s="3">
        <v>0.8</v>
      </c>
      <c r="M6">
        <v>75</v>
      </c>
      <c r="N6" s="3">
        <v>0.7</v>
      </c>
      <c r="O6">
        <v>100</v>
      </c>
      <c r="P6" s="3">
        <v>0.7</v>
      </c>
      <c r="Q6">
        <v>100</v>
      </c>
      <c r="R6" t="str">
        <f t="shared" si="1"/>
        <v>prop,322,2</v>
      </c>
      <c r="S6" t="str">
        <f t="shared" si="2"/>
        <v>prop,322,2</v>
      </c>
    </row>
    <row r="7" spans="1:19">
      <c r="A7">
        <v>6</v>
      </c>
      <c r="B7" s="10" t="s">
        <v>79</v>
      </c>
      <c r="C7" s="10"/>
      <c r="D7" s="1" t="s">
        <v>81</v>
      </c>
      <c r="E7" s="1" t="s">
        <v>81</v>
      </c>
      <c r="F7" s="8">
        <v>300</v>
      </c>
      <c r="G7">
        <v>1</v>
      </c>
      <c r="H7">
        <f t="shared" si="0"/>
        <v>300</v>
      </c>
      <c r="I7">
        <v>0</v>
      </c>
      <c r="J7" s="3">
        <v>0.8</v>
      </c>
      <c r="K7">
        <v>100</v>
      </c>
      <c r="L7" s="3">
        <v>0.8</v>
      </c>
      <c r="M7">
        <v>100</v>
      </c>
      <c r="N7" s="3">
        <v>0.8</v>
      </c>
      <c r="O7">
        <v>100</v>
      </c>
      <c r="P7" s="3">
        <v>0.8</v>
      </c>
      <c r="Q7">
        <v>100</v>
      </c>
      <c r="R7" t="str">
        <f t="shared" si="1"/>
        <v>prop,323,1</v>
      </c>
      <c r="S7" t="str">
        <f t="shared" si="2"/>
        <v>prop,323,1</v>
      </c>
    </row>
    <row r="8" spans="1:19">
      <c r="A8">
        <v>7</v>
      </c>
      <c r="B8" s="10" t="s">
        <v>82</v>
      </c>
      <c r="C8" s="10"/>
      <c r="D8" s="1" t="s">
        <v>85</v>
      </c>
      <c r="E8" s="1" t="s">
        <v>85</v>
      </c>
      <c r="F8" s="8">
        <v>18</v>
      </c>
      <c r="G8">
        <v>3</v>
      </c>
      <c r="H8">
        <f t="shared" si="0"/>
        <v>54</v>
      </c>
      <c r="I8">
        <v>0</v>
      </c>
      <c r="J8" s="3">
        <v>0.75</v>
      </c>
      <c r="K8">
        <v>100</v>
      </c>
      <c r="L8" s="3">
        <v>0.75</v>
      </c>
      <c r="M8">
        <v>100</v>
      </c>
      <c r="N8" s="3">
        <v>0.75</v>
      </c>
      <c r="O8">
        <v>100</v>
      </c>
      <c r="P8" s="3">
        <v>0.75</v>
      </c>
      <c r="Q8">
        <v>100</v>
      </c>
      <c r="R8" t="str">
        <f t="shared" si="1"/>
        <v>prop,104,3</v>
      </c>
      <c r="S8" t="str">
        <f t="shared" si="2"/>
        <v>prop,104,3</v>
      </c>
    </row>
    <row r="9" spans="1:19">
      <c r="A9">
        <v>8</v>
      </c>
      <c r="B9" s="10" t="s">
        <v>83</v>
      </c>
      <c r="C9" s="10"/>
      <c r="D9" s="1" t="s">
        <v>86</v>
      </c>
      <c r="E9" s="1" t="s">
        <v>86</v>
      </c>
      <c r="F9" s="8">
        <v>60</v>
      </c>
      <c r="G9">
        <v>2</v>
      </c>
      <c r="H9">
        <f t="shared" si="0"/>
        <v>120</v>
      </c>
      <c r="I9">
        <v>0</v>
      </c>
      <c r="J9" s="3">
        <v>0.75</v>
      </c>
      <c r="K9">
        <v>50</v>
      </c>
      <c r="L9" s="3">
        <v>0.75</v>
      </c>
      <c r="M9">
        <v>75</v>
      </c>
      <c r="N9" s="3">
        <v>0.75</v>
      </c>
      <c r="O9">
        <v>100</v>
      </c>
      <c r="P9" s="3">
        <v>0.75</v>
      </c>
      <c r="Q9">
        <v>100</v>
      </c>
      <c r="R9" t="str">
        <f t="shared" si="1"/>
        <v>prop,105,2</v>
      </c>
      <c r="S9" t="str">
        <f t="shared" si="2"/>
        <v>prop,105,2</v>
      </c>
    </row>
    <row r="10" spans="1:19">
      <c r="A10">
        <v>9</v>
      </c>
      <c r="B10" s="10" t="s">
        <v>84</v>
      </c>
      <c r="C10" s="10"/>
      <c r="D10" s="1" t="s">
        <v>87</v>
      </c>
      <c r="E10" s="1" t="s">
        <v>87</v>
      </c>
      <c r="F10" s="8">
        <v>180</v>
      </c>
      <c r="G10">
        <v>1</v>
      </c>
      <c r="H10">
        <f t="shared" si="0"/>
        <v>180</v>
      </c>
      <c r="I10">
        <v>0</v>
      </c>
      <c r="J10" s="3">
        <v>0.75</v>
      </c>
      <c r="K10">
        <v>0</v>
      </c>
      <c r="L10" s="3">
        <v>0.75</v>
      </c>
      <c r="M10">
        <v>10</v>
      </c>
      <c r="N10" s="3">
        <v>0.75</v>
      </c>
      <c r="O10">
        <v>50</v>
      </c>
      <c r="P10" s="3">
        <v>0.75</v>
      </c>
      <c r="Q10">
        <v>100</v>
      </c>
      <c r="R10" t="str">
        <f t="shared" si="1"/>
        <v>prop,106,1</v>
      </c>
      <c r="S10" t="str">
        <f t="shared" si="2"/>
        <v>prop,106,1</v>
      </c>
    </row>
    <row r="11" spans="1:19">
      <c r="A11">
        <v>10</v>
      </c>
      <c r="B11" t="s">
        <v>26</v>
      </c>
      <c r="C11" t="s">
        <v>37</v>
      </c>
      <c r="D11" t="s">
        <v>16</v>
      </c>
      <c r="E11" t="s">
        <v>16</v>
      </c>
      <c r="F11">
        <v>280</v>
      </c>
      <c r="G11">
        <v>1</v>
      </c>
      <c r="H11">
        <f t="shared" si="0"/>
        <v>280</v>
      </c>
      <c r="I11">
        <v>0</v>
      </c>
      <c r="J11" s="3">
        <v>0.75</v>
      </c>
      <c r="K11">
        <v>100</v>
      </c>
      <c r="L11" s="3">
        <v>0.75</v>
      </c>
      <c r="M11">
        <v>100</v>
      </c>
      <c r="N11" s="3">
        <v>0.75</v>
      </c>
      <c r="O11">
        <v>100</v>
      </c>
      <c r="P11" s="3">
        <v>0.75</v>
      </c>
      <c r="Q11">
        <v>100</v>
      </c>
      <c r="R11" t="str">
        <f t="shared" si="1"/>
        <v>prop,702,1</v>
      </c>
      <c r="S11" t="str">
        <f t="shared" si="2"/>
        <v>prop,702,1</v>
      </c>
    </row>
    <row r="12" spans="1:19">
      <c r="A12">
        <v>11</v>
      </c>
      <c r="B12" t="s">
        <v>38</v>
      </c>
      <c r="C12" t="s">
        <v>39</v>
      </c>
      <c r="D12" t="s">
        <v>40</v>
      </c>
      <c r="E12" t="s">
        <v>40</v>
      </c>
      <c r="F12">
        <v>1650</v>
      </c>
      <c r="G12">
        <v>1</v>
      </c>
      <c r="H12">
        <f t="shared" si="0"/>
        <v>1650</v>
      </c>
      <c r="I12">
        <v>0</v>
      </c>
      <c r="J12" s="3">
        <v>0.75</v>
      </c>
      <c r="K12">
        <v>0</v>
      </c>
      <c r="L12" s="3">
        <v>0.75</v>
      </c>
      <c r="M12">
        <v>0</v>
      </c>
      <c r="N12" s="3">
        <v>0.75</v>
      </c>
      <c r="O12">
        <v>0</v>
      </c>
      <c r="P12" s="3">
        <v>0.75</v>
      </c>
      <c r="Q12">
        <v>0</v>
      </c>
      <c r="R12" t="str">
        <f t="shared" si="1"/>
        <v>prop,703,1</v>
      </c>
      <c r="S12" t="str">
        <f t="shared" si="2"/>
        <v>prop,703,1</v>
      </c>
    </row>
    <row r="13" spans="1:19">
      <c r="A13">
        <v>12</v>
      </c>
      <c r="B13" t="s">
        <v>41</v>
      </c>
      <c r="C13" t="s">
        <v>42</v>
      </c>
      <c r="D13" t="s">
        <v>43</v>
      </c>
      <c r="E13" t="s">
        <v>43</v>
      </c>
      <c r="F13">
        <v>14</v>
      </c>
      <c r="G13">
        <v>10</v>
      </c>
      <c r="H13">
        <f t="shared" si="0"/>
        <v>140</v>
      </c>
      <c r="I13">
        <v>0</v>
      </c>
      <c r="J13" s="3">
        <v>0.75</v>
      </c>
      <c r="K13">
        <v>100</v>
      </c>
      <c r="L13" s="3">
        <v>0.75</v>
      </c>
      <c r="M13">
        <v>100</v>
      </c>
      <c r="N13" s="3">
        <v>0.75</v>
      </c>
      <c r="O13">
        <v>100</v>
      </c>
      <c r="P13" s="3">
        <v>0.75</v>
      </c>
      <c r="Q13">
        <v>100</v>
      </c>
      <c r="R13" t="str">
        <f t="shared" si="1"/>
        <v>prop,704,10</v>
      </c>
      <c r="S13" t="str">
        <f t="shared" si="2"/>
        <v>prop,704,10</v>
      </c>
    </row>
    <row r="14" spans="1:19">
      <c r="A14">
        <v>13</v>
      </c>
      <c r="B14" t="s">
        <v>44</v>
      </c>
      <c r="C14" t="s">
        <v>45</v>
      </c>
      <c r="D14" t="s">
        <v>46</v>
      </c>
      <c r="E14" t="s">
        <v>46</v>
      </c>
      <c r="F14" s="8">
        <v>60</v>
      </c>
      <c r="G14">
        <v>5</v>
      </c>
      <c r="H14">
        <f t="shared" si="0"/>
        <v>300</v>
      </c>
      <c r="I14">
        <v>0</v>
      </c>
      <c r="J14" s="3">
        <v>0.6</v>
      </c>
      <c r="K14">
        <v>100</v>
      </c>
      <c r="L14" s="3">
        <v>0.6</v>
      </c>
      <c r="M14">
        <v>100</v>
      </c>
      <c r="N14" s="3">
        <v>0.6</v>
      </c>
      <c r="O14">
        <v>100</v>
      </c>
      <c r="P14" s="3">
        <v>0.6</v>
      </c>
      <c r="Q14">
        <v>100</v>
      </c>
      <c r="R14" t="str">
        <f t="shared" si="1"/>
        <v>prop,803,5</v>
      </c>
      <c r="S14" t="str">
        <f t="shared" si="2"/>
        <v>prop,803,5</v>
      </c>
    </row>
    <row r="15" spans="1:19">
      <c r="A15">
        <v>14</v>
      </c>
      <c r="B15" t="s">
        <v>47</v>
      </c>
      <c r="C15" t="s">
        <v>48</v>
      </c>
      <c r="D15" t="s">
        <v>49</v>
      </c>
      <c r="E15" t="s">
        <v>49</v>
      </c>
      <c r="F15" s="8">
        <v>60</v>
      </c>
      <c r="G15">
        <v>5</v>
      </c>
      <c r="H15">
        <f t="shared" si="0"/>
        <v>300</v>
      </c>
      <c r="I15">
        <v>0</v>
      </c>
      <c r="J15" s="3">
        <v>0.6</v>
      </c>
      <c r="K15">
        <v>100</v>
      </c>
      <c r="L15" s="3">
        <v>0.6</v>
      </c>
      <c r="M15">
        <v>100</v>
      </c>
      <c r="N15" s="3">
        <v>0.6</v>
      </c>
      <c r="O15">
        <v>100</v>
      </c>
      <c r="P15" s="3">
        <v>0.6</v>
      </c>
      <c r="Q15">
        <v>100</v>
      </c>
      <c r="R15" t="str">
        <f t="shared" si="1"/>
        <v>prop,804,5</v>
      </c>
      <c r="S15" t="str">
        <f t="shared" si="2"/>
        <v>prop,804,5</v>
      </c>
    </row>
    <row r="16" spans="1:19">
      <c r="A16">
        <v>15</v>
      </c>
      <c r="B16" s="4" t="s">
        <v>17</v>
      </c>
      <c r="D16" s="1" t="s">
        <v>7</v>
      </c>
      <c r="E16" s="1" t="s">
        <v>7</v>
      </c>
      <c r="F16" s="11">
        <v>300</v>
      </c>
      <c r="G16">
        <v>5</v>
      </c>
      <c r="H16">
        <f t="shared" si="0"/>
        <v>1500</v>
      </c>
      <c r="I16">
        <v>0</v>
      </c>
      <c r="J16" s="3">
        <v>0.8</v>
      </c>
      <c r="K16">
        <v>100</v>
      </c>
      <c r="L16" s="3">
        <v>0.6</v>
      </c>
      <c r="M16">
        <v>100</v>
      </c>
      <c r="N16" s="3">
        <v>0.6</v>
      </c>
      <c r="O16">
        <v>100</v>
      </c>
      <c r="P16" s="3">
        <v>0.6</v>
      </c>
      <c r="Q16">
        <v>25</v>
      </c>
      <c r="R16" t="str">
        <f t="shared" si="1"/>
        <v>prop,313,5</v>
      </c>
      <c r="S16" t="str">
        <f t="shared" si="2"/>
        <v>prop,313,5</v>
      </c>
    </row>
    <row r="17" spans="1:19">
      <c r="A17">
        <v>16</v>
      </c>
      <c r="B17" s="4" t="s">
        <v>18</v>
      </c>
      <c r="D17" s="1" t="s">
        <v>8</v>
      </c>
      <c r="E17" s="1" t="s">
        <v>8</v>
      </c>
      <c r="F17" s="11">
        <v>600</v>
      </c>
      <c r="G17">
        <v>5</v>
      </c>
      <c r="H17">
        <f t="shared" si="0"/>
        <v>3000</v>
      </c>
      <c r="I17">
        <v>0</v>
      </c>
      <c r="J17" s="3">
        <v>0.8</v>
      </c>
      <c r="K17">
        <v>50</v>
      </c>
      <c r="L17" s="3">
        <v>0.8</v>
      </c>
      <c r="M17">
        <v>100</v>
      </c>
      <c r="N17" s="3">
        <v>0.6</v>
      </c>
      <c r="O17">
        <v>100</v>
      </c>
      <c r="P17" s="3">
        <v>0.6</v>
      </c>
      <c r="Q17">
        <v>50</v>
      </c>
      <c r="R17" t="str">
        <f t="shared" si="1"/>
        <v>prop,314,5</v>
      </c>
      <c r="S17" t="str">
        <f t="shared" si="2"/>
        <v>prop,314,5</v>
      </c>
    </row>
    <row r="18" spans="1:19">
      <c r="A18">
        <v>17</v>
      </c>
      <c r="B18" s="4" t="s">
        <v>19</v>
      </c>
      <c r="D18" s="1" t="s">
        <v>9</v>
      </c>
      <c r="E18" s="1" t="s">
        <v>9</v>
      </c>
      <c r="F18" s="11">
        <v>900</v>
      </c>
      <c r="G18">
        <v>5</v>
      </c>
      <c r="H18">
        <f t="shared" si="0"/>
        <v>4500</v>
      </c>
      <c r="I18">
        <v>0</v>
      </c>
      <c r="J18" s="3">
        <v>0.8</v>
      </c>
      <c r="K18">
        <v>0</v>
      </c>
      <c r="L18" s="3">
        <v>0.8</v>
      </c>
      <c r="M18">
        <v>50</v>
      </c>
      <c r="N18" s="3">
        <v>0.8</v>
      </c>
      <c r="O18">
        <v>25</v>
      </c>
      <c r="P18" s="3">
        <v>0.8</v>
      </c>
      <c r="Q18">
        <v>100</v>
      </c>
      <c r="R18" t="str">
        <f t="shared" si="1"/>
        <v>prop,315,5</v>
      </c>
      <c r="S18" t="str">
        <f t="shared" si="2"/>
        <v>prop,315,5</v>
      </c>
    </row>
    <row r="19" spans="1:19">
      <c r="A19">
        <v>18</v>
      </c>
      <c r="B19" s="4" t="s">
        <v>20</v>
      </c>
      <c r="D19" s="1" t="s">
        <v>10</v>
      </c>
      <c r="E19" s="1" t="s">
        <v>10</v>
      </c>
      <c r="F19" s="11">
        <v>300</v>
      </c>
      <c r="G19">
        <v>5</v>
      </c>
      <c r="H19">
        <f t="shared" si="0"/>
        <v>1500</v>
      </c>
      <c r="I19">
        <v>0</v>
      </c>
      <c r="J19" s="3">
        <v>0.8</v>
      </c>
      <c r="K19">
        <v>100</v>
      </c>
      <c r="L19" s="3">
        <v>0.6</v>
      </c>
      <c r="M19">
        <v>100</v>
      </c>
      <c r="N19" s="3">
        <v>0.6</v>
      </c>
      <c r="O19">
        <v>100</v>
      </c>
      <c r="P19" s="3">
        <v>0.6</v>
      </c>
      <c r="Q19">
        <v>25</v>
      </c>
      <c r="R19" t="str">
        <f t="shared" si="1"/>
        <v>prop,316,5</v>
      </c>
      <c r="S19" t="str">
        <f t="shared" si="2"/>
        <v>prop,316,5</v>
      </c>
    </row>
    <row r="20" spans="1:19">
      <c r="A20">
        <v>19</v>
      </c>
      <c r="B20" s="4" t="s">
        <v>21</v>
      </c>
      <c r="D20" s="1" t="s">
        <v>11</v>
      </c>
      <c r="E20" s="1" t="s">
        <v>11</v>
      </c>
      <c r="F20" s="11">
        <v>600</v>
      </c>
      <c r="G20">
        <v>5</v>
      </c>
      <c r="H20">
        <f t="shared" si="0"/>
        <v>3000</v>
      </c>
      <c r="I20">
        <v>0</v>
      </c>
      <c r="J20" s="3">
        <v>0.8</v>
      </c>
      <c r="K20">
        <v>50</v>
      </c>
      <c r="L20" s="3">
        <v>0.8</v>
      </c>
      <c r="M20">
        <v>100</v>
      </c>
      <c r="N20" s="3">
        <v>0.6</v>
      </c>
      <c r="O20">
        <v>100</v>
      </c>
      <c r="P20" s="3">
        <v>0.6</v>
      </c>
      <c r="Q20">
        <v>50</v>
      </c>
      <c r="R20" t="str">
        <f t="shared" si="1"/>
        <v>prop,317,5</v>
      </c>
      <c r="S20" t="str">
        <f t="shared" si="2"/>
        <v>prop,317,5</v>
      </c>
    </row>
    <row r="21" spans="1:19">
      <c r="A21">
        <v>20</v>
      </c>
      <c r="B21" s="4" t="s">
        <v>22</v>
      </c>
      <c r="D21" s="1" t="s">
        <v>12</v>
      </c>
      <c r="E21" s="1" t="s">
        <v>12</v>
      </c>
      <c r="F21" s="11">
        <v>900</v>
      </c>
      <c r="G21">
        <v>5</v>
      </c>
      <c r="H21">
        <f t="shared" si="0"/>
        <v>4500</v>
      </c>
      <c r="I21">
        <v>0</v>
      </c>
      <c r="J21" s="3">
        <v>0.8</v>
      </c>
      <c r="K21">
        <v>0</v>
      </c>
      <c r="L21" s="3">
        <v>0.8</v>
      </c>
      <c r="M21">
        <v>50</v>
      </c>
      <c r="N21" s="3">
        <v>0.8</v>
      </c>
      <c r="O21">
        <v>25</v>
      </c>
      <c r="P21" s="3">
        <v>0.8</v>
      </c>
      <c r="Q21">
        <v>100</v>
      </c>
      <c r="R21" t="str">
        <f t="shared" si="1"/>
        <v>prop,318,5</v>
      </c>
      <c r="S21" t="str">
        <f t="shared" si="2"/>
        <v>prop,318,5</v>
      </c>
    </row>
    <row r="22" spans="1:19">
      <c r="A22">
        <v>21</v>
      </c>
      <c r="B22" s="4" t="s">
        <v>23</v>
      </c>
      <c r="D22" s="1" t="s">
        <v>13</v>
      </c>
      <c r="E22" s="1" t="s">
        <v>13</v>
      </c>
      <c r="F22" s="11">
        <v>300</v>
      </c>
      <c r="G22">
        <v>5</v>
      </c>
      <c r="H22">
        <f t="shared" si="0"/>
        <v>1500</v>
      </c>
      <c r="I22">
        <v>0</v>
      </c>
      <c r="J22" s="3">
        <v>0.8</v>
      </c>
      <c r="K22">
        <v>0</v>
      </c>
      <c r="L22" s="3">
        <v>0.7</v>
      </c>
      <c r="M22">
        <v>0</v>
      </c>
      <c r="N22" s="3">
        <v>0.7</v>
      </c>
      <c r="O22">
        <v>0</v>
      </c>
      <c r="P22" s="3">
        <v>0.7</v>
      </c>
      <c r="Q22">
        <v>0</v>
      </c>
      <c r="R22" t="str">
        <f t="shared" si="1"/>
        <v>prop,319,5</v>
      </c>
      <c r="S22" t="str">
        <f t="shared" si="2"/>
        <v>prop,319,5</v>
      </c>
    </row>
    <row r="23" spans="1:19">
      <c r="A23">
        <v>22</v>
      </c>
      <c r="B23" s="4" t="s">
        <v>24</v>
      </c>
      <c r="D23" s="1" t="s">
        <v>14</v>
      </c>
      <c r="E23" s="1" t="s">
        <v>14</v>
      </c>
      <c r="F23" s="11">
        <v>600</v>
      </c>
      <c r="G23">
        <v>5</v>
      </c>
      <c r="H23">
        <f t="shared" si="0"/>
        <v>3000</v>
      </c>
      <c r="I23">
        <v>0</v>
      </c>
      <c r="J23" s="3">
        <v>0.8</v>
      </c>
      <c r="K23">
        <v>0</v>
      </c>
      <c r="L23" s="3">
        <v>0.8</v>
      </c>
      <c r="M23">
        <v>0</v>
      </c>
      <c r="N23" s="3">
        <v>0.8</v>
      </c>
      <c r="O23">
        <v>0</v>
      </c>
      <c r="P23" s="3">
        <v>0.8</v>
      </c>
      <c r="Q23">
        <v>0</v>
      </c>
      <c r="R23" t="str">
        <f t="shared" si="1"/>
        <v>prop,320,5</v>
      </c>
      <c r="S23" t="str">
        <f t="shared" si="2"/>
        <v>prop,320,5</v>
      </c>
    </row>
    <row r="24" spans="1:19">
      <c r="A24">
        <v>23</v>
      </c>
      <c r="B24" s="4" t="s">
        <v>25</v>
      </c>
      <c r="D24" s="1" t="s">
        <v>15</v>
      </c>
      <c r="E24" s="1" t="s">
        <v>15</v>
      </c>
      <c r="F24" s="11">
        <v>900</v>
      </c>
      <c r="G24">
        <v>5</v>
      </c>
      <c r="H24">
        <f t="shared" si="0"/>
        <v>4500</v>
      </c>
      <c r="I24">
        <v>0</v>
      </c>
      <c r="J24" s="3">
        <v>0.8</v>
      </c>
      <c r="K24">
        <v>0</v>
      </c>
      <c r="L24" s="3">
        <v>0.8</v>
      </c>
      <c r="M24">
        <v>0</v>
      </c>
      <c r="N24" s="3">
        <v>0.8</v>
      </c>
      <c r="O24">
        <v>0</v>
      </c>
      <c r="P24" s="3">
        <v>0.8</v>
      </c>
      <c r="Q24">
        <v>0</v>
      </c>
      <c r="R24" t="str">
        <f t="shared" si="1"/>
        <v>prop,321,5</v>
      </c>
      <c r="S24" t="str">
        <f t="shared" si="2"/>
        <v>prop,321,5</v>
      </c>
    </row>
    <row r="25" spans="1:19">
      <c r="J25" s="3"/>
      <c r="L25" s="3"/>
      <c r="N25" s="3"/>
      <c r="P25" s="3"/>
    </row>
    <row r="26" spans="1:19">
      <c r="F26" s="8" t="s">
        <v>88</v>
      </c>
      <c r="J26" s="3"/>
      <c r="L26" s="3"/>
      <c r="N26" s="3"/>
      <c r="P26" s="3"/>
    </row>
    <row r="27" spans="1:19">
      <c r="B27" s="4"/>
      <c r="J27" s="3"/>
      <c r="L27" s="3"/>
      <c r="N27" s="3"/>
      <c r="P27" s="3"/>
    </row>
    <row r="28" spans="1:19">
      <c r="B28" s="4"/>
      <c r="J28" s="3"/>
      <c r="L28" s="3"/>
      <c r="N28" s="3"/>
      <c r="P28" s="3"/>
    </row>
    <row r="29" spans="1:19">
      <c r="J29" s="3"/>
      <c r="L29" s="3"/>
      <c r="N29" s="3"/>
      <c r="P29" s="3"/>
    </row>
    <row r="30" spans="1:19">
      <c r="J30" s="3"/>
      <c r="L30" s="3"/>
      <c r="N30" s="3"/>
      <c r="P30" s="3"/>
    </row>
    <row r="32" spans="1:19">
      <c r="G32" t="s">
        <v>61</v>
      </c>
    </row>
    <row r="33" spans="1:25">
      <c r="G33" t="s">
        <v>62</v>
      </c>
    </row>
    <row r="34" spans="1:25">
      <c r="V34">
        <v>1</v>
      </c>
      <c r="W34">
        <v>0</v>
      </c>
      <c r="X34">
        <v>20</v>
      </c>
      <c r="Y34" t="s">
        <v>74</v>
      </c>
    </row>
    <row r="35" spans="1:25">
      <c r="B35" t="s">
        <v>66</v>
      </c>
      <c r="C35" t="s">
        <v>71</v>
      </c>
      <c r="D35" t="s">
        <v>70</v>
      </c>
      <c r="E35" t="s">
        <v>52</v>
      </c>
      <c r="F35" t="s">
        <v>72</v>
      </c>
      <c r="K35" t="s">
        <v>63</v>
      </c>
      <c r="L35" t="s">
        <v>0</v>
      </c>
      <c r="M35" t="s">
        <v>1</v>
      </c>
      <c r="N35" t="s">
        <v>2</v>
      </c>
      <c r="O35" t="s">
        <v>3</v>
      </c>
      <c r="P35" t="s">
        <v>4</v>
      </c>
      <c r="Q35" t="s">
        <v>5</v>
      </c>
      <c r="R35" t="s">
        <v>6</v>
      </c>
      <c r="V35">
        <v>21</v>
      </c>
      <c r="W35" t="s">
        <v>74</v>
      </c>
      <c r="X35">
        <v>40</v>
      </c>
      <c r="Y35" t="s">
        <v>75</v>
      </c>
    </row>
    <row r="36" spans="1:25">
      <c r="A36">
        <v>1</v>
      </c>
      <c r="B36">
        <f>COLUMN($J$1)</f>
        <v>10</v>
      </c>
      <c r="C36">
        <f>VLOOKUP(A36,$A$2:$T$28,8,0)</f>
        <v>50</v>
      </c>
      <c r="D36">
        <f>C36*150</f>
        <v>7500</v>
      </c>
      <c r="E36">
        <f>VLOOKUP(A36,$A$2:$S$29,VLOOKUP(M36,$H$36:$I$40,2,0),0)</f>
        <v>0.8</v>
      </c>
      <c r="F36">
        <f>VLOOKUP(A36,$A$2:$S$28,VLOOKUP(M36,$H$36:$I$40,2,0)+1,0)</f>
        <v>100</v>
      </c>
      <c r="H36">
        <v>1</v>
      </c>
      <c r="I36">
        <f>COLUMN(J1)</f>
        <v>10</v>
      </c>
      <c r="K36" t="s">
        <v>64</v>
      </c>
      <c r="L36">
        <v>101</v>
      </c>
      <c r="M36">
        <v>1</v>
      </c>
      <c r="N36">
        <v>20</v>
      </c>
      <c r="O36">
        <f>IF(K36="cash",F36,CEILING(F36*0.1,1))</f>
        <v>100</v>
      </c>
      <c r="P36" t="str">
        <f>K36&amp;","&amp;IF(K36="cash",CEILING(C36*E36,10),CEILING(D36*E36,500))</f>
        <v>cash,40</v>
      </c>
      <c r="Q36" t="str">
        <f>VLOOKUP(A36,$A$2:$S$29,18,0)</f>
        <v>item,103,1</v>
      </c>
      <c r="R36" t="str">
        <f>VLOOKUP(A36,$A$2:$S$28,19,0)</f>
        <v>pack,303,1</v>
      </c>
      <c r="S36" s="7">
        <f>VLOOKUP(M36,$V$34:$W$37,2,0)</f>
        <v>0</v>
      </c>
      <c r="T36" s="7" t="str">
        <f>VLOOKUP(N36,$X$34:$Y$37,2,0)</f>
        <v>5,57</v>
      </c>
      <c r="U36">
        <f>100-E36*100</f>
        <v>20</v>
      </c>
      <c r="V36">
        <v>41</v>
      </c>
      <c r="W36" t="s">
        <v>75</v>
      </c>
      <c r="X36">
        <v>60</v>
      </c>
      <c r="Y36" s="6" t="s">
        <v>76</v>
      </c>
    </row>
    <row r="37" spans="1:25">
      <c r="A37">
        <v>1</v>
      </c>
      <c r="B37">
        <f>COLUMN($L$1)</f>
        <v>12</v>
      </c>
      <c r="C37">
        <f t="shared" ref="C37:C100" si="3">VLOOKUP(A37,$A$2:$T$28,8,0)</f>
        <v>50</v>
      </c>
      <c r="D37">
        <f t="shared" ref="D37:D100" si="4">C37*150</f>
        <v>7500</v>
      </c>
      <c r="E37">
        <f t="shared" ref="E37:E100" si="5">VLOOKUP(A37,$A$2:$S$29,VLOOKUP(M37,$H$36:$I$40,2,0),0)</f>
        <v>0.6</v>
      </c>
      <c r="F37">
        <f t="shared" ref="F37:F100" si="6">VLOOKUP(A37,$A$2:$S$28,VLOOKUP(M37,$H$36:$I$40,2,0)+1,0)</f>
        <v>50</v>
      </c>
      <c r="H37">
        <v>21</v>
      </c>
      <c r="I37">
        <f>I36+2</f>
        <v>12</v>
      </c>
      <c r="K37" t="s">
        <v>64</v>
      </c>
      <c r="L37">
        <v>102</v>
      </c>
      <c r="M37">
        <v>21</v>
      </c>
      <c r="N37">
        <v>40</v>
      </c>
      <c r="O37">
        <f t="shared" ref="O37:O100" si="7">IF(K37="cash",F37,CEILING(F37*0.1,1))</f>
        <v>50</v>
      </c>
      <c r="P37" t="str">
        <f t="shared" ref="P37:P100" si="8">K37&amp;","&amp;IF(K37="cash",CEILING(C37*E37,10),CEILING(D37*E37,500))</f>
        <v>cash,30</v>
      </c>
      <c r="Q37" t="str">
        <f t="shared" ref="Q37:Q100" si="9">VLOOKUP(A37,$A$2:$S$29,18,0)</f>
        <v>item,103,1</v>
      </c>
      <c r="R37" t="str">
        <f t="shared" ref="R37:R100" si="10">VLOOKUP(A37,$A$2:$S$28,19,0)</f>
        <v>pack,303,1</v>
      </c>
      <c r="S37" s="7" t="str">
        <f t="shared" ref="S37:S100" si="11">VLOOKUP(M37,$V$34:$W$37,2,0)</f>
        <v>5,57</v>
      </c>
      <c r="T37" s="7" t="str">
        <f t="shared" ref="T37:T100" si="12">VLOOKUP(N37,$X$34:$Y$37,2,0)</f>
        <v>8,86</v>
      </c>
      <c r="U37">
        <f t="shared" ref="U37:U100" si="13">100-E37*100</f>
        <v>40</v>
      </c>
      <c r="V37">
        <v>61</v>
      </c>
      <c r="W37" s="5" t="s">
        <v>76</v>
      </c>
      <c r="X37">
        <v>999</v>
      </c>
      <c r="Y37">
        <v>0</v>
      </c>
    </row>
    <row r="38" spans="1:25">
      <c r="A38">
        <v>1</v>
      </c>
      <c r="B38">
        <f>COLUMN($N$1)</f>
        <v>14</v>
      </c>
      <c r="C38">
        <f t="shared" si="3"/>
        <v>50</v>
      </c>
      <c r="D38">
        <f t="shared" si="4"/>
        <v>7500</v>
      </c>
      <c r="E38">
        <f t="shared" si="5"/>
        <v>0.4</v>
      </c>
      <c r="F38">
        <f t="shared" si="6"/>
        <v>25</v>
      </c>
      <c r="H38">
        <v>41</v>
      </c>
      <c r="I38">
        <f t="shared" ref="I38:I39" si="14">I37+2</f>
        <v>14</v>
      </c>
      <c r="K38" t="s">
        <v>64</v>
      </c>
      <c r="L38">
        <v>103</v>
      </c>
      <c r="M38">
        <v>41</v>
      </c>
      <c r="N38">
        <v>60</v>
      </c>
      <c r="O38">
        <f t="shared" si="7"/>
        <v>25</v>
      </c>
      <c r="P38" t="str">
        <f t="shared" si="8"/>
        <v>cash,20</v>
      </c>
      <c r="Q38" t="str">
        <f t="shared" si="9"/>
        <v>item,103,1</v>
      </c>
      <c r="R38" t="str">
        <f t="shared" si="10"/>
        <v>pack,303,1</v>
      </c>
      <c r="S38" s="7" t="str">
        <f t="shared" si="11"/>
        <v>8,86</v>
      </c>
      <c r="T38" s="7" t="str">
        <f t="shared" si="12"/>
        <v>11,116</v>
      </c>
      <c r="U38">
        <f t="shared" si="13"/>
        <v>60</v>
      </c>
    </row>
    <row r="39" spans="1:25">
      <c r="A39">
        <v>1</v>
      </c>
      <c r="B39">
        <f>COLUMN($P$1)</f>
        <v>16</v>
      </c>
      <c r="C39">
        <f t="shared" si="3"/>
        <v>50</v>
      </c>
      <c r="D39">
        <f t="shared" si="4"/>
        <v>7500</v>
      </c>
      <c r="E39">
        <f t="shared" si="5"/>
        <v>0.2</v>
      </c>
      <c r="F39">
        <f t="shared" si="6"/>
        <v>1</v>
      </c>
      <c r="H39">
        <v>61</v>
      </c>
      <c r="I39">
        <f t="shared" si="14"/>
        <v>16</v>
      </c>
      <c r="K39" t="s">
        <v>64</v>
      </c>
      <c r="L39">
        <v>104</v>
      </c>
      <c r="M39">
        <v>61</v>
      </c>
      <c r="N39">
        <v>999</v>
      </c>
      <c r="O39">
        <f t="shared" si="7"/>
        <v>1</v>
      </c>
      <c r="P39" t="str">
        <f t="shared" si="8"/>
        <v>cash,10</v>
      </c>
      <c r="Q39" t="str">
        <f t="shared" si="9"/>
        <v>item,103,1</v>
      </c>
      <c r="R39" t="str">
        <f t="shared" si="10"/>
        <v>pack,303,1</v>
      </c>
      <c r="S39" s="7" t="str">
        <f t="shared" si="11"/>
        <v>11,116</v>
      </c>
      <c r="T39" s="7">
        <f t="shared" si="12"/>
        <v>0</v>
      </c>
      <c r="U39">
        <f t="shared" si="13"/>
        <v>80</v>
      </c>
    </row>
    <row r="40" spans="1:25">
      <c r="A40">
        <v>1</v>
      </c>
      <c r="B40">
        <f>B36</f>
        <v>10</v>
      </c>
      <c r="C40">
        <f t="shared" si="3"/>
        <v>50</v>
      </c>
      <c r="D40">
        <f t="shared" si="4"/>
        <v>7500</v>
      </c>
      <c r="E40">
        <f t="shared" si="5"/>
        <v>0.8</v>
      </c>
      <c r="F40">
        <f t="shared" si="6"/>
        <v>100</v>
      </c>
      <c r="K40" t="s">
        <v>65</v>
      </c>
      <c r="L40">
        <v>111</v>
      </c>
      <c r="M40">
        <f>M36</f>
        <v>1</v>
      </c>
      <c r="N40">
        <f>N36</f>
        <v>20</v>
      </c>
      <c r="O40">
        <f t="shared" si="7"/>
        <v>10</v>
      </c>
      <c r="P40" t="str">
        <f t="shared" si="8"/>
        <v>coin,6000</v>
      </c>
      <c r="Q40" t="str">
        <f t="shared" si="9"/>
        <v>item,103,1</v>
      </c>
      <c r="R40" t="str">
        <f t="shared" si="10"/>
        <v>pack,303,1</v>
      </c>
      <c r="S40" s="7">
        <f t="shared" si="11"/>
        <v>0</v>
      </c>
      <c r="T40" s="7" t="str">
        <f t="shared" si="12"/>
        <v>5,57</v>
      </c>
      <c r="U40">
        <f t="shared" si="13"/>
        <v>20</v>
      </c>
    </row>
    <row r="41" spans="1:25">
      <c r="A41">
        <v>1</v>
      </c>
      <c r="B41">
        <f t="shared" ref="B41:B104" si="15">B37</f>
        <v>12</v>
      </c>
      <c r="C41">
        <f t="shared" si="3"/>
        <v>50</v>
      </c>
      <c r="D41">
        <f t="shared" si="4"/>
        <v>7500</v>
      </c>
      <c r="E41">
        <f t="shared" si="5"/>
        <v>0.6</v>
      </c>
      <c r="F41">
        <f t="shared" si="6"/>
        <v>50</v>
      </c>
      <c r="K41" t="s">
        <v>65</v>
      </c>
      <c r="L41">
        <v>112</v>
      </c>
      <c r="M41">
        <f t="shared" ref="M41:N104" si="16">M37</f>
        <v>21</v>
      </c>
      <c r="N41">
        <f t="shared" si="16"/>
        <v>40</v>
      </c>
      <c r="O41">
        <f t="shared" si="7"/>
        <v>5</v>
      </c>
      <c r="P41" t="str">
        <f t="shared" si="8"/>
        <v>coin,4500</v>
      </c>
      <c r="Q41" t="str">
        <f t="shared" si="9"/>
        <v>item,103,1</v>
      </c>
      <c r="R41" t="str">
        <f t="shared" si="10"/>
        <v>pack,303,1</v>
      </c>
      <c r="S41" s="7" t="str">
        <f t="shared" si="11"/>
        <v>5,57</v>
      </c>
      <c r="T41" s="7" t="str">
        <f t="shared" si="12"/>
        <v>8,86</v>
      </c>
      <c r="U41">
        <f t="shared" si="13"/>
        <v>40</v>
      </c>
    </row>
    <row r="42" spans="1:25">
      <c r="A42">
        <v>1</v>
      </c>
      <c r="B42">
        <f t="shared" si="15"/>
        <v>14</v>
      </c>
      <c r="C42">
        <f t="shared" si="3"/>
        <v>50</v>
      </c>
      <c r="D42">
        <f t="shared" si="4"/>
        <v>7500</v>
      </c>
      <c r="E42">
        <f t="shared" si="5"/>
        <v>0.4</v>
      </c>
      <c r="F42">
        <f t="shared" si="6"/>
        <v>25</v>
      </c>
      <c r="K42" t="s">
        <v>65</v>
      </c>
      <c r="L42">
        <v>113</v>
      </c>
      <c r="M42">
        <f t="shared" si="16"/>
        <v>41</v>
      </c>
      <c r="N42">
        <f t="shared" si="16"/>
        <v>60</v>
      </c>
      <c r="O42">
        <f t="shared" si="7"/>
        <v>3</v>
      </c>
      <c r="P42" t="str">
        <f t="shared" si="8"/>
        <v>coin,3000</v>
      </c>
      <c r="Q42" t="str">
        <f t="shared" si="9"/>
        <v>item,103,1</v>
      </c>
      <c r="R42" t="str">
        <f t="shared" si="10"/>
        <v>pack,303,1</v>
      </c>
      <c r="S42" s="7" t="str">
        <f t="shared" si="11"/>
        <v>8,86</v>
      </c>
      <c r="T42" s="7" t="str">
        <f t="shared" si="12"/>
        <v>11,116</v>
      </c>
      <c r="U42">
        <f t="shared" si="13"/>
        <v>60</v>
      </c>
    </row>
    <row r="43" spans="1:25">
      <c r="A43">
        <v>1</v>
      </c>
      <c r="B43">
        <f t="shared" si="15"/>
        <v>16</v>
      </c>
      <c r="C43">
        <f t="shared" si="3"/>
        <v>50</v>
      </c>
      <c r="D43">
        <f t="shared" si="4"/>
        <v>7500</v>
      </c>
      <c r="E43">
        <f t="shared" si="5"/>
        <v>0.2</v>
      </c>
      <c r="F43">
        <f t="shared" si="6"/>
        <v>1</v>
      </c>
      <c r="K43" t="s">
        <v>65</v>
      </c>
      <c r="L43">
        <v>114</v>
      </c>
      <c r="M43">
        <f t="shared" si="16"/>
        <v>61</v>
      </c>
      <c r="N43">
        <f t="shared" si="16"/>
        <v>999</v>
      </c>
      <c r="O43">
        <f t="shared" si="7"/>
        <v>1</v>
      </c>
      <c r="P43" t="str">
        <f t="shared" si="8"/>
        <v>coin,1500</v>
      </c>
      <c r="Q43" t="str">
        <f t="shared" si="9"/>
        <v>item,103,1</v>
      </c>
      <c r="R43" t="str">
        <f t="shared" si="10"/>
        <v>pack,303,1</v>
      </c>
      <c r="S43" s="7" t="str">
        <f t="shared" si="11"/>
        <v>11,116</v>
      </c>
      <c r="T43" s="7">
        <f t="shared" si="12"/>
        <v>0</v>
      </c>
      <c r="U43">
        <f t="shared" si="13"/>
        <v>80</v>
      </c>
    </row>
    <row r="44" spans="1:25">
      <c r="A44">
        <f>A36+1</f>
        <v>2</v>
      </c>
      <c r="B44">
        <f t="shared" si="15"/>
        <v>10</v>
      </c>
      <c r="C44">
        <f t="shared" si="3"/>
        <v>600</v>
      </c>
      <c r="D44">
        <f t="shared" si="4"/>
        <v>90000</v>
      </c>
      <c r="E44">
        <f t="shared" si="5"/>
        <v>0.8</v>
      </c>
      <c r="F44">
        <f t="shared" si="6"/>
        <v>50</v>
      </c>
      <c r="K44" t="str">
        <f>K36</f>
        <v>cash</v>
      </c>
      <c r="L44">
        <f>L36+100</f>
        <v>201</v>
      </c>
      <c r="M44">
        <f t="shared" si="16"/>
        <v>1</v>
      </c>
      <c r="N44">
        <f t="shared" si="16"/>
        <v>20</v>
      </c>
      <c r="O44">
        <f t="shared" si="7"/>
        <v>50</v>
      </c>
      <c r="P44" t="str">
        <f t="shared" si="8"/>
        <v>cash,480</v>
      </c>
      <c r="Q44" t="str">
        <f t="shared" si="9"/>
        <v>item,104,1</v>
      </c>
      <c r="R44" t="str">
        <f t="shared" si="10"/>
        <v>pack,304,1</v>
      </c>
      <c r="S44" s="7">
        <f t="shared" si="11"/>
        <v>0</v>
      </c>
      <c r="T44" s="7" t="str">
        <f t="shared" si="12"/>
        <v>5,57</v>
      </c>
      <c r="U44">
        <f t="shared" si="13"/>
        <v>20</v>
      </c>
    </row>
    <row r="45" spans="1:25">
      <c r="A45">
        <f t="shared" ref="A45:A108" si="17">A37+1</f>
        <v>2</v>
      </c>
      <c r="B45">
        <f t="shared" si="15"/>
        <v>12</v>
      </c>
      <c r="C45">
        <f t="shared" si="3"/>
        <v>600</v>
      </c>
      <c r="D45">
        <f t="shared" si="4"/>
        <v>90000</v>
      </c>
      <c r="E45">
        <f t="shared" si="5"/>
        <v>0.8</v>
      </c>
      <c r="F45">
        <f t="shared" si="6"/>
        <v>100</v>
      </c>
      <c r="K45" t="str">
        <f t="shared" ref="K45:K108" si="18">K37</f>
        <v>cash</v>
      </c>
      <c r="L45">
        <f t="shared" ref="L45:L108" si="19">L37+100</f>
        <v>202</v>
      </c>
      <c r="M45">
        <f t="shared" si="16"/>
        <v>21</v>
      </c>
      <c r="N45">
        <f t="shared" si="16"/>
        <v>40</v>
      </c>
      <c r="O45">
        <f t="shared" si="7"/>
        <v>100</v>
      </c>
      <c r="P45" t="str">
        <f t="shared" si="8"/>
        <v>cash,480</v>
      </c>
      <c r="Q45" t="str">
        <f t="shared" si="9"/>
        <v>item,104,1</v>
      </c>
      <c r="R45" t="str">
        <f t="shared" si="10"/>
        <v>pack,304,1</v>
      </c>
      <c r="S45" s="7" t="str">
        <f t="shared" si="11"/>
        <v>5,57</v>
      </c>
      <c r="T45" s="7" t="str">
        <f t="shared" si="12"/>
        <v>8,86</v>
      </c>
      <c r="U45">
        <f t="shared" si="13"/>
        <v>20</v>
      </c>
    </row>
    <row r="46" spans="1:25">
      <c r="A46">
        <f t="shared" si="17"/>
        <v>2</v>
      </c>
      <c r="B46">
        <f t="shared" si="15"/>
        <v>14</v>
      </c>
      <c r="C46">
        <f t="shared" si="3"/>
        <v>600</v>
      </c>
      <c r="D46">
        <f t="shared" si="4"/>
        <v>90000</v>
      </c>
      <c r="E46">
        <f t="shared" si="5"/>
        <v>0.6</v>
      </c>
      <c r="F46">
        <f t="shared" si="6"/>
        <v>50</v>
      </c>
      <c r="K46" t="str">
        <f t="shared" si="18"/>
        <v>cash</v>
      </c>
      <c r="L46">
        <f t="shared" si="19"/>
        <v>203</v>
      </c>
      <c r="M46">
        <f t="shared" si="16"/>
        <v>41</v>
      </c>
      <c r="N46">
        <f t="shared" si="16"/>
        <v>60</v>
      </c>
      <c r="O46">
        <f t="shared" si="7"/>
        <v>50</v>
      </c>
      <c r="P46" t="str">
        <f t="shared" si="8"/>
        <v>cash,360</v>
      </c>
      <c r="Q46" t="str">
        <f t="shared" si="9"/>
        <v>item,104,1</v>
      </c>
      <c r="R46" t="str">
        <f t="shared" si="10"/>
        <v>pack,304,1</v>
      </c>
      <c r="S46" s="7" t="str">
        <f t="shared" si="11"/>
        <v>8,86</v>
      </c>
      <c r="T46" s="7" t="str">
        <f t="shared" si="12"/>
        <v>11,116</v>
      </c>
      <c r="U46">
        <f t="shared" si="13"/>
        <v>40</v>
      </c>
    </row>
    <row r="47" spans="1:25">
      <c r="A47">
        <f t="shared" si="17"/>
        <v>2</v>
      </c>
      <c r="B47">
        <f t="shared" si="15"/>
        <v>16</v>
      </c>
      <c r="C47">
        <f t="shared" si="3"/>
        <v>600</v>
      </c>
      <c r="D47">
        <f t="shared" si="4"/>
        <v>90000</v>
      </c>
      <c r="E47">
        <f t="shared" si="5"/>
        <v>0.4</v>
      </c>
      <c r="F47">
        <f t="shared" si="6"/>
        <v>50</v>
      </c>
      <c r="K47" t="str">
        <f t="shared" si="18"/>
        <v>cash</v>
      </c>
      <c r="L47">
        <f t="shared" si="19"/>
        <v>204</v>
      </c>
      <c r="M47">
        <f t="shared" si="16"/>
        <v>61</v>
      </c>
      <c r="N47">
        <f t="shared" si="16"/>
        <v>999</v>
      </c>
      <c r="O47">
        <f t="shared" si="7"/>
        <v>50</v>
      </c>
      <c r="P47" t="str">
        <f t="shared" si="8"/>
        <v>cash,240</v>
      </c>
      <c r="Q47" t="str">
        <f t="shared" si="9"/>
        <v>item,104,1</v>
      </c>
      <c r="R47" t="str">
        <f t="shared" si="10"/>
        <v>pack,304,1</v>
      </c>
      <c r="S47" s="7" t="str">
        <f t="shared" si="11"/>
        <v>11,116</v>
      </c>
      <c r="T47" s="7">
        <f t="shared" si="12"/>
        <v>0</v>
      </c>
      <c r="U47">
        <f t="shared" si="13"/>
        <v>60</v>
      </c>
    </row>
    <row r="48" spans="1:25">
      <c r="A48">
        <f t="shared" si="17"/>
        <v>2</v>
      </c>
      <c r="B48">
        <f t="shared" si="15"/>
        <v>10</v>
      </c>
      <c r="C48">
        <f t="shared" si="3"/>
        <v>600</v>
      </c>
      <c r="D48">
        <f t="shared" si="4"/>
        <v>90000</v>
      </c>
      <c r="E48">
        <f t="shared" si="5"/>
        <v>0.8</v>
      </c>
      <c r="F48">
        <f t="shared" si="6"/>
        <v>50</v>
      </c>
      <c r="K48" t="str">
        <f t="shared" si="18"/>
        <v>coin</v>
      </c>
      <c r="L48">
        <f t="shared" si="19"/>
        <v>211</v>
      </c>
      <c r="M48">
        <f t="shared" si="16"/>
        <v>1</v>
      </c>
      <c r="N48">
        <f t="shared" si="16"/>
        <v>20</v>
      </c>
      <c r="O48">
        <f t="shared" si="7"/>
        <v>5</v>
      </c>
      <c r="P48" t="str">
        <f t="shared" si="8"/>
        <v>coin,72000</v>
      </c>
      <c r="Q48" t="str">
        <f t="shared" si="9"/>
        <v>item,104,1</v>
      </c>
      <c r="R48" t="str">
        <f t="shared" si="10"/>
        <v>pack,304,1</v>
      </c>
      <c r="S48" s="7">
        <f t="shared" si="11"/>
        <v>0</v>
      </c>
      <c r="T48" s="7" t="str">
        <f t="shared" si="12"/>
        <v>5,57</v>
      </c>
      <c r="U48">
        <f t="shared" si="13"/>
        <v>20</v>
      </c>
    </row>
    <row r="49" spans="1:21">
      <c r="A49">
        <f t="shared" si="17"/>
        <v>2</v>
      </c>
      <c r="B49">
        <f t="shared" si="15"/>
        <v>12</v>
      </c>
      <c r="C49">
        <f t="shared" si="3"/>
        <v>600</v>
      </c>
      <c r="D49">
        <f t="shared" si="4"/>
        <v>90000</v>
      </c>
      <c r="E49">
        <f t="shared" si="5"/>
        <v>0.8</v>
      </c>
      <c r="F49">
        <f t="shared" si="6"/>
        <v>100</v>
      </c>
      <c r="K49" t="str">
        <f t="shared" si="18"/>
        <v>coin</v>
      </c>
      <c r="L49">
        <f t="shared" si="19"/>
        <v>212</v>
      </c>
      <c r="M49">
        <f t="shared" si="16"/>
        <v>21</v>
      </c>
      <c r="N49">
        <f t="shared" si="16"/>
        <v>40</v>
      </c>
      <c r="O49">
        <f t="shared" si="7"/>
        <v>10</v>
      </c>
      <c r="P49" t="str">
        <f t="shared" si="8"/>
        <v>coin,72000</v>
      </c>
      <c r="Q49" t="str">
        <f t="shared" si="9"/>
        <v>item,104,1</v>
      </c>
      <c r="R49" t="str">
        <f t="shared" si="10"/>
        <v>pack,304,1</v>
      </c>
      <c r="S49" s="7" t="str">
        <f t="shared" si="11"/>
        <v>5,57</v>
      </c>
      <c r="T49" s="7" t="str">
        <f t="shared" si="12"/>
        <v>8,86</v>
      </c>
      <c r="U49">
        <f t="shared" si="13"/>
        <v>20</v>
      </c>
    </row>
    <row r="50" spans="1:21">
      <c r="A50">
        <f t="shared" si="17"/>
        <v>2</v>
      </c>
      <c r="B50">
        <f t="shared" si="15"/>
        <v>14</v>
      </c>
      <c r="C50">
        <f t="shared" si="3"/>
        <v>600</v>
      </c>
      <c r="D50">
        <f t="shared" si="4"/>
        <v>90000</v>
      </c>
      <c r="E50">
        <f t="shared" si="5"/>
        <v>0.6</v>
      </c>
      <c r="F50">
        <f t="shared" si="6"/>
        <v>50</v>
      </c>
      <c r="K50" t="str">
        <f t="shared" si="18"/>
        <v>coin</v>
      </c>
      <c r="L50">
        <f t="shared" si="19"/>
        <v>213</v>
      </c>
      <c r="M50">
        <f t="shared" si="16"/>
        <v>41</v>
      </c>
      <c r="N50">
        <f t="shared" si="16"/>
        <v>60</v>
      </c>
      <c r="O50">
        <f t="shared" si="7"/>
        <v>5</v>
      </c>
      <c r="P50" t="str">
        <f t="shared" si="8"/>
        <v>coin,54000</v>
      </c>
      <c r="Q50" t="str">
        <f t="shared" si="9"/>
        <v>item,104,1</v>
      </c>
      <c r="R50" t="str">
        <f t="shared" si="10"/>
        <v>pack,304,1</v>
      </c>
      <c r="S50" s="7" t="str">
        <f t="shared" si="11"/>
        <v>8,86</v>
      </c>
      <c r="T50" s="7" t="str">
        <f t="shared" si="12"/>
        <v>11,116</v>
      </c>
      <c r="U50">
        <f t="shared" si="13"/>
        <v>40</v>
      </c>
    </row>
    <row r="51" spans="1:21">
      <c r="A51">
        <f t="shared" si="17"/>
        <v>2</v>
      </c>
      <c r="B51">
        <f t="shared" si="15"/>
        <v>16</v>
      </c>
      <c r="C51">
        <f t="shared" si="3"/>
        <v>600</v>
      </c>
      <c r="D51">
        <f t="shared" si="4"/>
        <v>90000</v>
      </c>
      <c r="E51">
        <f t="shared" si="5"/>
        <v>0.4</v>
      </c>
      <c r="F51">
        <f t="shared" si="6"/>
        <v>50</v>
      </c>
      <c r="K51" t="str">
        <f t="shared" si="18"/>
        <v>coin</v>
      </c>
      <c r="L51">
        <f t="shared" si="19"/>
        <v>214</v>
      </c>
      <c r="M51">
        <f t="shared" si="16"/>
        <v>61</v>
      </c>
      <c r="N51">
        <f t="shared" si="16"/>
        <v>999</v>
      </c>
      <c r="O51">
        <f t="shared" si="7"/>
        <v>5</v>
      </c>
      <c r="P51" t="str">
        <f t="shared" si="8"/>
        <v>coin,36000</v>
      </c>
      <c r="Q51" t="str">
        <f t="shared" si="9"/>
        <v>item,104,1</v>
      </c>
      <c r="R51" t="str">
        <f t="shared" si="10"/>
        <v>pack,304,1</v>
      </c>
      <c r="S51" s="7" t="str">
        <f t="shared" si="11"/>
        <v>11,116</v>
      </c>
      <c r="T51" s="7">
        <f t="shared" si="12"/>
        <v>0</v>
      </c>
      <c r="U51">
        <f t="shared" si="13"/>
        <v>60</v>
      </c>
    </row>
    <row r="52" spans="1:21">
      <c r="A52">
        <f t="shared" si="17"/>
        <v>3</v>
      </c>
      <c r="B52">
        <f t="shared" si="15"/>
        <v>10</v>
      </c>
      <c r="C52">
        <f t="shared" si="3"/>
        <v>4800</v>
      </c>
      <c r="D52">
        <f t="shared" si="4"/>
        <v>720000</v>
      </c>
      <c r="E52">
        <f t="shared" si="5"/>
        <v>0.8</v>
      </c>
      <c r="F52">
        <f t="shared" si="6"/>
        <v>0</v>
      </c>
      <c r="K52" t="str">
        <f t="shared" si="18"/>
        <v>cash</v>
      </c>
      <c r="L52">
        <f t="shared" si="19"/>
        <v>301</v>
      </c>
      <c r="M52">
        <f t="shared" si="16"/>
        <v>1</v>
      </c>
      <c r="N52">
        <f t="shared" si="16"/>
        <v>20</v>
      </c>
      <c r="O52">
        <f t="shared" si="7"/>
        <v>0</v>
      </c>
      <c r="P52" t="str">
        <f t="shared" si="8"/>
        <v>cash,3840</v>
      </c>
      <c r="Q52" t="str">
        <f t="shared" si="9"/>
        <v>item,105,1</v>
      </c>
      <c r="R52" t="str">
        <f t="shared" si="10"/>
        <v>pack,305,1</v>
      </c>
      <c r="S52" s="7">
        <f t="shared" si="11"/>
        <v>0</v>
      </c>
      <c r="T52" s="7" t="str">
        <f t="shared" si="12"/>
        <v>5,57</v>
      </c>
      <c r="U52">
        <f t="shared" si="13"/>
        <v>20</v>
      </c>
    </row>
    <row r="53" spans="1:21">
      <c r="A53">
        <f t="shared" si="17"/>
        <v>3</v>
      </c>
      <c r="B53">
        <f t="shared" si="15"/>
        <v>12</v>
      </c>
      <c r="C53">
        <f t="shared" si="3"/>
        <v>4800</v>
      </c>
      <c r="D53">
        <f t="shared" si="4"/>
        <v>720000</v>
      </c>
      <c r="E53">
        <f t="shared" si="5"/>
        <v>0.8</v>
      </c>
      <c r="F53">
        <f t="shared" si="6"/>
        <v>50</v>
      </c>
      <c r="K53" t="str">
        <f t="shared" si="18"/>
        <v>cash</v>
      </c>
      <c r="L53">
        <f t="shared" si="19"/>
        <v>302</v>
      </c>
      <c r="M53">
        <f t="shared" si="16"/>
        <v>21</v>
      </c>
      <c r="N53">
        <f t="shared" si="16"/>
        <v>40</v>
      </c>
      <c r="O53">
        <f t="shared" si="7"/>
        <v>50</v>
      </c>
      <c r="P53" t="str">
        <f t="shared" si="8"/>
        <v>cash,3840</v>
      </c>
      <c r="Q53" t="str">
        <f t="shared" si="9"/>
        <v>item,105,1</v>
      </c>
      <c r="R53" t="str">
        <f t="shared" si="10"/>
        <v>pack,305,1</v>
      </c>
      <c r="S53" s="7" t="str">
        <f t="shared" si="11"/>
        <v>5,57</v>
      </c>
      <c r="T53" s="7" t="str">
        <f t="shared" si="12"/>
        <v>8,86</v>
      </c>
      <c r="U53">
        <f t="shared" si="13"/>
        <v>20</v>
      </c>
    </row>
    <row r="54" spans="1:21">
      <c r="A54">
        <f t="shared" si="17"/>
        <v>3</v>
      </c>
      <c r="B54">
        <f t="shared" si="15"/>
        <v>14</v>
      </c>
      <c r="C54">
        <f t="shared" si="3"/>
        <v>4800</v>
      </c>
      <c r="D54">
        <f t="shared" si="4"/>
        <v>720000</v>
      </c>
      <c r="E54">
        <f t="shared" si="5"/>
        <v>0.8</v>
      </c>
      <c r="F54">
        <f t="shared" si="6"/>
        <v>100</v>
      </c>
      <c r="K54" t="str">
        <f t="shared" si="18"/>
        <v>cash</v>
      </c>
      <c r="L54">
        <f t="shared" si="19"/>
        <v>303</v>
      </c>
      <c r="M54">
        <f t="shared" si="16"/>
        <v>41</v>
      </c>
      <c r="N54">
        <f t="shared" si="16"/>
        <v>60</v>
      </c>
      <c r="O54">
        <f t="shared" si="7"/>
        <v>100</v>
      </c>
      <c r="P54" t="str">
        <f t="shared" si="8"/>
        <v>cash,3840</v>
      </c>
      <c r="Q54" t="str">
        <f t="shared" si="9"/>
        <v>item,105,1</v>
      </c>
      <c r="R54" t="str">
        <f t="shared" si="10"/>
        <v>pack,305,1</v>
      </c>
      <c r="S54" s="7" t="str">
        <f t="shared" si="11"/>
        <v>8,86</v>
      </c>
      <c r="T54" s="7" t="str">
        <f t="shared" si="12"/>
        <v>11,116</v>
      </c>
      <c r="U54">
        <f t="shared" si="13"/>
        <v>20</v>
      </c>
    </row>
    <row r="55" spans="1:21">
      <c r="A55">
        <f t="shared" si="17"/>
        <v>3</v>
      </c>
      <c r="B55">
        <f t="shared" si="15"/>
        <v>16</v>
      </c>
      <c r="C55">
        <f t="shared" si="3"/>
        <v>4800</v>
      </c>
      <c r="D55">
        <f t="shared" si="4"/>
        <v>720000</v>
      </c>
      <c r="E55">
        <f t="shared" si="5"/>
        <v>0.6</v>
      </c>
      <c r="F55">
        <f t="shared" si="6"/>
        <v>100</v>
      </c>
      <c r="K55" t="str">
        <f t="shared" si="18"/>
        <v>cash</v>
      </c>
      <c r="L55">
        <f t="shared" si="19"/>
        <v>304</v>
      </c>
      <c r="M55">
        <f t="shared" si="16"/>
        <v>61</v>
      </c>
      <c r="N55">
        <f t="shared" si="16"/>
        <v>999</v>
      </c>
      <c r="O55">
        <f t="shared" si="7"/>
        <v>100</v>
      </c>
      <c r="P55" t="str">
        <f t="shared" si="8"/>
        <v>cash,2880</v>
      </c>
      <c r="Q55" t="str">
        <f t="shared" si="9"/>
        <v>item,105,1</v>
      </c>
      <c r="R55" t="str">
        <f t="shared" si="10"/>
        <v>pack,305,1</v>
      </c>
      <c r="S55" s="7" t="str">
        <f t="shared" si="11"/>
        <v>11,116</v>
      </c>
      <c r="T55" s="7">
        <f t="shared" si="12"/>
        <v>0</v>
      </c>
      <c r="U55">
        <f t="shared" si="13"/>
        <v>40</v>
      </c>
    </row>
    <row r="56" spans="1:21">
      <c r="A56">
        <f t="shared" si="17"/>
        <v>3</v>
      </c>
      <c r="B56">
        <f t="shared" si="15"/>
        <v>10</v>
      </c>
      <c r="C56">
        <f t="shared" si="3"/>
        <v>4800</v>
      </c>
      <c r="D56">
        <f t="shared" si="4"/>
        <v>720000</v>
      </c>
      <c r="E56">
        <f t="shared" si="5"/>
        <v>0.8</v>
      </c>
      <c r="F56">
        <f t="shared" si="6"/>
        <v>0</v>
      </c>
      <c r="K56" t="str">
        <f t="shared" si="18"/>
        <v>coin</v>
      </c>
      <c r="L56">
        <f t="shared" si="19"/>
        <v>311</v>
      </c>
      <c r="M56">
        <f t="shared" si="16"/>
        <v>1</v>
      </c>
      <c r="N56">
        <f t="shared" si="16"/>
        <v>20</v>
      </c>
      <c r="O56">
        <f t="shared" si="7"/>
        <v>0</v>
      </c>
      <c r="P56" t="str">
        <f t="shared" si="8"/>
        <v>coin,576000</v>
      </c>
      <c r="Q56" t="str">
        <f t="shared" si="9"/>
        <v>item,105,1</v>
      </c>
      <c r="R56" t="str">
        <f t="shared" si="10"/>
        <v>pack,305,1</v>
      </c>
      <c r="S56" s="7">
        <f t="shared" si="11"/>
        <v>0</v>
      </c>
      <c r="T56" s="7" t="str">
        <f t="shared" si="12"/>
        <v>5,57</v>
      </c>
      <c r="U56">
        <f t="shared" si="13"/>
        <v>20</v>
      </c>
    </row>
    <row r="57" spans="1:21">
      <c r="A57">
        <f t="shared" si="17"/>
        <v>3</v>
      </c>
      <c r="B57">
        <f t="shared" si="15"/>
        <v>12</v>
      </c>
      <c r="C57">
        <f t="shared" si="3"/>
        <v>4800</v>
      </c>
      <c r="D57">
        <f t="shared" si="4"/>
        <v>720000</v>
      </c>
      <c r="E57">
        <f t="shared" si="5"/>
        <v>0.8</v>
      </c>
      <c r="F57">
        <f t="shared" si="6"/>
        <v>50</v>
      </c>
      <c r="K57" t="str">
        <f t="shared" si="18"/>
        <v>coin</v>
      </c>
      <c r="L57">
        <f t="shared" si="19"/>
        <v>312</v>
      </c>
      <c r="M57">
        <f t="shared" si="16"/>
        <v>21</v>
      </c>
      <c r="N57">
        <f t="shared" si="16"/>
        <v>40</v>
      </c>
      <c r="O57">
        <f t="shared" si="7"/>
        <v>5</v>
      </c>
      <c r="P57" t="str">
        <f t="shared" si="8"/>
        <v>coin,576000</v>
      </c>
      <c r="Q57" t="str">
        <f t="shared" si="9"/>
        <v>item,105,1</v>
      </c>
      <c r="R57" t="str">
        <f t="shared" si="10"/>
        <v>pack,305,1</v>
      </c>
      <c r="S57" s="7" t="str">
        <f t="shared" si="11"/>
        <v>5,57</v>
      </c>
      <c r="T57" s="7" t="str">
        <f t="shared" si="12"/>
        <v>8,86</v>
      </c>
      <c r="U57">
        <f t="shared" si="13"/>
        <v>20</v>
      </c>
    </row>
    <row r="58" spans="1:21">
      <c r="A58">
        <f t="shared" si="17"/>
        <v>3</v>
      </c>
      <c r="B58">
        <f t="shared" si="15"/>
        <v>14</v>
      </c>
      <c r="C58">
        <f t="shared" si="3"/>
        <v>4800</v>
      </c>
      <c r="D58">
        <f t="shared" si="4"/>
        <v>720000</v>
      </c>
      <c r="E58">
        <f t="shared" si="5"/>
        <v>0.8</v>
      </c>
      <c r="F58">
        <f t="shared" si="6"/>
        <v>100</v>
      </c>
      <c r="K58" t="str">
        <f t="shared" si="18"/>
        <v>coin</v>
      </c>
      <c r="L58">
        <f t="shared" si="19"/>
        <v>313</v>
      </c>
      <c r="M58">
        <f t="shared" si="16"/>
        <v>41</v>
      </c>
      <c r="N58">
        <f t="shared" si="16"/>
        <v>60</v>
      </c>
      <c r="O58">
        <f t="shared" si="7"/>
        <v>10</v>
      </c>
      <c r="P58" t="str">
        <f t="shared" si="8"/>
        <v>coin,576000</v>
      </c>
      <c r="Q58" t="str">
        <f t="shared" si="9"/>
        <v>item,105,1</v>
      </c>
      <c r="R58" t="str">
        <f t="shared" si="10"/>
        <v>pack,305,1</v>
      </c>
      <c r="S58" s="7" t="str">
        <f t="shared" si="11"/>
        <v>8,86</v>
      </c>
      <c r="T58" s="7" t="str">
        <f t="shared" si="12"/>
        <v>11,116</v>
      </c>
      <c r="U58">
        <f t="shared" si="13"/>
        <v>20</v>
      </c>
    </row>
    <row r="59" spans="1:21">
      <c r="A59">
        <f t="shared" si="17"/>
        <v>3</v>
      </c>
      <c r="B59">
        <f t="shared" si="15"/>
        <v>16</v>
      </c>
      <c r="C59">
        <f t="shared" si="3"/>
        <v>4800</v>
      </c>
      <c r="D59">
        <f t="shared" si="4"/>
        <v>720000</v>
      </c>
      <c r="E59">
        <f t="shared" si="5"/>
        <v>0.6</v>
      </c>
      <c r="F59">
        <f t="shared" si="6"/>
        <v>100</v>
      </c>
      <c r="K59" t="str">
        <f t="shared" si="18"/>
        <v>coin</v>
      </c>
      <c r="L59">
        <f t="shared" si="19"/>
        <v>314</v>
      </c>
      <c r="M59">
        <f t="shared" si="16"/>
        <v>61</v>
      </c>
      <c r="N59">
        <f t="shared" si="16"/>
        <v>999</v>
      </c>
      <c r="O59">
        <f t="shared" si="7"/>
        <v>10</v>
      </c>
      <c r="P59" t="str">
        <f t="shared" si="8"/>
        <v>coin,432000</v>
      </c>
      <c r="Q59" t="str">
        <f t="shared" si="9"/>
        <v>item,105,1</v>
      </c>
      <c r="R59" t="str">
        <f t="shared" si="10"/>
        <v>pack,305,1</v>
      </c>
      <c r="S59" s="7" t="str">
        <f t="shared" si="11"/>
        <v>11,116</v>
      </c>
      <c r="T59" s="7">
        <f t="shared" si="12"/>
        <v>0</v>
      </c>
      <c r="U59">
        <f t="shared" si="13"/>
        <v>40</v>
      </c>
    </row>
    <row r="60" spans="1:21">
      <c r="A60">
        <f t="shared" si="17"/>
        <v>4</v>
      </c>
      <c r="B60">
        <f t="shared" si="15"/>
        <v>10</v>
      </c>
      <c r="C60">
        <f t="shared" si="3"/>
        <v>1500</v>
      </c>
      <c r="D60">
        <f t="shared" si="4"/>
        <v>225000</v>
      </c>
      <c r="E60">
        <f t="shared" si="5"/>
        <v>0.6</v>
      </c>
      <c r="F60">
        <f t="shared" si="6"/>
        <v>100</v>
      </c>
      <c r="K60" t="str">
        <f t="shared" si="18"/>
        <v>cash</v>
      </c>
      <c r="L60">
        <f t="shared" si="19"/>
        <v>401</v>
      </c>
      <c r="M60">
        <f t="shared" si="16"/>
        <v>1</v>
      </c>
      <c r="N60">
        <f t="shared" si="16"/>
        <v>20</v>
      </c>
      <c r="O60">
        <f t="shared" si="7"/>
        <v>100</v>
      </c>
      <c r="P60" t="str">
        <f t="shared" si="8"/>
        <v>cash,900</v>
      </c>
      <c r="Q60" t="str">
        <f t="shared" si="9"/>
        <v>prop,403,5</v>
      </c>
      <c r="R60" t="str">
        <f t="shared" si="10"/>
        <v>prop,403,5</v>
      </c>
      <c r="S60" s="7">
        <f t="shared" si="11"/>
        <v>0</v>
      </c>
      <c r="T60" s="7" t="str">
        <f t="shared" si="12"/>
        <v>5,57</v>
      </c>
      <c r="U60">
        <f t="shared" si="13"/>
        <v>40</v>
      </c>
    </row>
    <row r="61" spans="1:21">
      <c r="A61">
        <f t="shared" si="17"/>
        <v>4</v>
      </c>
      <c r="B61">
        <f t="shared" si="15"/>
        <v>12</v>
      </c>
      <c r="C61">
        <f t="shared" si="3"/>
        <v>1500</v>
      </c>
      <c r="D61">
        <f t="shared" si="4"/>
        <v>225000</v>
      </c>
      <c r="E61">
        <f t="shared" si="5"/>
        <v>0.6</v>
      </c>
      <c r="F61">
        <f t="shared" si="6"/>
        <v>100</v>
      </c>
      <c r="K61" t="str">
        <f t="shared" si="18"/>
        <v>cash</v>
      </c>
      <c r="L61">
        <f t="shared" si="19"/>
        <v>402</v>
      </c>
      <c r="M61">
        <f t="shared" si="16"/>
        <v>21</v>
      </c>
      <c r="N61">
        <f t="shared" si="16"/>
        <v>40</v>
      </c>
      <c r="O61">
        <f t="shared" si="7"/>
        <v>100</v>
      </c>
      <c r="P61" t="str">
        <f t="shared" si="8"/>
        <v>cash,900</v>
      </c>
      <c r="Q61" t="str">
        <f t="shared" si="9"/>
        <v>prop,403,5</v>
      </c>
      <c r="R61" t="str">
        <f t="shared" si="10"/>
        <v>prop,403,5</v>
      </c>
      <c r="S61" s="7" t="str">
        <f t="shared" si="11"/>
        <v>5,57</v>
      </c>
      <c r="T61" s="7" t="str">
        <f t="shared" si="12"/>
        <v>8,86</v>
      </c>
      <c r="U61">
        <f t="shared" si="13"/>
        <v>40</v>
      </c>
    </row>
    <row r="62" spans="1:21">
      <c r="A62">
        <f t="shared" si="17"/>
        <v>4</v>
      </c>
      <c r="B62">
        <f t="shared" si="15"/>
        <v>14</v>
      </c>
      <c r="C62">
        <f t="shared" si="3"/>
        <v>1500</v>
      </c>
      <c r="D62">
        <f t="shared" si="4"/>
        <v>225000</v>
      </c>
      <c r="E62">
        <f t="shared" si="5"/>
        <v>0.6</v>
      </c>
      <c r="F62">
        <f t="shared" si="6"/>
        <v>100</v>
      </c>
      <c r="K62" t="str">
        <f t="shared" si="18"/>
        <v>cash</v>
      </c>
      <c r="L62">
        <f t="shared" si="19"/>
        <v>403</v>
      </c>
      <c r="M62">
        <f t="shared" si="16"/>
        <v>41</v>
      </c>
      <c r="N62">
        <f t="shared" si="16"/>
        <v>60</v>
      </c>
      <c r="O62">
        <f t="shared" si="7"/>
        <v>100</v>
      </c>
      <c r="P62" t="str">
        <f t="shared" si="8"/>
        <v>cash,900</v>
      </c>
      <c r="Q62" t="str">
        <f t="shared" si="9"/>
        <v>prop,403,5</v>
      </c>
      <c r="R62" t="str">
        <f t="shared" si="10"/>
        <v>prop,403,5</v>
      </c>
      <c r="S62" s="7" t="str">
        <f t="shared" si="11"/>
        <v>8,86</v>
      </c>
      <c r="T62" s="7" t="str">
        <f t="shared" si="12"/>
        <v>11,116</v>
      </c>
      <c r="U62">
        <f t="shared" si="13"/>
        <v>40</v>
      </c>
    </row>
    <row r="63" spans="1:21">
      <c r="A63">
        <f t="shared" si="17"/>
        <v>4</v>
      </c>
      <c r="B63">
        <f t="shared" si="15"/>
        <v>16</v>
      </c>
      <c r="C63">
        <f t="shared" si="3"/>
        <v>1500</v>
      </c>
      <c r="D63">
        <f t="shared" si="4"/>
        <v>225000</v>
      </c>
      <c r="E63">
        <f t="shared" si="5"/>
        <v>0.6</v>
      </c>
      <c r="F63">
        <f t="shared" si="6"/>
        <v>100</v>
      </c>
      <c r="K63" t="str">
        <f t="shared" si="18"/>
        <v>cash</v>
      </c>
      <c r="L63">
        <f t="shared" si="19"/>
        <v>404</v>
      </c>
      <c r="M63">
        <f t="shared" si="16"/>
        <v>61</v>
      </c>
      <c r="N63">
        <f t="shared" si="16"/>
        <v>999</v>
      </c>
      <c r="O63">
        <f t="shared" si="7"/>
        <v>100</v>
      </c>
      <c r="P63" t="str">
        <f t="shared" si="8"/>
        <v>cash,900</v>
      </c>
      <c r="Q63" t="str">
        <f t="shared" si="9"/>
        <v>prop,403,5</v>
      </c>
      <c r="R63" t="str">
        <f t="shared" si="10"/>
        <v>prop,403,5</v>
      </c>
      <c r="S63" s="7" t="str">
        <f t="shared" si="11"/>
        <v>11,116</v>
      </c>
      <c r="T63" s="7">
        <f t="shared" si="12"/>
        <v>0</v>
      </c>
      <c r="U63">
        <f t="shared" si="13"/>
        <v>40</v>
      </c>
    </row>
    <row r="64" spans="1:21">
      <c r="A64">
        <f t="shared" si="17"/>
        <v>4</v>
      </c>
      <c r="B64">
        <f t="shared" si="15"/>
        <v>10</v>
      </c>
      <c r="C64">
        <f t="shared" si="3"/>
        <v>1500</v>
      </c>
      <c r="D64">
        <f t="shared" si="4"/>
        <v>225000</v>
      </c>
      <c r="E64">
        <f t="shared" si="5"/>
        <v>0.6</v>
      </c>
      <c r="F64">
        <f t="shared" si="6"/>
        <v>100</v>
      </c>
      <c r="K64" t="str">
        <f t="shared" si="18"/>
        <v>coin</v>
      </c>
      <c r="L64">
        <f t="shared" si="19"/>
        <v>411</v>
      </c>
      <c r="M64">
        <f t="shared" si="16"/>
        <v>1</v>
      </c>
      <c r="N64">
        <f t="shared" si="16"/>
        <v>20</v>
      </c>
      <c r="O64">
        <f t="shared" si="7"/>
        <v>10</v>
      </c>
      <c r="P64" t="str">
        <f t="shared" si="8"/>
        <v>coin,135000</v>
      </c>
      <c r="Q64" t="str">
        <f t="shared" si="9"/>
        <v>prop,403,5</v>
      </c>
      <c r="R64" t="str">
        <f t="shared" si="10"/>
        <v>prop,403,5</v>
      </c>
      <c r="S64" s="7">
        <f t="shared" si="11"/>
        <v>0</v>
      </c>
      <c r="T64" s="7" t="str">
        <f t="shared" si="12"/>
        <v>5,57</v>
      </c>
      <c r="U64">
        <f t="shared" si="13"/>
        <v>40</v>
      </c>
    </row>
    <row r="65" spans="1:21">
      <c r="A65">
        <f t="shared" si="17"/>
        <v>4</v>
      </c>
      <c r="B65">
        <f t="shared" si="15"/>
        <v>12</v>
      </c>
      <c r="C65">
        <f t="shared" si="3"/>
        <v>1500</v>
      </c>
      <c r="D65">
        <f t="shared" si="4"/>
        <v>225000</v>
      </c>
      <c r="E65">
        <f t="shared" si="5"/>
        <v>0.6</v>
      </c>
      <c r="F65">
        <f t="shared" si="6"/>
        <v>100</v>
      </c>
      <c r="K65" t="str">
        <f t="shared" si="18"/>
        <v>coin</v>
      </c>
      <c r="L65">
        <f t="shared" si="19"/>
        <v>412</v>
      </c>
      <c r="M65">
        <f t="shared" si="16"/>
        <v>21</v>
      </c>
      <c r="N65">
        <f t="shared" si="16"/>
        <v>40</v>
      </c>
      <c r="O65">
        <f t="shared" si="7"/>
        <v>10</v>
      </c>
      <c r="P65" t="str">
        <f t="shared" si="8"/>
        <v>coin,135000</v>
      </c>
      <c r="Q65" t="str">
        <f t="shared" si="9"/>
        <v>prop,403,5</v>
      </c>
      <c r="R65" t="str">
        <f t="shared" si="10"/>
        <v>prop,403,5</v>
      </c>
      <c r="S65" s="7" t="str">
        <f t="shared" si="11"/>
        <v>5,57</v>
      </c>
      <c r="T65" s="7" t="str">
        <f t="shared" si="12"/>
        <v>8,86</v>
      </c>
      <c r="U65">
        <f t="shared" si="13"/>
        <v>40</v>
      </c>
    </row>
    <row r="66" spans="1:21">
      <c r="A66">
        <f t="shared" si="17"/>
        <v>4</v>
      </c>
      <c r="B66">
        <f t="shared" si="15"/>
        <v>14</v>
      </c>
      <c r="C66">
        <f t="shared" si="3"/>
        <v>1500</v>
      </c>
      <c r="D66">
        <f t="shared" si="4"/>
        <v>225000</v>
      </c>
      <c r="E66">
        <f t="shared" si="5"/>
        <v>0.6</v>
      </c>
      <c r="F66">
        <f t="shared" si="6"/>
        <v>100</v>
      </c>
      <c r="K66" t="str">
        <f t="shared" si="18"/>
        <v>coin</v>
      </c>
      <c r="L66">
        <f t="shared" si="19"/>
        <v>413</v>
      </c>
      <c r="M66">
        <f t="shared" si="16"/>
        <v>41</v>
      </c>
      <c r="N66">
        <f t="shared" si="16"/>
        <v>60</v>
      </c>
      <c r="O66">
        <f t="shared" si="7"/>
        <v>10</v>
      </c>
      <c r="P66" t="str">
        <f t="shared" si="8"/>
        <v>coin,135000</v>
      </c>
      <c r="Q66" t="str">
        <f t="shared" si="9"/>
        <v>prop,403,5</v>
      </c>
      <c r="R66" t="str">
        <f t="shared" si="10"/>
        <v>prop,403,5</v>
      </c>
      <c r="S66" s="7" t="str">
        <f t="shared" si="11"/>
        <v>8,86</v>
      </c>
      <c r="T66" s="7" t="str">
        <f t="shared" si="12"/>
        <v>11,116</v>
      </c>
      <c r="U66">
        <f t="shared" si="13"/>
        <v>40</v>
      </c>
    </row>
    <row r="67" spans="1:21">
      <c r="A67">
        <f t="shared" si="17"/>
        <v>4</v>
      </c>
      <c r="B67">
        <f t="shared" si="15"/>
        <v>16</v>
      </c>
      <c r="C67">
        <f t="shared" si="3"/>
        <v>1500</v>
      </c>
      <c r="D67">
        <f t="shared" si="4"/>
        <v>225000</v>
      </c>
      <c r="E67">
        <f t="shared" si="5"/>
        <v>0.6</v>
      </c>
      <c r="F67">
        <f t="shared" si="6"/>
        <v>100</v>
      </c>
      <c r="K67" t="str">
        <f t="shared" si="18"/>
        <v>coin</v>
      </c>
      <c r="L67">
        <f t="shared" si="19"/>
        <v>414</v>
      </c>
      <c r="M67">
        <f t="shared" si="16"/>
        <v>61</v>
      </c>
      <c r="N67">
        <f t="shared" si="16"/>
        <v>999</v>
      </c>
      <c r="O67">
        <f t="shared" si="7"/>
        <v>10</v>
      </c>
      <c r="P67" t="str">
        <f t="shared" si="8"/>
        <v>coin,135000</v>
      </c>
      <c r="Q67" t="str">
        <f t="shared" si="9"/>
        <v>prop,403,5</v>
      </c>
      <c r="R67" t="str">
        <f t="shared" si="10"/>
        <v>prop,403,5</v>
      </c>
      <c r="S67" s="7" t="str">
        <f t="shared" si="11"/>
        <v>11,116</v>
      </c>
      <c r="T67" s="7">
        <f t="shared" si="12"/>
        <v>0</v>
      </c>
      <c r="U67">
        <f t="shared" si="13"/>
        <v>40</v>
      </c>
    </row>
    <row r="68" spans="1:21">
      <c r="A68">
        <f t="shared" si="17"/>
        <v>5</v>
      </c>
      <c r="B68">
        <f t="shared" si="15"/>
        <v>10</v>
      </c>
      <c r="C68">
        <f t="shared" si="3"/>
        <v>300</v>
      </c>
      <c r="D68">
        <f t="shared" si="4"/>
        <v>45000</v>
      </c>
      <c r="E68">
        <f t="shared" si="5"/>
        <v>0.8</v>
      </c>
      <c r="F68">
        <f t="shared" si="6"/>
        <v>50</v>
      </c>
      <c r="K68" t="str">
        <f t="shared" si="18"/>
        <v>cash</v>
      </c>
      <c r="L68">
        <f t="shared" si="19"/>
        <v>501</v>
      </c>
      <c r="M68">
        <f t="shared" si="16"/>
        <v>1</v>
      </c>
      <c r="N68">
        <f t="shared" si="16"/>
        <v>20</v>
      </c>
      <c r="O68">
        <f t="shared" si="7"/>
        <v>50</v>
      </c>
      <c r="P68" t="str">
        <f t="shared" si="8"/>
        <v>cash,240</v>
      </c>
      <c r="Q68" t="str">
        <f t="shared" si="9"/>
        <v>prop,322,2</v>
      </c>
      <c r="R68" t="str">
        <f t="shared" si="10"/>
        <v>prop,322,2</v>
      </c>
      <c r="S68" s="7">
        <f t="shared" si="11"/>
        <v>0</v>
      </c>
      <c r="T68" s="7" t="str">
        <f t="shared" si="12"/>
        <v>5,57</v>
      </c>
      <c r="U68">
        <f t="shared" si="13"/>
        <v>20</v>
      </c>
    </row>
    <row r="69" spans="1:21">
      <c r="A69">
        <f t="shared" si="17"/>
        <v>5</v>
      </c>
      <c r="B69">
        <f t="shared" si="15"/>
        <v>12</v>
      </c>
      <c r="C69">
        <f t="shared" si="3"/>
        <v>300</v>
      </c>
      <c r="D69">
        <f t="shared" si="4"/>
        <v>45000</v>
      </c>
      <c r="E69">
        <f t="shared" si="5"/>
        <v>0.8</v>
      </c>
      <c r="F69">
        <f t="shared" si="6"/>
        <v>75</v>
      </c>
      <c r="K69" t="str">
        <f t="shared" si="18"/>
        <v>cash</v>
      </c>
      <c r="L69">
        <f t="shared" si="19"/>
        <v>502</v>
      </c>
      <c r="M69">
        <f t="shared" si="16"/>
        <v>21</v>
      </c>
      <c r="N69">
        <f t="shared" si="16"/>
        <v>40</v>
      </c>
      <c r="O69">
        <f t="shared" si="7"/>
        <v>75</v>
      </c>
      <c r="P69" t="str">
        <f t="shared" si="8"/>
        <v>cash,240</v>
      </c>
      <c r="Q69" t="str">
        <f t="shared" si="9"/>
        <v>prop,322,2</v>
      </c>
      <c r="R69" t="str">
        <f t="shared" si="10"/>
        <v>prop,322,2</v>
      </c>
      <c r="S69" s="7" t="str">
        <f t="shared" si="11"/>
        <v>5,57</v>
      </c>
      <c r="T69" s="7" t="str">
        <f t="shared" si="12"/>
        <v>8,86</v>
      </c>
      <c r="U69">
        <f t="shared" si="13"/>
        <v>20</v>
      </c>
    </row>
    <row r="70" spans="1:21">
      <c r="A70">
        <f t="shared" si="17"/>
        <v>5</v>
      </c>
      <c r="B70">
        <f t="shared" si="15"/>
        <v>14</v>
      </c>
      <c r="C70">
        <f t="shared" si="3"/>
        <v>300</v>
      </c>
      <c r="D70">
        <f t="shared" si="4"/>
        <v>45000</v>
      </c>
      <c r="E70">
        <f t="shared" si="5"/>
        <v>0.7</v>
      </c>
      <c r="F70">
        <f t="shared" si="6"/>
        <v>100</v>
      </c>
      <c r="K70" t="str">
        <f t="shared" si="18"/>
        <v>cash</v>
      </c>
      <c r="L70">
        <f t="shared" si="19"/>
        <v>503</v>
      </c>
      <c r="M70">
        <f t="shared" si="16"/>
        <v>41</v>
      </c>
      <c r="N70">
        <f t="shared" si="16"/>
        <v>60</v>
      </c>
      <c r="O70">
        <f t="shared" si="7"/>
        <v>100</v>
      </c>
      <c r="P70" t="str">
        <f t="shared" si="8"/>
        <v>cash,210</v>
      </c>
      <c r="Q70" t="str">
        <f t="shared" si="9"/>
        <v>prop,322,2</v>
      </c>
      <c r="R70" t="str">
        <f t="shared" si="10"/>
        <v>prop,322,2</v>
      </c>
      <c r="S70" s="7" t="str">
        <f t="shared" si="11"/>
        <v>8,86</v>
      </c>
      <c r="T70" s="7" t="str">
        <f t="shared" si="12"/>
        <v>11,116</v>
      </c>
      <c r="U70">
        <f t="shared" si="13"/>
        <v>30</v>
      </c>
    </row>
    <row r="71" spans="1:21">
      <c r="A71">
        <f t="shared" si="17"/>
        <v>5</v>
      </c>
      <c r="B71">
        <f t="shared" si="15"/>
        <v>16</v>
      </c>
      <c r="C71">
        <f t="shared" si="3"/>
        <v>300</v>
      </c>
      <c r="D71">
        <f t="shared" si="4"/>
        <v>45000</v>
      </c>
      <c r="E71">
        <f t="shared" si="5"/>
        <v>0.7</v>
      </c>
      <c r="F71">
        <f t="shared" si="6"/>
        <v>100</v>
      </c>
      <c r="K71" t="str">
        <f t="shared" si="18"/>
        <v>cash</v>
      </c>
      <c r="L71">
        <f t="shared" si="19"/>
        <v>504</v>
      </c>
      <c r="M71">
        <f t="shared" si="16"/>
        <v>61</v>
      </c>
      <c r="N71">
        <f t="shared" si="16"/>
        <v>999</v>
      </c>
      <c r="O71">
        <f t="shared" si="7"/>
        <v>100</v>
      </c>
      <c r="P71" t="str">
        <f t="shared" si="8"/>
        <v>cash,210</v>
      </c>
      <c r="Q71" t="str">
        <f t="shared" si="9"/>
        <v>prop,322,2</v>
      </c>
      <c r="R71" t="str">
        <f t="shared" si="10"/>
        <v>prop,322,2</v>
      </c>
      <c r="S71" s="7" t="str">
        <f t="shared" si="11"/>
        <v>11,116</v>
      </c>
      <c r="T71" s="7">
        <f t="shared" si="12"/>
        <v>0</v>
      </c>
      <c r="U71">
        <f t="shared" si="13"/>
        <v>30</v>
      </c>
    </row>
    <row r="72" spans="1:21">
      <c r="A72">
        <f t="shared" si="17"/>
        <v>5</v>
      </c>
      <c r="B72">
        <f t="shared" si="15"/>
        <v>10</v>
      </c>
      <c r="C72">
        <f t="shared" si="3"/>
        <v>300</v>
      </c>
      <c r="D72">
        <f t="shared" si="4"/>
        <v>45000</v>
      </c>
      <c r="E72">
        <f t="shared" si="5"/>
        <v>0.8</v>
      </c>
      <c r="F72">
        <f t="shared" si="6"/>
        <v>50</v>
      </c>
      <c r="K72" t="str">
        <f t="shared" si="18"/>
        <v>coin</v>
      </c>
      <c r="L72">
        <f t="shared" si="19"/>
        <v>511</v>
      </c>
      <c r="M72">
        <f t="shared" si="16"/>
        <v>1</v>
      </c>
      <c r="N72">
        <f t="shared" si="16"/>
        <v>20</v>
      </c>
      <c r="O72">
        <f t="shared" si="7"/>
        <v>5</v>
      </c>
      <c r="P72" t="str">
        <f t="shared" si="8"/>
        <v>coin,36000</v>
      </c>
      <c r="Q72" t="str">
        <f t="shared" si="9"/>
        <v>prop,322,2</v>
      </c>
      <c r="R72" t="str">
        <f t="shared" si="10"/>
        <v>prop,322,2</v>
      </c>
      <c r="S72" s="7">
        <f t="shared" si="11"/>
        <v>0</v>
      </c>
      <c r="T72" s="7" t="str">
        <f t="shared" si="12"/>
        <v>5,57</v>
      </c>
      <c r="U72">
        <f t="shared" si="13"/>
        <v>20</v>
      </c>
    </row>
    <row r="73" spans="1:21">
      <c r="A73">
        <f t="shared" si="17"/>
        <v>5</v>
      </c>
      <c r="B73">
        <f t="shared" si="15"/>
        <v>12</v>
      </c>
      <c r="C73">
        <f t="shared" si="3"/>
        <v>300</v>
      </c>
      <c r="D73">
        <f t="shared" si="4"/>
        <v>45000</v>
      </c>
      <c r="E73">
        <f t="shared" si="5"/>
        <v>0.8</v>
      </c>
      <c r="F73">
        <f t="shared" si="6"/>
        <v>75</v>
      </c>
      <c r="K73" t="str">
        <f t="shared" si="18"/>
        <v>coin</v>
      </c>
      <c r="L73">
        <f t="shared" si="19"/>
        <v>512</v>
      </c>
      <c r="M73">
        <f t="shared" si="16"/>
        <v>21</v>
      </c>
      <c r="N73">
        <f t="shared" si="16"/>
        <v>40</v>
      </c>
      <c r="O73">
        <f t="shared" si="7"/>
        <v>8</v>
      </c>
      <c r="P73" t="str">
        <f t="shared" si="8"/>
        <v>coin,36000</v>
      </c>
      <c r="Q73" t="str">
        <f t="shared" si="9"/>
        <v>prop,322,2</v>
      </c>
      <c r="R73" t="str">
        <f t="shared" si="10"/>
        <v>prop,322,2</v>
      </c>
      <c r="S73" s="7" t="str">
        <f t="shared" si="11"/>
        <v>5,57</v>
      </c>
      <c r="T73" s="7" t="str">
        <f t="shared" si="12"/>
        <v>8,86</v>
      </c>
      <c r="U73">
        <f t="shared" si="13"/>
        <v>20</v>
      </c>
    </row>
    <row r="74" spans="1:21">
      <c r="A74">
        <f t="shared" si="17"/>
        <v>5</v>
      </c>
      <c r="B74">
        <f t="shared" si="15"/>
        <v>14</v>
      </c>
      <c r="C74">
        <f t="shared" si="3"/>
        <v>300</v>
      </c>
      <c r="D74">
        <f t="shared" si="4"/>
        <v>45000</v>
      </c>
      <c r="E74">
        <f t="shared" si="5"/>
        <v>0.7</v>
      </c>
      <c r="F74">
        <f t="shared" si="6"/>
        <v>100</v>
      </c>
      <c r="K74" t="str">
        <f t="shared" si="18"/>
        <v>coin</v>
      </c>
      <c r="L74">
        <f t="shared" si="19"/>
        <v>513</v>
      </c>
      <c r="M74">
        <f t="shared" si="16"/>
        <v>41</v>
      </c>
      <c r="N74">
        <f t="shared" si="16"/>
        <v>60</v>
      </c>
      <c r="O74">
        <f t="shared" si="7"/>
        <v>10</v>
      </c>
      <c r="P74" t="str">
        <f t="shared" si="8"/>
        <v>coin,31500</v>
      </c>
      <c r="Q74" t="str">
        <f t="shared" si="9"/>
        <v>prop,322,2</v>
      </c>
      <c r="R74" t="str">
        <f t="shared" si="10"/>
        <v>prop,322,2</v>
      </c>
      <c r="S74" s="7" t="str">
        <f t="shared" si="11"/>
        <v>8,86</v>
      </c>
      <c r="T74" s="7" t="str">
        <f t="shared" si="12"/>
        <v>11,116</v>
      </c>
      <c r="U74">
        <f t="shared" si="13"/>
        <v>30</v>
      </c>
    </row>
    <row r="75" spans="1:21">
      <c r="A75">
        <f t="shared" si="17"/>
        <v>5</v>
      </c>
      <c r="B75">
        <f t="shared" si="15"/>
        <v>16</v>
      </c>
      <c r="C75">
        <f t="shared" si="3"/>
        <v>300</v>
      </c>
      <c r="D75">
        <f t="shared" si="4"/>
        <v>45000</v>
      </c>
      <c r="E75">
        <f t="shared" si="5"/>
        <v>0.7</v>
      </c>
      <c r="F75">
        <f t="shared" si="6"/>
        <v>100</v>
      </c>
      <c r="K75" t="str">
        <f t="shared" si="18"/>
        <v>coin</v>
      </c>
      <c r="L75">
        <f t="shared" si="19"/>
        <v>514</v>
      </c>
      <c r="M75">
        <f t="shared" si="16"/>
        <v>61</v>
      </c>
      <c r="N75">
        <f t="shared" si="16"/>
        <v>999</v>
      </c>
      <c r="O75">
        <f t="shared" si="7"/>
        <v>10</v>
      </c>
      <c r="P75" t="str">
        <f t="shared" si="8"/>
        <v>coin,31500</v>
      </c>
      <c r="Q75" t="str">
        <f t="shared" si="9"/>
        <v>prop,322,2</v>
      </c>
      <c r="R75" t="str">
        <f t="shared" si="10"/>
        <v>prop,322,2</v>
      </c>
      <c r="S75" s="7" t="str">
        <f t="shared" si="11"/>
        <v>11,116</v>
      </c>
      <c r="T75" s="7">
        <f t="shared" si="12"/>
        <v>0</v>
      </c>
      <c r="U75">
        <f t="shared" si="13"/>
        <v>30</v>
      </c>
    </row>
    <row r="76" spans="1:21">
      <c r="A76">
        <f t="shared" si="17"/>
        <v>6</v>
      </c>
      <c r="B76">
        <f t="shared" si="15"/>
        <v>10</v>
      </c>
      <c r="C76">
        <f t="shared" si="3"/>
        <v>300</v>
      </c>
      <c r="D76">
        <f t="shared" si="4"/>
        <v>45000</v>
      </c>
      <c r="E76">
        <f t="shared" si="5"/>
        <v>0.8</v>
      </c>
      <c r="F76">
        <f t="shared" si="6"/>
        <v>100</v>
      </c>
      <c r="K76" t="str">
        <f t="shared" si="18"/>
        <v>cash</v>
      </c>
      <c r="L76">
        <f t="shared" si="19"/>
        <v>601</v>
      </c>
      <c r="M76">
        <f t="shared" si="16"/>
        <v>1</v>
      </c>
      <c r="N76">
        <f t="shared" si="16"/>
        <v>20</v>
      </c>
      <c r="O76">
        <f t="shared" si="7"/>
        <v>100</v>
      </c>
      <c r="P76" t="str">
        <f t="shared" si="8"/>
        <v>cash,240</v>
      </c>
      <c r="Q76" t="str">
        <f t="shared" si="9"/>
        <v>prop,323,1</v>
      </c>
      <c r="R76" t="str">
        <f t="shared" si="10"/>
        <v>prop,323,1</v>
      </c>
      <c r="S76" s="7">
        <f t="shared" si="11"/>
        <v>0</v>
      </c>
      <c r="T76" s="7" t="str">
        <f t="shared" si="12"/>
        <v>5,57</v>
      </c>
      <c r="U76">
        <f t="shared" si="13"/>
        <v>20</v>
      </c>
    </row>
    <row r="77" spans="1:21">
      <c r="A77">
        <f t="shared" si="17"/>
        <v>6</v>
      </c>
      <c r="B77">
        <f t="shared" si="15"/>
        <v>12</v>
      </c>
      <c r="C77">
        <f t="shared" si="3"/>
        <v>300</v>
      </c>
      <c r="D77">
        <f t="shared" si="4"/>
        <v>45000</v>
      </c>
      <c r="E77">
        <f t="shared" si="5"/>
        <v>0.8</v>
      </c>
      <c r="F77">
        <f t="shared" si="6"/>
        <v>100</v>
      </c>
      <c r="K77" t="str">
        <f t="shared" si="18"/>
        <v>cash</v>
      </c>
      <c r="L77">
        <f t="shared" si="19"/>
        <v>602</v>
      </c>
      <c r="M77">
        <f t="shared" si="16"/>
        <v>21</v>
      </c>
      <c r="N77">
        <f t="shared" si="16"/>
        <v>40</v>
      </c>
      <c r="O77">
        <f t="shared" si="7"/>
        <v>100</v>
      </c>
      <c r="P77" t="str">
        <f t="shared" si="8"/>
        <v>cash,240</v>
      </c>
      <c r="Q77" t="str">
        <f t="shared" si="9"/>
        <v>prop,323,1</v>
      </c>
      <c r="R77" t="str">
        <f t="shared" si="10"/>
        <v>prop,323,1</v>
      </c>
      <c r="S77" s="7" t="str">
        <f t="shared" si="11"/>
        <v>5,57</v>
      </c>
      <c r="T77" s="7" t="str">
        <f t="shared" si="12"/>
        <v>8,86</v>
      </c>
      <c r="U77">
        <f t="shared" si="13"/>
        <v>20</v>
      </c>
    </row>
    <row r="78" spans="1:21">
      <c r="A78">
        <f t="shared" si="17"/>
        <v>6</v>
      </c>
      <c r="B78">
        <f t="shared" si="15"/>
        <v>14</v>
      </c>
      <c r="C78">
        <f t="shared" si="3"/>
        <v>300</v>
      </c>
      <c r="D78">
        <f t="shared" si="4"/>
        <v>45000</v>
      </c>
      <c r="E78">
        <f t="shared" si="5"/>
        <v>0.8</v>
      </c>
      <c r="F78">
        <f t="shared" si="6"/>
        <v>100</v>
      </c>
      <c r="K78" t="str">
        <f t="shared" si="18"/>
        <v>cash</v>
      </c>
      <c r="L78">
        <f t="shared" si="19"/>
        <v>603</v>
      </c>
      <c r="M78">
        <f t="shared" si="16"/>
        <v>41</v>
      </c>
      <c r="N78">
        <f t="shared" si="16"/>
        <v>60</v>
      </c>
      <c r="O78">
        <f t="shared" si="7"/>
        <v>100</v>
      </c>
      <c r="P78" t="str">
        <f t="shared" si="8"/>
        <v>cash,240</v>
      </c>
      <c r="Q78" t="str">
        <f t="shared" si="9"/>
        <v>prop,323,1</v>
      </c>
      <c r="R78" t="str">
        <f t="shared" si="10"/>
        <v>prop,323,1</v>
      </c>
      <c r="S78" s="7" t="str">
        <f t="shared" si="11"/>
        <v>8,86</v>
      </c>
      <c r="T78" s="7" t="str">
        <f t="shared" si="12"/>
        <v>11,116</v>
      </c>
      <c r="U78">
        <f t="shared" si="13"/>
        <v>20</v>
      </c>
    </row>
    <row r="79" spans="1:21">
      <c r="A79">
        <f t="shared" si="17"/>
        <v>6</v>
      </c>
      <c r="B79">
        <f t="shared" si="15"/>
        <v>16</v>
      </c>
      <c r="C79">
        <f t="shared" si="3"/>
        <v>300</v>
      </c>
      <c r="D79">
        <f t="shared" si="4"/>
        <v>45000</v>
      </c>
      <c r="E79">
        <f t="shared" si="5"/>
        <v>0.8</v>
      </c>
      <c r="F79">
        <f t="shared" si="6"/>
        <v>100</v>
      </c>
      <c r="K79" t="str">
        <f t="shared" si="18"/>
        <v>cash</v>
      </c>
      <c r="L79">
        <f t="shared" si="19"/>
        <v>604</v>
      </c>
      <c r="M79">
        <f t="shared" si="16"/>
        <v>61</v>
      </c>
      <c r="N79">
        <f t="shared" si="16"/>
        <v>999</v>
      </c>
      <c r="O79">
        <f t="shared" si="7"/>
        <v>100</v>
      </c>
      <c r="P79" t="str">
        <f t="shared" si="8"/>
        <v>cash,240</v>
      </c>
      <c r="Q79" t="str">
        <f t="shared" si="9"/>
        <v>prop,323,1</v>
      </c>
      <c r="R79" t="str">
        <f t="shared" si="10"/>
        <v>prop,323,1</v>
      </c>
      <c r="S79" s="7" t="str">
        <f t="shared" si="11"/>
        <v>11,116</v>
      </c>
      <c r="T79" s="7">
        <f t="shared" si="12"/>
        <v>0</v>
      </c>
      <c r="U79">
        <f t="shared" si="13"/>
        <v>20</v>
      </c>
    </row>
    <row r="80" spans="1:21">
      <c r="A80">
        <f t="shared" si="17"/>
        <v>6</v>
      </c>
      <c r="B80">
        <f t="shared" si="15"/>
        <v>10</v>
      </c>
      <c r="C80">
        <f t="shared" si="3"/>
        <v>300</v>
      </c>
      <c r="D80">
        <f t="shared" si="4"/>
        <v>45000</v>
      </c>
      <c r="E80">
        <f t="shared" si="5"/>
        <v>0.8</v>
      </c>
      <c r="F80">
        <f t="shared" si="6"/>
        <v>100</v>
      </c>
      <c r="K80" t="str">
        <f t="shared" si="18"/>
        <v>coin</v>
      </c>
      <c r="L80">
        <f t="shared" si="19"/>
        <v>611</v>
      </c>
      <c r="M80">
        <f t="shared" si="16"/>
        <v>1</v>
      </c>
      <c r="N80">
        <f t="shared" si="16"/>
        <v>20</v>
      </c>
      <c r="O80">
        <f t="shared" si="7"/>
        <v>10</v>
      </c>
      <c r="P80" t="str">
        <f t="shared" si="8"/>
        <v>coin,36000</v>
      </c>
      <c r="Q80" t="str">
        <f t="shared" si="9"/>
        <v>prop,323,1</v>
      </c>
      <c r="R80" t="str">
        <f t="shared" si="10"/>
        <v>prop,323,1</v>
      </c>
      <c r="S80" s="7">
        <f t="shared" si="11"/>
        <v>0</v>
      </c>
      <c r="T80" s="7" t="str">
        <f t="shared" si="12"/>
        <v>5,57</v>
      </c>
      <c r="U80">
        <f t="shared" si="13"/>
        <v>20</v>
      </c>
    </row>
    <row r="81" spans="1:21">
      <c r="A81">
        <f t="shared" si="17"/>
        <v>6</v>
      </c>
      <c r="B81">
        <f t="shared" si="15"/>
        <v>12</v>
      </c>
      <c r="C81">
        <f t="shared" si="3"/>
        <v>300</v>
      </c>
      <c r="D81">
        <f t="shared" si="4"/>
        <v>45000</v>
      </c>
      <c r="E81">
        <f t="shared" si="5"/>
        <v>0.8</v>
      </c>
      <c r="F81">
        <f t="shared" si="6"/>
        <v>100</v>
      </c>
      <c r="K81" t="str">
        <f t="shared" si="18"/>
        <v>coin</v>
      </c>
      <c r="L81">
        <f t="shared" si="19"/>
        <v>612</v>
      </c>
      <c r="M81">
        <f t="shared" si="16"/>
        <v>21</v>
      </c>
      <c r="N81">
        <f t="shared" si="16"/>
        <v>40</v>
      </c>
      <c r="O81">
        <f t="shared" si="7"/>
        <v>10</v>
      </c>
      <c r="P81" t="str">
        <f t="shared" si="8"/>
        <v>coin,36000</v>
      </c>
      <c r="Q81" t="str">
        <f t="shared" si="9"/>
        <v>prop,323,1</v>
      </c>
      <c r="R81" t="str">
        <f t="shared" si="10"/>
        <v>prop,323,1</v>
      </c>
      <c r="S81" s="7" t="str">
        <f t="shared" si="11"/>
        <v>5,57</v>
      </c>
      <c r="T81" s="7" t="str">
        <f t="shared" si="12"/>
        <v>8,86</v>
      </c>
      <c r="U81">
        <f t="shared" si="13"/>
        <v>20</v>
      </c>
    </row>
    <row r="82" spans="1:21">
      <c r="A82">
        <f t="shared" si="17"/>
        <v>6</v>
      </c>
      <c r="B82">
        <f t="shared" si="15"/>
        <v>14</v>
      </c>
      <c r="C82">
        <f t="shared" si="3"/>
        <v>300</v>
      </c>
      <c r="D82">
        <f t="shared" si="4"/>
        <v>45000</v>
      </c>
      <c r="E82">
        <f t="shared" si="5"/>
        <v>0.8</v>
      </c>
      <c r="F82">
        <f t="shared" si="6"/>
        <v>100</v>
      </c>
      <c r="K82" t="str">
        <f t="shared" si="18"/>
        <v>coin</v>
      </c>
      <c r="L82">
        <f t="shared" si="19"/>
        <v>613</v>
      </c>
      <c r="M82">
        <f t="shared" si="16"/>
        <v>41</v>
      </c>
      <c r="N82">
        <f t="shared" si="16"/>
        <v>60</v>
      </c>
      <c r="O82">
        <f t="shared" si="7"/>
        <v>10</v>
      </c>
      <c r="P82" t="str">
        <f t="shared" si="8"/>
        <v>coin,36000</v>
      </c>
      <c r="Q82" t="str">
        <f t="shared" si="9"/>
        <v>prop,323,1</v>
      </c>
      <c r="R82" t="str">
        <f t="shared" si="10"/>
        <v>prop,323,1</v>
      </c>
      <c r="S82" s="7" t="str">
        <f t="shared" si="11"/>
        <v>8,86</v>
      </c>
      <c r="T82" s="7" t="str">
        <f t="shared" si="12"/>
        <v>11,116</v>
      </c>
      <c r="U82">
        <f t="shared" si="13"/>
        <v>20</v>
      </c>
    </row>
    <row r="83" spans="1:21">
      <c r="A83">
        <f t="shared" si="17"/>
        <v>6</v>
      </c>
      <c r="B83">
        <f t="shared" si="15"/>
        <v>16</v>
      </c>
      <c r="C83">
        <f t="shared" si="3"/>
        <v>300</v>
      </c>
      <c r="D83">
        <f t="shared" si="4"/>
        <v>45000</v>
      </c>
      <c r="E83">
        <f t="shared" si="5"/>
        <v>0.8</v>
      </c>
      <c r="F83">
        <f t="shared" si="6"/>
        <v>100</v>
      </c>
      <c r="K83" t="str">
        <f t="shared" si="18"/>
        <v>coin</v>
      </c>
      <c r="L83">
        <f t="shared" si="19"/>
        <v>614</v>
      </c>
      <c r="M83">
        <f t="shared" si="16"/>
        <v>61</v>
      </c>
      <c r="N83">
        <f t="shared" si="16"/>
        <v>999</v>
      </c>
      <c r="O83">
        <f t="shared" si="7"/>
        <v>10</v>
      </c>
      <c r="P83" t="str">
        <f t="shared" si="8"/>
        <v>coin,36000</v>
      </c>
      <c r="Q83" t="str">
        <f t="shared" si="9"/>
        <v>prop,323,1</v>
      </c>
      <c r="R83" t="str">
        <f t="shared" si="10"/>
        <v>prop,323,1</v>
      </c>
      <c r="S83" s="7" t="str">
        <f t="shared" si="11"/>
        <v>11,116</v>
      </c>
      <c r="T83" s="7">
        <f t="shared" si="12"/>
        <v>0</v>
      </c>
      <c r="U83">
        <f t="shared" si="13"/>
        <v>20</v>
      </c>
    </row>
    <row r="84" spans="1:21">
      <c r="A84">
        <f t="shared" si="17"/>
        <v>7</v>
      </c>
      <c r="B84">
        <f t="shared" si="15"/>
        <v>10</v>
      </c>
      <c r="C84">
        <f t="shared" si="3"/>
        <v>54</v>
      </c>
      <c r="D84">
        <f t="shared" si="4"/>
        <v>8100</v>
      </c>
      <c r="E84">
        <f t="shared" si="5"/>
        <v>0.75</v>
      </c>
      <c r="F84">
        <f t="shared" si="6"/>
        <v>100</v>
      </c>
      <c r="K84" t="str">
        <f t="shared" si="18"/>
        <v>cash</v>
      </c>
      <c r="L84">
        <f t="shared" si="19"/>
        <v>701</v>
      </c>
      <c r="M84">
        <f t="shared" si="16"/>
        <v>1</v>
      </c>
      <c r="N84">
        <f t="shared" si="16"/>
        <v>20</v>
      </c>
      <c r="O84">
        <f t="shared" si="7"/>
        <v>100</v>
      </c>
      <c r="P84" t="str">
        <f t="shared" si="8"/>
        <v>cash,50</v>
      </c>
      <c r="Q84" t="str">
        <f t="shared" si="9"/>
        <v>prop,104,3</v>
      </c>
      <c r="R84" t="str">
        <f t="shared" si="10"/>
        <v>prop,104,3</v>
      </c>
      <c r="S84" s="7">
        <f t="shared" si="11"/>
        <v>0</v>
      </c>
      <c r="T84" s="7" t="str">
        <f t="shared" si="12"/>
        <v>5,57</v>
      </c>
      <c r="U84">
        <f t="shared" si="13"/>
        <v>25</v>
      </c>
    </row>
    <row r="85" spans="1:21">
      <c r="A85">
        <f t="shared" si="17"/>
        <v>7</v>
      </c>
      <c r="B85">
        <f t="shared" si="15"/>
        <v>12</v>
      </c>
      <c r="C85">
        <f t="shared" si="3"/>
        <v>54</v>
      </c>
      <c r="D85">
        <f t="shared" si="4"/>
        <v>8100</v>
      </c>
      <c r="E85">
        <f t="shared" si="5"/>
        <v>0.75</v>
      </c>
      <c r="F85">
        <f t="shared" si="6"/>
        <v>100</v>
      </c>
      <c r="K85" t="str">
        <f t="shared" si="18"/>
        <v>cash</v>
      </c>
      <c r="L85">
        <f t="shared" si="19"/>
        <v>702</v>
      </c>
      <c r="M85">
        <f t="shared" si="16"/>
        <v>21</v>
      </c>
      <c r="N85">
        <f t="shared" si="16"/>
        <v>40</v>
      </c>
      <c r="O85">
        <f t="shared" si="7"/>
        <v>100</v>
      </c>
      <c r="P85" t="str">
        <f t="shared" si="8"/>
        <v>cash,50</v>
      </c>
      <c r="Q85" t="str">
        <f t="shared" si="9"/>
        <v>prop,104,3</v>
      </c>
      <c r="R85" t="str">
        <f t="shared" si="10"/>
        <v>prop,104,3</v>
      </c>
      <c r="S85" s="7" t="str">
        <f t="shared" si="11"/>
        <v>5,57</v>
      </c>
      <c r="T85" s="7" t="str">
        <f t="shared" si="12"/>
        <v>8,86</v>
      </c>
      <c r="U85">
        <f t="shared" si="13"/>
        <v>25</v>
      </c>
    </row>
    <row r="86" spans="1:21">
      <c r="A86">
        <f t="shared" si="17"/>
        <v>7</v>
      </c>
      <c r="B86">
        <f t="shared" si="15"/>
        <v>14</v>
      </c>
      <c r="C86">
        <f t="shared" si="3"/>
        <v>54</v>
      </c>
      <c r="D86">
        <f t="shared" si="4"/>
        <v>8100</v>
      </c>
      <c r="E86">
        <f t="shared" si="5"/>
        <v>0.75</v>
      </c>
      <c r="F86">
        <f t="shared" si="6"/>
        <v>100</v>
      </c>
      <c r="K86" t="str">
        <f t="shared" si="18"/>
        <v>cash</v>
      </c>
      <c r="L86">
        <f t="shared" si="19"/>
        <v>703</v>
      </c>
      <c r="M86">
        <f t="shared" si="16"/>
        <v>41</v>
      </c>
      <c r="N86">
        <f t="shared" si="16"/>
        <v>60</v>
      </c>
      <c r="O86">
        <f t="shared" si="7"/>
        <v>100</v>
      </c>
      <c r="P86" t="str">
        <f t="shared" si="8"/>
        <v>cash,50</v>
      </c>
      <c r="Q86" t="str">
        <f t="shared" si="9"/>
        <v>prop,104,3</v>
      </c>
      <c r="R86" t="str">
        <f t="shared" si="10"/>
        <v>prop,104,3</v>
      </c>
      <c r="S86" s="7" t="str">
        <f t="shared" si="11"/>
        <v>8,86</v>
      </c>
      <c r="T86" s="7" t="str">
        <f t="shared" si="12"/>
        <v>11,116</v>
      </c>
      <c r="U86">
        <f t="shared" si="13"/>
        <v>25</v>
      </c>
    </row>
    <row r="87" spans="1:21">
      <c r="A87">
        <f t="shared" si="17"/>
        <v>7</v>
      </c>
      <c r="B87">
        <f t="shared" si="15"/>
        <v>16</v>
      </c>
      <c r="C87">
        <f t="shared" si="3"/>
        <v>54</v>
      </c>
      <c r="D87">
        <f t="shared" si="4"/>
        <v>8100</v>
      </c>
      <c r="E87">
        <f t="shared" si="5"/>
        <v>0.75</v>
      </c>
      <c r="F87">
        <f t="shared" si="6"/>
        <v>100</v>
      </c>
      <c r="K87" t="str">
        <f t="shared" si="18"/>
        <v>cash</v>
      </c>
      <c r="L87">
        <f t="shared" si="19"/>
        <v>704</v>
      </c>
      <c r="M87">
        <f t="shared" si="16"/>
        <v>61</v>
      </c>
      <c r="N87">
        <f t="shared" si="16"/>
        <v>999</v>
      </c>
      <c r="O87">
        <f t="shared" si="7"/>
        <v>100</v>
      </c>
      <c r="P87" t="str">
        <f t="shared" si="8"/>
        <v>cash,50</v>
      </c>
      <c r="Q87" t="str">
        <f t="shared" si="9"/>
        <v>prop,104,3</v>
      </c>
      <c r="R87" t="str">
        <f t="shared" si="10"/>
        <v>prop,104,3</v>
      </c>
      <c r="S87" s="7" t="str">
        <f t="shared" si="11"/>
        <v>11,116</v>
      </c>
      <c r="T87" s="7">
        <f t="shared" si="12"/>
        <v>0</v>
      </c>
      <c r="U87">
        <f t="shared" si="13"/>
        <v>25</v>
      </c>
    </row>
    <row r="88" spans="1:21">
      <c r="A88">
        <f t="shared" si="17"/>
        <v>7</v>
      </c>
      <c r="B88">
        <f t="shared" si="15"/>
        <v>10</v>
      </c>
      <c r="C88">
        <f t="shared" si="3"/>
        <v>54</v>
      </c>
      <c r="D88">
        <f t="shared" si="4"/>
        <v>8100</v>
      </c>
      <c r="E88">
        <f t="shared" si="5"/>
        <v>0.75</v>
      </c>
      <c r="F88">
        <f t="shared" si="6"/>
        <v>100</v>
      </c>
      <c r="K88" t="str">
        <f t="shared" si="18"/>
        <v>coin</v>
      </c>
      <c r="L88">
        <f t="shared" si="19"/>
        <v>711</v>
      </c>
      <c r="M88">
        <f t="shared" si="16"/>
        <v>1</v>
      </c>
      <c r="N88">
        <f t="shared" si="16"/>
        <v>20</v>
      </c>
      <c r="O88">
        <f t="shared" si="7"/>
        <v>10</v>
      </c>
      <c r="P88" t="str">
        <f t="shared" si="8"/>
        <v>coin,6500</v>
      </c>
      <c r="Q88" t="str">
        <f t="shared" si="9"/>
        <v>prop,104,3</v>
      </c>
      <c r="R88" t="str">
        <f t="shared" si="10"/>
        <v>prop,104,3</v>
      </c>
      <c r="S88" s="7">
        <f t="shared" si="11"/>
        <v>0</v>
      </c>
      <c r="T88" s="7" t="str">
        <f t="shared" si="12"/>
        <v>5,57</v>
      </c>
      <c r="U88">
        <f t="shared" si="13"/>
        <v>25</v>
      </c>
    </row>
    <row r="89" spans="1:21">
      <c r="A89">
        <f t="shared" si="17"/>
        <v>7</v>
      </c>
      <c r="B89">
        <f t="shared" si="15"/>
        <v>12</v>
      </c>
      <c r="C89">
        <f t="shared" si="3"/>
        <v>54</v>
      </c>
      <c r="D89">
        <f t="shared" si="4"/>
        <v>8100</v>
      </c>
      <c r="E89">
        <f t="shared" si="5"/>
        <v>0.75</v>
      </c>
      <c r="F89">
        <f t="shared" si="6"/>
        <v>100</v>
      </c>
      <c r="K89" t="str">
        <f t="shared" si="18"/>
        <v>coin</v>
      </c>
      <c r="L89">
        <f t="shared" si="19"/>
        <v>712</v>
      </c>
      <c r="M89">
        <f t="shared" si="16"/>
        <v>21</v>
      </c>
      <c r="N89">
        <f t="shared" si="16"/>
        <v>40</v>
      </c>
      <c r="O89">
        <f t="shared" si="7"/>
        <v>10</v>
      </c>
      <c r="P89" t="str">
        <f t="shared" si="8"/>
        <v>coin,6500</v>
      </c>
      <c r="Q89" t="str">
        <f t="shared" si="9"/>
        <v>prop,104,3</v>
      </c>
      <c r="R89" t="str">
        <f t="shared" si="10"/>
        <v>prop,104,3</v>
      </c>
      <c r="S89" s="7" t="str">
        <f t="shared" si="11"/>
        <v>5,57</v>
      </c>
      <c r="T89" s="7" t="str">
        <f t="shared" si="12"/>
        <v>8,86</v>
      </c>
      <c r="U89">
        <f t="shared" si="13"/>
        <v>25</v>
      </c>
    </row>
    <row r="90" spans="1:21">
      <c r="A90">
        <f t="shared" si="17"/>
        <v>7</v>
      </c>
      <c r="B90">
        <f t="shared" si="15"/>
        <v>14</v>
      </c>
      <c r="C90">
        <f t="shared" si="3"/>
        <v>54</v>
      </c>
      <c r="D90">
        <f t="shared" si="4"/>
        <v>8100</v>
      </c>
      <c r="E90">
        <f t="shared" si="5"/>
        <v>0.75</v>
      </c>
      <c r="F90">
        <f t="shared" si="6"/>
        <v>100</v>
      </c>
      <c r="K90" t="str">
        <f t="shared" si="18"/>
        <v>coin</v>
      </c>
      <c r="L90">
        <f t="shared" si="19"/>
        <v>713</v>
      </c>
      <c r="M90">
        <f t="shared" si="16"/>
        <v>41</v>
      </c>
      <c r="N90">
        <f t="shared" si="16"/>
        <v>60</v>
      </c>
      <c r="O90">
        <f t="shared" si="7"/>
        <v>10</v>
      </c>
      <c r="P90" t="str">
        <f t="shared" si="8"/>
        <v>coin,6500</v>
      </c>
      <c r="Q90" t="str">
        <f t="shared" si="9"/>
        <v>prop,104,3</v>
      </c>
      <c r="R90" t="str">
        <f t="shared" si="10"/>
        <v>prop,104,3</v>
      </c>
      <c r="S90" s="7" t="str">
        <f t="shared" si="11"/>
        <v>8,86</v>
      </c>
      <c r="T90" s="7" t="str">
        <f t="shared" si="12"/>
        <v>11,116</v>
      </c>
      <c r="U90">
        <f t="shared" si="13"/>
        <v>25</v>
      </c>
    </row>
    <row r="91" spans="1:21">
      <c r="A91">
        <f t="shared" si="17"/>
        <v>7</v>
      </c>
      <c r="B91">
        <f t="shared" si="15"/>
        <v>16</v>
      </c>
      <c r="C91">
        <f t="shared" si="3"/>
        <v>54</v>
      </c>
      <c r="D91">
        <f t="shared" si="4"/>
        <v>8100</v>
      </c>
      <c r="E91">
        <f t="shared" si="5"/>
        <v>0.75</v>
      </c>
      <c r="F91">
        <f t="shared" si="6"/>
        <v>100</v>
      </c>
      <c r="K91" t="str">
        <f t="shared" si="18"/>
        <v>coin</v>
      </c>
      <c r="L91">
        <f t="shared" si="19"/>
        <v>714</v>
      </c>
      <c r="M91">
        <f t="shared" si="16"/>
        <v>61</v>
      </c>
      <c r="N91">
        <f t="shared" si="16"/>
        <v>999</v>
      </c>
      <c r="O91">
        <f t="shared" si="7"/>
        <v>10</v>
      </c>
      <c r="P91" t="str">
        <f t="shared" si="8"/>
        <v>coin,6500</v>
      </c>
      <c r="Q91" t="str">
        <f t="shared" si="9"/>
        <v>prop,104,3</v>
      </c>
      <c r="R91" t="str">
        <f t="shared" si="10"/>
        <v>prop,104,3</v>
      </c>
      <c r="S91" s="7" t="str">
        <f t="shared" si="11"/>
        <v>11,116</v>
      </c>
      <c r="T91" s="7">
        <f t="shared" si="12"/>
        <v>0</v>
      </c>
      <c r="U91">
        <f t="shared" si="13"/>
        <v>25</v>
      </c>
    </row>
    <row r="92" spans="1:21">
      <c r="A92">
        <f t="shared" si="17"/>
        <v>8</v>
      </c>
      <c r="B92">
        <f t="shared" si="15"/>
        <v>10</v>
      </c>
      <c r="C92">
        <f t="shared" si="3"/>
        <v>120</v>
      </c>
      <c r="D92">
        <f t="shared" si="4"/>
        <v>18000</v>
      </c>
      <c r="E92">
        <f t="shared" si="5"/>
        <v>0.75</v>
      </c>
      <c r="F92">
        <f t="shared" si="6"/>
        <v>50</v>
      </c>
      <c r="K92" t="str">
        <f t="shared" si="18"/>
        <v>cash</v>
      </c>
      <c r="L92">
        <f t="shared" si="19"/>
        <v>801</v>
      </c>
      <c r="M92">
        <f t="shared" si="16"/>
        <v>1</v>
      </c>
      <c r="N92">
        <f t="shared" si="16"/>
        <v>20</v>
      </c>
      <c r="O92">
        <f t="shared" si="7"/>
        <v>50</v>
      </c>
      <c r="P92" t="str">
        <f t="shared" si="8"/>
        <v>cash,90</v>
      </c>
      <c r="Q92" t="str">
        <f t="shared" si="9"/>
        <v>prop,105,2</v>
      </c>
      <c r="R92" t="str">
        <f t="shared" si="10"/>
        <v>prop,105,2</v>
      </c>
      <c r="S92" s="7">
        <f t="shared" si="11"/>
        <v>0</v>
      </c>
      <c r="T92" s="7" t="str">
        <f t="shared" si="12"/>
        <v>5,57</v>
      </c>
      <c r="U92">
        <f t="shared" si="13"/>
        <v>25</v>
      </c>
    </row>
    <row r="93" spans="1:21">
      <c r="A93">
        <f t="shared" si="17"/>
        <v>8</v>
      </c>
      <c r="B93">
        <f t="shared" si="15"/>
        <v>12</v>
      </c>
      <c r="C93">
        <f t="shared" si="3"/>
        <v>120</v>
      </c>
      <c r="D93">
        <f t="shared" si="4"/>
        <v>18000</v>
      </c>
      <c r="E93">
        <f t="shared" si="5"/>
        <v>0.75</v>
      </c>
      <c r="F93">
        <f t="shared" si="6"/>
        <v>75</v>
      </c>
      <c r="K93" t="str">
        <f t="shared" si="18"/>
        <v>cash</v>
      </c>
      <c r="L93">
        <f t="shared" si="19"/>
        <v>802</v>
      </c>
      <c r="M93">
        <f t="shared" si="16"/>
        <v>21</v>
      </c>
      <c r="N93">
        <f t="shared" si="16"/>
        <v>40</v>
      </c>
      <c r="O93">
        <f t="shared" si="7"/>
        <v>75</v>
      </c>
      <c r="P93" t="str">
        <f t="shared" si="8"/>
        <v>cash,90</v>
      </c>
      <c r="Q93" t="str">
        <f t="shared" si="9"/>
        <v>prop,105,2</v>
      </c>
      <c r="R93" t="str">
        <f t="shared" si="10"/>
        <v>prop,105,2</v>
      </c>
      <c r="S93" s="7" t="str">
        <f t="shared" si="11"/>
        <v>5,57</v>
      </c>
      <c r="T93" s="7" t="str">
        <f t="shared" si="12"/>
        <v>8,86</v>
      </c>
      <c r="U93">
        <f t="shared" si="13"/>
        <v>25</v>
      </c>
    </row>
    <row r="94" spans="1:21">
      <c r="A94">
        <f t="shared" si="17"/>
        <v>8</v>
      </c>
      <c r="B94">
        <f t="shared" si="15"/>
        <v>14</v>
      </c>
      <c r="C94">
        <f t="shared" si="3"/>
        <v>120</v>
      </c>
      <c r="D94">
        <f t="shared" si="4"/>
        <v>18000</v>
      </c>
      <c r="E94">
        <f t="shared" si="5"/>
        <v>0.75</v>
      </c>
      <c r="F94">
        <f t="shared" si="6"/>
        <v>100</v>
      </c>
      <c r="K94" t="str">
        <f t="shared" si="18"/>
        <v>cash</v>
      </c>
      <c r="L94">
        <f t="shared" si="19"/>
        <v>803</v>
      </c>
      <c r="M94">
        <f t="shared" si="16"/>
        <v>41</v>
      </c>
      <c r="N94">
        <f t="shared" si="16"/>
        <v>60</v>
      </c>
      <c r="O94">
        <f t="shared" si="7"/>
        <v>100</v>
      </c>
      <c r="P94" t="str">
        <f t="shared" si="8"/>
        <v>cash,90</v>
      </c>
      <c r="Q94" t="str">
        <f t="shared" si="9"/>
        <v>prop,105,2</v>
      </c>
      <c r="R94" t="str">
        <f t="shared" si="10"/>
        <v>prop,105,2</v>
      </c>
      <c r="S94" s="7" t="str">
        <f t="shared" si="11"/>
        <v>8,86</v>
      </c>
      <c r="T94" s="7" t="str">
        <f t="shared" si="12"/>
        <v>11,116</v>
      </c>
      <c r="U94">
        <f t="shared" si="13"/>
        <v>25</v>
      </c>
    </row>
    <row r="95" spans="1:21">
      <c r="A95">
        <f t="shared" si="17"/>
        <v>8</v>
      </c>
      <c r="B95">
        <f t="shared" si="15"/>
        <v>16</v>
      </c>
      <c r="C95">
        <f t="shared" si="3"/>
        <v>120</v>
      </c>
      <c r="D95">
        <f t="shared" si="4"/>
        <v>18000</v>
      </c>
      <c r="E95">
        <f t="shared" si="5"/>
        <v>0.75</v>
      </c>
      <c r="F95">
        <f t="shared" si="6"/>
        <v>100</v>
      </c>
      <c r="K95" t="str">
        <f t="shared" si="18"/>
        <v>cash</v>
      </c>
      <c r="L95">
        <f t="shared" si="19"/>
        <v>804</v>
      </c>
      <c r="M95">
        <f t="shared" si="16"/>
        <v>61</v>
      </c>
      <c r="N95">
        <f t="shared" si="16"/>
        <v>999</v>
      </c>
      <c r="O95">
        <f t="shared" si="7"/>
        <v>100</v>
      </c>
      <c r="P95" t="str">
        <f t="shared" si="8"/>
        <v>cash,90</v>
      </c>
      <c r="Q95" t="str">
        <f t="shared" si="9"/>
        <v>prop,105,2</v>
      </c>
      <c r="R95" t="str">
        <f t="shared" si="10"/>
        <v>prop,105,2</v>
      </c>
      <c r="S95" s="7" t="str">
        <f t="shared" si="11"/>
        <v>11,116</v>
      </c>
      <c r="T95" s="7">
        <f t="shared" si="12"/>
        <v>0</v>
      </c>
      <c r="U95">
        <f t="shared" si="13"/>
        <v>25</v>
      </c>
    </row>
    <row r="96" spans="1:21">
      <c r="A96">
        <f t="shared" si="17"/>
        <v>8</v>
      </c>
      <c r="B96">
        <f t="shared" si="15"/>
        <v>10</v>
      </c>
      <c r="C96">
        <f t="shared" si="3"/>
        <v>120</v>
      </c>
      <c r="D96">
        <f t="shared" si="4"/>
        <v>18000</v>
      </c>
      <c r="E96">
        <f t="shared" si="5"/>
        <v>0.75</v>
      </c>
      <c r="F96">
        <f t="shared" si="6"/>
        <v>50</v>
      </c>
      <c r="K96" t="str">
        <f t="shared" si="18"/>
        <v>coin</v>
      </c>
      <c r="L96">
        <f t="shared" si="19"/>
        <v>811</v>
      </c>
      <c r="M96">
        <f t="shared" si="16"/>
        <v>1</v>
      </c>
      <c r="N96">
        <f t="shared" si="16"/>
        <v>20</v>
      </c>
      <c r="O96">
        <f t="shared" si="7"/>
        <v>5</v>
      </c>
      <c r="P96" t="str">
        <f t="shared" si="8"/>
        <v>coin,13500</v>
      </c>
      <c r="Q96" t="str">
        <f t="shared" si="9"/>
        <v>prop,105,2</v>
      </c>
      <c r="R96" t="str">
        <f t="shared" si="10"/>
        <v>prop,105,2</v>
      </c>
      <c r="S96" s="7">
        <f t="shared" si="11"/>
        <v>0</v>
      </c>
      <c r="T96" s="7" t="str">
        <f t="shared" si="12"/>
        <v>5,57</v>
      </c>
      <c r="U96">
        <f t="shared" si="13"/>
        <v>25</v>
      </c>
    </row>
    <row r="97" spans="1:21">
      <c r="A97">
        <f t="shared" si="17"/>
        <v>8</v>
      </c>
      <c r="B97">
        <f t="shared" si="15"/>
        <v>12</v>
      </c>
      <c r="C97">
        <f t="shared" si="3"/>
        <v>120</v>
      </c>
      <c r="D97">
        <f t="shared" si="4"/>
        <v>18000</v>
      </c>
      <c r="E97">
        <f t="shared" si="5"/>
        <v>0.75</v>
      </c>
      <c r="F97">
        <f t="shared" si="6"/>
        <v>75</v>
      </c>
      <c r="K97" t="str">
        <f t="shared" si="18"/>
        <v>coin</v>
      </c>
      <c r="L97">
        <f t="shared" si="19"/>
        <v>812</v>
      </c>
      <c r="M97">
        <f t="shared" si="16"/>
        <v>21</v>
      </c>
      <c r="N97">
        <f t="shared" si="16"/>
        <v>40</v>
      </c>
      <c r="O97">
        <f t="shared" si="7"/>
        <v>8</v>
      </c>
      <c r="P97" t="str">
        <f t="shared" si="8"/>
        <v>coin,13500</v>
      </c>
      <c r="Q97" t="str">
        <f t="shared" si="9"/>
        <v>prop,105,2</v>
      </c>
      <c r="R97" t="str">
        <f t="shared" si="10"/>
        <v>prop,105,2</v>
      </c>
      <c r="S97" s="7" t="str">
        <f t="shared" si="11"/>
        <v>5,57</v>
      </c>
      <c r="T97" s="7" t="str">
        <f t="shared" si="12"/>
        <v>8,86</v>
      </c>
      <c r="U97">
        <f t="shared" si="13"/>
        <v>25</v>
      </c>
    </row>
    <row r="98" spans="1:21">
      <c r="A98">
        <f t="shared" si="17"/>
        <v>8</v>
      </c>
      <c r="B98">
        <f t="shared" si="15"/>
        <v>14</v>
      </c>
      <c r="C98">
        <f t="shared" si="3"/>
        <v>120</v>
      </c>
      <c r="D98">
        <f t="shared" si="4"/>
        <v>18000</v>
      </c>
      <c r="E98">
        <f t="shared" si="5"/>
        <v>0.75</v>
      </c>
      <c r="F98">
        <f t="shared" si="6"/>
        <v>100</v>
      </c>
      <c r="K98" t="str">
        <f t="shared" si="18"/>
        <v>coin</v>
      </c>
      <c r="L98">
        <f t="shared" si="19"/>
        <v>813</v>
      </c>
      <c r="M98">
        <f t="shared" si="16"/>
        <v>41</v>
      </c>
      <c r="N98">
        <f t="shared" si="16"/>
        <v>60</v>
      </c>
      <c r="O98">
        <f t="shared" si="7"/>
        <v>10</v>
      </c>
      <c r="P98" t="str">
        <f t="shared" si="8"/>
        <v>coin,13500</v>
      </c>
      <c r="Q98" t="str">
        <f t="shared" si="9"/>
        <v>prop,105,2</v>
      </c>
      <c r="R98" t="str">
        <f t="shared" si="10"/>
        <v>prop,105,2</v>
      </c>
      <c r="S98" s="7" t="str">
        <f t="shared" si="11"/>
        <v>8,86</v>
      </c>
      <c r="T98" s="7" t="str">
        <f t="shared" si="12"/>
        <v>11,116</v>
      </c>
      <c r="U98">
        <f t="shared" si="13"/>
        <v>25</v>
      </c>
    </row>
    <row r="99" spans="1:21">
      <c r="A99">
        <f t="shared" si="17"/>
        <v>8</v>
      </c>
      <c r="B99">
        <f t="shared" si="15"/>
        <v>16</v>
      </c>
      <c r="C99">
        <f t="shared" si="3"/>
        <v>120</v>
      </c>
      <c r="D99">
        <f t="shared" si="4"/>
        <v>18000</v>
      </c>
      <c r="E99">
        <f t="shared" si="5"/>
        <v>0.75</v>
      </c>
      <c r="F99">
        <f t="shared" si="6"/>
        <v>100</v>
      </c>
      <c r="K99" t="str">
        <f t="shared" si="18"/>
        <v>coin</v>
      </c>
      <c r="L99">
        <f t="shared" si="19"/>
        <v>814</v>
      </c>
      <c r="M99">
        <f t="shared" si="16"/>
        <v>61</v>
      </c>
      <c r="N99">
        <f t="shared" si="16"/>
        <v>999</v>
      </c>
      <c r="O99">
        <f t="shared" si="7"/>
        <v>10</v>
      </c>
      <c r="P99" t="str">
        <f t="shared" si="8"/>
        <v>coin,13500</v>
      </c>
      <c r="Q99" t="str">
        <f t="shared" si="9"/>
        <v>prop,105,2</v>
      </c>
      <c r="R99" t="str">
        <f t="shared" si="10"/>
        <v>prop,105,2</v>
      </c>
      <c r="S99" s="7" t="str">
        <f t="shared" si="11"/>
        <v>11,116</v>
      </c>
      <c r="T99" s="7">
        <f t="shared" si="12"/>
        <v>0</v>
      </c>
      <c r="U99">
        <f t="shared" si="13"/>
        <v>25</v>
      </c>
    </row>
    <row r="100" spans="1:21">
      <c r="A100">
        <f t="shared" si="17"/>
        <v>9</v>
      </c>
      <c r="B100">
        <f t="shared" si="15"/>
        <v>10</v>
      </c>
      <c r="C100">
        <f t="shared" si="3"/>
        <v>180</v>
      </c>
      <c r="D100">
        <f t="shared" si="4"/>
        <v>27000</v>
      </c>
      <c r="E100">
        <f t="shared" si="5"/>
        <v>0.75</v>
      </c>
      <c r="F100">
        <f t="shared" si="6"/>
        <v>0</v>
      </c>
      <c r="K100" t="str">
        <f t="shared" si="18"/>
        <v>cash</v>
      </c>
      <c r="L100">
        <f t="shared" si="19"/>
        <v>901</v>
      </c>
      <c r="M100">
        <f t="shared" si="16"/>
        <v>1</v>
      </c>
      <c r="N100">
        <f t="shared" si="16"/>
        <v>20</v>
      </c>
      <c r="O100">
        <f t="shared" si="7"/>
        <v>0</v>
      </c>
      <c r="P100" t="str">
        <f t="shared" si="8"/>
        <v>cash,140</v>
      </c>
      <c r="Q100" t="str">
        <f t="shared" si="9"/>
        <v>prop,106,1</v>
      </c>
      <c r="R100" t="str">
        <f t="shared" si="10"/>
        <v>prop,106,1</v>
      </c>
      <c r="S100" s="7">
        <f t="shared" si="11"/>
        <v>0</v>
      </c>
      <c r="T100" s="7" t="str">
        <f t="shared" si="12"/>
        <v>5,57</v>
      </c>
      <c r="U100">
        <f t="shared" si="13"/>
        <v>25</v>
      </c>
    </row>
    <row r="101" spans="1:21">
      <c r="A101">
        <f t="shared" si="17"/>
        <v>9</v>
      </c>
      <c r="B101">
        <f t="shared" si="15"/>
        <v>12</v>
      </c>
      <c r="C101">
        <f t="shared" ref="C101:C147" si="20">VLOOKUP(A101,$A$2:$T$28,8,0)</f>
        <v>180</v>
      </c>
      <c r="D101">
        <f t="shared" ref="D101:D164" si="21">C101*150</f>
        <v>27000</v>
      </c>
      <c r="E101">
        <f t="shared" ref="E101:E164" si="22">VLOOKUP(A101,$A$2:$S$29,VLOOKUP(M101,$H$36:$I$40,2,0),0)</f>
        <v>0.75</v>
      </c>
      <c r="F101">
        <f t="shared" ref="F101:F147" si="23">VLOOKUP(A101,$A$2:$S$28,VLOOKUP(M101,$H$36:$I$40,2,0)+1,0)</f>
        <v>10</v>
      </c>
      <c r="K101" t="str">
        <f t="shared" si="18"/>
        <v>cash</v>
      </c>
      <c r="L101">
        <f t="shared" si="19"/>
        <v>902</v>
      </c>
      <c r="M101">
        <f t="shared" si="16"/>
        <v>21</v>
      </c>
      <c r="N101">
        <f t="shared" si="16"/>
        <v>40</v>
      </c>
      <c r="O101">
        <f t="shared" ref="O101:O147" si="24">IF(K101="cash",F101,CEILING(F101*0.1,1))</f>
        <v>10</v>
      </c>
      <c r="P101" t="str">
        <f t="shared" ref="P101:P147" si="25">K101&amp;","&amp;IF(K101="cash",CEILING(C101*E101,10),CEILING(D101*E101,500))</f>
        <v>cash,140</v>
      </c>
      <c r="Q101" t="str">
        <f t="shared" ref="Q101:Q164" si="26">VLOOKUP(A101,$A$2:$S$29,18,0)</f>
        <v>prop,106,1</v>
      </c>
      <c r="R101" t="str">
        <f t="shared" ref="R101:R147" si="27">VLOOKUP(A101,$A$2:$S$28,19,0)</f>
        <v>prop,106,1</v>
      </c>
      <c r="S101" s="7" t="str">
        <f t="shared" ref="S101:S164" si="28">VLOOKUP(M101,$V$34:$W$37,2,0)</f>
        <v>5,57</v>
      </c>
      <c r="T101" s="7" t="str">
        <f t="shared" ref="T101:T164" si="29">VLOOKUP(N101,$X$34:$Y$37,2,0)</f>
        <v>8,86</v>
      </c>
      <c r="U101">
        <f t="shared" ref="U101:U164" si="30">100-E101*100</f>
        <v>25</v>
      </c>
    </row>
    <row r="102" spans="1:21">
      <c r="A102">
        <f t="shared" si="17"/>
        <v>9</v>
      </c>
      <c r="B102">
        <f t="shared" si="15"/>
        <v>14</v>
      </c>
      <c r="C102">
        <f t="shared" si="20"/>
        <v>180</v>
      </c>
      <c r="D102">
        <f t="shared" si="21"/>
        <v>27000</v>
      </c>
      <c r="E102">
        <f t="shared" si="22"/>
        <v>0.75</v>
      </c>
      <c r="F102">
        <f t="shared" si="23"/>
        <v>50</v>
      </c>
      <c r="K102" t="str">
        <f t="shared" si="18"/>
        <v>cash</v>
      </c>
      <c r="L102">
        <f t="shared" si="19"/>
        <v>903</v>
      </c>
      <c r="M102">
        <f t="shared" si="16"/>
        <v>41</v>
      </c>
      <c r="N102">
        <f t="shared" si="16"/>
        <v>60</v>
      </c>
      <c r="O102">
        <f t="shared" si="24"/>
        <v>50</v>
      </c>
      <c r="P102" t="str">
        <f t="shared" si="25"/>
        <v>cash,140</v>
      </c>
      <c r="Q102" t="str">
        <f t="shared" si="26"/>
        <v>prop,106,1</v>
      </c>
      <c r="R102" t="str">
        <f t="shared" si="27"/>
        <v>prop,106,1</v>
      </c>
      <c r="S102" s="7" t="str">
        <f t="shared" si="28"/>
        <v>8,86</v>
      </c>
      <c r="T102" s="7" t="str">
        <f t="shared" si="29"/>
        <v>11,116</v>
      </c>
      <c r="U102">
        <f t="shared" si="30"/>
        <v>25</v>
      </c>
    </row>
    <row r="103" spans="1:21">
      <c r="A103">
        <f t="shared" si="17"/>
        <v>9</v>
      </c>
      <c r="B103">
        <f t="shared" si="15"/>
        <v>16</v>
      </c>
      <c r="C103">
        <f t="shared" si="20"/>
        <v>180</v>
      </c>
      <c r="D103">
        <f t="shared" si="21"/>
        <v>27000</v>
      </c>
      <c r="E103">
        <f t="shared" si="22"/>
        <v>0.75</v>
      </c>
      <c r="F103">
        <f t="shared" si="23"/>
        <v>100</v>
      </c>
      <c r="K103" t="str">
        <f t="shared" si="18"/>
        <v>cash</v>
      </c>
      <c r="L103">
        <f t="shared" si="19"/>
        <v>904</v>
      </c>
      <c r="M103">
        <f t="shared" si="16"/>
        <v>61</v>
      </c>
      <c r="N103">
        <f t="shared" si="16"/>
        <v>999</v>
      </c>
      <c r="O103">
        <f t="shared" si="24"/>
        <v>100</v>
      </c>
      <c r="P103" t="str">
        <f t="shared" si="25"/>
        <v>cash,140</v>
      </c>
      <c r="Q103" t="str">
        <f t="shared" si="26"/>
        <v>prop,106,1</v>
      </c>
      <c r="R103" t="str">
        <f t="shared" si="27"/>
        <v>prop,106,1</v>
      </c>
      <c r="S103" s="7" t="str">
        <f t="shared" si="28"/>
        <v>11,116</v>
      </c>
      <c r="T103" s="7">
        <f t="shared" si="29"/>
        <v>0</v>
      </c>
      <c r="U103">
        <f t="shared" si="30"/>
        <v>25</v>
      </c>
    </row>
    <row r="104" spans="1:21">
      <c r="A104">
        <f t="shared" si="17"/>
        <v>9</v>
      </c>
      <c r="B104">
        <f t="shared" si="15"/>
        <v>10</v>
      </c>
      <c r="C104">
        <f t="shared" si="20"/>
        <v>180</v>
      </c>
      <c r="D104">
        <f t="shared" si="21"/>
        <v>27000</v>
      </c>
      <c r="E104">
        <f t="shared" si="22"/>
        <v>0.75</v>
      </c>
      <c r="F104">
        <f t="shared" si="23"/>
        <v>0</v>
      </c>
      <c r="K104" t="str">
        <f t="shared" si="18"/>
        <v>coin</v>
      </c>
      <c r="L104">
        <f t="shared" si="19"/>
        <v>911</v>
      </c>
      <c r="M104">
        <f t="shared" si="16"/>
        <v>1</v>
      </c>
      <c r="N104">
        <f t="shared" si="16"/>
        <v>20</v>
      </c>
      <c r="O104">
        <f t="shared" si="24"/>
        <v>0</v>
      </c>
      <c r="P104" t="str">
        <f t="shared" si="25"/>
        <v>coin,20500</v>
      </c>
      <c r="Q104" t="str">
        <f t="shared" si="26"/>
        <v>prop,106,1</v>
      </c>
      <c r="R104" t="str">
        <f t="shared" si="27"/>
        <v>prop,106,1</v>
      </c>
      <c r="S104" s="7">
        <f t="shared" si="28"/>
        <v>0</v>
      </c>
      <c r="T104" s="7" t="str">
        <f t="shared" si="29"/>
        <v>5,57</v>
      </c>
      <c r="U104">
        <f t="shared" si="30"/>
        <v>25</v>
      </c>
    </row>
    <row r="105" spans="1:21">
      <c r="A105">
        <f t="shared" si="17"/>
        <v>9</v>
      </c>
      <c r="B105">
        <f t="shared" ref="B105:B168" si="31">B101</f>
        <v>12</v>
      </c>
      <c r="C105">
        <f t="shared" si="20"/>
        <v>180</v>
      </c>
      <c r="D105">
        <f t="shared" si="21"/>
        <v>27000</v>
      </c>
      <c r="E105">
        <f t="shared" si="22"/>
        <v>0.75</v>
      </c>
      <c r="F105">
        <f t="shared" si="23"/>
        <v>10</v>
      </c>
      <c r="K105" t="str">
        <f t="shared" si="18"/>
        <v>coin</v>
      </c>
      <c r="L105">
        <f t="shared" si="19"/>
        <v>912</v>
      </c>
      <c r="M105">
        <f t="shared" ref="M105:N168" si="32">M101</f>
        <v>21</v>
      </c>
      <c r="N105">
        <f t="shared" si="32"/>
        <v>40</v>
      </c>
      <c r="O105">
        <f t="shared" si="24"/>
        <v>1</v>
      </c>
      <c r="P105" t="str">
        <f t="shared" si="25"/>
        <v>coin,20500</v>
      </c>
      <c r="Q105" t="str">
        <f t="shared" si="26"/>
        <v>prop,106,1</v>
      </c>
      <c r="R105" t="str">
        <f t="shared" si="27"/>
        <v>prop,106,1</v>
      </c>
      <c r="S105" s="7" t="str">
        <f t="shared" si="28"/>
        <v>5,57</v>
      </c>
      <c r="T105" s="7" t="str">
        <f t="shared" si="29"/>
        <v>8,86</v>
      </c>
      <c r="U105">
        <f t="shared" si="30"/>
        <v>25</v>
      </c>
    </row>
    <row r="106" spans="1:21">
      <c r="A106">
        <f t="shared" si="17"/>
        <v>9</v>
      </c>
      <c r="B106">
        <f t="shared" si="31"/>
        <v>14</v>
      </c>
      <c r="C106">
        <f t="shared" si="20"/>
        <v>180</v>
      </c>
      <c r="D106">
        <f t="shared" si="21"/>
        <v>27000</v>
      </c>
      <c r="E106">
        <f t="shared" si="22"/>
        <v>0.75</v>
      </c>
      <c r="F106">
        <f t="shared" si="23"/>
        <v>50</v>
      </c>
      <c r="K106" t="str">
        <f t="shared" si="18"/>
        <v>coin</v>
      </c>
      <c r="L106">
        <f t="shared" si="19"/>
        <v>913</v>
      </c>
      <c r="M106">
        <f t="shared" si="32"/>
        <v>41</v>
      </c>
      <c r="N106">
        <f t="shared" si="32"/>
        <v>60</v>
      </c>
      <c r="O106">
        <f t="shared" si="24"/>
        <v>5</v>
      </c>
      <c r="P106" t="str">
        <f t="shared" si="25"/>
        <v>coin,20500</v>
      </c>
      <c r="Q106" t="str">
        <f t="shared" si="26"/>
        <v>prop,106,1</v>
      </c>
      <c r="R106" t="str">
        <f t="shared" si="27"/>
        <v>prop,106,1</v>
      </c>
      <c r="S106" s="7" t="str">
        <f t="shared" si="28"/>
        <v>8,86</v>
      </c>
      <c r="T106" s="7" t="str">
        <f t="shared" si="29"/>
        <v>11,116</v>
      </c>
      <c r="U106">
        <f t="shared" si="30"/>
        <v>25</v>
      </c>
    </row>
    <row r="107" spans="1:21">
      <c r="A107">
        <f t="shared" si="17"/>
        <v>9</v>
      </c>
      <c r="B107">
        <f t="shared" si="31"/>
        <v>16</v>
      </c>
      <c r="C107">
        <f t="shared" si="20"/>
        <v>180</v>
      </c>
      <c r="D107">
        <f t="shared" si="21"/>
        <v>27000</v>
      </c>
      <c r="E107">
        <f t="shared" si="22"/>
        <v>0.75</v>
      </c>
      <c r="F107">
        <f t="shared" si="23"/>
        <v>100</v>
      </c>
      <c r="K107" t="str">
        <f t="shared" si="18"/>
        <v>coin</v>
      </c>
      <c r="L107">
        <f t="shared" si="19"/>
        <v>914</v>
      </c>
      <c r="M107">
        <f t="shared" si="32"/>
        <v>61</v>
      </c>
      <c r="N107">
        <f t="shared" si="32"/>
        <v>999</v>
      </c>
      <c r="O107">
        <f t="shared" si="24"/>
        <v>10</v>
      </c>
      <c r="P107" t="str">
        <f t="shared" si="25"/>
        <v>coin,20500</v>
      </c>
      <c r="Q107" t="str">
        <f t="shared" si="26"/>
        <v>prop,106,1</v>
      </c>
      <c r="R107" t="str">
        <f t="shared" si="27"/>
        <v>prop,106,1</v>
      </c>
      <c r="S107" s="7" t="str">
        <f t="shared" si="28"/>
        <v>11,116</v>
      </c>
      <c r="T107" s="7">
        <f t="shared" si="29"/>
        <v>0</v>
      </c>
      <c r="U107">
        <f t="shared" si="30"/>
        <v>25</v>
      </c>
    </row>
    <row r="108" spans="1:21">
      <c r="A108">
        <f t="shared" si="17"/>
        <v>10</v>
      </c>
      <c r="B108">
        <f t="shared" si="31"/>
        <v>10</v>
      </c>
      <c r="C108">
        <f t="shared" si="20"/>
        <v>280</v>
      </c>
      <c r="D108">
        <f t="shared" si="21"/>
        <v>42000</v>
      </c>
      <c r="E108">
        <f t="shared" si="22"/>
        <v>0.75</v>
      </c>
      <c r="F108">
        <f t="shared" si="23"/>
        <v>100</v>
      </c>
      <c r="K108" t="str">
        <f t="shared" si="18"/>
        <v>cash</v>
      </c>
      <c r="L108">
        <f t="shared" si="19"/>
        <v>1001</v>
      </c>
      <c r="M108">
        <f t="shared" si="32"/>
        <v>1</v>
      </c>
      <c r="N108">
        <f t="shared" si="32"/>
        <v>20</v>
      </c>
      <c r="O108">
        <f t="shared" si="24"/>
        <v>100</v>
      </c>
      <c r="P108" t="str">
        <f t="shared" si="25"/>
        <v>cash,210</v>
      </c>
      <c r="Q108" t="str">
        <f t="shared" si="26"/>
        <v>prop,702,1</v>
      </c>
      <c r="R108" t="str">
        <f t="shared" si="27"/>
        <v>prop,702,1</v>
      </c>
      <c r="S108" s="7">
        <f t="shared" si="28"/>
        <v>0</v>
      </c>
      <c r="T108" s="7" t="str">
        <f t="shared" si="29"/>
        <v>5,57</v>
      </c>
      <c r="U108">
        <f t="shared" si="30"/>
        <v>25</v>
      </c>
    </row>
    <row r="109" spans="1:21">
      <c r="A109">
        <f t="shared" ref="A109:A172" si="33">A101+1</f>
        <v>10</v>
      </c>
      <c r="B109">
        <f t="shared" si="31"/>
        <v>12</v>
      </c>
      <c r="C109">
        <f t="shared" si="20"/>
        <v>280</v>
      </c>
      <c r="D109">
        <f t="shared" si="21"/>
        <v>42000</v>
      </c>
      <c r="E109">
        <f t="shared" si="22"/>
        <v>0.75</v>
      </c>
      <c r="F109">
        <f t="shared" si="23"/>
        <v>100</v>
      </c>
      <c r="K109" t="str">
        <f t="shared" ref="K109:K174" si="34">K101</f>
        <v>cash</v>
      </c>
      <c r="L109">
        <f t="shared" ref="L109:L172" si="35">L101+100</f>
        <v>1002</v>
      </c>
      <c r="M109">
        <f t="shared" si="32"/>
        <v>21</v>
      </c>
      <c r="N109">
        <f t="shared" si="32"/>
        <v>40</v>
      </c>
      <c r="O109">
        <f t="shared" si="24"/>
        <v>100</v>
      </c>
      <c r="P109" t="str">
        <f t="shared" si="25"/>
        <v>cash,210</v>
      </c>
      <c r="Q109" t="str">
        <f t="shared" si="26"/>
        <v>prop,702,1</v>
      </c>
      <c r="R109" t="str">
        <f t="shared" si="27"/>
        <v>prop,702,1</v>
      </c>
      <c r="S109" s="7" t="str">
        <f t="shared" si="28"/>
        <v>5,57</v>
      </c>
      <c r="T109" s="7" t="str">
        <f t="shared" si="29"/>
        <v>8,86</v>
      </c>
      <c r="U109">
        <f t="shared" si="30"/>
        <v>25</v>
      </c>
    </row>
    <row r="110" spans="1:21">
      <c r="A110">
        <f t="shared" si="33"/>
        <v>10</v>
      </c>
      <c r="B110">
        <f t="shared" si="31"/>
        <v>14</v>
      </c>
      <c r="C110">
        <f t="shared" si="20"/>
        <v>280</v>
      </c>
      <c r="D110">
        <f t="shared" si="21"/>
        <v>42000</v>
      </c>
      <c r="E110">
        <f t="shared" si="22"/>
        <v>0.75</v>
      </c>
      <c r="F110">
        <f t="shared" si="23"/>
        <v>100</v>
      </c>
      <c r="K110" t="str">
        <f t="shared" si="34"/>
        <v>cash</v>
      </c>
      <c r="L110">
        <f t="shared" si="35"/>
        <v>1003</v>
      </c>
      <c r="M110">
        <f t="shared" si="32"/>
        <v>41</v>
      </c>
      <c r="N110">
        <f t="shared" si="32"/>
        <v>60</v>
      </c>
      <c r="O110">
        <f t="shared" si="24"/>
        <v>100</v>
      </c>
      <c r="P110" t="str">
        <f t="shared" si="25"/>
        <v>cash,210</v>
      </c>
      <c r="Q110" t="str">
        <f t="shared" si="26"/>
        <v>prop,702,1</v>
      </c>
      <c r="R110" t="str">
        <f t="shared" si="27"/>
        <v>prop,702,1</v>
      </c>
      <c r="S110" s="7" t="str">
        <f t="shared" si="28"/>
        <v>8,86</v>
      </c>
      <c r="T110" s="7" t="str">
        <f t="shared" si="29"/>
        <v>11,116</v>
      </c>
      <c r="U110">
        <f t="shared" si="30"/>
        <v>25</v>
      </c>
    </row>
    <row r="111" spans="1:21">
      <c r="A111">
        <f t="shared" si="33"/>
        <v>10</v>
      </c>
      <c r="B111">
        <f t="shared" si="31"/>
        <v>16</v>
      </c>
      <c r="C111">
        <f t="shared" si="20"/>
        <v>280</v>
      </c>
      <c r="D111">
        <f t="shared" si="21"/>
        <v>42000</v>
      </c>
      <c r="E111">
        <f t="shared" si="22"/>
        <v>0.75</v>
      </c>
      <c r="F111">
        <f t="shared" si="23"/>
        <v>100</v>
      </c>
      <c r="K111" t="str">
        <f t="shared" si="34"/>
        <v>cash</v>
      </c>
      <c r="L111">
        <f t="shared" si="35"/>
        <v>1004</v>
      </c>
      <c r="M111">
        <f t="shared" si="32"/>
        <v>61</v>
      </c>
      <c r="N111">
        <f t="shared" si="32"/>
        <v>999</v>
      </c>
      <c r="O111">
        <f t="shared" si="24"/>
        <v>100</v>
      </c>
      <c r="P111" t="str">
        <f t="shared" si="25"/>
        <v>cash,210</v>
      </c>
      <c r="Q111" t="str">
        <f t="shared" si="26"/>
        <v>prop,702,1</v>
      </c>
      <c r="R111" t="str">
        <f t="shared" si="27"/>
        <v>prop,702,1</v>
      </c>
      <c r="S111" s="7" t="str">
        <f t="shared" si="28"/>
        <v>11,116</v>
      </c>
      <c r="T111" s="7">
        <f t="shared" si="29"/>
        <v>0</v>
      </c>
      <c r="U111">
        <f t="shared" si="30"/>
        <v>25</v>
      </c>
    </row>
    <row r="112" spans="1:21">
      <c r="A112">
        <f t="shared" si="33"/>
        <v>10</v>
      </c>
      <c r="B112">
        <f t="shared" si="31"/>
        <v>10</v>
      </c>
      <c r="C112">
        <f t="shared" si="20"/>
        <v>280</v>
      </c>
      <c r="D112">
        <f t="shared" si="21"/>
        <v>42000</v>
      </c>
      <c r="E112">
        <f t="shared" si="22"/>
        <v>0.75</v>
      </c>
      <c r="F112">
        <f t="shared" si="23"/>
        <v>100</v>
      </c>
      <c r="K112" t="str">
        <f t="shared" si="34"/>
        <v>coin</v>
      </c>
      <c r="L112">
        <f t="shared" si="35"/>
        <v>1011</v>
      </c>
      <c r="M112">
        <f t="shared" si="32"/>
        <v>1</v>
      </c>
      <c r="N112">
        <f t="shared" si="32"/>
        <v>20</v>
      </c>
      <c r="O112">
        <f t="shared" si="24"/>
        <v>10</v>
      </c>
      <c r="P112" t="str">
        <f t="shared" si="25"/>
        <v>coin,31500</v>
      </c>
      <c r="Q112" t="str">
        <f t="shared" si="26"/>
        <v>prop,702,1</v>
      </c>
      <c r="R112" t="str">
        <f t="shared" si="27"/>
        <v>prop,702,1</v>
      </c>
      <c r="S112" s="7">
        <f t="shared" si="28"/>
        <v>0</v>
      </c>
      <c r="T112" s="7" t="str">
        <f t="shared" si="29"/>
        <v>5,57</v>
      </c>
      <c r="U112">
        <f t="shared" si="30"/>
        <v>25</v>
      </c>
    </row>
    <row r="113" spans="1:21">
      <c r="A113">
        <f t="shared" si="33"/>
        <v>10</v>
      </c>
      <c r="B113">
        <f t="shared" si="31"/>
        <v>12</v>
      </c>
      <c r="C113">
        <f t="shared" si="20"/>
        <v>280</v>
      </c>
      <c r="D113">
        <f t="shared" si="21"/>
        <v>42000</v>
      </c>
      <c r="E113">
        <f t="shared" si="22"/>
        <v>0.75</v>
      </c>
      <c r="F113">
        <f t="shared" si="23"/>
        <v>100</v>
      </c>
      <c r="K113" t="str">
        <f t="shared" si="34"/>
        <v>coin</v>
      </c>
      <c r="L113">
        <f t="shared" si="35"/>
        <v>1012</v>
      </c>
      <c r="M113">
        <f t="shared" si="32"/>
        <v>21</v>
      </c>
      <c r="N113">
        <f t="shared" si="32"/>
        <v>40</v>
      </c>
      <c r="O113">
        <f t="shared" si="24"/>
        <v>10</v>
      </c>
      <c r="P113" t="str">
        <f t="shared" si="25"/>
        <v>coin,31500</v>
      </c>
      <c r="Q113" t="str">
        <f t="shared" si="26"/>
        <v>prop,702,1</v>
      </c>
      <c r="R113" t="str">
        <f t="shared" si="27"/>
        <v>prop,702,1</v>
      </c>
      <c r="S113" s="7" t="str">
        <f t="shared" si="28"/>
        <v>5,57</v>
      </c>
      <c r="T113" s="7" t="str">
        <f t="shared" si="29"/>
        <v>8,86</v>
      </c>
      <c r="U113">
        <f t="shared" si="30"/>
        <v>25</v>
      </c>
    </row>
    <row r="114" spans="1:21">
      <c r="A114">
        <f t="shared" si="33"/>
        <v>10</v>
      </c>
      <c r="B114">
        <f t="shared" si="31"/>
        <v>14</v>
      </c>
      <c r="C114">
        <f t="shared" si="20"/>
        <v>280</v>
      </c>
      <c r="D114">
        <f t="shared" si="21"/>
        <v>42000</v>
      </c>
      <c r="E114">
        <f t="shared" si="22"/>
        <v>0.75</v>
      </c>
      <c r="F114">
        <f t="shared" si="23"/>
        <v>100</v>
      </c>
      <c r="K114" t="str">
        <f t="shared" si="34"/>
        <v>coin</v>
      </c>
      <c r="L114">
        <f t="shared" si="35"/>
        <v>1013</v>
      </c>
      <c r="M114">
        <f t="shared" si="32"/>
        <v>41</v>
      </c>
      <c r="N114">
        <f t="shared" si="32"/>
        <v>60</v>
      </c>
      <c r="O114">
        <f t="shared" si="24"/>
        <v>10</v>
      </c>
      <c r="P114" t="str">
        <f t="shared" si="25"/>
        <v>coin,31500</v>
      </c>
      <c r="Q114" t="str">
        <f t="shared" si="26"/>
        <v>prop,702,1</v>
      </c>
      <c r="R114" t="str">
        <f t="shared" si="27"/>
        <v>prop,702,1</v>
      </c>
      <c r="S114" s="7" t="str">
        <f t="shared" si="28"/>
        <v>8,86</v>
      </c>
      <c r="T114" s="7" t="str">
        <f t="shared" si="29"/>
        <v>11,116</v>
      </c>
      <c r="U114">
        <f t="shared" si="30"/>
        <v>25</v>
      </c>
    </row>
    <row r="115" spans="1:21">
      <c r="A115">
        <f t="shared" si="33"/>
        <v>10</v>
      </c>
      <c r="B115">
        <f t="shared" si="31"/>
        <v>16</v>
      </c>
      <c r="C115">
        <f t="shared" si="20"/>
        <v>280</v>
      </c>
      <c r="D115">
        <f t="shared" si="21"/>
        <v>42000</v>
      </c>
      <c r="E115">
        <f t="shared" si="22"/>
        <v>0.75</v>
      </c>
      <c r="F115">
        <f t="shared" si="23"/>
        <v>100</v>
      </c>
      <c r="K115" t="str">
        <f t="shared" si="34"/>
        <v>coin</v>
      </c>
      <c r="L115">
        <f t="shared" si="35"/>
        <v>1014</v>
      </c>
      <c r="M115">
        <f t="shared" si="32"/>
        <v>61</v>
      </c>
      <c r="N115">
        <f t="shared" si="32"/>
        <v>999</v>
      </c>
      <c r="O115">
        <f t="shared" si="24"/>
        <v>10</v>
      </c>
      <c r="P115" t="str">
        <f t="shared" si="25"/>
        <v>coin,31500</v>
      </c>
      <c r="Q115" t="str">
        <f t="shared" si="26"/>
        <v>prop,702,1</v>
      </c>
      <c r="R115" t="str">
        <f t="shared" si="27"/>
        <v>prop,702,1</v>
      </c>
      <c r="S115" s="7" t="str">
        <f t="shared" si="28"/>
        <v>11,116</v>
      </c>
      <c r="T115" s="7">
        <f t="shared" si="29"/>
        <v>0</v>
      </c>
      <c r="U115">
        <f t="shared" si="30"/>
        <v>25</v>
      </c>
    </row>
    <row r="116" spans="1:21">
      <c r="A116">
        <f t="shared" si="33"/>
        <v>11</v>
      </c>
      <c r="B116">
        <f t="shared" si="31"/>
        <v>10</v>
      </c>
      <c r="C116">
        <f t="shared" si="20"/>
        <v>1650</v>
      </c>
      <c r="D116">
        <f t="shared" si="21"/>
        <v>247500</v>
      </c>
      <c r="E116">
        <f t="shared" si="22"/>
        <v>0.75</v>
      </c>
      <c r="F116">
        <f t="shared" si="23"/>
        <v>0</v>
      </c>
      <c r="K116" t="str">
        <f t="shared" si="34"/>
        <v>cash</v>
      </c>
      <c r="L116">
        <f t="shared" si="35"/>
        <v>1101</v>
      </c>
      <c r="M116">
        <f t="shared" si="32"/>
        <v>1</v>
      </c>
      <c r="N116">
        <f t="shared" si="32"/>
        <v>20</v>
      </c>
      <c r="O116">
        <f t="shared" si="24"/>
        <v>0</v>
      </c>
      <c r="P116" t="str">
        <f t="shared" si="25"/>
        <v>cash,1240</v>
      </c>
      <c r="Q116" t="str">
        <f t="shared" si="26"/>
        <v>prop,703,1</v>
      </c>
      <c r="R116" t="str">
        <f t="shared" si="27"/>
        <v>prop,703,1</v>
      </c>
      <c r="S116" s="7">
        <f t="shared" si="28"/>
        <v>0</v>
      </c>
      <c r="T116" s="7" t="str">
        <f t="shared" si="29"/>
        <v>5,57</v>
      </c>
      <c r="U116">
        <f t="shared" si="30"/>
        <v>25</v>
      </c>
    </row>
    <row r="117" spans="1:21">
      <c r="A117">
        <f t="shared" si="33"/>
        <v>11</v>
      </c>
      <c r="B117">
        <f t="shared" si="31"/>
        <v>12</v>
      </c>
      <c r="C117">
        <f t="shared" si="20"/>
        <v>1650</v>
      </c>
      <c r="D117">
        <f t="shared" si="21"/>
        <v>247500</v>
      </c>
      <c r="E117">
        <f t="shared" si="22"/>
        <v>0.75</v>
      </c>
      <c r="F117">
        <f t="shared" si="23"/>
        <v>0</v>
      </c>
      <c r="K117" t="str">
        <f t="shared" si="34"/>
        <v>cash</v>
      </c>
      <c r="L117">
        <f t="shared" si="35"/>
        <v>1102</v>
      </c>
      <c r="M117">
        <f t="shared" si="32"/>
        <v>21</v>
      </c>
      <c r="N117">
        <f t="shared" si="32"/>
        <v>40</v>
      </c>
      <c r="O117">
        <f t="shared" si="24"/>
        <v>0</v>
      </c>
      <c r="P117" t="str">
        <f t="shared" si="25"/>
        <v>cash,1240</v>
      </c>
      <c r="Q117" t="str">
        <f t="shared" si="26"/>
        <v>prop,703,1</v>
      </c>
      <c r="R117" t="str">
        <f t="shared" si="27"/>
        <v>prop,703,1</v>
      </c>
      <c r="S117" s="7" t="str">
        <f t="shared" si="28"/>
        <v>5,57</v>
      </c>
      <c r="T117" s="7" t="str">
        <f t="shared" si="29"/>
        <v>8,86</v>
      </c>
      <c r="U117">
        <f t="shared" si="30"/>
        <v>25</v>
      </c>
    </row>
    <row r="118" spans="1:21">
      <c r="A118">
        <f t="shared" si="33"/>
        <v>11</v>
      </c>
      <c r="B118">
        <f t="shared" si="31"/>
        <v>14</v>
      </c>
      <c r="C118">
        <f t="shared" si="20"/>
        <v>1650</v>
      </c>
      <c r="D118">
        <f t="shared" si="21"/>
        <v>247500</v>
      </c>
      <c r="E118">
        <f t="shared" si="22"/>
        <v>0.75</v>
      </c>
      <c r="F118">
        <f t="shared" si="23"/>
        <v>0</v>
      </c>
      <c r="K118" t="str">
        <f t="shared" si="34"/>
        <v>cash</v>
      </c>
      <c r="L118">
        <f t="shared" si="35"/>
        <v>1103</v>
      </c>
      <c r="M118">
        <f t="shared" si="32"/>
        <v>41</v>
      </c>
      <c r="N118">
        <f t="shared" si="32"/>
        <v>60</v>
      </c>
      <c r="O118">
        <f t="shared" si="24"/>
        <v>0</v>
      </c>
      <c r="P118" t="str">
        <f t="shared" si="25"/>
        <v>cash,1240</v>
      </c>
      <c r="Q118" t="str">
        <f t="shared" si="26"/>
        <v>prop,703,1</v>
      </c>
      <c r="R118" t="str">
        <f t="shared" si="27"/>
        <v>prop,703,1</v>
      </c>
      <c r="S118" s="7" t="str">
        <f t="shared" si="28"/>
        <v>8,86</v>
      </c>
      <c r="T118" s="7" t="str">
        <f t="shared" si="29"/>
        <v>11,116</v>
      </c>
      <c r="U118">
        <f t="shared" si="30"/>
        <v>25</v>
      </c>
    </row>
    <row r="119" spans="1:21">
      <c r="A119">
        <f t="shared" si="33"/>
        <v>11</v>
      </c>
      <c r="B119">
        <f t="shared" si="31"/>
        <v>16</v>
      </c>
      <c r="C119">
        <f t="shared" si="20"/>
        <v>1650</v>
      </c>
      <c r="D119">
        <f t="shared" si="21"/>
        <v>247500</v>
      </c>
      <c r="E119">
        <f t="shared" si="22"/>
        <v>0.75</v>
      </c>
      <c r="F119">
        <f t="shared" si="23"/>
        <v>0</v>
      </c>
      <c r="K119" t="str">
        <f t="shared" si="34"/>
        <v>cash</v>
      </c>
      <c r="L119">
        <f t="shared" si="35"/>
        <v>1104</v>
      </c>
      <c r="M119">
        <f t="shared" si="32"/>
        <v>61</v>
      </c>
      <c r="N119">
        <f t="shared" si="32"/>
        <v>999</v>
      </c>
      <c r="O119">
        <f t="shared" si="24"/>
        <v>0</v>
      </c>
      <c r="P119" t="str">
        <f t="shared" si="25"/>
        <v>cash,1240</v>
      </c>
      <c r="Q119" t="str">
        <f t="shared" si="26"/>
        <v>prop,703,1</v>
      </c>
      <c r="R119" t="str">
        <f t="shared" si="27"/>
        <v>prop,703,1</v>
      </c>
      <c r="S119" s="7" t="str">
        <f t="shared" si="28"/>
        <v>11,116</v>
      </c>
      <c r="T119" s="7">
        <f t="shared" si="29"/>
        <v>0</v>
      </c>
      <c r="U119">
        <f t="shared" si="30"/>
        <v>25</v>
      </c>
    </row>
    <row r="120" spans="1:21">
      <c r="A120">
        <f t="shared" si="33"/>
        <v>11</v>
      </c>
      <c r="B120">
        <f t="shared" si="31"/>
        <v>10</v>
      </c>
      <c r="C120">
        <f t="shared" si="20"/>
        <v>1650</v>
      </c>
      <c r="D120">
        <f t="shared" si="21"/>
        <v>247500</v>
      </c>
      <c r="E120">
        <f t="shared" si="22"/>
        <v>0.75</v>
      </c>
      <c r="F120">
        <f t="shared" si="23"/>
        <v>0</v>
      </c>
      <c r="K120" t="str">
        <f t="shared" si="34"/>
        <v>coin</v>
      </c>
      <c r="L120">
        <f t="shared" si="35"/>
        <v>1111</v>
      </c>
      <c r="M120">
        <f t="shared" si="32"/>
        <v>1</v>
      </c>
      <c r="N120">
        <f t="shared" si="32"/>
        <v>20</v>
      </c>
      <c r="O120">
        <f t="shared" si="24"/>
        <v>0</v>
      </c>
      <c r="P120" t="str">
        <f t="shared" si="25"/>
        <v>coin,186000</v>
      </c>
      <c r="Q120" t="str">
        <f t="shared" si="26"/>
        <v>prop,703,1</v>
      </c>
      <c r="R120" t="str">
        <f t="shared" si="27"/>
        <v>prop,703,1</v>
      </c>
      <c r="S120" s="7">
        <f t="shared" si="28"/>
        <v>0</v>
      </c>
      <c r="T120" s="7" t="str">
        <f t="shared" si="29"/>
        <v>5,57</v>
      </c>
      <c r="U120">
        <f t="shared" si="30"/>
        <v>25</v>
      </c>
    </row>
    <row r="121" spans="1:21">
      <c r="A121">
        <f t="shared" si="33"/>
        <v>11</v>
      </c>
      <c r="B121">
        <f t="shared" si="31"/>
        <v>12</v>
      </c>
      <c r="C121">
        <f t="shared" si="20"/>
        <v>1650</v>
      </c>
      <c r="D121">
        <f t="shared" si="21"/>
        <v>247500</v>
      </c>
      <c r="E121">
        <f t="shared" si="22"/>
        <v>0.75</v>
      </c>
      <c r="F121">
        <f t="shared" si="23"/>
        <v>0</v>
      </c>
      <c r="K121" t="str">
        <f t="shared" si="34"/>
        <v>coin</v>
      </c>
      <c r="L121">
        <f t="shared" si="35"/>
        <v>1112</v>
      </c>
      <c r="M121">
        <f t="shared" si="32"/>
        <v>21</v>
      </c>
      <c r="N121">
        <f t="shared" si="32"/>
        <v>40</v>
      </c>
      <c r="O121">
        <f t="shared" si="24"/>
        <v>0</v>
      </c>
      <c r="P121" t="str">
        <f t="shared" si="25"/>
        <v>coin,186000</v>
      </c>
      <c r="Q121" t="str">
        <f t="shared" si="26"/>
        <v>prop,703,1</v>
      </c>
      <c r="R121" t="str">
        <f t="shared" si="27"/>
        <v>prop,703,1</v>
      </c>
      <c r="S121" s="7" t="str">
        <f t="shared" si="28"/>
        <v>5,57</v>
      </c>
      <c r="T121" s="7" t="str">
        <f t="shared" si="29"/>
        <v>8,86</v>
      </c>
      <c r="U121">
        <f t="shared" si="30"/>
        <v>25</v>
      </c>
    </row>
    <row r="122" spans="1:21">
      <c r="A122">
        <f t="shared" si="33"/>
        <v>11</v>
      </c>
      <c r="B122">
        <f t="shared" si="31"/>
        <v>14</v>
      </c>
      <c r="C122">
        <f t="shared" si="20"/>
        <v>1650</v>
      </c>
      <c r="D122">
        <f t="shared" si="21"/>
        <v>247500</v>
      </c>
      <c r="E122">
        <f t="shared" si="22"/>
        <v>0.75</v>
      </c>
      <c r="F122">
        <f t="shared" si="23"/>
        <v>0</v>
      </c>
      <c r="K122" t="str">
        <f t="shared" si="34"/>
        <v>coin</v>
      </c>
      <c r="L122">
        <f t="shared" si="35"/>
        <v>1113</v>
      </c>
      <c r="M122">
        <f t="shared" si="32"/>
        <v>41</v>
      </c>
      <c r="N122">
        <f t="shared" si="32"/>
        <v>60</v>
      </c>
      <c r="O122">
        <f t="shared" si="24"/>
        <v>0</v>
      </c>
      <c r="P122" t="str">
        <f t="shared" si="25"/>
        <v>coin,186000</v>
      </c>
      <c r="Q122" t="str">
        <f t="shared" si="26"/>
        <v>prop,703,1</v>
      </c>
      <c r="R122" t="str">
        <f t="shared" si="27"/>
        <v>prop,703,1</v>
      </c>
      <c r="S122" s="7" t="str">
        <f t="shared" si="28"/>
        <v>8,86</v>
      </c>
      <c r="T122" s="7" t="str">
        <f t="shared" si="29"/>
        <v>11,116</v>
      </c>
      <c r="U122">
        <f t="shared" si="30"/>
        <v>25</v>
      </c>
    </row>
    <row r="123" spans="1:21">
      <c r="A123">
        <f t="shared" si="33"/>
        <v>11</v>
      </c>
      <c r="B123">
        <f t="shared" si="31"/>
        <v>16</v>
      </c>
      <c r="C123">
        <f t="shared" si="20"/>
        <v>1650</v>
      </c>
      <c r="D123">
        <f t="shared" si="21"/>
        <v>247500</v>
      </c>
      <c r="E123">
        <f t="shared" si="22"/>
        <v>0.75</v>
      </c>
      <c r="F123">
        <f t="shared" si="23"/>
        <v>0</v>
      </c>
      <c r="K123" t="str">
        <f t="shared" si="34"/>
        <v>coin</v>
      </c>
      <c r="L123">
        <f t="shared" si="35"/>
        <v>1114</v>
      </c>
      <c r="M123">
        <f t="shared" si="32"/>
        <v>61</v>
      </c>
      <c r="N123">
        <f t="shared" si="32"/>
        <v>999</v>
      </c>
      <c r="O123">
        <f t="shared" si="24"/>
        <v>0</v>
      </c>
      <c r="P123" t="str">
        <f t="shared" si="25"/>
        <v>coin,186000</v>
      </c>
      <c r="Q123" t="str">
        <f t="shared" si="26"/>
        <v>prop,703,1</v>
      </c>
      <c r="R123" t="str">
        <f t="shared" si="27"/>
        <v>prop,703,1</v>
      </c>
      <c r="S123" s="7" t="str">
        <f t="shared" si="28"/>
        <v>11,116</v>
      </c>
      <c r="T123" s="7">
        <f t="shared" si="29"/>
        <v>0</v>
      </c>
      <c r="U123">
        <f t="shared" si="30"/>
        <v>25</v>
      </c>
    </row>
    <row r="124" spans="1:21">
      <c r="A124">
        <f t="shared" si="33"/>
        <v>12</v>
      </c>
      <c r="B124">
        <f t="shared" si="31"/>
        <v>10</v>
      </c>
      <c r="C124">
        <f t="shared" si="20"/>
        <v>140</v>
      </c>
      <c r="D124">
        <f t="shared" si="21"/>
        <v>21000</v>
      </c>
      <c r="E124">
        <f t="shared" si="22"/>
        <v>0.75</v>
      </c>
      <c r="F124">
        <f t="shared" si="23"/>
        <v>100</v>
      </c>
      <c r="K124" t="str">
        <f t="shared" si="34"/>
        <v>cash</v>
      </c>
      <c r="L124">
        <f t="shared" si="35"/>
        <v>1201</v>
      </c>
      <c r="M124">
        <f t="shared" si="32"/>
        <v>1</v>
      </c>
      <c r="N124">
        <f t="shared" si="32"/>
        <v>20</v>
      </c>
      <c r="O124">
        <f t="shared" si="24"/>
        <v>100</v>
      </c>
      <c r="P124" t="str">
        <f t="shared" si="25"/>
        <v>cash,110</v>
      </c>
      <c r="Q124" t="str">
        <f t="shared" si="26"/>
        <v>prop,704,10</v>
      </c>
      <c r="R124" t="str">
        <f t="shared" si="27"/>
        <v>prop,704,10</v>
      </c>
      <c r="S124" s="7">
        <f t="shared" si="28"/>
        <v>0</v>
      </c>
      <c r="T124" s="7" t="str">
        <f t="shared" si="29"/>
        <v>5,57</v>
      </c>
      <c r="U124">
        <f t="shared" si="30"/>
        <v>25</v>
      </c>
    </row>
    <row r="125" spans="1:21">
      <c r="A125">
        <f t="shared" si="33"/>
        <v>12</v>
      </c>
      <c r="B125">
        <f t="shared" si="31"/>
        <v>12</v>
      </c>
      <c r="C125">
        <f t="shared" si="20"/>
        <v>140</v>
      </c>
      <c r="D125">
        <f t="shared" si="21"/>
        <v>21000</v>
      </c>
      <c r="E125">
        <f t="shared" si="22"/>
        <v>0.75</v>
      </c>
      <c r="F125">
        <f t="shared" si="23"/>
        <v>100</v>
      </c>
      <c r="K125" t="str">
        <f t="shared" si="34"/>
        <v>cash</v>
      </c>
      <c r="L125">
        <f t="shared" si="35"/>
        <v>1202</v>
      </c>
      <c r="M125">
        <f t="shared" si="32"/>
        <v>21</v>
      </c>
      <c r="N125">
        <f t="shared" si="32"/>
        <v>40</v>
      </c>
      <c r="O125">
        <f t="shared" si="24"/>
        <v>100</v>
      </c>
      <c r="P125" t="str">
        <f t="shared" si="25"/>
        <v>cash,110</v>
      </c>
      <c r="Q125" t="str">
        <f t="shared" si="26"/>
        <v>prop,704,10</v>
      </c>
      <c r="R125" t="str">
        <f t="shared" si="27"/>
        <v>prop,704,10</v>
      </c>
      <c r="S125" s="7" t="str">
        <f t="shared" si="28"/>
        <v>5,57</v>
      </c>
      <c r="T125" s="7" t="str">
        <f t="shared" si="29"/>
        <v>8,86</v>
      </c>
      <c r="U125">
        <f t="shared" si="30"/>
        <v>25</v>
      </c>
    </row>
    <row r="126" spans="1:21">
      <c r="A126">
        <f t="shared" si="33"/>
        <v>12</v>
      </c>
      <c r="B126">
        <f t="shared" si="31"/>
        <v>14</v>
      </c>
      <c r="C126">
        <f t="shared" si="20"/>
        <v>140</v>
      </c>
      <c r="D126">
        <f t="shared" si="21"/>
        <v>21000</v>
      </c>
      <c r="E126">
        <f t="shared" si="22"/>
        <v>0.75</v>
      </c>
      <c r="F126">
        <f t="shared" si="23"/>
        <v>100</v>
      </c>
      <c r="K126" t="str">
        <f t="shared" si="34"/>
        <v>cash</v>
      </c>
      <c r="L126">
        <f t="shared" si="35"/>
        <v>1203</v>
      </c>
      <c r="M126">
        <f t="shared" si="32"/>
        <v>41</v>
      </c>
      <c r="N126">
        <f t="shared" si="32"/>
        <v>60</v>
      </c>
      <c r="O126">
        <f t="shared" si="24"/>
        <v>100</v>
      </c>
      <c r="P126" t="str">
        <f t="shared" si="25"/>
        <v>cash,110</v>
      </c>
      <c r="Q126" t="str">
        <f t="shared" si="26"/>
        <v>prop,704,10</v>
      </c>
      <c r="R126" t="str">
        <f t="shared" si="27"/>
        <v>prop,704,10</v>
      </c>
      <c r="S126" s="7" t="str">
        <f t="shared" si="28"/>
        <v>8,86</v>
      </c>
      <c r="T126" s="7" t="str">
        <f t="shared" si="29"/>
        <v>11,116</v>
      </c>
      <c r="U126">
        <f t="shared" si="30"/>
        <v>25</v>
      </c>
    </row>
    <row r="127" spans="1:21">
      <c r="A127">
        <f t="shared" si="33"/>
        <v>12</v>
      </c>
      <c r="B127">
        <f t="shared" si="31"/>
        <v>16</v>
      </c>
      <c r="C127">
        <f t="shared" si="20"/>
        <v>140</v>
      </c>
      <c r="D127">
        <f t="shared" si="21"/>
        <v>21000</v>
      </c>
      <c r="E127">
        <f t="shared" si="22"/>
        <v>0.75</v>
      </c>
      <c r="F127">
        <f t="shared" si="23"/>
        <v>100</v>
      </c>
      <c r="K127" t="str">
        <f t="shared" si="34"/>
        <v>cash</v>
      </c>
      <c r="L127">
        <f t="shared" si="35"/>
        <v>1204</v>
      </c>
      <c r="M127">
        <f t="shared" si="32"/>
        <v>61</v>
      </c>
      <c r="N127">
        <f t="shared" si="32"/>
        <v>999</v>
      </c>
      <c r="O127">
        <f t="shared" si="24"/>
        <v>100</v>
      </c>
      <c r="P127" t="str">
        <f t="shared" si="25"/>
        <v>cash,110</v>
      </c>
      <c r="Q127" t="str">
        <f t="shared" si="26"/>
        <v>prop,704,10</v>
      </c>
      <c r="R127" t="str">
        <f t="shared" si="27"/>
        <v>prop,704,10</v>
      </c>
      <c r="S127" s="7" t="str">
        <f t="shared" si="28"/>
        <v>11,116</v>
      </c>
      <c r="T127" s="7">
        <f t="shared" si="29"/>
        <v>0</v>
      </c>
      <c r="U127">
        <f t="shared" si="30"/>
        <v>25</v>
      </c>
    </row>
    <row r="128" spans="1:21">
      <c r="A128">
        <f t="shared" si="33"/>
        <v>12</v>
      </c>
      <c r="B128">
        <f t="shared" si="31"/>
        <v>10</v>
      </c>
      <c r="C128">
        <f t="shared" si="20"/>
        <v>140</v>
      </c>
      <c r="D128">
        <f t="shared" si="21"/>
        <v>21000</v>
      </c>
      <c r="E128">
        <f t="shared" si="22"/>
        <v>0.75</v>
      </c>
      <c r="F128">
        <f t="shared" si="23"/>
        <v>100</v>
      </c>
      <c r="K128" t="str">
        <f t="shared" si="34"/>
        <v>coin</v>
      </c>
      <c r="L128">
        <f t="shared" si="35"/>
        <v>1211</v>
      </c>
      <c r="M128">
        <f t="shared" si="32"/>
        <v>1</v>
      </c>
      <c r="N128">
        <f t="shared" si="32"/>
        <v>20</v>
      </c>
      <c r="O128">
        <f t="shared" si="24"/>
        <v>10</v>
      </c>
      <c r="P128" t="str">
        <f t="shared" si="25"/>
        <v>coin,16000</v>
      </c>
      <c r="Q128" t="str">
        <f t="shared" si="26"/>
        <v>prop,704,10</v>
      </c>
      <c r="R128" t="str">
        <f t="shared" si="27"/>
        <v>prop,704,10</v>
      </c>
      <c r="S128" s="7">
        <f t="shared" si="28"/>
        <v>0</v>
      </c>
      <c r="T128" s="7" t="str">
        <f t="shared" si="29"/>
        <v>5,57</v>
      </c>
      <c r="U128">
        <f t="shared" si="30"/>
        <v>25</v>
      </c>
    </row>
    <row r="129" spans="1:21">
      <c r="A129">
        <f t="shared" si="33"/>
        <v>12</v>
      </c>
      <c r="B129">
        <f t="shared" si="31"/>
        <v>12</v>
      </c>
      <c r="C129">
        <f t="shared" si="20"/>
        <v>140</v>
      </c>
      <c r="D129">
        <f t="shared" si="21"/>
        <v>21000</v>
      </c>
      <c r="E129">
        <f t="shared" si="22"/>
        <v>0.75</v>
      </c>
      <c r="F129">
        <f t="shared" si="23"/>
        <v>100</v>
      </c>
      <c r="K129" t="str">
        <f t="shared" si="34"/>
        <v>coin</v>
      </c>
      <c r="L129">
        <f t="shared" si="35"/>
        <v>1212</v>
      </c>
      <c r="M129">
        <f t="shared" si="32"/>
        <v>21</v>
      </c>
      <c r="N129">
        <f t="shared" si="32"/>
        <v>40</v>
      </c>
      <c r="O129">
        <f t="shared" si="24"/>
        <v>10</v>
      </c>
      <c r="P129" t="str">
        <f t="shared" si="25"/>
        <v>coin,16000</v>
      </c>
      <c r="Q129" t="str">
        <f t="shared" si="26"/>
        <v>prop,704,10</v>
      </c>
      <c r="R129" t="str">
        <f t="shared" si="27"/>
        <v>prop,704,10</v>
      </c>
      <c r="S129" s="7" t="str">
        <f t="shared" si="28"/>
        <v>5,57</v>
      </c>
      <c r="T129" s="7" t="str">
        <f t="shared" si="29"/>
        <v>8,86</v>
      </c>
      <c r="U129">
        <f t="shared" si="30"/>
        <v>25</v>
      </c>
    </row>
    <row r="130" spans="1:21">
      <c r="A130">
        <f t="shared" si="33"/>
        <v>12</v>
      </c>
      <c r="B130">
        <f t="shared" si="31"/>
        <v>14</v>
      </c>
      <c r="C130">
        <f t="shared" si="20"/>
        <v>140</v>
      </c>
      <c r="D130">
        <f t="shared" si="21"/>
        <v>21000</v>
      </c>
      <c r="E130">
        <f t="shared" si="22"/>
        <v>0.75</v>
      </c>
      <c r="F130">
        <f t="shared" si="23"/>
        <v>100</v>
      </c>
      <c r="K130" t="str">
        <f t="shared" si="34"/>
        <v>coin</v>
      </c>
      <c r="L130">
        <f t="shared" si="35"/>
        <v>1213</v>
      </c>
      <c r="M130">
        <f t="shared" si="32"/>
        <v>41</v>
      </c>
      <c r="N130">
        <f t="shared" si="32"/>
        <v>60</v>
      </c>
      <c r="O130">
        <f t="shared" si="24"/>
        <v>10</v>
      </c>
      <c r="P130" t="str">
        <f t="shared" si="25"/>
        <v>coin,16000</v>
      </c>
      <c r="Q130" t="str">
        <f t="shared" si="26"/>
        <v>prop,704,10</v>
      </c>
      <c r="R130" t="str">
        <f t="shared" si="27"/>
        <v>prop,704,10</v>
      </c>
      <c r="S130" s="7" t="str">
        <f t="shared" si="28"/>
        <v>8,86</v>
      </c>
      <c r="T130" s="7" t="str">
        <f t="shared" si="29"/>
        <v>11,116</v>
      </c>
      <c r="U130">
        <f t="shared" si="30"/>
        <v>25</v>
      </c>
    </row>
    <row r="131" spans="1:21">
      <c r="A131">
        <f t="shared" si="33"/>
        <v>12</v>
      </c>
      <c r="B131">
        <f t="shared" si="31"/>
        <v>16</v>
      </c>
      <c r="C131">
        <f t="shared" si="20"/>
        <v>140</v>
      </c>
      <c r="D131">
        <f t="shared" si="21"/>
        <v>21000</v>
      </c>
      <c r="E131">
        <f t="shared" si="22"/>
        <v>0.75</v>
      </c>
      <c r="F131">
        <f t="shared" si="23"/>
        <v>100</v>
      </c>
      <c r="K131" t="str">
        <f t="shared" si="34"/>
        <v>coin</v>
      </c>
      <c r="L131">
        <f t="shared" si="35"/>
        <v>1214</v>
      </c>
      <c r="M131">
        <f t="shared" si="32"/>
        <v>61</v>
      </c>
      <c r="N131">
        <f t="shared" si="32"/>
        <v>999</v>
      </c>
      <c r="O131">
        <f t="shared" si="24"/>
        <v>10</v>
      </c>
      <c r="P131" t="str">
        <f t="shared" si="25"/>
        <v>coin,16000</v>
      </c>
      <c r="Q131" t="str">
        <f t="shared" si="26"/>
        <v>prop,704,10</v>
      </c>
      <c r="R131" t="str">
        <f t="shared" si="27"/>
        <v>prop,704,10</v>
      </c>
      <c r="S131" s="7" t="str">
        <f t="shared" si="28"/>
        <v>11,116</v>
      </c>
      <c r="T131" s="7">
        <f t="shared" si="29"/>
        <v>0</v>
      </c>
      <c r="U131">
        <f t="shared" si="30"/>
        <v>25</v>
      </c>
    </row>
    <row r="132" spans="1:21">
      <c r="A132">
        <f t="shared" si="33"/>
        <v>13</v>
      </c>
      <c r="B132">
        <f t="shared" si="31"/>
        <v>10</v>
      </c>
      <c r="C132">
        <f t="shared" si="20"/>
        <v>300</v>
      </c>
      <c r="D132">
        <f t="shared" si="21"/>
        <v>45000</v>
      </c>
      <c r="E132">
        <f t="shared" si="22"/>
        <v>0.6</v>
      </c>
      <c r="F132">
        <f t="shared" si="23"/>
        <v>100</v>
      </c>
      <c r="K132" t="str">
        <f t="shared" si="34"/>
        <v>cash</v>
      </c>
      <c r="L132">
        <f t="shared" si="35"/>
        <v>1301</v>
      </c>
      <c r="M132">
        <f t="shared" si="32"/>
        <v>1</v>
      </c>
      <c r="N132">
        <f t="shared" si="32"/>
        <v>20</v>
      </c>
      <c r="O132">
        <f t="shared" si="24"/>
        <v>100</v>
      </c>
      <c r="P132" t="str">
        <f t="shared" si="25"/>
        <v>cash,180</v>
      </c>
      <c r="Q132" t="str">
        <f t="shared" si="26"/>
        <v>prop,803,5</v>
      </c>
      <c r="R132" t="str">
        <f t="shared" si="27"/>
        <v>prop,803,5</v>
      </c>
      <c r="S132" s="7">
        <f t="shared" si="28"/>
        <v>0</v>
      </c>
      <c r="T132" s="7" t="str">
        <f t="shared" si="29"/>
        <v>5,57</v>
      </c>
      <c r="U132">
        <f t="shared" si="30"/>
        <v>40</v>
      </c>
    </row>
    <row r="133" spans="1:21">
      <c r="A133">
        <f t="shared" si="33"/>
        <v>13</v>
      </c>
      <c r="B133">
        <f t="shared" si="31"/>
        <v>12</v>
      </c>
      <c r="C133">
        <f t="shared" si="20"/>
        <v>300</v>
      </c>
      <c r="D133">
        <f t="shared" si="21"/>
        <v>45000</v>
      </c>
      <c r="E133">
        <f t="shared" si="22"/>
        <v>0.6</v>
      </c>
      <c r="F133">
        <f t="shared" si="23"/>
        <v>100</v>
      </c>
      <c r="K133" t="str">
        <f t="shared" si="34"/>
        <v>cash</v>
      </c>
      <c r="L133">
        <f t="shared" si="35"/>
        <v>1302</v>
      </c>
      <c r="M133">
        <f t="shared" si="32"/>
        <v>21</v>
      </c>
      <c r="N133">
        <f t="shared" si="32"/>
        <v>40</v>
      </c>
      <c r="O133">
        <f t="shared" si="24"/>
        <v>100</v>
      </c>
      <c r="P133" t="str">
        <f t="shared" si="25"/>
        <v>cash,180</v>
      </c>
      <c r="Q133" t="str">
        <f t="shared" si="26"/>
        <v>prop,803,5</v>
      </c>
      <c r="R133" t="str">
        <f t="shared" si="27"/>
        <v>prop,803,5</v>
      </c>
      <c r="S133" s="7" t="str">
        <f t="shared" si="28"/>
        <v>5,57</v>
      </c>
      <c r="T133" s="7" t="str">
        <f t="shared" si="29"/>
        <v>8,86</v>
      </c>
      <c r="U133">
        <f t="shared" si="30"/>
        <v>40</v>
      </c>
    </row>
    <row r="134" spans="1:21">
      <c r="A134">
        <f t="shared" si="33"/>
        <v>13</v>
      </c>
      <c r="B134">
        <f t="shared" si="31"/>
        <v>14</v>
      </c>
      <c r="C134">
        <f t="shared" si="20"/>
        <v>300</v>
      </c>
      <c r="D134">
        <f t="shared" si="21"/>
        <v>45000</v>
      </c>
      <c r="E134">
        <f t="shared" si="22"/>
        <v>0.6</v>
      </c>
      <c r="F134">
        <f t="shared" si="23"/>
        <v>100</v>
      </c>
      <c r="K134" t="str">
        <f t="shared" si="34"/>
        <v>cash</v>
      </c>
      <c r="L134">
        <f t="shared" si="35"/>
        <v>1303</v>
      </c>
      <c r="M134">
        <f t="shared" si="32"/>
        <v>41</v>
      </c>
      <c r="N134">
        <f t="shared" si="32"/>
        <v>60</v>
      </c>
      <c r="O134">
        <f t="shared" si="24"/>
        <v>100</v>
      </c>
      <c r="P134" t="str">
        <f t="shared" si="25"/>
        <v>cash,180</v>
      </c>
      <c r="Q134" t="str">
        <f t="shared" si="26"/>
        <v>prop,803,5</v>
      </c>
      <c r="R134" t="str">
        <f t="shared" si="27"/>
        <v>prop,803,5</v>
      </c>
      <c r="S134" s="7" t="str">
        <f t="shared" si="28"/>
        <v>8,86</v>
      </c>
      <c r="T134" s="7" t="str">
        <f t="shared" si="29"/>
        <v>11,116</v>
      </c>
      <c r="U134">
        <f t="shared" si="30"/>
        <v>40</v>
      </c>
    </row>
    <row r="135" spans="1:21">
      <c r="A135">
        <f t="shared" si="33"/>
        <v>13</v>
      </c>
      <c r="B135">
        <f t="shared" si="31"/>
        <v>16</v>
      </c>
      <c r="C135">
        <f t="shared" si="20"/>
        <v>300</v>
      </c>
      <c r="D135">
        <f t="shared" si="21"/>
        <v>45000</v>
      </c>
      <c r="E135">
        <f t="shared" si="22"/>
        <v>0.6</v>
      </c>
      <c r="F135">
        <f t="shared" si="23"/>
        <v>100</v>
      </c>
      <c r="K135" t="str">
        <f t="shared" si="34"/>
        <v>cash</v>
      </c>
      <c r="L135">
        <f t="shared" si="35"/>
        <v>1304</v>
      </c>
      <c r="M135">
        <f t="shared" si="32"/>
        <v>61</v>
      </c>
      <c r="N135">
        <f t="shared" si="32"/>
        <v>999</v>
      </c>
      <c r="O135">
        <f t="shared" si="24"/>
        <v>100</v>
      </c>
      <c r="P135" t="str">
        <f t="shared" si="25"/>
        <v>cash,180</v>
      </c>
      <c r="Q135" t="str">
        <f t="shared" si="26"/>
        <v>prop,803,5</v>
      </c>
      <c r="R135" t="str">
        <f t="shared" si="27"/>
        <v>prop,803,5</v>
      </c>
      <c r="S135" s="7" t="str">
        <f t="shared" si="28"/>
        <v>11,116</v>
      </c>
      <c r="T135" s="7">
        <f t="shared" si="29"/>
        <v>0</v>
      </c>
      <c r="U135">
        <f t="shared" si="30"/>
        <v>40</v>
      </c>
    </row>
    <row r="136" spans="1:21">
      <c r="A136">
        <f t="shared" si="33"/>
        <v>13</v>
      </c>
      <c r="B136">
        <f t="shared" si="31"/>
        <v>10</v>
      </c>
      <c r="C136">
        <f t="shared" si="20"/>
        <v>300</v>
      </c>
      <c r="D136">
        <f t="shared" si="21"/>
        <v>45000</v>
      </c>
      <c r="E136">
        <f t="shared" si="22"/>
        <v>0.6</v>
      </c>
      <c r="F136">
        <f t="shared" si="23"/>
        <v>100</v>
      </c>
      <c r="K136" t="str">
        <f t="shared" si="34"/>
        <v>coin</v>
      </c>
      <c r="L136">
        <f t="shared" si="35"/>
        <v>1311</v>
      </c>
      <c r="M136">
        <f t="shared" si="32"/>
        <v>1</v>
      </c>
      <c r="N136">
        <f t="shared" si="32"/>
        <v>20</v>
      </c>
      <c r="O136">
        <f t="shared" si="24"/>
        <v>10</v>
      </c>
      <c r="P136" t="str">
        <f t="shared" si="25"/>
        <v>coin,27000</v>
      </c>
      <c r="Q136" t="str">
        <f t="shared" si="26"/>
        <v>prop,803,5</v>
      </c>
      <c r="R136" t="str">
        <f t="shared" si="27"/>
        <v>prop,803,5</v>
      </c>
      <c r="S136" s="7">
        <f t="shared" si="28"/>
        <v>0</v>
      </c>
      <c r="T136" s="7" t="str">
        <f t="shared" si="29"/>
        <v>5,57</v>
      </c>
      <c r="U136">
        <f t="shared" si="30"/>
        <v>40</v>
      </c>
    </row>
    <row r="137" spans="1:21">
      <c r="A137">
        <f t="shared" si="33"/>
        <v>13</v>
      </c>
      <c r="B137">
        <f t="shared" si="31"/>
        <v>12</v>
      </c>
      <c r="C137">
        <f t="shared" si="20"/>
        <v>300</v>
      </c>
      <c r="D137">
        <f t="shared" si="21"/>
        <v>45000</v>
      </c>
      <c r="E137">
        <f t="shared" si="22"/>
        <v>0.6</v>
      </c>
      <c r="F137">
        <f t="shared" si="23"/>
        <v>100</v>
      </c>
      <c r="K137" t="str">
        <f t="shared" si="34"/>
        <v>coin</v>
      </c>
      <c r="L137">
        <f t="shared" si="35"/>
        <v>1312</v>
      </c>
      <c r="M137">
        <f t="shared" si="32"/>
        <v>21</v>
      </c>
      <c r="N137">
        <f t="shared" si="32"/>
        <v>40</v>
      </c>
      <c r="O137">
        <f t="shared" si="24"/>
        <v>10</v>
      </c>
      <c r="P137" t="str">
        <f t="shared" si="25"/>
        <v>coin,27000</v>
      </c>
      <c r="Q137" t="str">
        <f t="shared" si="26"/>
        <v>prop,803,5</v>
      </c>
      <c r="R137" t="str">
        <f t="shared" si="27"/>
        <v>prop,803,5</v>
      </c>
      <c r="S137" s="7" t="str">
        <f t="shared" si="28"/>
        <v>5,57</v>
      </c>
      <c r="T137" s="7" t="str">
        <f t="shared" si="29"/>
        <v>8,86</v>
      </c>
      <c r="U137">
        <f t="shared" si="30"/>
        <v>40</v>
      </c>
    </row>
    <row r="138" spans="1:21">
      <c r="A138">
        <f t="shared" si="33"/>
        <v>13</v>
      </c>
      <c r="B138">
        <f t="shared" si="31"/>
        <v>14</v>
      </c>
      <c r="C138">
        <f t="shared" si="20"/>
        <v>300</v>
      </c>
      <c r="D138">
        <f t="shared" si="21"/>
        <v>45000</v>
      </c>
      <c r="E138">
        <f t="shared" si="22"/>
        <v>0.6</v>
      </c>
      <c r="F138">
        <f t="shared" si="23"/>
        <v>100</v>
      </c>
      <c r="K138" t="str">
        <f t="shared" si="34"/>
        <v>coin</v>
      </c>
      <c r="L138">
        <f t="shared" si="35"/>
        <v>1313</v>
      </c>
      <c r="M138">
        <f t="shared" si="32"/>
        <v>41</v>
      </c>
      <c r="N138">
        <f t="shared" si="32"/>
        <v>60</v>
      </c>
      <c r="O138">
        <f t="shared" si="24"/>
        <v>10</v>
      </c>
      <c r="P138" t="str">
        <f t="shared" si="25"/>
        <v>coin,27000</v>
      </c>
      <c r="Q138" t="str">
        <f t="shared" si="26"/>
        <v>prop,803,5</v>
      </c>
      <c r="R138" t="str">
        <f t="shared" si="27"/>
        <v>prop,803,5</v>
      </c>
      <c r="S138" s="7" t="str">
        <f t="shared" si="28"/>
        <v>8,86</v>
      </c>
      <c r="T138" s="7" t="str">
        <f t="shared" si="29"/>
        <v>11,116</v>
      </c>
      <c r="U138">
        <f t="shared" si="30"/>
        <v>40</v>
      </c>
    </row>
    <row r="139" spans="1:21">
      <c r="A139">
        <f t="shared" si="33"/>
        <v>13</v>
      </c>
      <c r="B139">
        <f t="shared" si="31"/>
        <v>16</v>
      </c>
      <c r="C139">
        <f t="shared" si="20"/>
        <v>300</v>
      </c>
      <c r="D139">
        <f t="shared" si="21"/>
        <v>45000</v>
      </c>
      <c r="E139">
        <f t="shared" si="22"/>
        <v>0.6</v>
      </c>
      <c r="F139">
        <f t="shared" si="23"/>
        <v>100</v>
      </c>
      <c r="K139" t="str">
        <f t="shared" si="34"/>
        <v>coin</v>
      </c>
      <c r="L139">
        <f t="shared" si="35"/>
        <v>1314</v>
      </c>
      <c r="M139">
        <f t="shared" si="32"/>
        <v>61</v>
      </c>
      <c r="N139">
        <f t="shared" si="32"/>
        <v>999</v>
      </c>
      <c r="O139">
        <f t="shared" si="24"/>
        <v>10</v>
      </c>
      <c r="P139" t="str">
        <f t="shared" si="25"/>
        <v>coin,27000</v>
      </c>
      <c r="Q139" t="str">
        <f t="shared" si="26"/>
        <v>prop,803,5</v>
      </c>
      <c r="R139" t="str">
        <f t="shared" si="27"/>
        <v>prop,803,5</v>
      </c>
      <c r="S139" s="7" t="str">
        <f t="shared" si="28"/>
        <v>11,116</v>
      </c>
      <c r="T139" s="7">
        <f t="shared" si="29"/>
        <v>0</v>
      </c>
      <c r="U139">
        <f t="shared" si="30"/>
        <v>40</v>
      </c>
    </row>
    <row r="140" spans="1:21">
      <c r="A140">
        <f t="shared" si="33"/>
        <v>14</v>
      </c>
      <c r="B140">
        <f t="shared" si="31"/>
        <v>10</v>
      </c>
      <c r="C140">
        <f t="shared" si="20"/>
        <v>300</v>
      </c>
      <c r="D140">
        <f t="shared" si="21"/>
        <v>45000</v>
      </c>
      <c r="E140">
        <f t="shared" si="22"/>
        <v>0.6</v>
      </c>
      <c r="F140">
        <f t="shared" si="23"/>
        <v>100</v>
      </c>
      <c r="K140" t="str">
        <f t="shared" si="34"/>
        <v>cash</v>
      </c>
      <c r="L140">
        <f t="shared" si="35"/>
        <v>1401</v>
      </c>
      <c r="M140">
        <f t="shared" si="32"/>
        <v>1</v>
      </c>
      <c r="N140">
        <f t="shared" si="32"/>
        <v>20</v>
      </c>
      <c r="O140">
        <f t="shared" si="24"/>
        <v>100</v>
      </c>
      <c r="P140" t="str">
        <f t="shared" si="25"/>
        <v>cash,180</v>
      </c>
      <c r="Q140" t="str">
        <f t="shared" si="26"/>
        <v>prop,804,5</v>
      </c>
      <c r="R140" t="str">
        <f t="shared" si="27"/>
        <v>prop,804,5</v>
      </c>
      <c r="S140" s="7">
        <f t="shared" si="28"/>
        <v>0</v>
      </c>
      <c r="T140" s="7" t="str">
        <f t="shared" si="29"/>
        <v>5,57</v>
      </c>
      <c r="U140">
        <f t="shared" si="30"/>
        <v>40</v>
      </c>
    </row>
    <row r="141" spans="1:21">
      <c r="A141">
        <f t="shared" si="33"/>
        <v>14</v>
      </c>
      <c r="B141">
        <f t="shared" si="31"/>
        <v>12</v>
      </c>
      <c r="C141">
        <f t="shared" si="20"/>
        <v>300</v>
      </c>
      <c r="D141">
        <f t="shared" si="21"/>
        <v>45000</v>
      </c>
      <c r="E141">
        <f t="shared" si="22"/>
        <v>0.6</v>
      </c>
      <c r="F141">
        <f t="shared" si="23"/>
        <v>100</v>
      </c>
      <c r="K141" t="str">
        <f t="shared" si="34"/>
        <v>cash</v>
      </c>
      <c r="L141">
        <f t="shared" si="35"/>
        <v>1402</v>
      </c>
      <c r="M141">
        <f t="shared" si="32"/>
        <v>21</v>
      </c>
      <c r="N141">
        <f t="shared" si="32"/>
        <v>40</v>
      </c>
      <c r="O141">
        <f t="shared" si="24"/>
        <v>100</v>
      </c>
      <c r="P141" t="str">
        <f t="shared" si="25"/>
        <v>cash,180</v>
      </c>
      <c r="Q141" t="str">
        <f t="shared" si="26"/>
        <v>prop,804,5</v>
      </c>
      <c r="R141" t="str">
        <f t="shared" si="27"/>
        <v>prop,804,5</v>
      </c>
      <c r="S141" s="7" t="str">
        <f t="shared" si="28"/>
        <v>5,57</v>
      </c>
      <c r="T141" s="7" t="str">
        <f t="shared" si="29"/>
        <v>8,86</v>
      </c>
      <c r="U141">
        <f t="shared" si="30"/>
        <v>40</v>
      </c>
    </row>
    <row r="142" spans="1:21">
      <c r="A142">
        <f t="shared" si="33"/>
        <v>14</v>
      </c>
      <c r="B142">
        <f t="shared" si="31"/>
        <v>14</v>
      </c>
      <c r="C142">
        <f t="shared" si="20"/>
        <v>300</v>
      </c>
      <c r="D142">
        <f t="shared" si="21"/>
        <v>45000</v>
      </c>
      <c r="E142">
        <f t="shared" si="22"/>
        <v>0.6</v>
      </c>
      <c r="F142">
        <f t="shared" si="23"/>
        <v>100</v>
      </c>
      <c r="K142" t="str">
        <f t="shared" si="34"/>
        <v>cash</v>
      </c>
      <c r="L142">
        <f t="shared" si="35"/>
        <v>1403</v>
      </c>
      <c r="M142">
        <f t="shared" si="32"/>
        <v>41</v>
      </c>
      <c r="N142">
        <f t="shared" si="32"/>
        <v>60</v>
      </c>
      <c r="O142">
        <f t="shared" si="24"/>
        <v>100</v>
      </c>
      <c r="P142" t="str">
        <f t="shared" si="25"/>
        <v>cash,180</v>
      </c>
      <c r="Q142" t="str">
        <f t="shared" si="26"/>
        <v>prop,804,5</v>
      </c>
      <c r="R142" t="str">
        <f t="shared" si="27"/>
        <v>prop,804,5</v>
      </c>
      <c r="S142" s="7" t="str">
        <f t="shared" si="28"/>
        <v>8,86</v>
      </c>
      <c r="T142" s="7" t="str">
        <f t="shared" si="29"/>
        <v>11,116</v>
      </c>
      <c r="U142">
        <f t="shared" si="30"/>
        <v>40</v>
      </c>
    </row>
    <row r="143" spans="1:21">
      <c r="A143">
        <f t="shared" si="33"/>
        <v>14</v>
      </c>
      <c r="B143">
        <f t="shared" si="31"/>
        <v>16</v>
      </c>
      <c r="C143">
        <f t="shared" si="20"/>
        <v>300</v>
      </c>
      <c r="D143">
        <f t="shared" si="21"/>
        <v>45000</v>
      </c>
      <c r="E143">
        <f t="shared" si="22"/>
        <v>0.6</v>
      </c>
      <c r="F143">
        <f t="shared" si="23"/>
        <v>100</v>
      </c>
      <c r="K143" t="str">
        <f t="shared" si="34"/>
        <v>cash</v>
      </c>
      <c r="L143">
        <f t="shared" si="35"/>
        <v>1404</v>
      </c>
      <c r="M143">
        <f t="shared" si="32"/>
        <v>61</v>
      </c>
      <c r="N143">
        <f t="shared" si="32"/>
        <v>999</v>
      </c>
      <c r="O143">
        <f t="shared" si="24"/>
        <v>100</v>
      </c>
      <c r="P143" t="str">
        <f t="shared" si="25"/>
        <v>cash,180</v>
      </c>
      <c r="Q143" t="str">
        <f t="shared" si="26"/>
        <v>prop,804,5</v>
      </c>
      <c r="R143" t="str">
        <f t="shared" si="27"/>
        <v>prop,804,5</v>
      </c>
      <c r="S143" s="7" t="str">
        <f t="shared" si="28"/>
        <v>11,116</v>
      </c>
      <c r="T143" s="7">
        <f t="shared" si="29"/>
        <v>0</v>
      </c>
      <c r="U143">
        <f t="shared" si="30"/>
        <v>40</v>
      </c>
    </row>
    <row r="144" spans="1:21">
      <c r="A144">
        <f t="shared" si="33"/>
        <v>14</v>
      </c>
      <c r="B144">
        <f t="shared" si="31"/>
        <v>10</v>
      </c>
      <c r="C144">
        <f t="shared" si="20"/>
        <v>300</v>
      </c>
      <c r="D144">
        <f t="shared" si="21"/>
        <v>45000</v>
      </c>
      <c r="E144">
        <f t="shared" si="22"/>
        <v>0.6</v>
      </c>
      <c r="F144">
        <f t="shared" si="23"/>
        <v>100</v>
      </c>
      <c r="K144" t="str">
        <f t="shared" si="34"/>
        <v>coin</v>
      </c>
      <c r="L144">
        <f t="shared" si="35"/>
        <v>1411</v>
      </c>
      <c r="M144">
        <f t="shared" si="32"/>
        <v>1</v>
      </c>
      <c r="N144">
        <f t="shared" si="32"/>
        <v>20</v>
      </c>
      <c r="O144">
        <f t="shared" si="24"/>
        <v>10</v>
      </c>
      <c r="P144" t="str">
        <f t="shared" si="25"/>
        <v>coin,27000</v>
      </c>
      <c r="Q144" t="str">
        <f t="shared" si="26"/>
        <v>prop,804,5</v>
      </c>
      <c r="R144" t="str">
        <f t="shared" si="27"/>
        <v>prop,804,5</v>
      </c>
      <c r="S144" s="7">
        <f t="shared" si="28"/>
        <v>0</v>
      </c>
      <c r="T144" s="7" t="str">
        <f t="shared" si="29"/>
        <v>5,57</v>
      </c>
      <c r="U144">
        <f t="shared" si="30"/>
        <v>40</v>
      </c>
    </row>
    <row r="145" spans="1:21">
      <c r="A145">
        <f t="shared" si="33"/>
        <v>14</v>
      </c>
      <c r="B145">
        <f t="shared" si="31"/>
        <v>12</v>
      </c>
      <c r="C145">
        <f t="shared" si="20"/>
        <v>300</v>
      </c>
      <c r="D145">
        <f t="shared" si="21"/>
        <v>45000</v>
      </c>
      <c r="E145">
        <f t="shared" si="22"/>
        <v>0.6</v>
      </c>
      <c r="F145">
        <f t="shared" si="23"/>
        <v>100</v>
      </c>
      <c r="K145" t="str">
        <f t="shared" si="34"/>
        <v>coin</v>
      </c>
      <c r="L145">
        <f t="shared" si="35"/>
        <v>1412</v>
      </c>
      <c r="M145">
        <f t="shared" si="32"/>
        <v>21</v>
      </c>
      <c r="N145">
        <f t="shared" si="32"/>
        <v>40</v>
      </c>
      <c r="O145">
        <f t="shared" si="24"/>
        <v>10</v>
      </c>
      <c r="P145" t="str">
        <f t="shared" si="25"/>
        <v>coin,27000</v>
      </c>
      <c r="Q145" t="str">
        <f t="shared" si="26"/>
        <v>prop,804,5</v>
      </c>
      <c r="R145" t="str">
        <f t="shared" si="27"/>
        <v>prop,804,5</v>
      </c>
      <c r="S145" s="7" t="str">
        <f t="shared" si="28"/>
        <v>5,57</v>
      </c>
      <c r="T145" s="7" t="str">
        <f t="shared" si="29"/>
        <v>8,86</v>
      </c>
      <c r="U145">
        <f t="shared" si="30"/>
        <v>40</v>
      </c>
    </row>
    <row r="146" spans="1:21">
      <c r="A146">
        <f t="shared" si="33"/>
        <v>14</v>
      </c>
      <c r="B146">
        <f t="shared" si="31"/>
        <v>14</v>
      </c>
      <c r="C146">
        <f t="shared" si="20"/>
        <v>300</v>
      </c>
      <c r="D146">
        <f t="shared" si="21"/>
        <v>45000</v>
      </c>
      <c r="E146">
        <f t="shared" si="22"/>
        <v>0.6</v>
      </c>
      <c r="F146">
        <f t="shared" si="23"/>
        <v>100</v>
      </c>
      <c r="K146" t="str">
        <f t="shared" si="34"/>
        <v>coin</v>
      </c>
      <c r="L146">
        <f t="shared" si="35"/>
        <v>1413</v>
      </c>
      <c r="M146">
        <f t="shared" si="32"/>
        <v>41</v>
      </c>
      <c r="N146">
        <f t="shared" si="32"/>
        <v>60</v>
      </c>
      <c r="O146">
        <f t="shared" si="24"/>
        <v>10</v>
      </c>
      <c r="P146" t="str">
        <f t="shared" si="25"/>
        <v>coin,27000</v>
      </c>
      <c r="Q146" t="str">
        <f t="shared" si="26"/>
        <v>prop,804,5</v>
      </c>
      <c r="R146" t="str">
        <f t="shared" si="27"/>
        <v>prop,804,5</v>
      </c>
      <c r="S146" s="7" t="str">
        <f t="shared" si="28"/>
        <v>8,86</v>
      </c>
      <c r="T146" s="7" t="str">
        <f t="shared" si="29"/>
        <v>11,116</v>
      </c>
      <c r="U146">
        <f t="shared" si="30"/>
        <v>40</v>
      </c>
    </row>
    <row r="147" spans="1:21">
      <c r="A147">
        <f t="shared" si="33"/>
        <v>14</v>
      </c>
      <c r="B147">
        <f t="shared" si="31"/>
        <v>16</v>
      </c>
      <c r="C147">
        <f t="shared" si="20"/>
        <v>300</v>
      </c>
      <c r="D147">
        <f t="shared" si="21"/>
        <v>45000</v>
      </c>
      <c r="E147">
        <f t="shared" si="22"/>
        <v>0.6</v>
      </c>
      <c r="F147">
        <f t="shared" si="23"/>
        <v>100</v>
      </c>
      <c r="K147" t="str">
        <f t="shared" si="34"/>
        <v>coin</v>
      </c>
      <c r="L147">
        <f t="shared" si="35"/>
        <v>1414</v>
      </c>
      <c r="M147">
        <f t="shared" si="32"/>
        <v>61</v>
      </c>
      <c r="N147">
        <f t="shared" si="32"/>
        <v>999</v>
      </c>
      <c r="O147">
        <f t="shared" si="24"/>
        <v>10</v>
      </c>
      <c r="P147" t="str">
        <f t="shared" si="25"/>
        <v>coin,27000</v>
      </c>
      <c r="Q147" t="str">
        <f t="shared" si="26"/>
        <v>prop,804,5</v>
      </c>
      <c r="R147" t="str">
        <f t="shared" si="27"/>
        <v>prop,804,5</v>
      </c>
      <c r="S147" s="7" t="str">
        <f t="shared" si="28"/>
        <v>11,116</v>
      </c>
      <c r="T147" s="7">
        <f t="shared" si="29"/>
        <v>0</v>
      </c>
      <c r="U147">
        <f t="shared" si="30"/>
        <v>40</v>
      </c>
    </row>
    <row r="148" spans="1:21">
      <c r="A148">
        <f t="shared" si="33"/>
        <v>15</v>
      </c>
      <c r="B148">
        <f t="shared" si="31"/>
        <v>10</v>
      </c>
      <c r="C148">
        <f t="shared" ref="C148:C211" si="36">VLOOKUP(A148,$A$2:$T$28,8,0)</f>
        <v>1500</v>
      </c>
      <c r="D148">
        <f t="shared" si="21"/>
        <v>225000</v>
      </c>
      <c r="E148">
        <f t="shared" si="22"/>
        <v>0.8</v>
      </c>
      <c r="F148">
        <f>VLOOKUP(A148,$A$2:$S$28,VLOOKUP(M148,$H$36:$I$40,2,0)+1,0)</f>
        <v>100</v>
      </c>
      <c r="K148" t="str">
        <f t="shared" si="34"/>
        <v>cash</v>
      </c>
      <c r="L148">
        <f t="shared" si="35"/>
        <v>1501</v>
      </c>
      <c r="M148">
        <f t="shared" si="32"/>
        <v>1</v>
      </c>
      <c r="N148">
        <f t="shared" si="32"/>
        <v>20</v>
      </c>
      <c r="O148">
        <f>IF(K148="cash",F148,CEILING(F148*0.1,1))</f>
        <v>100</v>
      </c>
      <c r="P148" t="str">
        <f>K148&amp;","&amp;IF(K148="cash",CEILING(C148*E148,10),CEILING(D148*E148,500))</f>
        <v>cash,1200</v>
      </c>
      <c r="Q148" t="str">
        <f t="shared" si="26"/>
        <v>prop,313,5</v>
      </c>
      <c r="R148" t="str">
        <f>VLOOKUP(A148,$A$2:$S$28,19,0)</f>
        <v>prop,313,5</v>
      </c>
      <c r="S148" s="7">
        <f t="shared" si="28"/>
        <v>0</v>
      </c>
      <c r="T148" s="7" t="str">
        <f t="shared" si="29"/>
        <v>5,57</v>
      </c>
      <c r="U148">
        <f t="shared" si="30"/>
        <v>20</v>
      </c>
    </row>
    <row r="149" spans="1:21">
      <c r="A149">
        <f t="shared" si="33"/>
        <v>15</v>
      </c>
      <c r="B149">
        <f t="shared" si="31"/>
        <v>12</v>
      </c>
      <c r="C149">
        <f t="shared" si="36"/>
        <v>1500</v>
      </c>
      <c r="D149">
        <f t="shared" si="21"/>
        <v>225000</v>
      </c>
      <c r="E149">
        <f t="shared" si="22"/>
        <v>0.6</v>
      </c>
      <c r="F149">
        <f t="shared" ref="F149:F212" si="37">VLOOKUP(A149,$A$2:$S$28,VLOOKUP(M149,$H$36:$I$40,2,0)+1,0)</f>
        <v>100</v>
      </c>
      <c r="K149" t="str">
        <f t="shared" si="34"/>
        <v>cash</v>
      </c>
      <c r="L149">
        <f t="shared" si="35"/>
        <v>1502</v>
      </c>
      <c r="M149">
        <f t="shared" si="32"/>
        <v>21</v>
      </c>
      <c r="N149">
        <f t="shared" si="32"/>
        <v>40</v>
      </c>
      <c r="O149">
        <f t="shared" ref="O149:O212" si="38">IF(K149="cash",F149,CEILING(F149*0.1,1))</f>
        <v>100</v>
      </c>
      <c r="P149" t="str">
        <f t="shared" ref="P149:P212" si="39">K149&amp;","&amp;IF(K149="cash",CEILING(C149*E149,10),CEILING(D149*E149,500))</f>
        <v>cash,900</v>
      </c>
      <c r="Q149" t="str">
        <f t="shared" si="26"/>
        <v>prop,313,5</v>
      </c>
      <c r="R149" t="str">
        <f t="shared" ref="R149:R212" si="40">VLOOKUP(A149,$A$2:$S$28,19,0)</f>
        <v>prop,313,5</v>
      </c>
      <c r="S149" s="7" t="str">
        <f t="shared" si="28"/>
        <v>5,57</v>
      </c>
      <c r="T149" s="7" t="str">
        <f t="shared" si="29"/>
        <v>8,86</v>
      </c>
      <c r="U149">
        <f t="shared" si="30"/>
        <v>40</v>
      </c>
    </row>
    <row r="150" spans="1:21">
      <c r="A150">
        <f t="shared" si="33"/>
        <v>15</v>
      </c>
      <c r="B150">
        <f t="shared" si="31"/>
        <v>14</v>
      </c>
      <c r="C150">
        <f t="shared" si="36"/>
        <v>1500</v>
      </c>
      <c r="D150">
        <f t="shared" si="21"/>
        <v>225000</v>
      </c>
      <c r="E150">
        <f t="shared" si="22"/>
        <v>0.6</v>
      </c>
      <c r="F150">
        <f t="shared" si="37"/>
        <v>100</v>
      </c>
      <c r="K150" t="str">
        <f t="shared" si="34"/>
        <v>cash</v>
      </c>
      <c r="L150">
        <f t="shared" si="35"/>
        <v>1503</v>
      </c>
      <c r="M150">
        <f t="shared" si="32"/>
        <v>41</v>
      </c>
      <c r="N150">
        <f t="shared" si="32"/>
        <v>60</v>
      </c>
      <c r="O150">
        <f t="shared" si="38"/>
        <v>100</v>
      </c>
      <c r="P150" t="str">
        <f t="shared" si="39"/>
        <v>cash,900</v>
      </c>
      <c r="Q150" t="str">
        <f t="shared" si="26"/>
        <v>prop,313,5</v>
      </c>
      <c r="R150" t="str">
        <f t="shared" si="40"/>
        <v>prop,313,5</v>
      </c>
      <c r="S150" s="7" t="str">
        <f t="shared" si="28"/>
        <v>8,86</v>
      </c>
      <c r="T150" s="7" t="str">
        <f t="shared" si="29"/>
        <v>11,116</v>
      </c>
      <c r="U150">
        <f t="shared" si="30"/>
        <v>40</v>
      </c>
    </row>
    <row r="151" spans="1:21">
      <c r="A151">
        <f t="shared" si="33"/>
        <v>15</v>
      </c>
      <c r="B151">
        <f t="shared" si="31"/>
        <v>16</v>
      </c>
      <c r="C151">
        <f t="shared" si="36"/>
        <v>1500</v>
      </c>
      <c r="D151">
        <f t="shared" si="21"/>
        <v>225000</v>
      </c>
      <c r="E151">
        <f t="shared" si="22"/>
        <v>0.6</v>
      </c>
      <c r="F151">
        <f t="shared" si="37"/>
        <v>25</v>
      </c>
      <c r="K151" t="str">
        <f t="shared" si="34"/>
        <v>cash</v>
      </c>
      <c r="L151">
        <f t="shared" si="35"/>
        <v>1504</v>
      </c>
      <c r="M151">
        <f t="shared" si="32"/>
        <v>61</v>
      </c>
      <c r="N151">
        <f t="shared" si="32"/>
        <v>999</v>
      </c>
      <c r="O151">
        <f t="shared" si="38"/>
        <v>25</v>
      </c>
      <c r="P151" t="str">
        <f t="shared" si="39"/>
        <v>cash,900</v>
      </c>
      <c r="Q151" t="str">
        <f t="shared" si="26"/>
        <v>prop,313,5</v>
      </c>
      <c r="R151" t="str">
        <f t="shared" si="40"/>
        <v>prop,313,5</v>
      </c>
      <c r="S151" s="7" t="str">
        <f t="shared" si="28"/>
        <v>11,116</v>
      </c>
      <c r="T151" s="7">
        <f t="shared" si="29"/>
        <v>0</v>
      </c>
      <c r="U151">
        <f t="shared" si="30"/>
        <v>40</v>
      </c>
    </row>
    <row r="152" spans="1:21">
      <c r="A152">
        <f t="shared" si="33"/>
        <v>15</v>
      </c>
      <c r="B152">
        <f t="shared" si="31"/>
        <v>10</v>
      </c>
      <c r="C152">
        <f t="shared" si="36"/>
        <v>1500</v>
      </c>
      <c r="D152">
        <f t="shared" si="21"/>
        <v>225000</v>
      </c>
      <c r="E152">
        <f t="shared" si="22"/>
        <v>0.8</v>
      </c>
      <c r="F152">
        <f t="shared" si="37"/>
        <v>100</v>
      </c>
      <c r="K152" t="str">
        <f t="shared" si="34"/>
        <v>coin</v>
      </c>
      <c r="L152">
        <f t="shared" si="35"/>
        <v>1511</v>
      </c>
      <c r="M152">
        <f t="shared" si="32"/>
        <v>1</v>
      </c>
      <c r="N152">
        <f t="shared" si="32"/>
        <v>20</v>
      </c>
      <c r="O152">
        <f t="shared" si="38"/>
        <v>10</v>
      </c>
      <c r="P152" t="str">
        <f t="shared" si="39"/>
        <v>coin,180000</v>
      </c>
      <c r="Q152" t="str">
        <f t="shared" si="26"/>
        <v>prop,313,5</v>
      </c>
      <c r="R152" t="str">
        <f t="shared" si="40"/>
        <v>prop,313,5</v>
      </c>
      <c r="S152" s="7">
        <f t="shared" si="28"/>
        <v>0</v>
      </c>
      <c r="T152" s="7" t="str">
        <f t="shared" si="29"/>
        <v>5,57</v>
      </c>
      <c r="U152">
        <f t="shared" si="30"/>
        <v>20</v>
      </c>
    </row>
    <row r="153" spans="1:21">
      <c r="A153">
        <f t="shared" si="33"/>
        <v>15</v>
      </c>
      <c r="B153">
        <f t="shared" si="31"/>
        <v>12</v>
      </c>
      <c r="C153">
        <f t="shared" si="36"/>
        <v>1500</v>
      </c>
      <c r="D153">
        <f t="shared" si="21"/>
        <v>225000</v>
      </c>
      <c r="E153">
        <f t="shared" si="22"/>
        <v>0.6</v>
      </c>
      <c r="F153">
        <f t="shared" si="37"/>
        <v>100</v>
      </c>
      <c r="K153" t="str">
        <f t="shared" si="34"/>
        <v>coin</v>
      </c>
      <c r="L153">
        <f t="shared" si="35"/>
        <v>1512</v>
      </c>
      <c r="M153">
        <f t="shared" si="32"/>
        <v>21</v>
      </c>
      <c r="N153">
        <f t="shared" si="32"/>
        <v>40</v>
      </c>
      <c r="O153">
        <f t="shared" si="38"/>
        <v>10</v>
      </c>
      <c r="P153" t="str">
        <f t="shared" si="39"/>
        <v>coin,135000</v>
      </c>
      <c r="Q153" t="str">
        <f t="shared" si="26"/>
        <v>prop,313,5</v>
      </c>
      <c r="R153" t="str">
        <f t="shared" si="40"/>
        <v>prop,313,5</v>
      </c>
      <c r="S153" s="7" t="str">
        <f t="shared" si="28"/>
        <v>5,57</v>
      </c>
      <c r="T153" s="7" t="str">
        <f t="shared" si="29"/>
        <v>8,86</v>
      </c>
      <c r="U153">
        <f t="shared" si="30"/>
        <v>40</v>
      </c>
    </row>
    <row r="154" spans="1:21">
      <c r="A154">
        <f t="shared" si="33"/>
        <v>15</v>
      </c>
      <c r="B154">
        <f t="shared" si="31"/>
        <v>14</v>
      </c>
      <c r="C154">
        <f t="shared" si="36"/>
        <v>1500</v>
      </c>
      <c r="D154">
        <f t="shared" si="21"/>
        <v>225000</v>
      </c>
      <c r="E154">
        <f t="shared" si="22"/>
        <v>0.6</v>
      </c>
      <c r="F154">
        <f t="shared" si="37"/>
        <v>100</v>
      </c>
      <c r="K154" t="str">
        <f t="shared" si="34"/>
        <v>coin</v>
      </c>
      <c r="L154">
        <f t="shared" si="35"/>
        <v>1513</v>
      </c>
      <c r="M154">
        <f t="shared" si="32"/>
        <v>41</v>
      </c>
      <c r="N154">
        <f t="shared" si="32"/>
        <v>60</v>
      </c>
      <c r="O154">
        <f t="shared" si="38"/>
        <v>10</v>
      </c>
      <c r="P154" t="str">
        <f t="shared" si="39"/>
        <v>coin,135000</v>
      </c>
      <c r="Q154" t="str">
        <f t="shared" si="26"/>
        <v>prop,313,5</v>
      </c>
      <c r="R154" t="str">
        <f t="shared" si="40"/>
        <v>prop,313,5</v>
      </c>
      <c r="S154" s="7" t="str">
        <f t="shared" si="28"/>
        <v>8,86</v>
      </c>
      <c r="T154" s="7" t="str">
        <f t="shared" si="29"/>
        <v>11,116</v>
      </c>
      <c r="U154">
        <f t="shared" si="30"/>
        <v>40</v>
      </c>
    </row>
    <row r="155" spans="1:21">
      <c r="A155">
        <f t="shared" si="33"/>
        <v>15</v>
      </c>
      <c r="B155">
        <f t="shared" si="31"/>
        <v>16</v>
      </c>
      <c r="C155">
        <f t="shared" si="36"/>
        <v>1500</v>
      </c>
      <c r="D155">
        <f t="shared" si="21"/>
        <v>225000</v>
      </c>
      <c r="E155">
        <f t="shared" si="22"/>
        <v>0.6</v>
      </c>
      <c r="F155">
        <f t="shared" si="37"/>
        <v>25</v>
      </c>
      <c r="K155" t="str">
        <f t="shared" si="34"/>
        <v>coin</v>
      </c>
      <c r="L155">
        <f t="shared" si="35"/>
        <v>1514</v>
      </c>
      <c r="M155">
        <f t="shared" si="32"/>
        <v>61</v>
      </c>
      <c r="N155">
        <f t="shared" si="32"/>
        <v>999</v>
      </c>
      <c r="O155">
        <f t="shared" si="38"/>
        <v>3</v>
      </c>
      <c r="P155" t="str">
        <f t="shared" si="39"/>
        <v>coin,135000</v>
      </c>
      <c r="Q155" t="str">
        <f t="shared" si="26"/>
        <v>prop,313,5</v>
      </c>
      <c r="R155" t="str">
        <f t="shared" si="40"/>
        <v>prop,313,5</v>
      </c>
      <c r="S155" s="7" t="str">
        <f t="shared" si="28"/>
        <v>11,116</v>
      </c>
      <c r="T155" s="7">
        <f t="shared" si="29"/>
        <v>0</v>
      </c>
      <c r="U155">
        <f t="shared" si="30"/>
        <v>40</v>
      </c>
    </row>
    <row r="156" spans="1:21">
      <c r="A156">
        <f t="shared" si="33"/>
        <v>16</v>
      </c>
      <c r="B156">
        <f t="shared" si="31"/>
        <v>10</v>
      </c>
      <c r="C156">
        <f t="shared" si="36"/>
        <v>3000</v>
      </c>
      <c r="D156">
        <f t="shared" si="21"/>
        <v>450000</v>
      </c>
      <c r="E156">
        <f t="shared" si="22"/>
        <v>0.8</v>
      </c>
      <c r="F156">
        <f t="shared" si="37"/>
        <v>50</v>
      </c>
      <c r="K156" t="str">
        <f t="shared" si="34"/>
        <v>cash</v>
      </c>
      <c r="L156">
        <f t="shared" si="35"/>
        <v>1601</v>
      </c>
      <c r="M156">
        <f t="shared" si="32"/>
        <v>1</v>
      </c>
      <c r="N156">
        <f t="shared" si="32"/>
        <v>20</v>
      </c>
      <c r="O156">
        <f t="shared" si="38"/>
        <v>50</v>
      </c>
      <c r="P156" t="str">
        <f t="shared" si="39"/>
        <v>cash,2400</v>
      </c>
      <c r="Q156" t="str">
        <f t="shared" si="26"/>
        <v>prop,314,5</v>
      </c>
      <c r="R156" t="str">
        <f t="shared" si="40"/>
        <v>prop,314,5</v>
      </c>
      <c r="S156" s="7">
        <f t="shared" si="28"/>
        <v>0</v>
      </c>
      <c r="T156" s="7" t="str">
        <f t="shared" si="29"/>
        <v>5,57</v>
      </c>
      <c r="U156">
        <f t="shared" si="30"/>
        <v>20</v>
      </c>
    </row>
    <row r="157" spans="1:21">
      <c r="A157">
        <f t="shared" si="33"/>
        <v>16</v>
      </c>
      <c r="B157">
        <f t="shared" si="31"/>
        <v>12</v>
      </c>
      <c r="C157">
        <f t="shared" si="36"/>
        <v>3000</v>
      </c>
      <c r="D157">
        <f t="shared" si="21"/>
        <v>450000</v>
      </c>
      <c r="E157">
        <f t="shared" si="22"/>
        <v>0.8</v>
      </c>
      <c r="F157">
        <f t="shared" si="37"/>
        <v>100</v>
      </c>
      <c r="K157" t="str">
        <f t="shared" si="34"/>
        <v>cash</v>
      </c>
      <c r="L157">
        <f t="shared" si="35"/>
        <v>1602</v>
      </c>
      <c r="M157">
        <f t="shared" si="32"/>
        <v>21</v>
      </c>
      <c r="N157">
        <f t="shared" si="32"/>
        <v>40</v>
      </c>
      <c r="O157">
        <f t="shared" si="38"/>
        <v>100</v>
      </c>
      <c r="P157" t="str">
        <f t="shared" si="39"/>
        <v>cash,2400</v>
      </c>
      <c r="Q157" t="str">
        <f t="shared" si="26"/>
        <v>prop,314,5</v>
      </c>
      <c r="R157" t="str">
        <f t="shared" si="40"/>
        <v>prop,314,5</v>
      </c>
      <c r="S157" s="7" t="str">
        <f t="shared" si="28"/>
        <v>5,57</v>
      </c>
      <c r="T157" s="7" t="str">
        <f t="shared" si="29"/>
        <v>8,86</v>
      </c>
      <c r="U157">
        <f t="shared" si="30"/>
        <v>20</v>
      </c>
    </row>
    <row r="158" spans="1:21">
      <c r="A158">
        <f t="shared" si="33"/>
        <v>16</v>
      </c>
      <c r="B158">
        <f t="shared" si="31"/>
        <v>14</v>
      </c>
      <c r="C158">
        <f t="shared" si="36"/>
        <v>3000</v>
      </c>
      <c r="D158">
        <f t="shared" si="21"/>
        <v>450000</v>
      </c>
      <c r="E158">
        <f t="shared" si="22"/>
        <v>0.6</v>
      </c>
      <c r="F158">
        <f t="shared" si="37"/>
        <v>100</v>
      </c>
      <c r="K158" t="str">
        <f t="shared" si="34"/>
        <v>cash</v>
      </c>
      <c r="L158">
        <f t="shared" si="35"/>
        <v>1603</v>
      </c>
      <c r="M158">
        <f t="shared" si="32"/>
        <v>41</v>
      </c>
      <c r="N158">
        <f t="shared" si="32"/>
        <v>60</v>
      </c>
      <c r="O158">
        <f t="shared" si="38"/>
        <v>100</v>
      </c>
      <c r="P158" t="str">
        <f t="shared" si="39"/>
        <v>cash,1800</v>
      </c>
      <c r="Q158" t="str">
        <f t="shared" si="26"/>
        <v>prop,314,5</v>
      </c>
      <c r="R158" t="str">
        <f t="shared" si="40"/>
        <v>prop,314,5</v>
      </c>
      <c r="S158" s="7" t="str">
        <f t="shared" si="28"/>
        <v>8,86</v>
      </c>
      <c r="T158" s="7" t="str">
        <f t="shared" si="29"/>
        <v>11,116</v>
      </c>
      <c r="U158">
        <f t="shared" si="30"/>
        <v>40</v>
      </c>
    </row>
    <row r="159" spans="1:21">
      <c r="A159">
        <f t="shared" si="33"/>
        <v>16</v>
      </c>
      <c r="B159">
        <f t="shared" si="31"/>
        <v>16</v>
      </c>
      <c r="C159">
        <f t="shared" si="36"/>
        <v>3000</v>
      </c>
      <c r="D159">
        <f t="shared" si="21"/>
        <v>450000</v>
      </c>
      <c r="E159">
        <f t="shared" si="22"/>
        <v>0.6</v>
      </c>
      <c r="F159">
        <f t="shared" si="37"/>
        <v>50</v>
      </c>
      <c r="K159" t="str">
        <f t="shared" si="34"/>
        <v>cash</v>
      </c>
      <c r="L159">
        <f t="shared" si="35"/>
        <v>1604</v>
      </c>
      <c r="M159">
        <f t="shared" si="32"/>
        <v>61</v>
      </c>
      <c r="N159">
        <f t="shared" si="32"/>
        <v>999</v>
      </c>
      <c r="O159">
        <f t="shared" si="38"/>
        <v>50</v>
      </c>
      <c r="P159" t="str">
        <f t="shared" si="39"/>
        <v>cash,1800</v>
      </c>
      <c r="Q159" t="str">
        <f t="shared" si="26"/>
        <v>prop,314,5</v>
      </c>
      <c r="R159" t="str">
        <f t="shared" si="40"/>
        <v>prop,314,5</v>
      </c>
      <c r="S159" s="7" t="str">
        <f t="shared" si="28"/>
        <v>11,116</v>
      </c>
      <c r="T159" s="7">
        <f t="shared" si="29"/>
        <v>0</v>
      </c>
      <c r="U159">
        <f t="shared" si="30"/>
        <v>40</v>
      </c>
    </row>
    <row r="160" spans="1:21">
      <c r="A160">
        <f t="shared" si="33"/>
        <v>16</v>
      </c>
      <c r="B160">
        <f t="shared" si="31"/>
        <v>10</v>
      </c>
      <c r="C160">
        <f t="shared" si="36"/>
        <v>3000</v>
      </c>
      <c r="D160">
        <f t="shared" si="21"/>
        <v>450000</v>
      </c>
      <c r="E160">
        <f t="shared" si="22"/>
        <v>0.8</v>
      </c>
      <c r="F160">
        <f t="shared" si="37"/>
        <v>50</v>
      </c>
      <c r="K160" t="str">
        <f t="shared" si="34"/>
        <v>coin</v>
      </c>
      <c r="L160">
        <f t="shared" si="35"/>
        <v>1611</v>
      </c>
      <c r="M160">
        <f t="shared" si="32"/>
        <v>1</v>
      </c>
      <c r="N160">
        <f t="shared" si="32"/>
        <v>20</v>
      </c>
      <c r="O160">
        <f t="shared" si="38"/>
        <v>5</v>
      </c>
      <c r="P160" t="str">
        <f t="shared" si="39"/>
        <v>coin,360000</v>
      </c>
      <c r="Q160" t="str">
        <f t="shared" si="26"/>
        <v>prop,314,5</v>
      </c>
      <c r="R160" t="str">
        <f t="shared" si="40"/>
        <v>prop,314,5</v>
      </c>
      <c r="S160" s="7">
        <f t="shared" si="28"/>
        <v>0</v>
      </c>
      <c r="T160" s="7" t="str">
        <f t="shared" si="29"/>
        <v>5,57</v>
      </c>
      <c r="U160">
        <f t="shared" si="30"/>
        <v>20</v>
      </c>
    </row>
    <row r="161" spans="1:21">
      <c r="A161">
        <f t="shared" si="33"/>
        <v>16</v>
      </c>
      <c r="B161">
        <f t="shared" si="31"/>
        <v>12</v>
      </c>
      <c r="C161">
        <f t="shared" si="36"/>
        <v>3000</v>
      </c>
      <c r="D161">
        <f t="shared" si="21"/>
        <v>450000</v>
      </c>
      <c r="E161">
        <f t="shared" si="22"/>
        <v>0.8</v>
      </c>
      <c r="F161">
        <f t="shared" si="37"/>
        <v>100</v>
      </c>
      <c r="K161" t="str">
        <f t="shared" si="34"/>
        <v>coin</v>
      </c>
      <c r="L161">
        <f t="shared" si="35"/>
        <v>1612</v>
      </c>
      <c r="M161">
        <f t="shared" si="32"/>
        <v>21</v>
      </c>
      <c r="N161">
        <f t="shared" si="32"/>
        <v>40</v>
      </c>
      <c r="O161">
        <f t="shared" si="38"/>
        <v>10</v>
      </c>
      <c r="P161" t="str">
        <f t="shared" si="39"/>
        <v>coin,360000</v>
      </c>
      <c r="Q161" t="str">
        <f t="shared" si="26"/>
        <v>prop,314,5</v>
      </c>
      <c r="R161" t="str">
        <f t="shared" si="40"/>
        <v>prop,314,5</v>
      </c>
      <c r="S161" s="7" t="str">
        <f t="shared" si="28"/>
        <v>5,57</v>
      </c>
      <c r="T161" s="7" t="str">
        <f t="shared" si="29"/>
        <v>8,86</v>
      </c>
      <c r="U161">
        <f t="shared" si="30"/>
        <v>20</v>
      </c>
    </row>
    <row r="162" spans="1:21">
      <c r="A162">
        <f t="shared" si="33"/>
        <v>16</v>
      </c>
      <c r="B162">
        <f t="shared" si="31"/>
        <v>14</v>
      </c>
      <c r="C162">
        <f t="shared" si="36"/>
        <v>3000</v>
      </c>
      <c r="D162">
        <f t="shared" si="21"/>
        <v>450000</v>
      </c>
      <c r="E162">
        <f t="shared" si="22"/>
        <v>0.6</v>
      </c>
      <c r="F162">
        <f t="shared" si="37"/>
        <v>100</v>
      </c>
      <c r="K162" t="str">
        <f t="shared" si="34"/>
        <v>coin</v>
      </c>
      <c r="L162">
        <f t="shared" si="35"/>
        <v>1613</v>
      </c>
      <c r="M162">
        <f t="shared" si="32"/>
        <v>41</v>
      </c>
      <c r="N162">
        <f t="shared" si="32"/>
        <v>60</v>
      </c>
      <c r="O162">
        <f t="shared" si="38"/>
        <v>10</v>
      </c>
      <c r="P162" t="str">
        <f t="shared" si="39"/>
        <v>coin,270000</v>
      </c>
      <c r="Q162" t="str">
        <f t="shared" si="26"/>
        <v>prop,314,5</v>
      </c>
      <c r="R162" t="str">
        <f t="shared" si="40"/>
        <v>prop,314,5</v>
      </c>
      <c r="S162" s="7" t="str">
        <f t="shared" si="28"/>
        <v>8,86</v>
      </c>
      <c r="T162" s="7" t="str">
        <f t="shared" si="29"/>
        <v>11,116</v>
      </c>
      <c r="U162">
        <f t="shared" si="30"/>
        <v>40</v>
      </c>
    </row>
    <row r="163" spans="1:21">
      <c r="A163">
        <f t="shared" si="33"/>
        <v>16</v>
      </c>
      <c r="B163">
        <f t="shared" si="31"/>
        <v>16</v>
      </c>
      <c r="C163">
        <f t="shared" si="36"/>
        <v>3000</v>
      </c>
      <c r="D163">
        <f t="shared" si="21"/>
        <v>450000</v>
      </c>
      <c r="E163">
        <f t="shared" si="22"/>
        <v>0.6</v>
      </c>
      <c r="F163">
        <f t="shared" si="37"/>
        <v>50</v>
      </c>
      <c r="K163" t="str">
        <f t="shared" si="34"/>
        <v>coin</v>
      </c>
      <c r="L163">
        <f t="shared" si="35"/>
        <v>1614</v>
      </c>
      <c r="M163">
        <f t="shared" si="32"/>
        <v>61</v>
      </c>
      <c r="N163">
        <f t="shared" si="32"/>
        <v>999</v>
      </c>
      <c r="O163">
        <f t="shared" si="38"/>
        <v>5</v>
      </c>
      <c r="P163" t="str">
        <f t="shared" si="39"/>
        <v>coin,270000</v>
      </c>
      <c r="Q163" t="str">
        <f t="shared" si="26"/>
        <v>prop,314,5</v>
      </c>
      <c r="R163" t="str">
        <f t="shared" si="40"/>
        <v>prop,314,5</v>
      </c>
      <c r="S163" s="7" t="str">
        <f t="shared" si="28"/>
        <v>11,116</v>
      </c>
      <c r="T163" s="7">
        <f t="shared" si="29"/>
        <v>0</v>
      </c>
      <c r="U163">
        <f t="shared" si="30"/>
        <v>40</v>
      </c>
    </row>
    <row r="164" spans="1:21">
      <c r="A164">
        <f t="shared" si="33"/>
        <v>17</v>
      </c>
      <c r="B164">
        <f t="shared" si="31"/>
        <v>10</v>
      </c>
      <c r="C164">
        <f t="shared" si="36"/>
        <v>4500</v>
      </c>
      <c r="D164">
        <f t="shared" si="21"/>
        <v>675000</v>
      </c>
      <c r="E164">
        <f t="shared" si="22"/>
        <v>0.8</v>
      </c>
      <c r="F164">
        <f t="shared" si="37"/>
        <v>0</v>
      </c>
      <c r="K164" t="str">
        <f t="shared" si="34"/>
        <v>cash</v>
      </c>
      <c r="L164">
        <f t="shared" si="35"/>
        <v>1701</v>
      </c>
      <c r="M164">
        <f t="shared" si="32"/>
        <v>1</v>
      </c>
      <c r="N164">
        <f t="shared" si="32"/>
        <v>20</v>
      </c>
      <c r="O164">
        <f t="shared" si="38"/>
        <v>0</v>
      </c>
      <c r="P164" t="str">
        <f t="shared" si="39"/>
        <v>cash,3600</v>
      </c>
      <c r="Q164" t="str">
        <f t="shared" si="26"/>
        <v>prop,315,5</v>
      </c>
      <c r="R164" t="str">
        <f t="shared" si="40"/>
        <v>prop,315,5</v>
      </c>
      <c r="S164" s="7">
        <f t="shared" si="28"/>
        <v>0</v>
      </c>
      <c r="T164" s="7" t="str">
        <f t="shared" si="29"/>
        <v>5,57</v>
      </c>
      <c r="U164">
        <f t="shared" si="30"/>
        <v>20</v>
      </c>
    </row>
    <row r="165" spans="1:21">
      <c r="A165">
        <f t="shared" si="33"/>
        <v>17</v>
      </c>
      <c r="B165">
        <f t="shared" si="31"/>
        <v>12</v>
      </c>
      <c r="C165">
        <f t="shared" si="36"/>
        <v>4500</v>
      </c>
      <c r="D165">
        <f t="shared" ref="D165:D219" si="41">C165*150</f>
        <v>675000</v>
      </c>
      <c r="E165">
        <f t="shared" ref="E165:E219" si="42">VLOOKUP(A165,$A$2:$S$29,VLOOKUP(M165,$H$36:$I$40,2,0),0)</f>
        <v>0.8</v>
      </c>
      <c r="F165">
        <f t="shared" si="37"/>
        <v>50</v>
      </c>
      <c r="K165" t="str">
        <f t="shared" si="34"/>
        <v>cash</v>
      </c>
      <c r="L165">
        <f t="shared" si="35"/>
        <v>1702</v>
      </c>
      <c r="M165">
        <f t="shared" si="32"/>
        <v>21</v>
      </c>
      <c r="N165">
        <f t="shared" si="32"/>
        <v>40</v>
      </c>
      <c r="O165">
        <f t="shared" si="38"/>
        <v>50</v>
      </c>
      <c r="P165" t="str">
        <f t="shared" si="39"/>
        <v>cash,3600</v>
      </c>
      <c r="Q165" t="str">
        <f t="shared" ref="Q165:Q219" si="43">VLOOKUP(A165,$A$2:$S$29,18,0)</f>
        <v>prop,315,5</v>
      </c>
      <c r="R165" t="str">
        <f t="shared" si="40"/>
        <v>prop,315,5</v>
      </c>
      <c r="S165" s="7" t="str">
        <f t="shared" ref="S165:S219" si="44">VLOOKUP(M165,$V$34:$W$37,2,0)</f>
        <v>5,57</v>
      </c>
      <c r="T165" s="7" t="str">
        <f t="shared" ref="T165:T219" si="45">VLOOKUP(N165,$X$34:$Y$37,2,0)</f>
        <v>8,86</v>
      </c>
      <c r="U165">
        <f t="shared" ref="U165:U219" si="46">100-E165*100</f>
        <v>20</v>
      </c>
    </row>
    <row r="166" spans="1:21">
      <c r="A166">
        <f t="shared" si="33"/>
        <v>17</v>
      </c>
      <c r="B166">
        <f t="shared" si="31"/>
        <v>14</v>
      </c>
      <c r="C166">
        <f t="shared" si="36"/>
        <v>4500</v>
      </c>
      <c r="D166">
        <f t="shared" si="41"/>
        <v>675000</v>
      </c>
      <c r="E166">
        <f t="shared" si="42"/>
        <v>0.8</v>
      </c>
      <c r="F166">
        <f t="shared" si="37"/>
        <v>25</v>
      </c>
      <c r="K166" t="str">
        <f t="shared" si="34"/>
        <v>cash</v>
      </c>
      <c r="L166">
        <f t="shared" si="35"/>
        <v>1703</v>
      </c>
      <c r="M166">
        <f t="shared" si="32"/>
        <v>41</v>
      </c>
      <c r="N166">
        <f t="shared" si="32"/>
        <v>60</v>
      </c>
      <c r="O166">
        <f t="shared" si="38"/>
        <v>25</v>
      </c>
      <c r="P166" t="str">
        <f t="shared" si="39"/>
        <v>cash,3600</v>
      </c>
      <c r="Q166" t="str">
        <f t="shared" si="43"/>
        <v>prop,315,5</v>
      </c>
      <c r="R166" t="str">
        <f t="shared" si="40"/>
        <v>prop,315,5</v>
      </c>
      <c r="S166" s="7" t="str">
        <f t="shared" si="44"/>
        <v>8,86</v>
      </c>
      <c r="T166" s="7" t="str">
        <f t="shared" si="45"/>
        <v>11,116</v>
      </c>
      <c r="U166">
        <f t="shared" si="46"/>
        <v>20</v>
      </c>
    </row>
    <row r="167" spans="1:21">
      <c r="A167">
        <f t="shared" si="33"/>
        <v>17</v>
      </c>
      <c r="B167">
        <f t="shared" si="31"/>
        <v>16</v>
      </c>
      <c r="C167">
        <f t="shared" si="36"/>
        <v>4500</v>
      </c>
      <c r="D167">
        <f t="shared" si="41"/>
        <v>675000</v>
      </c>
      <c r="E167">
        <f t="shared" si="42"/>
        <v>0.8</v>
      </c>
      <c r="F167">
        <f t="shared" si="37"/>
        <v>100</v>
      </c>
      <c r="K167" t="str">
        <f t="shared" si="34"/>
        <v>cash</v>
      </c>
      <c r="L167">
        <f t="shared" si="35"/>
        <v>1704</v>
      </c>
      <c r="M167">
        <f t="shared" si="32"/>
        <v>61</v>
      </c>
      <c r="N167">
        <f t="shared" si="32"/>
        <v>999</v>
      </c>
      <c r="O167">
        <f t="shared" si="38"/>
        <v>100</v>
      </c>
      <c r="P167" t="str">
        <f t="shared" si="39"/>
        <v>cash,3600</v>
      </c>
      <c r="Q167" t="str">
        <f t="shared" si="43"/>
        <v>prop,315,5</v>
      </c>
      <c r="R167" t="str">
        <f t="shared" si="40"/>
        <v>prop,315,5</v>
      </c>
      <c r="S167" s="7" t="str">
        <f t="shared" si="44"/>
        <v>11,116</v>
      </c>
      <c r="T167" s="7">
        <f t="shared" si="45"/>
        <v>0</v>
      </c>
      <c r="U167">
        <f t="shared" si="46"/>
        <v>20</v>
      </c>
    </row>
    <row r="168" spans="1:21">
      <c r="A168">
        <f t="shared" si="33"/>
        <v>17</v>
      </c>
      <c r="B168">
        <f t="shared" si="31"/>
        <v>10</v>
      </c>
      <c r="C168">
        <f t="shared" si="36"/>
        <v>4500</v>
      </c>
      <c r="D168">
        <f t="shared" si="41"/>
        <v>675000</v>
      </c>
      <c r="E168">
        <f t="shared" si="42"/>
        <v>0.8</v>
      </c>
      <c r="F168">
        <f t="shared" si="37"/>
        <v>0</v>
      </c>
      <c r="K168" t="str">
        <f t="shared" si="34"/>
        <v>coin</v>
      </c>
      <c r="L168">
        <f t="shared" si="35"/>
        <v>1711</v>
      </c>
      <c r="M168">
        <f t="shared" si="32"/>
        <v>1</v>
      </c>
      <c r="N168">
        <f t="shared" si="32"/>
        <v>20</v>
      </c>
      <c r="O168">
        <f t="shared" si="38"/>
        <v>0</v>
      </c>
      <c r="P168" t="str">
        <f t="shared" si="39"/>
        <v>coin,540000</v>
      </c>
      <c r="Q168" t="str">
        <f t="shared" si="43"/>
        <v>prop,315,5</v>
      </c>
      <c r="R168" t="str">
        <f t="shared" si="40"/>
        <v>prop,315,5</v>
      </c>
      <c r="S168" s="7">
        <f t="shared" si="44"/>
        <v>0</v>
      </c>
      <c r="T168" s="7" t="str">
        <f t="shared" si="45"/>
        <v>5,57</v>
      </c>
      <c r="U168">
        <f t="shared" si="46"/>
        <v>20</v>
      </c>
    </row>
    <row r="169" spans="1:21">
      <c r="A169">
        <f t="shared" si="33"/>
        <v>17</v>
      </c>
      <c r="B169">
        <f t="shared" ref="B169:B219" si="47">B165</f>
        <v>12</v>
      </c>
      <c r="C169">
        <f t="shared" si="36"/>
        <v>4500</v>
      </c>
      <c r="D169">
        <f t="shared" si="41"/>
        <v>675000</v>
      </c>
      <c r="E169">
        <f t="shared" si="42"/>
        <v>0.8</v>
      </c>
      <c r="F169">
        <f t="shared" si="37"/>
        <v>50</v>
      </c>
      <c r="K169" t="str">
        <f t="shared" si="34"/>
        <v>coin</v>
      </c>
      <c r="L169">
        <f t="shared" si="35"/>
        <v>1712</v>
      </c>
      <c r="M169">
        <f t="shared" ref="M169:N219" si="48">M165</f>
        <v>21</v>
      </c>
      <c r="N169">
        <f t="shared" si="48"/>
        <v>40</v>
      </c>
      <c r="O169">
        <f t="shared" si="38"/>
        <v>5</v>
      </c>
      <c r="P169" t="str">
        <f t="shared" si="39"/>
        <v>coin,540000</v>
      </c>
      <c r="Q169" t="str">
        <f t="shared" si="43"/>
        <v>prop,315,5</v>
      </c>
      <c r="R169" t="str">
        <f t="shared" si="40"/>
        <v>prop,315,5</v>
      </c>
      <c r="S169" s="7" t="str">
        <f t="shared" si="44"/>
        <v>5,57</v>
      </c>
      <c r="T169" s="7" t="str">
        <f t="shared" si="45"/>
        <v>8,86</v>
      </c>
      <c r="U169">
        <f t="shared" si="46"/>
        <v>20</v>
      </c>
    </row>
    <row r="170" spans="1:21">
      <c r="A170">
        <f t="shared" si="33"/>
        <v>17</v>
      </c>
      <c r="B170">
        <f t="shared" si="47"/>
        <v>14</v>
      </c>
      <c r="C170">
        <f t="shared" si="36"/>
        <v>4500</v>
      </c>
      <c r="D170">
        <f t="shared" si="41"/>
        <v>675000</v>
      </c>
      <c r="E170">
        <f t="shared" si="42"/>
        <v>0.8</v>
      </c>
      <c r="F170">
        <f t="shared" si="37"/>
        <v>25</v>
      </c>
      <c r="K170" t="str">
        <f t="shared" si="34"/>
        <v>coin</v>
      </c>
      <c r="L170">
        <f t="shared" si="35"/>
        <v>1713</v>
      </c>
      <c r="M170">
        <f t="shared" si="48"/>
        <v>41</v>
      </c>
      <c r="N170">
        <f t="shared" si="48"/>
        <v>60</v>
      </c>
      <c r="O170">
        <f t="shared" si="38"/>
        <v>3</v>
      </c>
      <c r="P170" t="str">
        <f t="shared" si="39"/>
        <v>coin,540000</v>
      </c>
      <c r="Q170" t="str">
        <f t="shared" si="43"/>
        <v>prop,315,5</v>
      </c>
      <c r="R170" t="str">
        <f t="shared" si="40"/>
        <v>prop,315,5</v>
      </c>
      <c r="S170" s="7" t="str">
        <f t="shared" si="44"/>
        <v>8,86</v>
      </c>
      <c r="T170" s="7" t="str">
        <f t="shared" si="45"/>
        <v>11,116</v>
      </c>
      <c r="U170">
        <f t="shared" si="46"/>
        <v>20</v>
      </c>
    </row>
    <row r="171" spans="1:21">
      <c r="A171">
        <f t="shared" si="33"/>
        <v>17</v>
      </c>
      <c r="B171">
        <f t="shared" si="47"/>
        <v>16</v>
      </c>
      <c r="C171">
        <f t="shared" si="36"/>
        <v>4500</v>
      </c>
      <c r="D171">
        <f t="shared" si="41"/>
        <v>675000</v>
      </c>
      <c r="E171">
        <f t="shared" si="42"/>
        <v>0.8</v>
      </c>
      <c r="F171">
        <f t="shared" si="37"/>
        <v>100</v>
      </c>
      <c r="K171" t="str">
        <f t="shared" si="34"/>
        <v>coin</v>
      </c>
      <c r="L171">
        <f t="shared" si="35"/>
        <v>1714</v>
      </c>
      <c r="M171">
        <f t="shared" si="48"/>
        <v>61</v>
      </c>
      <c r="N171">
        <f t="shared" si="48"/>
        <v>999</v>
      </c>
      <c r="O171">
        <f t="shared" si="38"/>
        <v>10</v>
      </c>
      <c r="P171" t="str">
        <f t="shared" si="39"/>
        <v>coin,540000</v>
      </c>
      <c r="Q171" t="str">
        <f t="shared" si="43"/>
        <v>prop,315,5</v>
      </c>
      <c r="R171" t="str">
        <f t="shared" si="40"/>
        <v>prop,315,5</v>
      </c>
      <c r="S171" s="7" t="str">
        <f t="shared" si="44"/>
        <v>11,116</v>
      </c>
      <c r="T171" s="7">
        <f t="shared" si="45"/>
        <v>0</v>
      </c>
      <c r="U171">
        <f t="shared" si="46"/>
        <v>20</v>
      </c>
    </row>
    <row r="172" spans="1:21">
      <c r="A172">
        <f t="shared" si="33"/>
        <v>18</v>
      </c>
      <c r="B172">
        <f t="shared" si="47"/>
        <v>10</v>
      </c>
      <c r="C172">
        <f t="shared" si="36"/>
        <v>1500</v>
      </c>
      <c r="D172">
        <f t="shared" si="41"/>
        <v>225000</v>
      </c>
      <c r="E172">
        <f t="shared" si="42"/>
        <v>0.8</v>
      </c>
      <c r="F172">
        <f t="shared" si="37"/>
        <v>100</v>
      </c>
      <c r="K172" t="str">
        <f t="shared" si="34"/>
        <v>cash</v>
      </c>
      <c r="L172">
        <f t="shared" si="35"/>
        <v>1801</v>
      </c>
      <c r="M172">
        <f t="shared" si="48"/>
        <v>1</v>
      </c>
      <c r="N172">
        <f t="shared" si="48"/>
        <v>20</v>
      </c>
      <c r="O172">
        <f t="shared" si="38"/>
        <v>100</v>
      </c>
      <c r="P172" t="str">
        <f t="shared" si="39"/>
        <v>cash,1200</v>
      </c>
      <c r="Q172" t="str">
        <f t="shared" si="43"/>
        <v>prop,316,5</v>
      </c>
      <c r="R172" t="str">
        <f t="shared" si="40"/>
        <v>prop,316,5</v>
      </c>
      <c r="S172" s="7">
        <f t="shared" si="44"/>
        <v>0</v>
      </c>
      <c r="T172" s="7" t="str">
        <f t="shared" si="45"/>
        <v>5,57</v>
      </c>
      <c r="U172">
        <f t="shared" si="46"/>
        <v>20</v>
      </c>
    </row>
    <row r="173" spans="1:21">
      <c r="A173">
        <f t="shared" ref="A173:A219" si="49">A165+1</f>
        <v>18</v>
      </c>
      <c r="B173">
        <f t="shared" si="47"/>
        <v>12</v>
      </c>
      <c r="C173">
        <f t="shared" si="36"/>
        <v>1500</v>
      </c>
      <c r="D173">
        <f t="shared" si="41"/>
        <v>225000</v>
      </c>
      <c r="E173">
        <f t="shared" si="42"/>
        <v>0.6</v>
      </c>
      <c r="F173">
        <f t="shared" si="37"/>
        <v>100</v>
      </c>
      <c r="K173" t="str">
        <f t="shared" ref="K173" si="50">K165</f>
        <v>cash</v>
      </c>
      <c r="L173">
        <f t="shared" ref="L173:L219" si="51">L165+100</f>
        <v>1802</v>
      </c>
      <c r="M173">
        <f t="shared" si="48"/>
        <v>21</v>
      </c>
      <c r="N173">
        <f t="shared" si="48"/>
        <v>40</v>
      </c>
      <c r="O173">
        <f t="shared" si="38"/>
        <v>100</v>
      </c>
      <c r="P173" t="str">
        <f t="shared" si="39"/>
        <v>cash,900</v>
      </c>
      <c r="Q173" t="str">
        <f t="shared" si="43"/>
        <v>prop,316,5</v>
      </c>
      <c r="R173" t="str">
        <f t="shared" si="40"/>
        <v>prop,316,5</v>
      </c>
      <c r="S173" s="7" t="str">
        <f t="shared" si="44"/>
        <v>5,57</v>
      </c>
      <c r="T173" s="7" t="str">
        <f t="shared" si="45"/>
        <v>8,86</v>
      </c>
      <c r="U173">
        <f t="shared" si="46"/>
        <v>40</v>
      </c>
    </row>
    <row r="174" spans="1:21">
      <c r="A174">
        <f t="shared" si="49"/>
        <v>18</v>
      </c>
      <c r="B174">
        <f t="shared" si="47"/>
        <v>14</v>
      </c>
      <c r="C174">
        <f t="shared" si="36"/>
        <v>1500</v>
      </c>
      <c r="D174">
        <f t="shared" si="41"/>
        <v>225000</v>
      </c>
      <c r="E174">
        <f t="shared" si="42"/>
        <v>0.6</v>
      </c>
      <c r="F174">
        <f t="shared" si="37"/>
        <v>100</v>
      </c>
      <c r="K174" t="str">
        <f t="shared" si="34"/>
        <v>cash</v>
      </c>
      <c r="L174">
        <f t="shared" si="51"/>
        <v>1803</v>
      </c>
      <c r="M174">
        <f t="shared" si="48"/>
        <v>41</v>
      </c>
      <c r="N174">
        <f t="shared" si="48"/>
        <v>60</v>
      </c>
      <c r="O174">
        <f t="shared" si="38"/>
        <v>100</v>
      </c>
      <c r="P174" t="str">
        <f t="shared" si="39"/>
        <v>cash,900</v>
      </c>
      <c r="Q174" t="str">
        <f t="shared" si="43"/>
        <v>prop,316,5</v>
      </c>
      <c r="R174" t="str">
        <f t="shared" si="40"/>
        <v>prop,316,5</v>
      </c>
      <c r="S174" s="7" t="str">
        <f t="shared" si="44"/>
        <v>8,86</v>
      </c>
      <c r="T174" s="7" t="str">
        <f t="shared" si="45"/>
        <v>11,116</v>
      </c>
      <c r="U174">
        <f t="shared" si="46"/>
        <v>40</v>
      </c>
    </row>
    <row r="175" spans="1:21">
      <c r="A175">
        <f t="shared" si="49"/>
        <v>18</v>
      </c>
      <c r="B175">
        <f t="shared" si="47"/>
        <v>16</v>
      </c>
      <c r="C175">
        <f t="shared" si="36"/>
        <v>1500</v>
      </c>
      <c r="D175">
        <f t="shared" si="41"/>
        <v>225000</v>
      </c>
      <c r="E175">
        <f t="shared" si="42"/>
        <v>0.6</v>
      </c>
      <c r="F175">
        <f t="shared" si="37"/>
        <v>25</v>
      </c>
      <c r="K175" t="str">
        <f t="shared" ref="K175:K219" si="52">K167</f>
        <v>cash</v>
      </c>
      <c r="L175">
        <f t="shared" si="51"/>
        <v>1804</v>
      </c>
      <c r="M175">
        <f t="shared" si="48"/>
        <v>61</v>
      </c>
      <c r="N175">
        <f t="shared" si="48"/>
        <v>999</v>
      </c>
      <c r="O175">
        <f t="shared" si="38"/>
        <v>25</v>
      </c>
      <c r="P175" t="str">
        <f t="shared" si="39"/>
        <v>cash,900</v>
      </c>
      <c r="Q175" t="str">
        <f t="shared" si="43"/>
        <v>prop,316,5</v>
      </c>
      <c r="R175" t="str">
        <f t="shared" si="40"/>
        <v>prop,316,5</v>
      </c>
      <c r="S175" s="7" t="str">
        <f t="shared" si="44"/>
        <v>11,116</v>
      </c>
      <c r="T175" s="7">
        <f t="shared" si="45"/>
        <v>0</v>
      </c>
      <c r="U175">
        <f t="shared" si="46"/>
        <v>40</v>
      </c>
    </row>
    <row r="176" spans="1:21">
      <c r="A176">
        <f t="shared" si="49"/>
        <v>18</v>
      </c>
      <c r="B176">
        <f t="shared" si="47"/>
        <v>10</v>
      </c>
      <c r="C176">
        <f t="shared" si="36"/>
        <v>1500</v>
      </c>
      <c r="D176">
        <f t="shared" si="41"/>
        <v>225000</v>
      </c>
      <c r="E176">
        <f t="shared" si="42"/>
        <v>0.8</v>
      </c>
      <c r="F176">
        <f t="shared" si="37"/>
        <v>100</v>
      </c>
      <c r="K176" t="str">
        <f t="shared" si="52"/>
        <v>coin</v>
      </c>
      <c r="L176">
        <f t="shared" si="51"/>
        <v>1811</v>
      </c>
      <c r="M176">
        <f t="shared" si="48"/>
        <v>1</v>
      </c>
      <c r="N176">
        <f t="shared" si="48"/>
        <v>20</v>
      </c>
      <c r="O176">
        <f t="shared" si="38"/>
        <v>10</v>
      </c>
      <c r="P176" t="str">
        <f t="shared" si="39"/>
        <v>coin,180000</v>
      </c>
      <c r="Q176" t="str">
        <f t="shared" si="43"/>
        <v>prop,316,5</v>
      </c>
      <c r="R176" t="str">
        <f t="shared" si="40"/>
        <v>prop,316,5</v>
      </c>
      <c r="S176" s="7">
        <f t="shared" si="44"/>
        <v>0</v>
      </c>
      <c r="T176" s="7" t="str">
        <f t="shared" si="45"/>
        <v>5,57</v>
      </c>
      <c r="U176">
        <f t="shared" si="46"/>
        <v>20</v>
      </c>
    </row>
    <row r="177" spans="1:21">
      <c r="A177">
        <f t="shared" si="49"/>
        <v>18</v>
      </c>
      <c r="B177">
        <f t="shared" si="47"/>
        <v>12</v>
      </c>
      <c r="C177">
        <f t="shared" si="36"/>
        <v>1500</v>
      </c>
      <c r="D177">
        <f t="shared" si="41"/>
        <v>225000</v>
      </c>
      <c r="E177">
        <f t="shared" si="42"/>
        <v>0.6</v>
      </c>
      <c r="F177">
        <f t="shared" si="37"/>
        <v>100</v>
      </c>
      <c r="K177" t="str">
        <f t="shared" si="52"/>
        <v>coin</v>
      </c>
      <c r="L177">
        <f t="shared" si="51"/>
        <v>1812</v>
      </c>
      <c r="M177">
        <f t="shared" si="48"/>
        <v>21</v>
      </c>
      <c r="N177">
        <f t="shared" si="48"/>
        <v>40</v>
      </c>
      <c r="O177">
        <f t="shared" si="38"/>
        <v>10</v>
      </c>
      <c r="P177" t="str">
        <f t="shared" si="39"/>
        <v>coin,135000</v>
      </c>
      <c r="Q177" t="str">
        <f t="shared" si="43"/>
        <v>prop,316,5</v>
      </c>
      <c r="R177" t="str">
        <f t="shared" si="40"/>
        <v>prop,316,5</v>
      </c>
      <c r="S177" s="7" t="str">
        <f t="shared" si="44"/>
        <v>5,57</v>
      </c>
      <c r="T177" s="7" t="str">
        <f t="shared" si="45"/>
        <v>8,86</v>
      </c>
      <c r="U177">
        <f t="shared" si="46"/>
        <v>40</v>
      </c>
    </row>
    <row r="178" spans="1:21">
      <c r="A178">
        <f t="shared" si="49"/>
        <v>18</v>
      </c>
      <c r="B178">
        <f t="shared" si="47"/>
        <v>14</v>
      </c>
      <c r="C178">
        <f t="shared" si="36"/>
        <v>1500</v>
      </c>
      <c r="D178">
        <f t="shared" si="41"/>
        <v>225000</v>
      </c>
      <c r="E178">
        <f t="shared" si="42"/>
        <v>0.6</v>
      </c>
      <c r="F178">
        <f t="shared" si="37"/>
        <v>100</v>
      </c>
      <c r="K178" t="str">
        <f t="shared" si="52"/>
        <v>coin</v>
      </c>
      <c r="L178">
        <f t="shared" si="51"/>
        <v>1813</v>
      </c>
      <c r="M178">
        <f t="shared" si="48"/>
        <v>41</v>
      </c>
      <c r="N178">
        <f t="shared" si="48"/>
        <v>60</v>
      </c>
      <c r="O178">
        <f t="shared" si="38"/>
        <v>10</v>
      </c>
      <c r="P178" t="str">
        <f t="shared" si="39"/>
        <v>coin,135000</v>
      </c>
      <c r="Q178" t="str">
        <f t="shared" si="43"/>
        <v>prop,316,5</v>
      </c>
      <c r="R178" t="str">
        <f t="shared" si="40"/>
        <v>prop,316,5</v>
      </c>
      <c r="S178" s="7" t="str">
        <f t="shared" si="44"/>
        <v>8,86</v>
      </c>
      <c r="T178" s="7" t="str">
        <f t="shared" si="45"/>
        <v>11,116</v>
      </c>
      <c r="U178">
        <f t="shared" si="46"/>
        <v>40</v>
      </c>
    </row>
    <row r="179" spans="1:21">
      <c r="A179">
        <f t="shared" si="49"/>
        <v>18</v>
      </c>
      <c r="B179">
        <f t="shared" si="47"/>
        <v>16</v>
      </c>
      <c r="C179">
        <f t="shared" si="36"/>
        <v>1500</v>
      </c>
      <c r="D179">
        <f t="shared" si="41"/>
        <v>225000</v>
      </c>
      <c r="E179">
        <f t="shared" si="42"/>
        <v>0.6</v>
      </c>
      <c r="F179">
        <f t="shared" si="37"/>
        <v>25</v>
      </c>
      <c r="K179" t="str">
        <f t="shared" si="52"/>
        <v>coin</v>
      </c>
      <c r="L179">
        <f t="shared" si="51"/>
        <v>1814</v>
      </c>
      <c r="M179">
        <f t="shared" si="48"/>
        <v>61</v>
      </c>
      <c r="N179">
        <f t="shared" si="48"/>
        <v>999</v>
      </c>
      <c r="O179">
        <f t="shared" si="38"/>
        <v>3</v>
      </c>
      <c r="P179" t="str">
        <f t="shared" si="39"/>
        <v>coin,135000</v>
      </c>
      <c r="Q179" t="str">
        <f t="shared" si="43"/>
        <v>prop,316,5</v>
      </c>
      <c r="R179" t="str">
        <f t="shared" si="40"/>
        <v>prop,316,5</v>
      </c>
      <c r="S179" s="7" t="str">
        <f t="shared" si="44"/>
        <v>11,116</v>
      </c>
      <c r="T179" s="7">
        <f t="shared" si="45"/>
        <v>0</v>
      </c>
      <c r="U179">
        <f t="shared" si="46"/>
        <v>40</v>
      </c>
    </row>
    <row r="180" spans="1:21">
      <c r="A180">
        <f t="shared" si="49"/>
        <v>19</v>
      </c>
      <c r="B180">
        <f t="shared" si="47"/>
        <v>10</v>
      </c>
      <c r="C180">
        <f t="shared" si="36"/>
        <v>3000</v>
      </c>
      <c r="D180">
        <f t="shared" si="41"/>
        <v>450000</v>
      </c>
      <c r="E180">
        <f t="shared" si="42"/>
        <v>0.8</v>
      </c>
      <c r="F180">
        <f t="shared" si="37"/>
        <v>50</v>
      </c>
      <c r="K180" t="str">
        <f t="shared" si="52"/>
        <v>cash</v>
      </c>
      <c r="L180">
        <f t="shared" si="51"/>
        <v>1901</v>
      </c>
      <c r="M180">
        <f t="shared" si="48"/>
        <v>1</v>
      </c>
      <c r="N180">
        <f t="shared" si="48"/>
        <v>20</v>
      </c>
      <c r="O180">
        <f t="shared" si="38"/>
        <v>50</v>
      </c>
      <c r="P180" t="str">
        <f t="shared" si="39"/>
        <v>cash,2400</v>
      </c>
      <c r="Q180" t="str">
        <f t="shared" si="43"/>
        <v>prop,317,5</v>
      </c>
      <c r="R180" t="str">
        <f t="shared" si="40"/>
        <v>prop,317,5</v>
      </c>
      <c r="S180" s="7">
        <f t="shared" si="44"/>
        <v>0</v>
      </c>
      <c r="T180" s="7" t="str">
        <f t="shared" si="45"/>
        <v>5,57</v>
      </c>
      <c r="U180">
        <f t="shared" si="46"/>
        <v>20</v>
      </c>
    </row>
    <row r="181" spans="1:21">
      <c r="A181">
        <f t="shared" si="49"/>
        <v>19</v>
      </c>
      <c r="B181">
        <f t="shared" si="47"/>
        <v>12</v>
      </c>
      <c r="C181">
        <f t="shared" si="36"/>
        <v>3000</v>
      </c>
      <c r="D181">
        <f t="shared" si="41"/>
        <v>450000</v>
      </c>
      <c r="E181">
        <f t="shared" si="42"/>
        <v>0.8</v>
      </c>
      <c r="F181">
        <f t="shared" si="37"/>
        <v>100</v>
      </c>
      <c r="K181" t="str">
        <f t="shared" si="52"/>
        <v>cash</v>
      </c>
      <c r="L181">
        <f t="shared" si="51"/>
        <v>1902</v>
      </c>
      <c r="M181">
        <f t="shared" si="48"/>
        <v>21</v>
      </c>
      <c r="N181">
        <f t="shared" si="48"/>
        <v>40</v>
      </c>
      <c r="O181">
        <f t="shared" si="38"/>
        <v>100</v>
      </c>
      <c r="P181" t="str">
        <f t="shared" si="39"/>
        <v>cash,2400</v>
      </c>
      <c r="Q181" t="str">
        <f t="shared" si="43"/>
        <v>prop,317,5</v>
      </c>
      <c r="R181" t="str">
        <f t="shared" si="40"/>
        <v>prop,317,5</v>
      </c>
      <c r="S181" s="7" t="str">
        <f t="shared" si="44"/>
        <v>5,57</v>
      </c>
      <c r="T181" s="7" t="str">
        <f t="shared" si="45"/>
        <v>8,86</v>
      </c>
      <c r="U181">
        <f t="shared" si="46"/>
        <v>20</v>
      </c>
    </row>
    <row r="182" spans="1:21">
      <c r="A182">
        <f t="shared" si="49"/>
        <v>19</v>
      </c>
      <c r="B182">
        <f t="shared" si="47"/>
        <v>14</v>
      </c>
      <c r="C182">
        <f t="shared" si="36"/>
        <v>3000</v>
      </c>
      <c r="D182">
        <f t="shared" si="41"/>
        <v>450000</v>
      </c>
      <c r="E182">
        <f t="shared" si="42"/>
        <v>0.6</v>
      </c>
      <c r="F182">
        <f t="shared" si="37"/>
        <v>100</v>
      </c>
      <c r="K182" t="str">
        <f t="shared" si="52"/>
        <v>cash</v>
      </c>
      <c r="L182">
        <f t="shared" si="51"/>
        <v>1903</v>
      </c>
      <c r="M182">
        <f t="shared" si="48"/>
        <v>41</v>
      </c>
      <c r="N182">
        <f t="shared" si="48"/>
        <v>60</v>
      </c>
      <c r="O182">
        <f t="shared" si="38"/>
        <v>100</v>
      </c>
      <c r="P182" t="str">
        <f t="shared" si="39"/>
        <v>cash,1800</v>
      </c>
      <c r="Q182" t="str">
        <f t="shared" si="43"/>
        <v>prop,317,5</v>
      </c>
      <c r="R182" t="str">
        <f t="shared" si="40"/>
        <v>prop,317,5</v>
      </c>
      <c r="S182" s="7" t="str">
        <f t="shared" si="44"/>
        <v>8,86</v>
      </c>
      <c r="T182" s="7" t="str">
        <f t="shared" si="45"/>
        <v>11,116</v>
      </c>
      <c r="U182">
        <f t="shared" si="46"/>
        <v>40</v>
      </c>
    </row>
    <row r="183" spans="1:21">
      <c r="A183">
        <f t="shared" si="49"/>
        <v>19</v>
      </c>
      <c r="B183">
        <f t="shared" si="47"/>
        <v>16</v>
      </c>
      <c r="C183">
        <f t="shared" si="36"/>
        <v>3000</v>
      </c>
      <c r="D183">
        <f t="shared" si="41"/>
        <v>450000</v>
      </c>
      <c r="E183">
        <f t="shared" si="42"/>
        <v>0.6</v>
      </c>
      <c r="F183">
        <f t="shared" si="37"/>
        <v>50</v>
      </c>
      <c r="K183" t="str">
        <f t="shared" si="52"/>
        <v>cash</v>
      </c>
      <c r="L183">
        <f t="shared" si="51"/>
        <v>1904</v>
      </c>
      <c r="M183">
        <f t="shared" si="48"/>
        <v>61</v>
      </c>
      <c r="N183">
        <f t="shared" si="48"/>
        <v>999</v>
      </c>
      <c r="O183">
        <f t="shared" si="38"/>
        <v>50</v>
      </c>
      <c r="P183" t="str">
        <f t="shared" si="39"/>
        <v>cash,1800</v>
      </c>
      <c r="Q183" t="str">
        <f t="shared" si="43"/>
        <v>prop,317,5</v>
      </c>
      <c r="R183" t="str">
        <f t="shared" si="40"/>
        <v>prop,317,5</v>
      </c>
      <c r="S183" s="7" t="str">
        <f t="shared" si="44"/>
        <v>11,116</v>
      </c>
      <c r="T183" s="7">
        <f t="shared" si="45"/>
        <v>0</v>
      </c>
      <c r="U183">
        <f t="shared" si="46"/>
        <v>40</v>
      </c>
    </row>
    <row r="184" spans="1:21">
      <c r="A184">
        <f t="shared" si="49"/>
        <v>19</v>
      </c>
      <c r="B184">
        <f t="shared" si="47"/>
        <v>10</v>
      </c>
      <c r="C184">
        <f t="shared" si="36"/>
        <v>3000</v>
      </c>
      <c r="D184">
        <f t="shared" si="41"/>
        <v>450000</v>
      </c>
      <c r="E184">
        <f t="shared" si="42"/>
        <v>0.8</v>
      </c>
      <c r="F184">
        <f t="shared" si="37"/>
        <v>50</v>
      </c>
      <c r="K184" t="str">
        <f t="shared" si="52"/>
        <v>coin</v>
      </c>
      <c r="L184">
        <f t="shared" si="51"/>
        <v>1911</v>
      </c>
      <c r="M184">
        <f t="shared" si="48"/>
        <v>1</v>
      </c>
      <c r="N184">
        <f t="shared" si="48"/>
        <v>20</v>
      </c>
      <c r="O184">
        <f t="shared" si="38"/>
        <v>5</v>
      </c>
      <c r="P184" t="str">
        <f t="shared" si="39"/>
        <v>coin,360000</v>
      </c>
      <c r="Q184" t="str">
        <f t="shared" si="43"/>
        <v>prop,317,5</v>
      </c>
      <c r="R184" t="str">
        <f t="shared" si="40"/>
        <v>prop,317,5</v>
      </c>
      <c r="S184" s="7">
        <f t="shared" si="44"/>
        <v>0</v>
      </c>
      <c r="T184" s="7" t="str">
        <f t="shared" si="45"/>
        <v>5,57</v>
      </c>
      <c r="U184">
        <f t="shared" si="46"/>
        <v>20</v>
      </c>
    </row>
    <row r="185" spans="1:21">
      <c r="A185">
        <f t="shared" si="49"/>
        <v>19</v>
      </c>
      <c r="B185">
        <f t="shared" si="47"/>
        <v>12</v>
      </c>
      <c r="C185">
        <f t="shared" si="36"/>
        <v>3000</v>
      </c>
      <c r="D185">
        <f t="shared" si="41"/>
        <v>450000</v>
      </c>
      <c r="E185">
        <f t="shared" si="42"/>
        <v>0.8</v>
      </c>
      <c r="F185">
        <f t="shared" si="37"/>
        <v>100</v>
      </c>
      <c r="K185" t="str">
        <f t="shared" si="52"/>
        <v>coin</v>
      </c>
      <c r="L185">
        <f t="shared" si="51"/>
        <v>1912</v>
      </c>
      <c r="M185">
        <f t="shared" si="48"/>
        <v>21</v>
      </c>
      <c r="N185">
        <f t="shared" si="48"/>
        <v>40</v>
      </c>
      <c r="O185">
        <f t="shared" si="38"/>
        <v>10</v>
      </c>
      <c r="P185" t="str">
        <f t="shared" si="39"/>
        <v>coin,360000</v>
      </c>
      <c r="Q185" t="str">
        <f t="shared" si="43"/>
        <v>prop,317,5</v>
      </c>
      <c r="R185" t="str">
        <f t="shared" si="40"/>
        <v>prop,317,5</v>
      </c>
      <c r="S185" s="7" t="str">
        <f t="shared" si="44"/>
        <v>5,57</v>
      </c>
      <c r="T185" s="7" t="str">
        <f t="shared" si="45"/>
        <v>8,86</v>
      </c>
      <c r="U185">
        <f t="shared" si="46"/>
        <v>20</v>
      </c>
    </row>
    <row r="186" spans="1:21">
      <c r="A186">
        <f t="shared" si="49"/>
        <v>19</v>
      </c>
      <c r="B186">
        <f t="shared" si="47"/>
        <v>14</v>
      </c>
      <c r="C186">
        <f t="shared" si="36"/>
        <v>3000</v>
      </c>
      <c r="D186">
        <f t="shared" si="41"/>
        <v>450000</v>
      </c>
      <c r="E186">
        <f t="shared" si="42"/>
        <v>0.6</v>
      </c>
      <c r="F186">
        <f t="shared" si="37"/>
        <v>100</v>
      </c>
      <c r="K186" t="str">
        <f t="shared" si="52"/>
        <v>coin</v>
      </c>
      <c r="L186">
        <f t="shared" si="51"/>
        <v>1913</v>
      </c>
      <c r="M186">
        <f t="shared" si="48"/>
        <v>41</v>
      </c>
      <c r="N186">
        <f t="shared" si="48"/>
        <v>60</v>
      </c>
      <c r="O186">
        <f t="shared" si="38"/>
        <v>10</v>
      </c>
      <c r="P186" t="str">
        <f t="shared" si="39"/>
        <v>coin,270000</v>
      </c>
      <c r="Q186" t="str">
        <f t="shared" si="43"/>
        <v>prop,317,5</v>
      </c>
      <c r="R186" t="str">
        <f t="shared" si="40"/>
        <v>prop,317,5</v>
      </c>
      <c r="S186" s="7" t="str">
        <f t="shared" si="44"/>
        <v>8,86</v>
      </c>
      <c r="T186" s="7" t="str">
        <f t="shared" si="45"/>
        <v>11,116</v>
      </c>
      <c r="U186">
        <f t="shared" si="46"/>
        <v>40</v>
      </c>
    </row>
    <row r="187" spans="1:21">
      <c r="A187">
        <f t="shared" si="49"/>
        <v>19</v>
      </c>
      <c r="B187">
        <f t="shared" si="47"/>
        <v>16</v>
      </c>
      <c r="C187">
        <f t="shared" si="36"/>
        <v>3000</v>
      </c>
      <c r="D187">
        <f t="shared" si="41"/>
        <v>450000</v>
      </c>
      <c r="E187">
        <f t="shared" si="42"/>
        <v>0.6</v>
      </c>
      <c r="F187">
        <f t="shared" si="37"/>
        <v>50</v>
      </c>
      <c r="K187" t="str">
        <f t="shared" si="52"/>
        <v>coin</v>
      </c>
      <c r="L187">
        <f t="shared" si="51"/>
        <v>1914</v>
      </c>
      <c r="M187">
        <f t="shared" si="48"/>
        <v>61</v>
      </c>
      <c r="N187">
        <f t="shared" si="48"/>
        <v>999</v>
      </c>
      <c r="O187">
        <f t="shared" si="38"/>
        <v>5</v>
      </c>
      <c r="P187" t="str">
        <f t="shared" si="39"/>
        <v>coin,270000</v>
      </c>
      <c r="Q187" t="str">
        <f t="shared" si="43"/>
        <v>prop,317,5</v>
      </c>
      <c r="R187" t="str">
        <f t="shared" si="40"/>
        <v>prop,317,5</v>
      </c>
      <c r="S187" s="7" t="str">
        <f t="shared" si="44"/>
        <v>11,116</v>
      </c>
      <c r="T187" s="7">
        <f t="shared" si="45"/>
        <v>0</v>
      </c>
      <c r="U187">
        <f t="shared" si="46"/>
        <v>40</v>
      </c>
    </row>
    <row r="188" spans="1:21">
      <c r="A188">
        <f t="shared" si="49"/>
        <v>20</v>
      </c>
      <c r="B188">
        <f t="shared" si="47"/>
        <v>10</v>
      </c>
      <c r="C188">
        <f t="shared" si="36"/>
        <v>4500</v>
      </c>
      <c r="D188">
        <f t="shared" si="41"/>
        <v>675000</v>
      </c>
      <c r="E188">
        <f t="shared" si="42"/>
        <v>0.8</v>
      </c>
      <c r="F188">
        <f t="shared" si="37"/>
        <v>0</v>
      </c>
      <c r="K188" t="str">
        <f t="shared" si="52"/>
        <v>cash</v>
      </c>
      <c r="L188">
        <f t="shared" si="51"/>
        <v>2001</v>
      </c>
      <c r="M188">
        <f t="shared" si="48"/>
        <v>1</v>
      </c>
      <c r="N188">
        <f t="shared" si="48"/>
        <v>20</v>
      </c>
      <c r="O188">
        <f t="shared" si="38"/>
        <v>0</v>
      </c>
      <c r="P188" t="str">
        <f t="shared" si="39"/>
        <v>cash,3600</v>
      </c>
      <c r="Q188" t="str">
        <f t="shared" si="43"/>
        <v>prop,318,5</v>
      </c>
      <c r="R188" t="str">
        <f t="shared" si="40"/>
        <v>prop,318,5</v>
      </c>
      <c r="S188" s="7">
        <f t="shared" si="44"/>
        <v>0</v>
      </c>
      <c r="T188" s="7" t="str">
        <f t="shared" si="45"/>
        <v>5,57</v>
      </c>
      <c r="U188">
        <f t="shared" si="46"/>
        <v>20</v>
      </c>
    </row>
    <row r="189" spans="1:21">
      <c r="A189">
        <f t="shared" si="49"/>
        <v>20</v>
      </c>
      <c r="B189">
        <f t="shared" si="47"/>
        <v>12</v>
      </c>
      <c r="C189">
        <f t="shared" si="36"/>
        <v>4500</v>
      </c>
      <c r="D189">
        <f t="shared" si="41"/>
        <v>675000</v>
      </c>
      <c r="E189">
        <f t="shared" si="42"/>
        <v>0.8</v>
      </c>
      <c r="F189">
        <f t="shared" si="37"/>
        <v>50</v>
      </c>
      <c r="K189" t="str">
        <f t="shared" si="52"/>
        <v>cash</v>
      </c>
      <c r="L189">
        <f t="shared" si="51"/>
        <v>2002</v>
      </c>
      <c r="M189">
        <f t="shared" si="48"/>
        <v>21</v>
      </c>
      <c r="N189">
        <f t="shared" si="48"/>
        <v>40</v>
      </c>
      <c r="O189">
        <f t="shared" si="38"/>
        <v>50</v>
      </c>
      <c r="P189" t="str">
        <f t="shared" si="39"/>
        <v>cash,3600</v>
      </c>
      <c r="Q189" t="str">
        <f t="shared" si="43"/>
        <v>prop,318,5</v>
      </c>
      <c r="R189" t="str">
        <f t="shared" si="40"/>
        <v>prop,318,5</v>
      </c>
      <c r="S189" s="7" t="str">
        <f t="shared" si="44"/>
        <v>5,57</v>
      </c>
      <c r="T189" s="7" t="str">
        <f t="shared" si="45"/>
        <v>8,86</v>
      </c>
      <c r="U189">
        <f t="shared" si="46"/>
        <v>20</v>
      </c>
    </row>
    <row r="190" spans="1:21">
      <c r="A190">
        <f t="shared" si="49"/>
        <v>20</v>
      </c>
      <c r="B190">
        <f t="shared" si="47"/>
        <v>14</v>
      </c>
      <c r="C190">
        <f t="shared" si="36"/>
        <v>4500</v>
      </c>
      <c r="D190">
        <f t="shared" si="41"/>
        <v>675000</v>
      </c>
      <c r="E190">
        <f t="shared" si="42"/>
        <v>0.8</v>
      </c>
      <c r="F190">
        <f t="shared" si="37"/>
        <v>25</v>
      </c>
      <c r="K190" t="str">
        <f t="shared" si="52"/>
        <v>cash</v>
      </c>
      <c r="L190">
        <f t="shared" si="51"/>
        <v>2003</v>
      </c>
      <c r="M190">
        <f t="shared" si="48"/>
        <v>41</v>
      </c>
      <c r="N190">
        <f t="shared" si="48"/>
        <v>60</v>
      </c>
      <c r="O190">
        <f t="shared" si="38"/>
        <v>25</v>
      </c>
      <c r="P190" t="str">
        <f t="shared" si="39"/>
        <v>cash,3600</v>
      </c>
      <c r="Q190" t="str">
        <f t="shared" si="43"/>
        <v>prop,318,5</v>
      </c>
      <c r="R190" t="str">
        <f t="shared" si="40"/>
        <v>prop,318,5</v>
      </c>
      <c r="S190" s="7" t="str">
        <f t="shared" si="44"/>
        <v>8,86</v>
      </c>
      <c r="T190" s="7" t="str">
        <f t="shared" si="45"/>
        <v>11,116</v>
      </c>
      <c r="U190">
        <f t="shared" si="46"/>
        <v>20</v>
      </c>
    </row>
    <row r="191" spans="1:21">
      <c r="A191">
        <f t="shared" si="49"/>
        <v>20</v>
      </c>
      <c r="B191">
        <f t="shared" si="47"/>
        <v>16</v>
      </c>
      <c r="C191">
        <f t="shared" si="36"/>
        <v>4500</v>
      </c>
      <c r="D191">
        <f t="shared" si="41"/>
        <v>675000</v>
      </c>
      <c r="E191">
        <f t="shared" si="42"/>
        <v>0.8</v>
      </c>
      <c r="F191">
        <f t="shared" si="37"/>
        <v>100</v>
      </c>
      <c r="K191" t="str">
        <f t="shared" si="52"/>
        <v>cash</v>
      </c>
      <c r="L191">
        <f t="shared" si="51"/>
        <v>2004</v>
      </c>
      <c r="M191">
        <f t="shared" si="48"/>
        <v>61</v>
      </c>
      <c r="N191">
        <f t="shared" si="48"/>
        <v>999</v>
      </c>
      <c r="O191">
        <f t="shared" si="38"/>
        <v>100</v>
      </c>
      <c r="P191" t="str">
        <f t="shared" si="39"/>
        <v>cash,3600</v>
      </c>
      <c r="Q191" t="str">
        <f t="shared" si="43"/>
        <v>prop,318,5</v>
      </c>
      <c r="R191" t="str">
        <f t="shared" si="40"/>
        <v>prop,318,5</v>
      </c>
      <c r="S191" s="7" t="str">
        <f t="shared" si="44"/>
        <v>11,116</v>
      </c>
      <c r="T191" s="7">
        <f t="shared" si="45"/>
        <v>0</v>
      </c>
      <c r="U191">
        <f t="shared" si="46"/>
        <v>20</v>
      </c>
    </row>
    <row r="192" spans="1:21">
      <c r="A192">
        <f t="shared" si="49"/>
        <v>20</v>
      </c>
      <c r="B192">
        <f t="shared" si="47"/>
        <v>10</v>
      </c>
      <c r="C192">
        <f t="shared" si="36"/>
        <v>4500</v>
      </c>
      <c r="D192">
        <f t="shared" si="41"/>
        <v>675000</v>
      </c>
      <c r="E192">
        <f t="shared" si="42"/>
        <v>0.8</v>
      </c>
      <c r="F192">
        <f t="shared" si="37"/>
        <v>0</v>
      </c>
      <c r="K192" t="str">
        <f t="shared" si="52"/>
        <v>coin</v>
      </c>
      <c r="L192">
        <f t="shared" si="51"/>
        <v>2011</v>
      </c>
      <c r="M192">
        <f t="shared" si="48"/>
        <v>1</v>
      </c>
      <c r="N192">
        <f t="shared" si="48"/>
        <v>20</v>
      </c>
      <c r="O192">
        <f t="shared" si="38"/>
        <v>0</v>
      </c>
      <c r="P192" t="str">
        <f t="shared" si="39"/>
        <v>coin,540000</v>
      </c>
      <c r="Q192" t="str">
        <f t="shared" si="43"/>
        <v>prop,318,5</v>
      </c>
      <c r="R192" t="str">
        <f t="shared" si="40"/>
        <v>prop,318,5</v>
      </c>
      <c r="S192" s="7">
        <f t="shared" si="44"/>
        <v>0</v>
      </c>
      <c r="T192" s="7" t="str">
        <f t="shared" si="45"/>
        <v>5,57</v>
      </c>
      <c r="U192">
        <f t="shared" si="46"/>
        <v>20</v>
      </c>
    </row>
    <row r="193" spans="1:21">
      <c r="A193">
        <f t="shared" si="49"/>
        <v>20</v>
      </c>
      <c r="B193">
        <f t="shared" si="47"/>
        <v>12</v>
      </c>
      <c r="C193">
        <f t="shared" si="36"/>
        <v>4500</v>
      </c>
      <c r="D193">
        <f t="shared" si="41"/>
        <v>675000</v>
      </c>
      <c r="E193">
        <f t="shared" si="42"/>
        <v>0.8</v>
      </c>
      <c r="F193">
        <f t="shared" si="37"/>
        <v>50</v>
      </c>
      <c r="K193" t="str">
        <f t="shared" si="52"/>
        <v>coin</v>
      </c>
      <c r="L193">
        <f t="shared" si="51"/>
        <v>2012</v>
      </c>
      <c r="M193">
        <f t="shared" si="48"/>
        <v>21</v>
      </c>
      <c r="N193">
        <f t="shared" si="48"/>
        <v>40</v>
      </c>
      <c r="O193">
        <f t="shared" si="38"/>
        <v>5</v>
      </c>
      <c r="P193" t="str">
        <f t="shared" si="39"/>
        <v>coin,540000</v>
      </c>
      <c r="Q193" t="str">
        <f t="shared" si="43"/>
        <v>prop,318,5</v>
      </c>
      <c r="R193" t="str">
        <f t="shared" si="40"/>
        <v>prop,318,5</v>
      </c>
      <c r="S193" s="7" t="str">
        <f t="shared" si="44"/>
        <v>5,57</v>
      </c>
      <c r="T193" s="7" t="str">
        <f t="shared" si="45"/>
        <v>8,86</v>
      </c>
      <c r="U193">
        <f t="shared" si="46"/>
        <v>20</v>
      </c>
    </row>
    <row r="194" spans="1:21">
      <c r="A194">
        <f t="shared" si="49"/>
        <v>20</v>
      </c>
      <c r="B194">
        <f t="shared" si="47"/>
        <v>14</v>
      </c>
      <c r="C194">
        <f t="shared" si="36"/>
        <v>4500</v>
      </c>
      <c r="D194">
        <f t="shared" si="41"/>
        <v>675000</v>
      </c>
      <c r="E194">
        <f t="shared" si="42"/>
        <v>0.8</v>
      </c>
      <c r="F194">
        <f t="shared" si="37"/>
        <v>25</v>
      </c>
      <c r="K194" t="str">
        <f t="shared" si="52"/>
        <v>coin</v>
      </c>
      <c r="L194">
        <f t="shared" si="51"/>
        <v>2013</v>
      </c>
      <c r="M194">
        <f t="shared" si="48"/>
        <v>41</v>
      </c>
      <c r="N194">
        <f t="shared" si="48"/>
        <v>60</v>
      </c>
      <c r="O194">
        <f t="shared" si="38"/>
        <v>3</v>
      </c>
      <c r="P194" t="str">
        <f t="shared" si="39"/>
        <v>coin,540000</v>
      </c>
      <c r="Q194" t="str">
        <f t="shared" si="43"/>
        <v>prop,318,5</v>
      </c>
      <c r="R194" t="str">
        <f t="shared" si="40"/>
        <v>prop,318,5</v>
      </c>
      <c r="S194" s="7" t="str">
        <f t="shared" si="44"/>
        <v>8,86</v>
      </c>
      <c r="T194" s="7" t="str">
        <f t="shared" si="45"/>
        <v>11,116</v>
      </c>
      <c r="U194">
        <f t="shared" si="46"/>
        <v>20</v>
      </c>
    </row>
    <row r="195" spans="1:21">
      <c r="A195">
        <f t="shared" si="49"/>
        <v>20</v>
      </c>
      <c r="B195">
        <f t="shared" si="47"/>
        <v>16</v>
      </c>
      <c r="C195">
        <f t="shared" si="36"/>
        <v>4500</v>
      </c>
      <c r="D195">
        <f t="shared" si="41"/>
        <v>675000</v>
      </c>
      <c r="E195">
        <f t="shared" si="42"/>
        <v>0.8</v>
      </c>
      <c r="F195">
        <f t="shared" si="37"/>
        <v>100</v>
      </c>
      <c r="K195" t="str">
        <f t="shared" si="52"/>
        <v>coin</v>
      </c>
      <c r="L195">
        <f t="shared" si="51"/>
        <v>2014</v>
      </c>
      <c r="M195">
        <f t="shared" si="48"/>
        <v>61</v>
      </c>
      <c r="N195">
        <f t="shared" si="48"/>
        <v>999</v>
      </c>
      <c r="O195">
        <f t="shared" si="38"/>
        <v>10</v>
      </c>
      <c r="P195" t="str">
        <f t="shared" si="39"/>
        <v>coin,540000</v>
      </c>
      <c r="Q195" t="str">
        <f t="shared" si="43"/>
        <v>prop,318,5</v>
      </c>
      <c r="R195" t="str">
        <f t="shared" si="40"/>
        <v>prop,318,5</v>
      </c>
      <c r="S195" s="7" t="str">
        <f t="shared" si="44"/>
        <v>11,116</v>
      </c>
      <c r="T195" s="7">
        <f t="shared" si="45"/>
        <v>0</v>
      </c>
      <c r="U195">
        <f t="shared" si="46"/>
        <v>20</v>
      </c>
    </row>
    <row r="196" spans="1:21">
      <c r="A196">
        <f t="shared" si="49"/>
        <v>21</v>
      </c>
      <c r="B196">
        <f t="shared" si="47"/>
        <v>10</v>
      </c>
      <c r="C196">
        <f t="shared" si="36"/>
        <v>1500</v>
      </c>
      <c r="D196">
        <f t="shared" si="41"/>
        <v>225000</v>
      </c>
      <c r="E196">
        <f t="shared" si="42"/>
        <v>0.8</v>
      </c>
      <c r="F196">
        <f t="shared" si="37"/>
        <v>0</v>
      </c>
      <c r="K196" t="str">
        <f t="shared" si="52"/>
        <v>cash</v>
      </c>
      <c r="L196">
        <f t="shared" si="51"/>
        <v>2101</v>
      </c>
      <c r="M196">
        <f t="shared" si="48"/>
        <v>1</v>
      </c>
      <c r="N196">
        <f t="shared" si="48"/>
        <v>20</v>
      </c>
      <c r="O196">
        <f t="shared" si="38"/>
        <v>0</v>
      </c>
      <c r="P196" t="str">
        <f t="shared" si="39"/>
        <v>cash,1200</v>
      </c>
      <c r="Q196" t="str">
        <f t="shared" si="43"/>
        <v>prop,319,5</v>
      </c>
      <c r="R196" t="str">
        <f t="shared" si="40"/>
        <v>prop,319,5</v>
      </c>
      <c r="S196" s="7">
        <f t="shared" si="44"/>
        <v>0</v>
      </c>
      <c r="T196" s="7" t="str">
        <f t="shared" si="45"/>
        <v>5,57</v>
      </c>
      <c r="U196">
        <f t="shared" si="46"/>
        <v>20</v>
      </c>
    </row>
    <row r="197" spans="1:21">
      <c r="A197">
        <f t="shared" si="49"/>
        <v>21</v>
      </c>
      <c r="B197">
        <f t="shared" si="47"/>
        <v>12</v>
      </c>
      <c r="C197">
        <f t="shared" si="36"/>
        <v>1500</v>
      </c>
      <c r="D197">
        <f t="shared" si="41"/>
        <v>225000</v>
      </c>
      <c r="E197">
        <f t="shared" si="42"/>
        <v>0.7</v>
      </c>
      <c r="F197">
        <f t="shared" si="37"/>
        <v>0</v>
      </c>
      <c r="K197" t="str">
        <f t="shared" si="52"/>
        <v>cash</v>
      </c>
      <c r="L197">
        <f t="shared" si="51"/>
        <v>2102</v>
      </c>
      <c r="M197">
        <f t="shared" si="48"/>
        <v>21</v>
      </c>
      <c r="N197">
        <f t="shared" si="48"/>
        <v>40</v>
      </c>
      <c r="O197">
        <f t="shared" si="38"/>
        <v>0</v>
      </c>
      <c r="P197" t="str">
        <f t="shared" si="39"/>
        <v>cash,1050</v>
      </c>
      <c r="Q197" t="str">
        <f t="shared" si="43"/>
        <v>prop,319,5</v>
      </c>
      <c r="R197" t="str">
        <f t="shared" si="40"/>
        <v>prop,319,5</v>
      </c>
      <c r="S197" s="7" t="str">
        <f t="shared" si="44"/>
        <v>5,57</v>
      </c>
      <c r="T197" s="7" t="str">
        <f t="shared" si="45"/>
        <v>8,86</v>
      </c>
      <c r="U197">
        <f t="shared" si="46"/>
        <v>30</v>
      </c>
    </row>
    <row r="198" spans="1:21">
      <c r="A198">
        <f t="shared" si="49"/>
        <v>21</v>
      </c>
      <c r="B198">
        <f t="shared" si="47"/>
        <v>14</v>
      </c>
      <c r="C198">
        <f t="shared" si="36"/>
        <v>1500</v>
      </c>
      <c r="D198">
        <f t="shared" si="41"/>
        <v>225000</v>
      </c>
      <c r="E198">
        <f t="shared" si="42"/>
        <v>0.7</v>
      </c>
      <c r="F198">
        <f t="shared" si="37"/>
        <v>0</v>
      </c>
      <c r="K198" t="str">
        <f t="shared" si="52"/>
        <v>cash</v>
      </c>
      <c r="L198">
        <f t="shared" si="51"/>
        <v>2103</v>
      </c>
      <c r="M198">
        <f t="shared" si="48"/>
        <v>41</v>
      </c>
      <c r="N198">
        <f t="shared" si="48"/>
        <v>60</v>
      </c>
      <c r="O198">
        <f t="shared" si="38"/>
        <v>0</v>
      </c>
      <c r="P198" t="str">
        <f t="shared" si="39"/>
        <v>cash,1050</v>
      </c>
      <c r="Q198" t="str">
        <f t="shared" si="43"/>
        <v>prop,319,5</v>
      </c>
      <c r="R198" t="str">
        <f t="shared" si="40"/>
        <v>prop,319,5</v>
      </c>
      <c r="S198" s="7" t="str">
        <f t="shared" si="44"/>
        <v>8,86</v>
      </c>
      <c r="T198" s="7" t="str">
        <f t="shared" si="45"/>
        <v>11,116</v>
      </c>
      <c r="U198">
        <f t="shared" si="46"/>
        <v>30</v>
      </c>
    </row>
    <row r="199" spans="1:21">
      <c r="A199">
        <f t="shared" si="49"/>
        <v>21</v>
      </c>
      <c r="B199">
        <f t="shared" si="47"/>
        <v>16</v>
      </c>
      <c r="C199">
        <f t="shared" si="36"/>
        <v>1500</v>
      </c>
      <c r="D199">
        <f t="shared" si="41"/>
        <v>225000</v>
      </c>
      <c r="E199">
        <f t="shared" si="42"/>
        <v>0.7</v>
      </c>
      <c r="F199">
        <f t="shared" si="37"/>
        <v>0</v>
      </c>
      <c r="K199" t="str">
        <f t="shared" si="52"/>
        <v>cash</v>
      </c>
      <c r="L199">
        <f t="shared" si="51"/>
        <v>2104</v>
      </c>
      <c r="M199">
        <f t="shared" si="48"/>
        <v>61</v>
      </c>
      <c r="N199">
        <f t="shared" si="48"/>
        <v>999</v>
      </c>
      <c r="O199">
        <f t="shared" si="38"/>
        <v>0</v>
      </c>
      <c r="P199" t="str">
        <f t="shared" si="39"/>
        <v>cash,1050</v>
      </c>
      <c r="Q199" t="str">
        <f t="shared" si="43"/>
        <v>prop,319,5</v>
      </c>
      <c r="R199" t="str">
        <f t="shared" si="40"/>
        <v>prop,319,5</v>
      </c>
      <c r="S199" s="7" t="str">
        <f t="shared" si="44"/>
        <v>11,116</v>
      </c>
      <c r="T199" s="7">
        <f t="shared" si="45"/>
        <v>0</v>
      </c>
      <c r="U199">
        <f t="shared" si="46"/>
        <v>30</v>
      </c>
    </row>
    <row r="200" spans="1:21">
      <c r="A200">
        <f t="shared" si="49"/>
        <v>21</v>
      </c>
      <c r="B200">
        <f t="shared" si="47"/>
        <v>10</v>
      </c>
      <c r="C200">
        <f t="shared" si="36"/>
        <v>1500</v>
      </c>
      <c r="D200">
        <f t="shared" si="41"/>
        <v>225000</v>
      </c>
      <c r="E200">
        <f t="shared" si="42"/>
        <v>0.8</v>
      </c>
      <c r="F200">
        <f t="shared" si="37"/>
        <v>0</v>
      </c>
      <c r="K200" t="str">
        <f t="shared" si="52"/>
        <v>coin</v>
      </c>
      <c r="L200">
        <f t="shared" si="51"/>
        <v>2111</v>
      </c>
      <c r="M200">
        <f t="shared" si="48"/>
        <v>1</v>
      </c>
      <c r="N200">
        <f t="shared" si="48"/>
        <v>20</v>
      </c>
      <c r="O200">
        <f t="shared" si="38"/>
        <v>0</v>
      </c>
      <c r="P200" t="str">
        <f t="shared" si="39"/>
        <v>coin,180000</v>
      </c>
      <c r="Q200" t="str">
        <f t="shared" si="43"/>
        <v>prop,319,5</v>
      </c>
      <c r="R200" t="str">
        <f t="shared" si="40"/>
        <v>prop,319,5</v>
      </c>
      <c r="S200" s="7">
        <f t="shared" si="44"/>
        <v>0</v>
      </c>
      <c r="T200" s="7" t="str">
        <f t="shared" si="45"/>
        <v>5,57</v>
      </c>
      <c r="U200">
        <f t="shared" si="46"/>
        <v>20</v>
      </c>
    </row>
    <row r="201" spans="1:21">
      <c r="A201">
        <f t="shared" si="49"/>
        <v>21</v>
      </c>
      <c r="B201">
        <f t="shared" si="47"/>
        <v>12</v>
      </c>
      <c r="C201">
        <f t="shared" si="36"/>
        <v>1500</v>
      </c>
      <c r="D201">
        <f t="shared" si="41"/>
        <v>225000</v>
      </c>
      <c r="E201">
        <f t="shared" si="42"/>
        <v>0.7</v>
      </c>
      <c r="F201">
        <f t="shared" si="37"/>
        <v>0</v>
      </c>
      <c r="K201" t="str">
        <f t="shared" si="52"/>
        <v>coin</v>
      </c>
      <c r="L201">
        <f t="shared" si="51"/>
        <v>2112</v>
      </c>
      <c r="M201">
        <f t="shared" si="48"/>
        <v>21</v>
      </c>
      <c r="N201">
        <f t="shared" si="48"/>
        <v>40</v>
      </c>
      <c r="O201">
        <f t="shared" si="38"/>
        <v>0</v>
      </c>
      <c r="P201" t="str">
        <f t="shared" si="39"/>
        <v>coin,157500</v>
      </c>
      <c r="Q201" t="str">
        <f t="shared" si="43"/>
        <v>prop,319,5</v>
      </c>
      <c r="R201" t="str">
        <f t="shared" si="40"/>
        <v>prop,319,5</v>
      </c>
      <c r="S201" s="7" t="str">
        <f t="shared" si="44"/>
        <v>5,57</v>
      </c>
      <c r="T201" s="7" t="str">
        <f t="shared" si="45"/>
        <v>8,86</v>
      </c>
      <c r="U201">
        <f t="shared" si="46"/>
        <v>30</v>
      </c>
    </row>
    <row r="202" spans="1:21">
      <c r="A202">
        <f t="shared" si="49"/>
        <v>21</v>
      </c>
      <c r="B202">
        <f t="shared" si="47"/>
        <v>14</v>
      </c>
      <c r="C202">
        <f t="shared" si="36"/>
        <v>1500</v>
      </c>
      <c r="D202">
        <f t="shared" si="41"/>
        <v>225000</v>
      </c>
      <c r="E202">
        <f t="shared" si="42"/>
        <v>0.7</v>
      </c>
      <c r="F202">
        <f t="shared" si="37"/>
        <v>0</v>
      </c>
      <c r="K202" t="str">
        <f t="shared" si="52"/>
        <v>coin</v>
      </c>
      <c r="L202">
        <f t="shared" si="51"/>
        <v>2113</v>
      </c>
      <c r="M202">
        <f t="shared" si="48"/>
        <v>41</v>
      </c>
      <c r="N202">
        <f t="shared" si="48"/>
        <v>60</v>
      </c>
      <c r="O202">
        <f t="shared" si="38"/>
        <v>0</v>
      </c>
      <c r="P202" t="str">
        <f t="shared" si="39"/>
        <v>coin,157500</v>
      </c>
      <c r="Q202" t="str">
        <f t="shared" si="43"/>
        <v>prop,319,5</v>
      </c>
      <c r="R202" t="str">
        <f t="shared" si="40"/>
        <v>prop,319,5</v>
      </c>
      <c r="S202" s="7" t="str">
        <f t="shared" si="44"/>
        <v>8,86</v>
      </c>
      <c r="T202" s="7" t="str">
        <f t="shared" si="45"/>
        <v>11,116</v>
      </c>
      <c r="U202">
        <f t="shared" si="46"/>
        <v>30</v>
      </c>
    </row>
    <row r="203" spans="1:21">
      <c r="A203">
        <f t="shared" si="49"/>
        <v>21</v>
      </c>
      <c r="B203">
        <f t="shared" si="47"/>
        <v>16</v>
      </c>
      <c r="C203">
        <f t="shared" si="36"/>
        <v>1500</v>
      </c>
      <c r="D203">
        <f t="shared" si="41"/>
        <v>225000</v>
      </c>
      <c r="E203">
        <f t="shared" si="42"/>
        <v>0.7</v>
      </c>
      <c r="F203">
        <f t="shared" si="37"/>
        <v>0</v>
      </c>
      <c r="K203" t="str">
        <f t="shared" si="52"/>
        <v>coin</v>
      </c>
      <c r="L203">
        <f t="shared" si="51"/>
        <v>2114</v>
      </c>
      <c r="M203">
        <f t="shared" si="48"/>
        <v>61</v>
      </c>
      <c r="N203">
        <f t="shared" si="48"/>
        <v>999</v>
      </c>
      <c r="O203">
        <f t="shared" si="38"/>
        <v>0</v>
      </c>
      <c r="P203" t="str">
        <f t="shared" si="39"/>
        <v>coin,157500</v>
      </c>
      <c r="Q203" t="str">
        <f t="shared" si="43"/>
        <v>prop,319,5</v>
      </c>
      <c r="R203" t="str">
        <f t="shared" si="40"/>
        <v>prop,319,5</v>
      </c>
      <c r="S203" s="7" t="str">
        <f t="shared" si="44"/>
        <v>11,116</v>
      </c>
      <c r="T203" s="7">
        <f t="shared" si="45"/>
        <v>0</v>
      </c>
      <c r="U203">
        <f t="shared" si="46"/>
        <v>30</v>
      </c>
    </row>
    <row r="204" spans="1:21">
      <c r="A204">
        <f t="shared" si="49"/>
        <v>22</v>
      </c>
      <c r="B204">
        <f t="shared" si="47"/>
        <v>10</v>
      </c>
      <c r="C204">
        <f t="shared" si="36"/>
        <v>3000</v>
      </c>
      <c r="D204">
        <f t="shared" si="41"/>
        <v>450000</v>
      </c>
      <c r="E204">
        <f t="shared" si="42"/>
        <v>0.8</v>
      </c>
      <c r="F204">
        <f t="shared" si="37"/>
        <v>0</v>
      </c>
      <c r="K204" t="str">
        <f t="shared" si="52"/>
        <v>cash</v>
      </c>
      <c r="L204">
        <f t="shared" si="51"/>
        <v>2201</v>
      </c>
      <c r="M204">
        <f t="shared" si="48"/>
        <v>1</v>
      </c>
      <c r="N204">
        <f t="shared" si="48"/>
        <v>20</v>
      </c>
      <c r="O204">
        <f t="shared" si="38"/>
        <v>0</v>
      </c>
      <c r="P204" t="str">
        <f t="shared" si="39"/>
        <v>cash,2400</v>
      </c>
      <c r="Q204" t="str">
        <f t="shared" si="43"/>
        <v>prop,320,5</v>
      </c>
      <c r="R204" t="str">
        <f t="shared" si="40"/>
        <v>prop,320,5</v>
      </c>
      <c r="S204" s="7">
        <f t="shared" si="44"/>
        <v>0</v>
      </c>
      <c r="T204" s="7" t="str">
        <f t="shared" si="45"/>
        <v>5,57</v>
      </c>
      <c r="U204">
        <f t="shared" si="46"/>
        <v>20</v>
      </c>
    </row>
    <row r="205" spans="1:21">
      <c r="A205">
        <f t="shared" si="49"/>
        <v>22</v>
      </c>
      <c r="B205">
        <f t="shared" si="47"/>
        <v>12</v>
      </c>
      <c r="C205">
        <f t="shared" si="36"/>
        <v>3000</v>
      </c>
      <c r="D205">
        <f t="shared" si="41"/>
        <v>450000</v>
      </c>
      <c r="E205">
        <f t="shared" si="42"/>
        <v>0.8</v>
      </c>
      <c r="F205">
        <f t="shared" si="37"/>
        <v>0</v>
      </c>
      <c r="K205" t="str">
        <f t="shared" si="52"/>
        <v>cash</v>
      </c>
      <c r="L205">
        <f t="shared" si="51"/>
        <v>2202</v>
      </c>
      <c r="M205">
        <f t="shared" si="48"/>
        <v>21</v>
      </c>
      <c r="N205">
        <f t="shared" si="48"/>
        <v>40</v>
      </c>
      <c r="O205">
        <f t="shared" si="38"/>
        <v>0</v>
      </c>
      <c r="P205" t="str">
        <f t="shared" si="39"/>
        <v>cash,2400</v>
      </c>
      <c r="Q205" t="str">
        <f t="shared" si="43"/>
        <v>prop,320,5</v>
      </c>
      <c r="R205" t="str">
        <f t="shared" si="40"/>
        <v>prop,320,5</v>
      </c>
      <c r="S205" s="7" t="str">
        <f t="shared" si="44"/>
        <v>5,57</v>
      </c>
      <c r="T205" s="7" t="str">
        <f t="shared" si="45"/>
        <v>8,86</v>
      </c>
      <c r="U205">
        <f t="shared" si="46"/>
        <v>20</v>
      </c>
    </row>
    <row r="206" spans="1:21">
      <c r="A206">
        <f t="shared" si="49"/>
        <v>22</v>
      </c>
      <c r="B206">
        <f t="shared" si="47"/>
        <v>14</v>
      </c>
      <c r="C206">
        <f t="shared" si="36"/>
        <v>3000</v>
      </c>
      <c r="D206">
        <f t="shared" si="41"/>
        <v>450000</v>
      </c>
      <c r="E206">
        <f t="shared" si="42"/>
        <v>0.8</v>
      </c>
      <c r="F206">
        <f t="shared" si="37"/>
        <v>0</v>
      </c>
      <c r="K206" t="str">
        <f t="shared" si="52"/>
        <v>cash</v>
      </c>
      <c r="L206">
        <f t="shared" si="51"/>
        <v>2203</v>
      </c>
      <c r="M206">
        <f t="shared" si="48"/>
        <v>41</v>
      </c>
      <c r="N206">
        <f t="shared" si="48"/>
        <v>60</v>
      </c>
      <c r="O206">
        <f t="shared" si="38"/>
        <v>0</v>
      </c>
      <c r="P206" t="str">
        <f t="shared" si="39"/>
        <v>cash,2400</v>
      </c>
      <c r="Q206" t="str">
        <f t="shared" si="43"/>
        <v>prop,320,5</v>
      </c>
      <c r="R206" t="str">
        <f t="shared" si="40"/>
        <v>prop,320,5</v>
      </c>
      <c r="S206" s="7" t="str">
        <f t="shared" si="44"/>
        <v>8,86</v>
      </c>
      <c r="T206" s="7" t="str">
        <f t="shared" si="45"/>
        <v>11,116</v>
      </c>
      <c r="U206">
        <f t="shared" si="46"/>
        <v>20</v>
      </c>
    </row>
    <row r="207" spans="1:21">
      <c r="A207">
        <f t="shared" si="49"/>
        <v>22</v>
      </c>
      <c r="B207">
        <f t="shared" si="47"/>
        <v>16</v>
      </c>
      <c r="C207">
        <f t="shared" si="36"/>
        <v>3000</v>
      </c>
      <c r="D207">
        <f t="shared" si="41"/>
        <v>450000</v>
      </c>
      <c r="E207">
        <f t="shared" si="42"/>
        <v>0.8</v>
      </c>
      <c r="F207">
        <f t="shared" si="37"/>
        <v>0</v>
      </c>
      <c r="K207" t="str">
        <f t="shared" si="52"/>
        <v>cash</v>
      </c>
      <c r="L207">
        <f t="shared" si="51"/>
        <v>2204</v>
      </c>
      <c r="M207">
        <f t="shared" si="48"/>
        <v>61</v>
      </c>
      <c r="N207">
        <f t="shared" si="48"/>
        <v>999</v>
      </c>
      <c r="O207">
        <f t="shared" si="38"/>
        <v>0</v>
      </c>
      <c r="P207" t="str">
        <f t="shared" si="39"/>
        <v>cash,2400</v>
      </c>
      <c r="Q207" t="str">
        <f t="shared" si="43"/>
        <v>prop,320,5</v>
      </c>
      <c r="R207" t="str">
        <f t="shared" si="40"/>
        <v>prop,320,5</v>
      </c>
      <c r="S207" s="7" t="str">
        <f t="shared" si="44"/>
        <v>11,116</v>
      </c>
      <c r="T207" s="7">
        <f t="shared" si="45"/>
        <v>0</v>
      </c>
      <c r="U207">
        <f t="shared" si="46"/>
        <v>20</v>
      </c>
    </row>
    <row r="208" spans="1:21">
      <c r="A208">
        <f t="shared" si="49"/>
        <v>22</v>
      </c>
      <c r="B208">
        <f t="shared" si="47"/>
        <v>10</v>
      </c>
      <c r="C208">
        <f t="shared" si="36"/>
        <v>3000</v>
      </c>
      <c r="D208">
        <f t="shared" si="41"/>
        <v>450000</v>
      </c>
      <c r="E208">
        <f t="shared" si="42"/>
        <v>0.8</v>
      </c>
      <c r="F208">
        <f t="shared" si="37"/>
        <v>0</v>
      </c>
      <c r="K208" t="str">
        <f t="shared" si="52"/>
        <v>coin</v>
      </c>
      <c r="L208">
        <f t="shared" si="51"/>
        <v>2211</v>
      </c>
      <c r="M208">
        <f t="shared" si="48"/>
        <v>1</v>
      </c>
      <c r="N208">
        <f t="shared" si="48"/>
        <v>20</v>
      </c>
      <c r="O208">
        <f t="shared" si="38"/>
        <v>0</v>
      </c>
      <c r="P208" t="str">
        <f t="shared" si="39"/>
        <v>coin,360000</v>
      </c>
      <c r="Q208" t="str">
        <f t="shared" si="43"/>
        <v>prop,320,5</v>
      </c>
      <c r="R208" t="str">
        <f t="shared" si="40"/>
        <v>prop,320,5</v>
      </c>
      <c r="S208" s="7">
        <f t="shared" si="44"/>
        <v>0</v>
      </c>
      <c r="T208" s="7" t="str">
        <f t="shared" si="45"/>
        <v>5,57</v>
      </c>
      <c r="U208">
        <f t="shared" si="46"/>
        <v>20</v>
      </c>
    </row>
    <row r="209" spans="1:21">
      <c r="A209">
        <f t="shared" si="49"/>
        <v>22</v>
      </c>
      <c r="B209">
        <f t="shared" si="47"/>
        <v>12</v>
      </c>
      <c r="C209">
        <f t="shared" si="36"/>
        <v>3000</v>
      </c>
      <c r="D209">
        <f t="shared" si="41"/>
        <v>450000</v>
      </c>
      <c r="E209">
        <f t="shared" si="42"/>
        <v>0.8</v>
      </c>
      <c r="F209">
        <f t="shared" si="37"/>
        <v>0</v>
      </c>
      <c r="K209" t="str">
        <f t="shared" si="52"/>
        <v>coin</v>
      </c>
      <c r="L209">
        <f t="shared" si="51"/>
        <v>2212</v>
      </c>
      <c r="M209">
        <f t="shared" si="48"/>
        <v>21</v>
      </c>
      <c r="N209">
        <f t="shared" si="48"/>
        <v>40</v>
      </c>
      <c r="O209">
        <f t="shared" si="38"/>
        <v>0</v>
      </c>
      <c r="P209" t="str">
        <f t="shared" si="39"/>
        <v>coin,360000</v>
      </c>
      <c r="Q209" t="str">
        <f t="shared" si="43"/>
        <v>prop,320,5</v>
      </c>
      <c r="R209" t="str">
        <f t="shared" si="40"/>
        <v>prop,320,5</v>
      </c>
      <c r="S209" s="7" t="str">
        <f t="shared" si="44"/>
        <v>5,57</v>
      </c>
      <c r="T209" s="7" t="str">
        <f t="shared" si="45"/>
        <v>8,86</v>
      </c>
      <c r="U209">
        <f t="shared" si="46"/>
        <v>20</v>
      </c>
    </row>
    <row r="210" spans="1:21">
      <c r="A210">
        <f t="shared" si="49"/>
        <v>22</v>
      </c>
      <c r="B210">
        <f t="shared" si="47"/>
        <v>14</v>
      </c>
      <c r="C210">
        <f t="shared" si="36"/>
        <v>3000</v>
      </c>
      <c r="D210">
        <f t="shared" si="41"/>
        <v>450000</v>
      </c>
      <c r="E210">
        <f t="shared" si="42"/>
        <v>0.8</v>
      </c>
      <c r="F210">
        <f t="shared" si="37"/>
        <v>0</v>
      </c>
      <c r="K210" t="str">
        <f t="shared" si="52"/>
        <v>coin</v>
      </c>
      <c r="L210">
        <f t="shared" si="51"/>
        <v>2213</v>
      </c>
      <c r="M210">
        <f t="shared" si="48"/>
        <v>41</v>
      </c>
      <c r="N210">
        <f t="shared" si="48"/>
        <v>60</v>
      </c>
      <c r="O210">
        <f t="shared" si="38"/>
        <v>0</v>
      </c>
      <c r="P210" t="str">
        <f t="shared" si="39"/>
        <v>coin,360000</v>
      </c>
      <c r="Q210" t="str">
        <f t="shared" si="43"/>
        <v>prop,320,5</v>
      </c>
      <c r="R210" t="str">
        <f t="shared" si="40"/>
        <v>prop,320,5</v>
      </c>
      <c r="S210" s="7" t="str">
        <f t="shared" si="44"/>
        <v>8,86</v>
      </c>
      <c r="T210" s="7" t="str">
        <f t="shared" si="45"/>
        <v>11,116</v>
      </c>
      <c r="U210">
        <f t="shared" si="46"/>
        <v>20</v>
      </c>
    </row>
    <row r="211" spans="1:21">
      <c r="A211">
        <f t="shared" si="49"/>
        <v>22</v>
      </c>
      <c r="B211">
        <f t="shared" si="47"/>
        <v>16</v>
      </c>
      <c r="C211">
        <f t="shared" si="36"/>
        <v>3000</v>
      </c>
      <c r="D211">
        <f t="shared" si="41"/>
        <v>450000</v>
      </c>
      <c r="E211">
        <f t="shared" si="42"/>
        <v>0.8</v>
      </c>
      <c r="F211">
        <f t="shared" si="37"/>
        <v>0</v>
      </c>
      <c r="K211" t="str">
        <f t="shared" si="52"/>
        <v>coin</v>
      </c>
      <c r="L211">
        <f t="shared" si="51"/>
        <v>2214</v>
      </c>
      <c r="M211">
        <f t="shared" si="48"/>
        <v>61</v>
      </c>
      <c r="N211">
        <f t="shared" si="48"/>
        <v>999</v>
      </c>
      <c r="O211">
        <f t="shared" si="38"/>
        <v>0</v>
      </c>
      <c r="P211" t="str">
        <f t="shared" si="39"/>
        <v>coin,360000</v>
      </c>
      <c r="Q211" t="str">
        <f t="shared" si="43"/>
        <v>prop,320,5</v>
      </c>
      <c r="R211" t="str">
        <f t="shared" si="40"/>
        <v>prop,320,5</v>
      </c>
      <c r="S211" s="7" t="str">
        <f t="shared" si="44"/>
        <v>11,116</v>
      </c>
      <c r="T211" s="7">
        <f t="shared" si="45"/>
        <v>0</v>
      </c>
      <c r="U211">
        <f t="shared" si="46"/>
        <v>20</v>
      </c>
    </row>
    <row r="212" spans="1:21">
      <c r="A212">
        <f t="shared" si="49"/>
        <v>23</v>
      </c>
      <c r="B212">
        <f t="shared" si="47"/>
        <v>10</v>
      </c>
      <c r="C212">
        <f t="shared" ref="C212:C219" si="53">VLOOKUP(A212,$A$2:$T$28,8,0)</f>
        <v>4500</v>
      </c>
      <c r="D212">
        <f t="shared" si="41"/>
        <v>675000</v>
      </c>
      <c r="E212">
        <f t="shared" si="42"/>
        <v>0.8</v>
      </c>
      <c r="F212">
        <f t="shared" si="37"/>
        <v>0</v>
      </c>
      <c r="K212" t="str">
        <f t="shared" si="52"/>
        <v>cash</v>
      </c>
      <c r="L212">
        <f t="shared" si="51"/>
        <v>2301</v>
      </c>
      <c r="M212">
        <f t="shared" si="48"/>
        <v>1</v>
      </c>
      <c r="N212">
        <f t="shared" si="48"/>
        <v>20</v>
      </c>
      <c r="O212">
        <f t="shared" si="38"/>
        <v>0</v>
      </c>
      <c r="P212" t="str">
        <f t="shared" si="39"/>
        <v>cash,3600</v>
      </c>
      <c r="Q212" t="str">
        <f t="shared" si="43"/>
        <v>prop,321,5</v>
      </c>
      <c r="R212" t="str">
        <f t="shared" si="40"/>
        <v>prop,321,5</v>
      </c>
      <c r="S212" s="7">
        <f t="shared" si="44"/>
        <v>0</v>
      </c>
      <c r="T212" s="7" t="str">
        <f t="shared" si="45"/>
        <v>5,57</v>
      </c>
      <c r="U212">
        <f t="shared" si="46"/>
        <v>20</v>
      </c>
    </row>
    <row r="213" spans="1:21">
      <c r="A213">
        <f t="shared" si="49"/>
        <v>23</v>
      </c>
      <c r="B213">
        <f t="shared" si="47"/>
        <v>12</v>
      </c>
      <c r="C213">
        <f t="shared" si="53"/>
        <v>4500</v>
      </c>
      <c r="D213">
        <f t="shared" si="41"/>
        <v>675000</v>
      </c>
      <c r="E213">
        <f t="shared" si="42"/>
        <v>0.8</v>
      </c>
      <c r="F213">
        <f t="shared" ref="F213:F219" si="54">VLOOKUP(A213,$A$2:$S$28,VLOOKUP(M213,$H$36:$I$40,2,0)+1,0)</f>
        <v>0</v>
      </c>
      <c r="K213" t="str">
        <f t="shared" si="52"/>
        <v>cash</v>
      </c>
      <c r="L213">
        <f t="shared" si="51"/>
        <v>2302</v>
      </c>
      <c r="M213">
        <f t="shared" si="48"/>
        <v>21</v>
      </c>
      <c r="N213">
        <f t="shared" si="48"/>
        <v>40</v>
      </c>
      <c r="O213">
        <f t="shared" ref="O213:O219" si="55">IF(K213="cash",F213,CEILING(F213*0.1,1))</f>
        <v>0</v>
      </c>
      <c r="P213" t="str">
        <f t="shared" ref="P213:P219" si="56">K213&amp;","&amp;IF(K213="cash",CEILING(C213*E213,10),CEILING(D213*E213,500))</f>
        <v>cash,3600</v>
      </c>
      <c r="Q213" t="str">
        <f t="shared" si="43"/>
        <v>prop,321,5</v>
      </c>
      <c r="R213" t="str">
        <f t="shared" ref="R213:R219" si="57">VLOOKUP(A213,$A$2:$S$28,19,0)</f>
        <v>prop,321,5</v>
      </c>
      <c r="S213" s="7" t="str">
        <f t="shared" si="44"/>
        <v>5,57</v>
      </c>
      <c r="T213" s="7" t="str">
        <f t="shared" si="45"/>
        <v>8,86</v>
      </c>
      <c r="U213">
        <f t="shared" si="46"/>
        <v>20</v>
      </c>
    </row>
    <row r="214" spans="1:21">
      <c r="A214">
        <f t="shared" si="49"/>
        <v>23</v>
      </c>
      <c r="B214">
        <f t="shared" si="47"/>
        <v>14</v>
      </c>
      <c r="C214">
        <f t="shared" si="53"/>
        <v>4500</v>
      </c>
      <c r="D214">
        <f t="shared" si="41"/>
        <v>675000</v>
      </c>
      <c r="E214">
        <f t="shared" si="42"/>
        <v>0.8</v>
      </c>
      <c r="F214">
        <f t="shared" si="54"/>
        <v>0</v>
      </c>
      <c r="K214" t="str">
        <f t="shared" si="52"/>
        <v>cash</v>
      </c>
      <c r="L214">
        <f t="shared" si="51"/>
        <v>2303</v>
      </c>
      <c r="M214">
        <f t="shared" si="48"/>
        <v>41</v>
      </c>
      <c r="N214">
        <f t="shared" si="48"/>
        <v>60</v>
      </c>
      <c r="O214">
        <f t="shared" si="55"/>
        <v>0</v>
      </c>
      <c r="P214" t="str">
        <f t="shared" si="56"/>
        <v>cash,3600</v>
      </c>
      <c r="Q214" t="str">
        <f t="shared" si="43"/>
        <v>prop,321,5</v>
      </c>
      <c r="R214" t="str">
        <f t="shared" si="57"/>
        <v>prop,321,5</v>
      </c>
      <c r="S214" s="7" t="str">
        <f t="shared" si="44"/>
        <v>8,86</v>
      </c>
      <c r="T214" s="7" t="str">
        <f t="shared" si="45"/>
        <v>11,116</v>
      </c>
      <c r="U214">
        <f t="shared" si="46"/>
        <v>20</v>
      </c>
    </row>
    <row r="215" spans="1:21">
      <c r="A215">
        <f t="shared" si="49"/>
        <v>23</v>
      </c>
      <c r="B215">
        <f t="shared" si="47"/>
        <v>16</v>
      </c>
      <c r="C215">
        <f t="shared" si="53"/>
        <v>4500</v>
      </c>
      <c r="D215">
        <f t="shared" si="41"/>
        <v>675000</v>
      </c>
      <c r="E215">
        <f t="shared" si="42"/>
        <v>0.8</v>
      </c>
      <c r="F215">
        <f t="shared" si="54"/>
        <v>0</v>
      </c>
      <c r="K215" t="str">
        <f t="shared" si="52"/>
        <v>cash</v>
      </c>
      <c r="L215">
        <f t="shared" si="51"/>
        <v>2304</v>
      </c>
      <c r="M215">
        <f t="shared" si="48"/>
        <v>61</v>
      </c>
      <c r="N215">
        <f t="shared" si="48"/>
        <v>999</v>
      </c>
      <c r="O215">
        <f t="shared" si="55"/>
        <v>0</v>
      </c>
      <c r="P215" t="str">
        <f t="shared" si="56"/>
        <v>cash,3600</v>
      </c>
      <c r="Q215" t="str">
        <f t="shared" si="43"/>
        <v>prop,321,5</v>
      </c>
      <c r="R215" t="str">
        <f t="shared" si="57"/>
        <v>prop,321,5</v>
      </c>
      <c r="S215" s="7" t="str">
        <f t="shared" si="44"/>
        <v>11,116</v>
      </c>
      <c r="T215" s="7">
        <f t="shared" si="45"/>
        <v>0</v>
      </c>
      <c r="U215">
        <f t="shared" si="46"/>
        <v>20</v>
      </c>
    </row>
    <row r="216" spans="1:21">
      <c r="A216">
        <f t="shared" si="49"/>
        <v>23</v>
      </c>
      <c r="B216">
        <f t="shared" si="47"/>
        <v>10</v>
      </c>
      <c r="C216">
        <f t="shared" si="53"/>
        <v>4500</v>
      </c>
      <c r="D216">
        <f t="shared" si="41"/>
        <v>675000</v>
      </c>
      <c r="E216">
        <f t="shared" si="42"/>
        <v>0.8</v>
      </c>
      <c r="F216">
        <f t="shared" si="54"/>
        <v>0</v>
      </c>
      <c r="K216" t="str">
        <f t="shared" si="52"/>
        <v>coin</v>
      </c>
      <c r="L216">
        <f t="shared" si="51"/>
        <v>2311</v>
      </c>
      <c r="M216">
        <f t="shared" si="48"/>
        <v>1</v>
      </c>
      <c r="N216">
        <f t="shared" si="48"/>
        <v>20</v>
      </c>
      <c r="O216">
        <f t="shared" si="55"/>
        <v>0</v>
      </c>
      <c r="P216" t="str">
        <f t="shared" si="56"/>
        <v>coin,540000</v>
      </c>
      <c r="Q216" t="str">
        <f t="shared" si="43"/>
        <v>prop,321,5</v>
      </c>
      <c r="R216" t="str">
        <f t="shared" si="57"/>
        <v>prop,321,5</v>
      </c>
      <c r="S216" s="7">
        <f t="shared" si="44"/>
        <v>0</v>
      </c>
      <c r="T216" s="7" t="str">
        <f t="shared" si="45"/>
        <v>5,57</v>
      </c>
      <c r="U216">
        <f t="shared" si="46"/>
        <v>20</v>
      </c>
    </row>
    <row r="217" spans="1:21">
      <c r="A217">
        <f t="shared" si="49"/>
        <v>23</v>
      </c>
      <c r="B217">
        <f t="shared" si="47"/>
        <v>12</v>
      </c>
      <c r="C217">
        <f t="shared" si="53"/>
        <v>4500</v>
      </c>
      <c r="D217">
        <f t="shared" si="41"/>
        <v>675000</v>
      </c>
      <c r="E217">
        <f t="shared" si="42"/>
        <v>0.8</v>
      </c>
      <c r="F217">
        <f t="shared" si="54"/>
        <v>0</v>
      </c>
      <c r="K217" t="str">
        <f t="shared" si="52"/>
        <v>coin</v>
      </c>
      <c r="L217">
        <f t="shared" si="51"/>
        <v>2312</v>
      </c>
      <c r="M217">
        <f t="shared" si="48"/>
        <v>21</v>
      </c>
      <c r="N217">
        <f t="shared" si="48"/>
        <v>40</v>
      </c>
      <c r="O217">
        <f t="shared" si="55"/>
        <v>0</v>
      </c>
      <c r="P217" t="str">
        <f t="shared" si="56"/>
        <v>coin,540000</v>
      </c>
      <c r="Q217" t="str">
        <f t="shared" si="43"/>
        <v>prop,321,5</v>
      </c>
      <c r="R217" t="str">
        <f t="shared" si="57"/>
        <v>prop,321,5</v>
      </c>
      <c r="S217" s="7" t="str">
        <f t="shared" si="44"/>
        <v>5,57</v>
      </c>
      <c r="T217" s="7" t="str">
        <f t="shared" si="45"/>
        <v>8,86</v>
      </c>
      <c r="U217">
        <f t="shared" si="46"/>
        <v>20</v>
      </c>
    </row>
    <row r="218" spans="1:21">
      <c r="A218">
        <f t="shared" si="49"/>
        <v>23</v>
      </c>
      <c r="B218">
        <f t="shared" si="47"/>
        <v>14</v>
      </c>
      <c r="C218">
        <f t="shared" si="53"/>
        <v>4500</v>
      </c>
      <c r="D218">
        <f t="shared" si="41"/>
        <v>675000</v>
      </c>
      <c r="E218">
        <f t="shared" si="42"/>
        <v>0.8</v>
      </c>
      <c r="F218">
        <f t="shared" si="54"/>
        <v>0</v>
      </c>
      <c r="K218" t="str">
        <f t="shared" si="52"/>
        <v>coin</v>
      </c>
      <c r="L218">
        <f t="shared" si="51"/>
        <v>2313</v>
      </c>
      <c r="M218">
        <f t="shared" si="48"/>
        <v>41</v>
      </c>
      <c r="N218">
        <f t="shared" si="48"/>
        <v>60</v>
      </c>
      <c r="O218">
        <f t="shared" si="55"/>
        <v>0</v>
      </c>
      <c r="P218" t="str">
        <f t="shared" si="56"/>
        <v>coin,540000</v>
      </c>
      <c r="Q218" t="str">
        <f t="shared" si="43"/>
        <v>prop,321,5</v>
      </c>
      <c r="R218" t="str">
        <f t="shared" si="57"/>
        <v>prop,321,5</v>
      </c>
      <c r="S218" s="7" t="str">
        <f t="shared" si="44"/>
        <v>8,86</v>
      </c>
      <c r="T218" s="7" t="str">
        <f t="shared" si="45"/>
        <v>11,116</v>
      </c>
      <c r="U218">
        <f t="shared" si="46"/>
        <v>20</v>
      </c>
    </row>
    <row r="219" spans="1:21">
      <c r="A219">
        <f t="shared" si="49"/>
        <v>23</v>
      </c>
      <c r="B219">
        <f t="shared" si="47"/>
        <v>16</v>
      </c>
      <c r="C219">
        <f t="shared" si="53"/>
        <v>4500</v>
      </c>
      <c r="D219">
        <f t="shared" si="41"/>
        <v>675000</v>
      </c>
      <c r="E219">
        <f t="shared" si="42"/>
        <v>0.8</v>
      </c>
      <c r="F219">
        <f t="shared" si="54"/>
        <v>0</v>
      </c>
      <c r="K219" t="str">
        <f t="shared" si="52"/>
        <v>coin</v>
      </c>
      <c r="L219">
        <f t="shared" si="51"/>
        <v>2314</v>
      </c>
      <c r="M219">
        <f t="shared" si="48"/>
        <v>61</v>
      </c>
      <c r="N219">
        <f t="shared" si="48"/>
        <v>999</v>
      </c>
      <c r="O219">
        <f t="shared" si="55"/>
        <v>0</v>
      </c>
      <c r="P219" t="str">
        <f t="shared" si="56"/>
        <v>coin,540000</v>
      </c>
      <c r="Q219" t="str">
        <f t="shared" si="43"/>
        <v>prop,321,5</v>
      </c>
      <c r="R219" t="str">
        <f t="shared" si="57"/>
        <v>prop,321,5</v>
      </c>
      <c r="S219" s="7" t="str">
        <f t="shared" si="44"/>
        <v>11,116</v>
      </c>
      <c r="T219" s="7">
        <f t="shared" si="45"/>
        <v>0</v>
      </c>
      <c r="U219">
        <f t="shared" si="46"/>
        <v>20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地图商店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sky</cp:lastModifiedBy>
  <dcterms:created xsi:type="dcterms:W3CDTF">2019-05-30T09:39:10Z</dcterms:created>
  <dcterms:modified xsi:type="dcterms:W3CDTF">2019-08-19T02:50:34Z</dcterms:modified>
</cp:coreProperties>
</file>