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经济数值\"/>
    </mc:Choice>
  </mc:AlternateContent>
  <xr:revisionPtr revIDLastSave="0" documentId="13_ncr:1_{623263E4-E9AD-4299-A882-CFCC592220B9}" xr6:coauthVersionLast="43" xr6:coauthVersionMax="43" xr10:uidLastSave="{00000000-0000-0000-0000-000000000000}"/>
  <bookViews>
    <workbookView xWindow="3105" yWindow="180" windowWidth="23940" windowHeight="14400" xr2:uid="{00000000-000D-0000-FFFF-FFFF00000000}"/>
  </bookViews>
  <sheets>
    <sheet name="代币" sheetId="1" r:id="rId1"/>
    <sheet name="随机副本" sheetId="2" r:id="rId2"/>
    <sheet name="主线副本" sheetId="3" r:id="rId3"/>
  </sheets>
  <externalReferences>
    <externalReference r:id="rId4"/>
    <externalReference r:id="rId5"/>
    <externalReference r:id="rId6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I4" i="1"/>
  <c r="L4" i="1"/>
  <c r="N4" i="1"/>
  <c r="P4" i="1"/>
  <c r="R4" i="1"/>
  <c r="E15" i="1"/>
  <c r="T4" i="1"/>
  <c r="E16" i="1"/>
  <c r="V4" i="1"/>
  <c r="X4" i="1"/>
  <c r="AD4" i="1"/>
  <c r="I5" i="1"/>
  <c r="L5" i="1"/>
  <c r="N5" i="1"/>
  <c r="P5" i="1"/>
  <c r="R5" i="1"/>
  <c r="T5" i="1"/>
  <c r="V5" i="1"/>
  <c r="X5" i="1"/>
  <c r="AD5" i="1"/>
  <c r="I6" i="1"/>
  <c r="L6" i="1"/>
  <c r="N6" i="1"/>
  <c r="P6" i="1"/>
  <c r="R6" i="1"/>
  <c r="T6" i="1"/>
  <c r="V6" i="1"/>
  <c r="X6" i="1"/>
  <c r="AD6" i="1"/>
  <c r="I7" i="1"/>
  <c r="L7" i="1"/>
  <c r="N7" i="1"/>
  <c r="P7" i="1"/>
  <c r="R7" i="1"/>
  <c r="T7" i="1"/>
  <c r="V7" i="1"/>
  <c r="X7" i="1"/>
  <c r="AD7" i="1"/>
  <c r="I8" i="1"/>
  <c r="L8" i="1"/>
  <c r="N8" i="1"/>
  <c r="P8" i="1"/>
  <c r="R8" i="1"/>
  <c r="T8" i="1"/>
  <c r="V8" i="1"/>
  <c r="X8" i="1"/>
  <c r="AD8" i="1"/>
  <c r="I9" i="1"/>
  <c r="L9" i="1"/>
  <c r="N9" i="1"/>
  <c r="P9" i="1"/>
  <c r="R9" i="1"/>
  <c r="T9" i="1"/>
  <c r="V9" i="1"/>
  <c r="X9" i="1"/>
  <c r="AD9" i="1"/>
  <c r="I10" i="1"/>
  <c r="L10" i="1"/>
  <c r="N10" i="1"/>
  <c r="P10" i="1"/>
  <c r="R10" i="1"/>
  <c r="T10" i="1"/>
  <c r="V10" i="1"/>
  <c r="X10" i="1"/>
  <c r="AD10" i="1"/>
  <c r="I11" i="1"/>
  <c r="L11" i="1"/>
  <c r="N11" i="1"/>
  <c r="P11" i="1"/>
  <c r="R11" i="1"/>
  <c r="T11" i="1"/>
  <c r="V11" i="1"/>
  <c r="X11" i="1"/>
  <c r="AD11" i="1"/>
  <c r="I12" i="1"/>
  <c r="L12" i="1"/>
  <c r="N12" i="1"/>
  <c r="P12" i="1"/>
  <c r="R12" i="1"/>
  <c r="T12" i="1"/>
  <c r="V12" i="1"/>
  <c r="X12" i="1"/>
  <c r="AD12" i="1"/>
  <c r="I13" i="1"/>
  <c r="L13" i="1"/>
  <c r="N13" i="1"/>
  <c r="P13" i="1"/>
  <c r="R13" i="1"/>
  <c r="T13" i="1"/>
  <c r="V13" i="1"/>
  <c r="X13" i="1"/>
  <c r="AD13" i="1"/>
  <c r="I14" i="1"/>
  <c r="L14" i="1"/>
  <c r="N14" i="1"/>
  <c r="P14" i="1"/>
  <c r="R14" i="1"/>
  <c r="T14" i="1"/>
  <c r="V14" i="1"/>
  <c r="X14" i="1"/>
  <c r="AD14" i="1"/>
  <c r="I15" i="1"/>
  <c r="L15" i="1"/>
  <c r="N15" i="1"/>
  <c r="P15" i="1"/>
  <c r="R15" i="1"/>
  <c r="T15" i="1"/>
  <c r="V15" i="1"/>
  <c r="X15" i="1"/>
  <c r="AD15" i="1"/>
  <c r="I16" i="1"/>
  <c r="L16" i="1"/>
  <c r="N16" i="1"/>
  <c r="P16" i="1"/>
  <c r="R16" i="1"/>
  <c r="T16" i="1"/>
  <c r="V16" i="1"/>
  <c r="X16" i="1"/>
  <c r="AD16" i="1"/>
  <c r="I17" i="1"/>
  <c r="L17" i="1"/>
  <c r="N17" i="1"/>
  <c r="P17" i="1"/>
  <c r="R17" i="1"/>
  <c r="T17" i="1"/>
  <c r="V17" i="1"/>
  <c r="X17" i="1"/>
  <c r="AD17" i="1"/>
  <c r="I18" i="1"/>
  <c r="L18" i="1"/>
  <c r="N18" i="1"/>
  <c r="P18" i="1"/>
  <c r="R18" i="1"/>
  <c r="T18" i="1"/>
  <c r="V18" i="1"/>
  <c r="X18" i="1"/>
  <c r="AD18" i="1"/>
  <c r="I19" i="1"/>
  <c r="L19" i="1"/>
  <c r="N19" i="1"/>
  <c r="P19" i="1"/>
  <c r="R19" i="1"/>
  <c r="T19" i="1"/>
  <c r="V19" i="1"/>
  <c r="X19" i="1"/>
  <c r="AD19" i="1"/>
  <c r="I20" i="1"/>
  <c r="L20" i="1"/>
  <c r="N20" i="1"/>
  <c r="P20" i="1"/>
  <c r="R20" i="1"/>
  <c r="T20" i="1"/>
  <c r="V20" i="1"/>
  <c r="X20" i="1"/>
  <c r="AD20" i="1"/>
  <c r="I21" i="1"/>
  <c r="L21" i="1"/>
  <c r="N21" i="1"/>
  <c r="P21" i="1"/>
  <c r="R21" i="1"/>
  <c r="T21" i="1"/>
  <c r="V21" i="1"/>
  <c r="X21" i="1"/>
  <c r="AD21" i="1"/>
  <c r="I22" i="1"/>
  <c r="L22" i="1"/>
  <c r="N22" i="1"/>
  <c r="P22" i="1"/>
  <c r="R22" i="1"/>
  <c r="T22" i="1"/>
  <c r="V22" i="1"/>
  <c r="X22" i="1"/>
  <c r="AD22" i="1"/>
  <c r="I23" i="1"/>
  <c r="L23" i="1"/>
  <c r="N23" i="1"/>
  <c r="P23" i="1"/>
  <c r="R23" i="1"/>
  <c r="T23" i="1"/>
  <c r="V23" i="1"/>
  <c r="X23" i="1"/>
  <c r="AD23" i="1"/>
  <c r="I24" i="1"/>
  <c r="L24" i="1"/>
  <c r="N24" i="1"/>
  <c r="P24" i="1"/>
  <c r="R24" i="1"/>
  <c r="T24" i="1"/>
  <c r="V24" i="1"/>
  <c r="X24" i="1"/>
  <c r="AD24" i="1"/>
  <c r="I25" i="1"/>
  <c r="L25" i="1"/>
  <c r="N25" i="1"/>
  <c r="P25" i="1"/>
  <c r="R25" i="1"/>
  <c r="T25" i="1"/>
  <c r="V25" i="1"/>
  <c r="X25" i="1"/>
  <c r="AD25" i="1"/>
  <c r="I26" i="1"/>
  <c r="L26" i="1"/>
  <c r="N26" i="1"/>
  <c r="P26" i="1"/>
  <c r="R26" i="1"/>
  <c r="T26" i="1"/>
  <c r="V26" i="1"/>
  <c r="X26" i="1"/>
  <c r="AD26" i="1"/>
  <c r="I27" i="1"/>
  <c r="L27" i="1"/>
  <c r="N27" i="1"/>
  <c r="P27" i="1"/>
  <c r="R27" i="1"/>
  <c r="T27" i="1"/>
  <c r="V27" i="1"/>
  <c r="X27" i="1"/>
  <c r="AD27" i="1"/>
  <c r="I28" i="1"/>
  <c r="L28" i="1"/>
  <c r="N28" i="1"/>
  <c r="P28" i="1"/>
  <c r="R28" i="1"/>
  <c r="T28" i="1"/>
  <c r="V28" i="1"/>
  <c r="X28" i="1"/>
  <c r="AD28" i="1"/>
  <c r="I29" i="1"/>
  <c r="L29" i="1"/>
  <c r="N29" i="1"/>
  <c r="P29" i="1"/>
  <c r="R29" i="1"/>
  <c r="T29" i="1"/>
  <c r="V29" i="1"/>
  <c r="X29" i="1"/>
  <c r="AD29" i="1"/>
  <c r="I30" i="1"/>
  <c r="L30" i="1"/>
  <c r="N30" i="1"/>
  <c r="P30" i="1"/>
  <c r="R30" i="1"/>
  <c r="T30" i="1"/>
  <c r="V30" i="1"/>
  <c r="X30" i="1"/>
  <c r="AD30" i="1"/>
  <c r="I31" i="1"/>
  <c r="L31" i="1"/>
  <c r="N31" i="1"/>
  <c r="P31" i="1"/>
  <c r="R31" i="1"/>
  <c r="T31" i="1"/>
  <c r="V31" i="1"/>
  <c r="X31" i="1"/>
  <c r="AD31" i="1"/>
  <c r="I32" i="1"/>
  <c r="L32" i="1"/>
  <c r="N32" i="1"/>
  <c r="P32" i="1"/>
  <c r="R32" i="1"/>
  <c r="T32" i="1"/>
  <c r="V32" i="1"/>
  <c r="X32" i="1"/>
  <c r="AD32" i="1"/>
  <c r="I33" i="1"/>
  <c r="L33" i="1"/>
  <c r="N33" i="1"/>
  <c r="P33" i="1"/>
  <c r="R33" i="1"/>
  <c r="T33" i="1"/>
  <c r="V33" i="1"/>
  <c r="X33" i="1"/>
  <c r="AD33" i="1"/>
  <c r="I34" i="1"/>
  <c r="L34" i="1"/>
  <c r="N34" i="1"/>
  <c r="P34" i="1"/>
  <c r="R34" i="1"/>
  <c r="T34" i="1"/>
  <c r="V34" i="1"/>
  <c r="X34" i="1"/>
  <c r="AD34" i="1"/>
  <c r="I35" i="1"/>
  <c r="L35" i="1"/>
  <c r="N35" i="1"/>
  <c r="P35" i="1"/>
  <c r="R35" i="1"/>
  <c r="T35" i="1"/>
  <c r="V35" i="1"/>
  <c r="X35" i="1"/>
  <c r="AD35" i="1"/>
  <c r="I36" i="1"/>
  <c r="L36" i="1"/>
  <c r="N36" i="1"/>
  <c r="P36" i="1"/>
  <c r="R36" i="1"/>
  <c r="T36" i="1"/>
  <c r="V36" i="1"/>
  <c r="X36" i="1"/>
  <c r="AD36" i="1"/>
  <c r="I37" i="1"/>
  <c r="L37" i="1"/>
  <c r="N37" i="1"/>
  <c r="P37" i="1"/>
  <c r="R37" i="1"/>
  <c r="T37" i="1"/>
  <c r="V37" i="1"/>
  <c r="X37" i="1"/>
  <c r="AD37" i="1"/>
  <c r="I38" i="1"/>
  <c r="L38" i="1"/>
  <c r="N38" i="1"/>
  <c r="P38" i="1"/>
  <c r="R38" i="1"/>
  <c r="T38" i="1"/>
  <c r="V38" i="1"/>
  <c r="X38" i="1"/>
  <c r="AD38" i="1"/>
  <c r="I39" i="1"/>
  <c r="L39" i="1"/>
  <c r="N39" i="1"/>
  <c r="P39" i="1"/>
  <c r="R39" i="1"/>
  <c r="T39" i="1"/>
  <c r="V39" i="1"/>
  <c r="X39" i="1"/>
  <c r="AD39" i="1"/>
  <c r="I40" i="1"/>
  <c r="L40" i="1"/>
  <c r="N40" i="1"/>
  <c r="P40" i="1"/>
  <c r="R40" i="1"/>
  <c r="T40" i="1"/>
  <c r="V40" i="1"/>
  <c r="X40" i="1"/>
  <c r="AD40" i="1"/>
  <c r="I41" i="1"/>
  <c r="L41" i="1"/>
  <c r="N41" i="1"/>
  <c r="P41" i="1"/>
  <c r="R41" i="1"/>
  <c r="T41" i="1"/>
  <c r="V41" i="1"/>
  <c r="X41" i="1"/>
  <c r="AD41" i="1"/>
  <c r="I42" i="1"/>
  <c r="L42" i="1"/>
  <c r="N42" i="1"/>
  <c r="P42" i="1"/>
  <c r="R42" i="1"/>
  <c r="T42" i="1"/>
  <c r="V42" i="1"/>
  <c r="X42" i="1"/>
  <c r="AD42" i="1"/>
  <c r="I43" i="1"/>
  <c r="L43" i="1"/>
  <c r="N43" i="1"/>
  <c r="P43" i="1"/>
  <c r="R43" i="1"/>
  <c r="T43" i="1"/>
  <c r="V43" i="1"/>
  <c r="X43" i="1"/>
  <c r="AD43" i="1"/>
  <c r="I44" i="1"/>
  <c r="L44" i="1"/>
  <c r="N44" i="1"/>
  <c r="P44" i="1"/>
  <c r="R44" i="1"/>
  <c r="T44" i="1"/>
  <c r="V44" i="1"/>
  <c r="X44" i="1"/>
  <c r="AD44" i="1"/>
  <c r="I45" i="1"/>
  <c r="L45" i="1"/>
  <c r="N45" i="1"/>
  <c r="P45" i="1"/>
  <c r="R45" i="1"/>
  <c r="T45" i="1"/>
  <c r="V45" i="1"/>
  <c r="X45" i="1"/>
  <c r="AD45" i="1"/>
  <c r="I46" i="1"/>
  <c r="L46" i="1"/>
  <c r="N46" i="1"/>
  <c r="P46" i="1"/>
  <c r="R46" i="1"/>
  <c r="T46" i="1"/>
  <c r="V46" i="1"/>
  <c r="X46" i="1"/>
  <c r="AD46" i="1"/>
  <c r="I47" i="1"/>
  <c r="L47" i="1"/>
  <c r="N47" i="1"/>
  <c r="P47" i="1"/>
  <c r="R47" i="1"/>
  <c r="T47" i="1"/>
  <c r="V47" i="1"/>
  <c r="X47" i="1"/>
  <c r="AD47" i="1"/>
  <c r="I48" i="1"/>
  <c r="L48" i="1"/>
  <c r="N48" i="1"/>
  <c r="P48" i="1"/>
  <c r="R48" i="1"/>
  <c r="T48" i="1"/>
  <c r="V48" i="1"/>
  <c r="X48" i="1"/>
  <c r="AD48" i="1"/>
  <c r="I49" i="1"/>
  <c r="L49" i="1"/>
  <c r="N49" i="1"/>
  <c r="P49" i="1"/>
  <c r="R49" i="1"/>
  <c r="T49" i="1"/>
  <c r="V49" i="1"/>
  <c r="X49" i="1"/>
  <c r="AD49" i="1"/>
  <c r="I50" i="1"/>
  <c r="L50" i="1"/>
  <c r="N50" i="1"/>
  <c r="P50" i="1"/>
  <c r="R50" i="1"/>
  <c r="T50" i="1"/>
  <c r="V50" i="1"/>
  <c r="X50" i="1"/>
  <c r="AD50" i="1"/>
  <c r="I51" i="1"/>
  <c r="L51" i="1"/>
  <c r="N51" i="1"/>
  <c r="P51" i="1"/>
  <c r="R51" i="1"/>
  <c r="T51" i="1"/>
  <c r="V51" i="1"/>
  <c r="X51" i="1"/>
  <c r="AD51" i="1"/>
  <c r="I52" i="1"/>
  <c r="L52" i="1"/>
  <c r="N52" i="1"/>
  <c r="P52" i="1"/>
  <c r="R52" i="1"/>
  <c r="T52" i="1"/>
  <c r="V52" i="1"/>
  <c r="X52" i="1"/>
  <c r="AD52" i="1"/>
  <c r="I53" i="1"/>
  <c r="L53" i="1"/>
  <c r="N53" i="1"/>
  <c r="P53" i="1"/>
  <c r="R53" i="1"/>
  <c r="T53" i="1"/>
  <c r="V53" i="1"/>
  <c r="X53" i="1"/>
  <c r="AD53" i="1"/>
  <c r="I54" i="1"/>
  <c r="L54" i="1"/>
  <c r="N54" i="1"/>
  <c r="P54" i="1"/>
  <c r="R54" i="1"/>
  <c r="T54" i="1"/>
  <c r="V54" i="1"/>
  <c r="X54" i="1"/>
  <c r="AD54" i="1"/>
  <c r="I55" i="1"/>
  <c r="L55" i="1"/>
  <c r="N55" i="1"/>
  <c r="P55" i="1"/>
  <c r="R55" i="1"/>
  <c r="T55" i="1"/>
  <c r="V55" i="1"/>
  <c r="X55" i="1"/>
  <c r="AD55" i="1"/>
  <c r="I56" i="1"/>
  <c r="L56" i="1"/>
  <c r="N56" i="1"/>
  <c r="P56" i="1"/>
  <c r="R56" i="1"/>
  <c r="T56" i="1"/>
  <c r="V56" i="1"/>
  <c r="X56" i="1"/>
  <c r="AD56" i="1"/>
  <c r="I57" i="1"/>
  <c r="L57" i="1"/>
  <c r="N57" i="1"/>
  <c r="P57" i="1"/>
  <c r="R57" i="1"/>
  <c r="T57" i="1"/>
  <c r="V57" i="1"/>
  <c r="X57" i="1"/>
  <c r="AD57" i="1"/>
  <c r="I58" i="1"/>
  <c r="L58" i="1"/>
  <c r="N58" i="1"/>
  <c r="P58" i="1"/>
  <c r="R58" i="1"/>
  <c r="T58" i="1"/>
  <c r="V58" i="1"/>
  <c r="X58" i="1"/>
  <c r="AD58" i="1"/>
  <c r="I59" i="1"/>
  <c r="L59" i="1"/>
  <c r="N59" i="1"/>
  <c r="P59" i="1"/>
  <c r="R59" i="1"/>
  <c r="T59" i="1"/>
  <c r="V59" i="1"/>
  <c r="X59" i="1"/>
  <c r="AD59" i="1"/>
  <c r="I60" i="1"/>
  <c r="L60" i="1"/>
  <c r="N60" i="1"/>
  <c r="P60" i="1"/>
  <c r="R60" i="1"/>
  <c r="T60" i="1"/>
  <c r="V60" i="1"/>
  <c r="X60" i="1"/>
  <c r="AD60" i="1"/>
  <c r="I61" i="1"/>
  <c r="L61" i="1"/>
  <c r="N61" i="1"/>
  <c r="P61" i="1"/>
  <c r="R61" i="1"/>
  <c r="T61" i="1"/>
  <c r="V61" i="1"/>
  <c r="X61" i="1"/>
  <c r="AD61" i="1"/>
  <c r="I62" i="1"/>
  <c r="L62" i="1"/>
  <c r="N62" i="1"/>
  <c r="P62" i="1"/>
  <c r="R62" i="1"/>
  <c r="T62" i="1"/>
  <c r="V62" i="1"/>
  <c r="X62" i="1"/>
  <c r="AD62" i="1"/>
  <c r="I63" i="1"/>
  <c r="L63" i="1"/>
  <c r="N63" i="1"/>
  <c r="P63" i="1"/>
  <c r="R63" i="1"/>
  <c r="T63" i="1"/>
  <c r="V63" i="1"/>
  <c r="X63" i="1"/>
  <c r="AD63" i="1"/>
  <c r="I64" i="1"/>
  <c r="L64" i="1"/>
  <c r="N64" i="1"/>
  <c r="P64" i="1"/>
  <c r="R64" i="1"/>
  <c r="T64" i="1"/>
  <c r="V64" i="1"/>
  <c r="X64" i="1"/>
  <c r="AD64" i="1"/>
  <c r="I65" i="1"/>
  <c r="L65" i="1"/>
  <c r="N65" i="1"/>
  <c r="P65" i="1"/>
  <c r="R65" i="1"/>
  <c r="T65" i="1"/>
  <c r="V65" i="1"/>
  <c r="X65" i="1"/>
  <c r="AD65" i="1"/>
  <c r="I66" i="1"/>
  <c r="L66" i="1"/>
  <c r="N66" i="1"/>
  <c r="P66" i="1"/>
  <c r="R66" i="1"/>
  <c r="T66" i="1"/>
  <c r="V66" i="1"/>
  <c r="X66" i="1"/>
  <c r="AD66" i="1"/>
  <c r="I67" i="1"/>
  <c r="L67" i="1"/>
  <c r="N67" i="1"/>
  <c r="P67" i="1"/>
  <c r="R67" i="1"/>
  <c r="T67" i="1"/>
  <c r="V67" i="1"/>
  <c r="X67" i="1"/>
  <c r="AD67" i="1"/>
  <c r="I68" i="1"/>
  <c r="L68" i="1"/>
  <c r="N68" i="1"/>
  <c r="P68" i="1"/>
  <c r="R68" i="1"/>
  <c r="T68" i="1"/>
  <c r="V68" i="1"/>
  <c r="X68" i="1"/>
  <c r="AD68" i="1"/>
  <c r="I69" i="1"/>
  <c r="L69" i="1"/>
  <c r="N69" i="1"/>
  <c r="P69" i="1"/>
  <c r="R69" i="1"/>
  <c r="T69" i="1"/>
  <c r="V69" i="1"/>
  <c r="X69" i="1"/>
  <c r="AD69" i="1"/>
  <c r="I70" i="1"/>
  <c r="L70" i="1"/>
  <c r="N70" i="1"/>
  <c r="P70" i="1"/>
  <c r="R70" i="1"/>
  <c r="T70" i="1"/>
  <c r="V70" i="1"/>
  <c r="X70" i="1"/>
  <c r="AD70" i="1"/>
  <c r="I71" i="1"/>
  <c r="L71" i="1"/>
  <c r="N71" i="1"/>
  <c r="P71" i="1"/>
  <c r="R71" i="1"/>
  <c r="T71" i="1"/>
  <c r="V71" i="1"/>
  <c r="X71" i="1"/>
  <c r="AD71" i="1"/>
  <c r="I72" i="1"/>
  <c r="L72" i="1"/>
  <c r="N72" i="1"/>
  <c r="P72" i="1"/>
  <c r="R72" i="1"/>
  <c r="T72" i="1"/>
  <c r="V72" i="1"/>
  <c r="X72" i="1"/>
  <c r="AD72" i="1"/>
  <c r="I73" i="1"/>
  <c r="L73" i="1"/>
  <c r="N73" i="1"/>
  <c r="P73" i="1"/>
  <c r="R73" i="1"/>
  <c r="T73" i="1"/>
  <c r="V73" i="1"/>
  <c r="X73" i="1"/>
  <c r="AD73" i="1"/>
  <c r="I74" i="1"/>
  <c r="L74" i="1"/>
  <c r="N74" i="1"/>
  <c r="P74" i="1"/>
  <c r="R74" i="1"/>
  <c r="T74" i="1"/>
  <c r="V74" i="1"/>
  <c r="X74" i="1"/>
  <c r="AD74" i="1"/>
  <c r="I75" i="1"/>
  <c r="L75" i="1"/>
  <c r="N75" i="1"/>
  <c r="P75" i="1"/>
  <c r="R75" i="1"/>
  <c r="T75" i="1"/>
  <c r="V75" i="1"/>
  <c r="X75" i="1"/>
  <c r="AD75" i="1"/>
  <c r="I76" i="1"/>
  <c r="L76" i="1"/>
  <c r="N76" i="1"/>
  <c r="P76" i="1"/>
  <c r="R76" i="1"/>
  <c r="T76" i="1"/>
  <c r="V76" i="1"/>
  <c r="X76" i="1"/>
  <c r="AD76" i="1"/>
  <c r="I77" i="1"/>
  <c r="L77" i="1"/>
  <c r="N77" i="1"/>
  <c r="P77" i="1"/>
  <c r="R77" i="1"/>
  <c r="T77" i="1"/>
  <c r="V77" i="1"/>
  <c r="X77" i="1"/>
  <c r="AD77" i="1"/>
  <c r="I78" i="1"/>
  <c r="L78" i="1"/>
  <c r="N78" i="1"/>
  <c r="P78" i="1"/>
  <c r="R78" i="1"/>
  <c r="T78" i="1"/>
  <c r="V78" i="1"/>
  <c r="X78" i="1"/>
  <c r="AD78" i="1"/>
  <c r="I79" i="1"/>
  <c r="L79" i="1"/>
  <c r="N79" i="1"/>
  <c r="P79" i="1"/>
  <c r="R79" i="1"/>
  <c r="T79" i="1"/>
  <c r="V79" i="1"/>
  <c r="X79" i="1"/>
  <c r="AD79" i="1"/>
  <c r="I80" i="1"/>
  <c r="L80" i="1"/>
  <c r="N80" i="1"/>
  <c r="P80" i="1"/>
  <c r="R80" i="1"/>
  <c r="T80" i="1"/>
  <c r="V80" i="1"/>
  <c r="X80" i="1"/>
  <c r="AD80" i="1"/>
  <c r="I81" i="1"/>
  <c r="L81" i="1"/>
  <c r="N81" i="1"/>
  <c r="P81" i="1"/>
  <c r="R81" i="1"/>
  <c r="T81" i="1"/>
  <c r="V81" i="1"/>
  <c r="X81" i="1"/>
  <c r="AD81" i="1"/>
  <c r="I82" i="1"/>
  <c r="L82" i="1"/>
  <c r="N82" i="1"/>
  <c r="P82" i="1"/>
  <c r="R82" i="1"/>
  <c r="T82" i="1"/>
  <c r="V82" i="1"/>
  <c r="X82" i="1"/>
  <c r="AD82" i="1"/>
  <c r="I83" i="1"/>
  <c r="L83" i="1"/>
  <c r="N83" i="1"/>
  <c r="P83" i="1"/>
  <c r="R83" i="1"/>
  <c r="T83" i="1"/>
  <c r="V83" i="1"/>
  <c r="X83" i="1"/>
  <c r="AD83" i="1"/>
  <c r="I84" i="1"/>
  <c r="L84" i="1"/>
  <c r="N84" i="1"/>
  <c r="P84" i="1"/>
  <c r="R84" i="1"/>
  <c r="T84" i="1"/>
  <c r="V84" i="1"/>
  <c r="X84" i="1"/>
  <c r="AD84" i="1"/>
  <c r="I85" i="1"/>
  <c r="L85" i="1"/>
  <c r="N85" i="1"/>
  <c r="P85" i="1"/>
  <c r="R85" i="1"/>
  <c r="T85" i="1"/>
  <c r="V85" i="1"/>
  <c r="X85" i="1"/>
  <c r="AD85" i="1"/>
  <c r="I86" i="1"/>
  <c r="L86" i="1"/>
  <c r="N86" i="1"/>
  <c r="P86" i="1"/>
  <c r="R86" i="1"/>
  <c r="T86" i="1"/>
  <c r="V86" i="1"/>
  <c r="X86" i="1"/>
  <c r="AD86" i="1"/>
  <c r="I87" i="1"/>
  <c r="L87" i="1"/>
  <c r="N87" i="1"/>
  <c r="P87" i="1"/>
  <c r="R87" i="1"/>
  <c r="T87" i="1"/>
  <c r="V87" i="1"/>
  <c r="X87" i="1"/>
  <c r="AD87" i="1"/>
  <c r="I88" i="1"/>
  <c r="L88" i="1"/>
  <c r="N88" i="1"/>
  <c r="P88" i="1"/>
  <c r="R88" i="1"/>
  <c r="T88" i="1"/>
  <c r="V88" i="1"/>
  <c r="X88" i="1"/>
  <c r="AD88" i="1"/>
  <c r="I89" i="1"/>
  <c r="L89" i="1"/>
  <c r="N89" i="1"/>
  <c r="P89" i="1"/>
  <c r="R89" i="1"/>
  <c r="T89" i="1"/>
  <c r="V89" i="1"/>
  <c r="X89" i="1"/>
  <c r="AD89" i="1"/>
  <c r="I90" i="1"/>
  <c r="L90" i="1"/>
  <c r="N90" i="1"/>
  <c r="P90" i="1"/>
  <c r="R90" i="1"/>
  <c r="T90" i="1"/>
  <c r="V90" i="1"/>
  <c r="X90" i="1"/>
  <c r="AD90" i="1"/>
  <c r="I91" i="1"/>
  <c r="L91" i="1"/>
  <c r="N91" i="1"/>
  <c r="P91" i="1"/>
  <c r="R91" i="1"/>
  <c r="T91" i="1"/>
  <c r="V91" i="1"/>
  <c r="X91" i="1"/>
  <c r="AD91" i="1"/>
  <c r="I92" i="1"/>
  <c r="L92" i="1"/>
  <c r="N92" i="1"/>
  <c r="P92" i="1"/>
  <c r="R92" i="1"/>
  <c r="T92" i="1"/>
  <c r="V92" i="1"/>
  <c r="X92" i="1"/>
  <c r="AD92" i="1"/>
  <c r="I93" i="1"/>
  <c r="L93" i="1"/>
  <c r="N93" i="1"/>
  <c r="P93" i="1"/>
  <c r="R93" i="1"/>
  <c r="T93" i="1"/>
  <c r="V93" i="1"/>
  <c r="X93" i="1"/>
  <c r="AD93" i="1"/>
  <c r="I94" i="1"/>
  <c r="L94" i="1"/>
  <c r="N94" i="1"/>
  <c r="P94" i="1"/>
  <c r="R94" i="1"/>
  <c r="T94" i="1"/>
  <c r="V94" i="1"/>
  <c r="X94" i="1"/>
  <c r="AD94" i="1"/>
  <c r="I95" i="1"/>
  <c r="L95" i="1"/>
  <c r="N95" i="1"/>
  <c r="P95" i="1"/>
  <c r="R95" i="1"/>
  <c r="T95" i="1"/>
  <c r="V95" i="1"/>
  <c r="X95" i="1"/>
  <c r="AD95" i="1"/>
  <c r="I96" i="1"/>
  <c r="L96" i="1"/>
  <c r="N96" i="1"/>
  <c r="P96" i="1"/>
  <c r="R96" i="1"/>
  <c r="T96" i="1"/>
  <c r="V96" i="1"/>
  <c r="X96" i="1"/>
  <c r="AD96" i="1"/>
  <c r="I97" i="1"/>
  <c r="L97" i="1"/>
  <c r="N97" i="1"/>
  <c r="P97" i="1"/>
  <c r="R97" i="1"/>
  <c r="T97" i="1"/>
  <c r="V97" i="1"/>
  <c r="X97" i="1"/>
  <c r="AD97" i="1"/>
  <c r="I98" i="1"/>
  <c r="L98" i="1"/>
  <c r="N98" i="1"/>
  <c r="P98" i="1"/>
  <c r="R98" i="1"/>
  <c r="T98" i="1"/>
  <c r="V98" i="1"/>
  <c r="X98" i="1"/>
  <c r="AD98" i="1"/>
  <c r="I99" i="1"/>
  <c r="L99" i="1"/>
  <c r="N99" i="1"/>
  <c r="P99" i="1"/>
  <c r="R99" i="1"/>
  <c r="T99" i="1"/>
  <c r="V99" i="1"/>
  <c r="X99" i="1"/>
  <c r="AD99" i="1"/>
  <c r="I100" i="1"/>
  <c r="L100" i="1"/>
  <c r="N100" i="1"/>
  <c r="P100" i="1"/>
  <c r="R100" i="1"/>
  <c r="T100" i="1"/>
  <c r="V100" i="1"/>
  <c r="X100" i="1"/>
  <c r="AD100" i="1"/>
  <c r="I101" i="1"/>
  <c r="L101" i="1"/>
  <c r="N101" i="1"/>
  <c r="P101" i="1"/>
  <c r="R101" i="1"/>
  <c r="T101" i="1"/>
  <c r="V101" i="1"/>
  <c r="X101" i="1"/>
  <c r="AD101" i="1"/>
  <c r="I102" i="1"/>
  <c r="L102" i="1"/>
  <c r="N102" i="1"/>
  <c r="P102" i="1"/>
  <c r="R102" i="1"/>
  <c r="T102" i="1"/>
  <c r="V102" i="1"/>
  <c r="X102" i="1"/>
  <c r="AD102" i="1"/>
  <c r="I3" i="1"/>
  <c r="L3" i="1"/>
  <c r="N3" i="1"/>
  <c r="P3" i="1"/>
  <c r="R3" i="1"/>
  <c r="T3" i="1"/>
  <c r="V3" i="1"/>
  <c r="X3" i="1"/>
  <c r="AD3" i="1"/>
  <c r="C3" i="2"/>
  <c r="B27" i="1"/>
  <c r="C21" i="2"/>
  <c r="D3" i="2"/>
  <c r="D21" i="2"/>
  <c r="E3" i="2"/>
  <c r="E21" i="2"/>
  <c r="F3" i="2"/>
  <c r="F21" i="2"/>
  <c r="G3" i="2"/>
  <c r="G21" i="2"/>
  <c r="H3" i="2"/>
  <c r="H21" i="2"/>
  <c r="I3" i="2"/>
  <c r="I21" i="2"/>
  <c r="J3" i="2"/>
  <c r="J21" i="2"/>
  <c r="K3" i="2"/>
  <c r="K21" i="2"/>
  <c r="L3" i="2"/>
  <c r="L21" i="2"/>
  <c r="C4" i="2"/>
  <c r="C22" i="2"/>
  <c r="D4" i="2"/>
  <c r="D22" i="2"/>
  <c r="E4" i="2"/>
  <c r="E22" i="2"/>
  <c r="F4" i="2"/>
  <c r="F22" i="2"/>
  <c r="G4" i="2"/>
  <c r="G22" i="2"/>
  <c r="H4" i="2"/>
  <c r="H22" i="2"/>
  <c r="I4" i="2"/>
  <c r="I22" i="2"/>
  <c r="J4" i="2"/>
  <c r="J22" i="2"/>
  <c r="K4" i="2"/>
  <c r="K22" i="2"/>
  <c r="L4" i="2"/>
  <c r="L22" i="2"/>
  <c r="C5" i="2"/>
  <c r="C23" i="2"/>
  <c r="D5" i="2"/>
  <c r="D23" i="2"/>
  <c r="E5" i="2"/>
  <c r="E23" i="2"/>
  <c r="F5" i="2"/>
  <c r="F23" i="2"/>
  <c r="G5" i="2"/>
  <c r="G23" i="2"/>
  <c r="H5" i="2"/>
  <c r="H23" i="2"/>
  <c r="I5" i="2"/>
  <c r="I23" i="2"/>
  <c r="J5" i="2"/>
  <c r="J23" i="2"/>
  <c r="K5" i="2"/>
  <c r="K23" i="2"/>
  <c r="L5" i="2"/>
  <c r="L23" i="2"/>
  <c r="C6" i="2"/>
  <c r="C24" i="2"/>
  <c r="D6" i="2"/>
  <c r="D24" i="2"/>
  <c r="E6" i="2"/>
  <c r="E24" i="2"/>
  <c r="F6" i="2"/>
  <c r="F24" i="2"/>
  <c r="G6" i="2"/>
  <c r="G24" i="2"/>
  <c r="H6" i="2"/>
  <c r="H24" i="2"/>
  <c r="I6" i="2"/>
  <c r="I24" i="2"/>
  <c r="J6" i="2"/>
  <c r="J24" i="2"/>
  <c r="K6" i="2"/>
  <c r="K24" i="2"/>
  <c r="L6" i="2"/>
  <c r="L24" i="2"/>
  <c r="C7" i="2"/>
  <c r="C25" i="2"/>
  <c r="D7" i="2"/>
  <c r="D25" i="2"/>
  <c r="E7" i="2"/>
  <c r="E25" i="2"/>
  <c r="F7" i="2"/>
  <c r="F25" i="2"/>
  <c r="G7" i="2"/>
  <c r="G25" i="2"/>
  <c r="H7" i="2"/>
  <c r="H25" i="2"/>
  <c r="I7" i="2"/>
  <c r="I25" i="2"/>
  <c r="J7" i="2"/>
  <c r="J25" i="2"/>
  <c r="K7" i="2"/>
  <c r="K25" i="2"/>
  <c r="L7" i="2"/>
  <c r="L25" i="2"/>
  <c r="C8" i="2"/>
  <c r="C26" i="2"/>
  <c r="D8" i="2"/>
  <c r="D26" i="2"/>
  <c r="E8" i="2"/>
  <c r="E26" i="2"/>
  <c r="F8" i="2"/>
  <c r="F26" i="2"/>
  <c r="G8" i="2"/>
  <c r="G26" i="2"/>
  <c r="H8" i="2"/>
  <c r="H26" i="2"/>
  <c r="I8" i="2"/>
  <c r="I26" i="2"/>
  <c r="J8" i="2"/>
  <c r="J26" i="2"/>
  <c r="K8" i="2"/>
  <c r="K26" i="2"/>
  <c r="L8" i="2"/>
  <c r="L26" i="2"/>
  <c r="C9" i="2"/>
  <c r="C27" i="2"/>
  <c r="D9" i="2"/>
  <c r="D27" i="2"/>
  <c r="E9" i="2"/>
  <c r="E27" i="2"/>
  <c r="F9" i="2"/>
  <c r="F27" i="2"/>
  <c r="G9" i="2"/>
  <c r="G27" i="2"/>
  <c r="H9" i="2"/>
  <c r="H27" i="2"/>
  <c r="I9" i="2"/>
  <c r="I27" i="2"/>
  <c r="J9" i="2"/>
  <c r="J27" i="2"/>
  <c r="K9" i="2"/>
  <c r="K27" i="2"/>
  <c r="L9" i="2"/>
  <c r="L27" i="2"/>
  <c r="C10" i="2"/>
  <c r="C28" i="2"/>
  <c r="D10" i="2"/>
  <c r="D28" i="2"/>
  <c r="E10" i="2"/>
  <c r="E28" i="2"/>
  <c r="F10" i="2"/>
  <c r="F28" i="2"/>
  <c r="G10" i="2"/>
  <c r="G28" i="2"/>
  <c r="H10" i="2"/>
  <c r="H28" i="2"/>
  <c r="I10" i="2"/>
  <c r="I28" i="2"/>
  <c r="J10" i="2"/>
  <c r="J28" i="2"/>
  <c r="K10" i="2"/>
  <c r="K28" i="2"/>
  <c r="L10" i="2"/>
  <c r="L28" i="2"/>
  <c r="C11" i="2"/>
  <c r="C29" i="2"/>
  <c r="D11" i="2"/>
  <c r="D29" i="2"/>
  <c r="E11" i="2"/>
  <c r="E29" i="2"/>
  <c r="F11" i="2"/>
  <c r="F29" i="2"/>
  <c r="G11" i="2"/>
  <c r="G29" i="2"/>
  <c r="H11" i="2"/>
  <c r="H29" i="2"/>
  <c r="I11" i="2"/>
  <c r="I29" i="2"/>
  <c r="J11" i="2"/>
  <c r="J29" i="2"/>
  <c r="K11" i="2"/>
  <c r="K29" i="2"/>
  <c r="L11" i="2"/>
  <c r="L29" i="2"/>
  <c r="C12" i="2"/>
  <c r="C30" i="2"/>
  <c r="D12" i="2"/>
  <c r="D30" i="2"/>
  <c r="E12" i="2"/>
  <c r="E30" i="2"/>
  <c r="F12" i="2"/>
  <c r="F30" i="2"/>
  <c r="G12" i="2"/>
  <c r="G30" i="2"/>
  <c r="H12" i="2"/>
  <c r="H30" i="2"/>
  <c r="I12" i="2"/>
  <c r="I30" i="2"/>
  <c r="J12" i="2"/>
  <c r="J30" i="2"/>
  <c r="K12" i="2"/>
  <c r="K30" i="2"/>
  <c r="L12" i="2"/>
  <c r="L30" i="2"/>
  <c r="C13" i="2"/>
  <c r="C31" i="2"/>
  <c r="D13" i="2"/>
  <c r="D31" i="2"/>
  <c r="E13" i="2"/>
  <c r="E31" i="2"/>
  <c r="F13" i="2"/>
  <c r="F31" i="2"/>
  <c r="G13" i="2"/>
  <c r="G31" i="2"/>
  <c r="H13" i="2"/>
  <c r="H31" i="2"/>
  <c r="I13" i="2"/>
  <c r="I31" i="2"/>
  <c r="J13" i="2"/>
  <c r="J31" i="2"/>
  <c r="K13" i="2"/>
  <c r="K31" i="2"/>
  <c r="L13" i="2"/>
  <c r="L31" i="2"/>
  <c r="C14" i="2"/>
  <c r="C32" i="2"/>
  <c r="D14" i="2"/>
  <c r="D32" i="2"/>
  <c r="E14" i="2"/>
  <c r="E32" i="2"/>
  <c r="F14" i="2"/>
  <c r="F32" i="2"/>
  <c r="G14" i="2"/>
  <c r="G32" i="2"/>
  <c r="H14" i="2"/>
  <c r="H32" i="2"/>
  <c r="I14" i="2"/>
  <c r="I32" i="2"/>
  <c r="J14" i="2"/>
  <c r="J32" i="2"/>
  <c r="K14" i="2"/>
  <c r="K32" i="2"/>
  <c r="L14" i="2"/>
  <c r="L32" i="2"/>
  <c r="C15" i="2"/>
  <c r="C33" i="2"/>
  <c r="D15" i="2"/>
  <c r="D33" i="2"/>
  <c r="E15" i="2"/>
  <c r="E33" i="2"/>
  <c r="F15" i="2"/>
  <c r="F33" i="2"/>
  <c r="G15" i="2"/>
  <c r="G33" i="2"/>
  <c r="H15" i="2"/>
  <c r="H33" i="2"/>
  <c r="I15" i="2"/>
  <c r="I33" i="2"/>
  <c r="J15" i="2"/>
  <c r="J33" i="2"/>
  <c r="K15" i="2"/>
  <c r="K33" i="2"/>
  <c r="L15" i="2"/>
  <c r="L33" i="2"/>
  <c r="C16" i="2"/>
  <c r="C34" i="2"/>
  <c r="D16" i="2"/>
  <c r="D34" i="2"/>
  <c r="E16" i="2"/>
  <c r="E34" i="2"/>
  <c r="F16" i="2"/>
  <c r="F34" i="2"/>
  <c r="G16" i="2"/>
  <c r="G34" i="2"/>
  <c r="H16" i="2"/>
  <c r="H34" i="2"/>
  <c r="I16" i="2"/>
  <c r="I34" i="2"/>
  <c r="J16" i="2"/>
  <c r="J34" i="2"/>
  <c r="K16" i="2"/>
  <c r="K34" i="2"/>
  <c r="L16" i="2"/>
  <c r="L34" i="2"/>
  <c r="C17" i="2"/>
  <c r="C35" i="2"/>
  <c r="D17" i="2"/>
  <c r="D35" i="2"/>
  <c r="E17" i="2"/>
  <c r="E35" i="2"/>
  <c r="F17" i="2"/>
  <c r="F35" i="2"/>
  <c r="G17" i="2"/>
  <c r="G35" i="2"/>
  <c r="H17" i="2"/>
  <c r="H35" i="2"/>
  <c r="I17" i="2"/>
  <c r="I35" i="2"/>
  <c r="J17" i="2"/>
  <c r="J35" i="2"/>
  <c r="K17" i="2"/>
  <c r="K35" i="2"/>
  <c r="L17" i="2"/>
  <c r="L35" i="2"/>
  <c r="B4" i="2"/>
  <c r="B22" i="2"/>
  <c r="B5" i="2"/>
  <c r="B23" i="2"/>
  <c r="B6" i="2"/>
  <c r="B24" i="2"/>
  <c r="B7" i="2"/>
  <c r="B25" i="2"/>
  <c r="B8" i="2"/>
  <c r="B26" i="2"/>
  <c r="B9" i="2"/>
  <c r="B27" i="2"/>
  <c r="B10" i="2"/>
  <c r="B28" i="2"/>
  <c r="B11" i="2"/>
  <c r="B29" i="2"/>
  <c r="B12" i="2"/>
  <c r="B30" i="2"/>
  <c r="B13" i="2"/>
  <c r="B31" i="2"/>
  <c r="B14" i="2"/>
  <c r="B32" i="2"/>
  <c r="B15" i="2"/>
  <c r="B33" i="2"/>
  <c r="B16" i="2"/>
  <c r="B34" i="2"/>
  <c r="B17" i="2"/>
  <c r="B35" i="2"/>
  <c r="B3" i="2"/>
  <c r="B21" i="2"/>
  <c r="H4" i="1"/>
  <c r="C12" i="1"/>
  <c r="K4" i="1"/>
  <c r="M4" i="1"/>
  <c r="O4" i="1"/>
  <c r="Q4" i="1"/>
  <c r="D15" i="1"/>
  <c r="S4" i="1"/>
  <c r="D16" i="1"/>
  <c r="B15" i="1"/>
  <c r="C15" i="1"/>
  <c r="B16" i="1"/>
  <c r="C16" i="1"/>
  <c r="U4" i="1"/>
  <c r="W4" i="1"/>
  <c r="B31" i="1"/>
  <c r="B30" i="1"/>
  <c r="Z4" i="1"/>
  <c r="B39" i="1"/>
  <c r="B40" i="1"/>
  <c r="AB4" i="1"/>
  <c r="B35" i="1"/>
  <c r="AA4" i="1"/>
  <c r="AC4" i="1"/>
  <c r="H5" i="1"/>
  <c r="K5" i="1"/>
  <c r="M5" i="1"/>
  <c r="O5" i="1"/>
  <c r="Q5" i="1"/>
  <c r="S5" i="1"/>
  <c r="U5" i="1"/>
  <c r="W5" i="1"/>
  <c r="Z5" i="1"/>
  <c r="AB5" i="1"/>
  <c r="AA5" i="1"/>
  <c r="AC5" i="1"/>
  <c r="H6" i="1"/>
  <c r="K6" i="1"/>
  <c r="M6" i="1"/>
  <c r="O6" i="1"/>
  <c r="Q6" i="1"/>
  <c r="S6" i="1"/>
  <c r="U6" i="1"/>
  <c r="W6" i="1"/>
  <c r="Z6" i="1"/>
  <c r="AB6" i="1"/>
  <c r="AA6" i="1"/>
  <c r="AC6" i="1"/>
  <c r="H7" i="1"/>
  <c r="K7" i="1"/>
  <c r="M7" i="1"/>
  <c r="O7" i="1"/>
  <c r="Q7" i="1"/>
  <c r="S7" i="1"/>
  <c r="U7" i="1"/>
  <c r="W7" i="1"/>
  <c r="Z7" i="1"/>
  <c r="AB7" i="1"/>
  <c r="AA7" i="1"/>
  <c r="AC7" i="1"/>
  <c r="H8" i="1"/>
  <c r="K8" i="1"/>
  <c r="M8" i="1"/>
  <c r="O8" i="1"/>
  <c r="Q8" i="1"/>
  <c r="S8" i="1"/>
  <c r="U8" i="1"/>
  <c r="W8" i="1"/>
  <c r="Z8" i="1"/>
  <c r="AB8" i="1"/>
  <c r="AA8" i="1"/>
  <c r="AC8" i="1"/>
  <c r="H9" i="1"/>
  <c r="K9" i="1"/>
  <c r="M9" i="1"/>
  <c r="O9" i="1"/>
  <c r="Q9" i="1"/>
  <c r="S9" i="1"/>
  <c r="U9" i="1"/>
  <c r="W9" i="1"/>
  <c r="Z9" i="1"/>
  <c r="AB9" i="1"/>
  <c r="AA9" i="1"/>
  <c r="AC9" i="1"/>
  <c r="H10" i="1"/>
  <c r="K10" i="1"/>
  <c r="M10" i="1"/>
  <c r="O10" i="1"/>
  <c r="Q10" i="1"/>
  <c r="S10" i="1"/>
  <c r="U10" i="1"/>
  <c r="W10" i="1"/>
  <c r="Z10" i="1"/>
  <c r="AB10" i="1"/>
  <c r="AA10" i="1"/>
  <c r="AC10" i="1"/>
  <c r="H11" i="1"/>
  <c r="K11" i="1"/>
  <c r="M11" i="1"/>
  <c r="O11" i="1"/>
  <c r="Q11" i="1"/>
  <c r="S11" i="1"/>
  <c r="U11" i="1"/>
  <c r="W11" i="1"/>
  <c r="Z11" i="1"/>
  <c r="AB11" i="1"/>
  <c r="AA11" i="1"/>
  <c r="AC11" i="1"/>
  <c r="H12" i="1"/>
  <c r="K12" i="1"/>
  <c r="M12" i="1"/>
  <c r="O12" i="1"/>
  <c r="Q12" i="1"/>
  <c r="S12" i="1"/>
  <c r="U12" i="1"/>
  <c r="W12" i="1"/>
  <c r="Z12" i="1"/>
  <c r="AB12" i="1"/>
  <c r="AA12" i="1"/>
  <c r="AC12" i="1"/>
  <c r="H13" i="1"/>
  <c r="K13" i="1"/>
  <c r="M13" i="1"/>
  <c r="O13" i="1"/>
  <c r="Q13" i="1"/>
  <c r="S13" i="1"/>
  <c r="U13" i="1"/>
  <c r="W13" i="1"/>
  <c r="Z13" i="1"/>
  <c r="AB13" i="1"/>
  <c r="AA13" i="1"/>
  <c r="AC13" i="1"/>
  <c r="H14" i="1"/>
  <c r="K14" i="1"/>
  <c r="M14" i="1"/>
  <c r="O14" i="1"/>
  <c r="Q14" i="1"/>
  <c r="S14" i="1"/>
  <c r="U14" i="1"/>
  <c r="W14" i="1"/>
  <c r="Z14" i="1"/>
  <c r="AB14" i="1"/>
  <c r="AA14" i="1"/>
  <c r="AC14" i="1"/>
  <c r="H15" i="1"/>
  <c r="K15" i="1"/>
  <c r="M15" i="1"/>
  <c r="O15" i="1"/>
  <c r="Q15" i="1"/>
  <c r="S15" i="1"/>
  <c r="U15" i="1"/>
  <c r="W15" i="1"/>
  <c r="Z15" i="1"/>
  <c r="AB15" i="1"/>
  <c r="AA15" i="1"/>
  <c r="AC15" i="1"/>
  <c r="H16" i="1"/>
  <c r="K16" i="1"/>
  <c r="M16" i="1"/>
  <c r="O16" i="1"/>
  <c r="Q16" i="1"/>
  <c r="S16" i="1"/>
  <c r="U16" i="1"/>
  <c r="W16" i="1"/>
  <c r="Z16" i="1"/>
  <c r="AB16" i="1"/>
  <c r="AA16" i="1"/>
  <c r="AC16" i="1"/>
  <c r="H17" i="1"/>
  <c r="K17" i="1"/>
  <c r="M17" i="1"/>
  <c r="O17" i="1"/>
  <c r="Q17" i="1"/>
  <c r="S17" i="1"/>
  <c r="U17" i="1"/>
  <c r="W17" i="1"/>
  <c r="Z17" i="1"/>
  <c r="AB17" i="1"/>
  <c r="AA17" i="1"/>
  <c r="AC17" i="1"/>
  <c r="H18" i="1"/>
  <c r="K18" i="1"/>
  <c r="M18" i="1"/>
  <c r="O18" i="1"/>
  <c r="Q18" i="1"/>
  <c r="S18" i="1"/>
  <c r="U18" i="1"/>
  <c r="W18" i="1"/>
  <c r="Z18" i="1"/>
  <c r="AB18" i="1"/>
  <c r="AA18" i="1"/>
  <c r="AC18" i="1"/>
  <c r="H19" i="1"/>
  <c r="K19" i="1"/>
  <c r="M19" i="1"/>
  <c r="O19" i="1"/>
  <c r="Q19" i="1"/>
  <c r="S19" i="1"/>
  <c r="U19" i="1"/>
  <c r="W19" i="1"/>
  <c r="Z19" i="1"/>
  <c r="AB19" i="1"/>
  <c r="AA19" i="1"/>
  <c r="AC19" i="1"/>
  <c r="H20" i="1"/>
  <c r="K20" i="1"/>
  <c r="M20" i="1"/>
  <c r="O20" i="1"/>
  <c r="Q20" i="1"/>
  <c r="S20" i="1"/>
  <c r="U20" i="1"/>
  <c r="W20" i="1"/>
  <c r="Z20" i="1"/>
  <c r="AB20" i="1"/>
  <c r="AA20" i="1"/>
  <c r="AC20" i="1"/>
  <c r="H21" i="1"/>
  <c r="K21" i="1"/>
  <c r="M21" i="1"/>
  <c r="O21" i="1"/>
  <c r="Q21" i="1"/>
  <c r="S21" i="1"/>
  <c r="U21" i="1"/>
  <c r="W21" i="1"/>
  <c r="Z21" i="1"/>
  <c r="AB21" i="1"/>
  <c r="AA21" i="1"/>
  <c r="AC21" i="1"/>
  <c r="H22" i="1"/>
  <c r="K22" i="1"/>
  <c r="M22" i="1"/>
  <c r="O22" i="1"/>
  <c r="Q22" i="1"/>
  <c r="S22" i="1"/>
  <c r="U22" i="1"/>
  <c r="W22" i="1"/>
  <c r="Z22" i="1"/>
  <c r="AB22" i="1"/>
  <c r="AA22" i="1"/>
  <c r="AC22" i="1"/>
  <c r="H23" i="1"/>
  <c r="K23" i="1"/>
  <c r="M23" i="1"/>
  <c r="O23" i="1"/>
  <c r="Q23" i="1"/>
  <c r="S23" i="1"/>
  <c r="U23" i="1"/>
  <c r="W23" i="1"/>
  <c r="Z23" i="1"/>
  <c r="AB23" i="1"/>
  <c r="AA23" i="1"/>
  <c r="AC23" i="1"/>
  <c r="H24" i="1"/>
  <c r="K24" i="1"/>
  <c r="M24" i="1"/>
  <c r="O24" i="1"/>
  <c r="Q24" i="1"/>
  <c r="S24" i="1"/>
  <c r="U24" i="1"/>
  <c r="W24" i="1"/>
  <c r="Z24" i="1"/>
  <c r="AB24" i="1"/>
  <c r="AA24" i="1"/>
  <c r="AC24" i="1"/>
  <c r="H25" i="1"/>
  <c r="K25" i="1"/>
  <c r="M25" i="1"/>
  <c r="O25" i="1"/>
  <c r="Q25" i="1"/>
  <c r="S25" i="1"/>
  <c r="U25" i="1"/>
  <c r="W25" i="1"/>
  <c r="Z25" i="1"/>
  <c r="AB25" i="1"/>
  <c r="AA25" i="1"/>
  <c r="AC25" i="1"/>
  <c r="H26" i="1"/>
  <c r="K26" i="1"/>
  <c r="M26" i="1"/>
  <c r="O26" i="1"/>
  <c r="Q26" i="1"/>
  <c r="S26" i="1"/>
  <c r="U26" i="1"/>
  <c r="W26" i="1"/>
  <c r="Z26" i="1"/>
  <c r="AB26" i="1"/>
  <c r="AA26" i="1"/>
  <c r="AC26" i="1"/>
  <c r="H27" i="1"/>
  <c r="K27" i="1"/>
  <c r="M27" i="1"/>
  <c r="O27" i="1"/>
  <c r="Q27" i="1"/>
  <c r="S27" i="1"/>
  <c r="U27" i="1"/>
  <c r="W27" i="1"/>
  <c r="Z27" i="1"/>
  <c r="AB27" i="1"/>
  <c r="AA27" i="1"/>
  <c r="AC27" i="1"/>
  <c r="H28" i="1"/>
  <c r="K28" i="1"/>
  <c r="M28" i="1"/>
  <c r="O28" i="1"/>
  <c r="Q28" i="1"/>
  <c r="S28" i="1"/>
  <c r="U28" i="1"/>
  <c r="W28" i="1"/>
  <c r="Z28" i="1"/>
  <c r="AB28" i="1"/>
  <c r="AA28" i="1"/>
  <c r="AC28" i="1"/>
  <c r="H29" i="1"/>
  <c r="K29" i="1"/>
  <c r="M29" i="1"/>
  <c r="O29" i="1"/>
  <c r="Q29" i="1"/>
  <c r="S29" i="1"/>
  <c r="U29" i="1"/>
  <c r="W29" i="1"/>
  <c r="Z29" i="1"/>
  <c r="AB29" i="1"/>
  <c r="AA29" i="1"/>
  <c r="AC29" i="1"/>
  <c r="H30" i="1"/>
  <c r="K30" i="1"/>
  <c r="M30" i="1"/>
  <c r="O30" i="1"/>
  <c r="Q30" i="1"/>
  <c r="S30" i="1"/>
  <c r="U30" i="1"/>
  <c r="W30" i="1"/>
  <c r="Z30" i="1"/>
  <c r="AB30" i="1"/>
  <c r="AA30" i="1"/>
  <c r="AC30" i="1"/>
  <c r="H31" i="1"/>
  <c r="K31" i="1"/>
  <c r="M31" i="1"/>
  <c r="O31" i="1"/>
  <c r="Q31" i="1"/>
  <c r="S31" i="1"/>
  <c r="U31" i="1"/>
  <c r="W31" i="1"/>
  <c r="Z31" i="1"/>
  <c r="AB31" i="1"/>
  <c r="AA31" i="1"/>
  <c r="AC31" i="1"/>
  <c r="H32" i="1"/>
  <c r="K32" i="1"/>
  <c r="M32" i="1"/>
  <c r="O32" i="1"/>
  <c r="Q32" i="1"/>
  <c r="S32" i="1"/>
  <c r="U32" i="1"/>
  <c r="W32" i="1"/>
  <c r="Z32" i="1"/>
  <c r="AB32" i="1"/>
  <c r="AA32" i="1"/>
  <c r="AC32" i="1"/>
  <c r="H33" i="1"/>
  <c r="K33" i="1"/>
  <c r="M33" i="1"/>
  <c r="O33" i="1"/>
  <c r="Q33" i="1"/>
  <c r="S33" i="1"/>
  <c r="U33" i="1"/>
  <c r="W33" i="1"/>
  <c r="Z33" i="1"/>
  <c r="AB33" i="1"/>
  <c r="AA33" i="1"/>
  <c r="AC33" i="1"/>
  <c r="H34" i="1"/>
  <c r="K34" i="1"/>
  <c r="M34" i="1"/>
  <c r="O34" i="1"/>
  <c r="Q34" i="1"/>
  <c r="S34" i="1"/>
  <c r="U34" i="1"/>
  <c r="W34" i="1"/>
  <c r="Z34" i="1"/>
  <c r="AB34" i="1"/>
  <c r="AA34" i="1"/>
  <c r="AC34" i="1"/>
  <c r="H35" i="1"/>
  <c r="K35" i="1"/>
  <c r="M35" i="1"/>
  <c r="O35" i="1"/>
  <c r="Q35" i="1"/>
  <c r="S35" i="1"/>
  <c r="U35" i="1"/>
  <c r="W35" i="1"/>
  <c r="Z35" i="1"/>
  <c r="AB35" i="1"/>
  <c r="AA35" i="1"/>
  <c r="AC35" i="1"/>
  <c r="H36" i="1"/>
  <c r="K36" i="1"/>
  <c r="M36" i="1"/>
  <c r="O36" i="1"/>
  <c r="Q36" i="1"/>
  <c r="S36" i="1"/>
  <c r="U36" i="1"/>
  <c r="W36" i="1"/>
  <c r="Z36" i="1"/>
  <c r="AB36" i="1"/>
  <c r="AA36" i="1"/>
  <c r="AC36" i="1"/>
  <c r="H37" i="1"/>
  <c r="K37" i="1"/>
  <c r="M37" i="1"/>
  <c r="O37" i="1"/>
  <c r="Q37" i="1"/>
  <c r="S37" i="1"/>
  <c r="U37" i="1"/>
  <c r="W37" i="1"/>
  <c r="Z37" i="1"/>
  <c r="AB37" i="1"/>
  <c r="AA37" i="1"/>
  <c r="AC37" i="1"/>
  <c r="H38" i="1"/>
  <c r="K38" i="1"/>
  <c r="M38" i="1"/>
  <c r="O38" i="1"/>
  <c r="Q38" i="1"/>
  <c r="S38" i="1"/>
  <c r="U38" i="1"/>
  <c r="W38" i="1"/>
  <c r="Z38" i="1"/>
  <c r="AB38" i="1"/>
  <c r="AA38" i="1"/>
  <c r="AC38" i="1"/>
  <c r="H39" i="1"/>
  <c r="K39" i="1"/>
  <c r="M39" i="1"/>
  <c r="O39" i="1"/>
  <c r="Q39" i="1"/>
  <c r="S39" i="1"/>
  <c r="U39" i="1"/>
  <c r="W39" i="1"/>
  <c r="Z39" i="1"/>
  <c r="AB39" i="1"/>
  <c r="AA39" i="1"/>
  <c r="AC39" i="1"/>
  <c r="H40" i="1"/>
  <c r="K40" i="1"/>
  <c r="M40" i="1"/>
  <c r="O40" i="1"/>
  <c r="Q40" i="1"/>
  <c r="S40" i="1"/>
  <c r="U40" i="1"/>
  <c r="W40" i="1"/>
  <c r="Z40" i="1"/>
  <c r="AB40" i="1"/>
  <c r="AA40" i="1"/>
  <c r="AC40" i="1"/>
  <c r="H41" i="1"/>
  <c r="K41" i="1"/>
  <c r="M41" i="1"/>
  <c r="O41" i="1"/>
  <c r="Q41" i="1"/>
  <c r="S41" i="1"/>
  <c r="U41" i="1"/>
  <c r="W41" i="1"/>
  <c r="Z41" i="1"/>
  <c r="AB41" i="1"/>
  <c r="AA41" i="1"/>
  <c r="AC41" i="1"/>
  <c r="H42" i="1"/>
  <c r="K42" i="1"/>
  <c r="M42" i="1"/>
  <c r="O42" i="1"/>
  <c r="Q42" i="1"/>
  <c r="S42" i="1"/>
  <c r="U42" i="1"/>
  <c r="W42" i="1"/>
  <c r="Z42" i="1"/>
  <c r="AB42" i="1"/>
  <c r="AA42" i="1"/>
  <c r="AC42" i="1"/>
  <c r="H43" i="1"/>
  <c r="K43" i="1"/>
  <c r="M43" i="1"/>
  <c r="O43" i="1"/>
  <c r="Q43" i="1"/>
  <c r="S43" i="1"/>
  <c r="U43" i="1"/>
  <c r="W43" i="1"/>
  <c r="Z43" i="1"/>
  <c r="AB43" i="1"/>
  <c r="AA43" i="1"/>
  <c r="AC43" i="1"/>
  <c r="H44" i="1"/>
  <c r="K44" i="1"/>
  <c r="M44" i="1"/>
  <c r="O44" i="1"/>
  <c r="Q44" i="1"/>
  <c r="S44" i="1"/>
  <c r="U44" i="1"/>
  <c r="W44" i="1"/>
  <c r="Z44" i="1"/>
  <c r="AB44" i="1"/>
  <c r="AA44" i="1"/>
  <c r="AC44" i="1"/>
  <c r="H45" i="1"/>
  <c r="K45" i="1"/>
  <c r="M45" i="1"/>
  <c r="O45" i="1"/>
  <c r="Q45" i="1"/>
  <c r="S45" i="1"/>
  <c r="U45" i="1"/>
  <c r="W45" i="1"/>
  <c r="Z45" i="1"/>
  <c r="AB45" i="1"/>
  <c r="AA45" i="1"/>
  <c r="AC45" i="1"/>
  <c r="H46" i="1"/>
  <c r="K46" i="1"/>
  <c r="M46" i="1"/>
  <c r="O46" i="1"/>
  <c r="Q46" i="1"/>
  <c r="S46" i="1"/>
  <c r="U46" i="1"/>
  <c r="W46" i="1"/>
  <c r="Z46" i="1"/>
  <c r="AB46" i="1"/>
  <c r="AA46" i="1"/>
  <c r="AC46" i="1"/>
  <c r="H47" i="1"/>
  <c r="K47" i="1"/>
  <c r="M47" i="1"/>
  <c r="O47" i="1"/>
  <c r="Q47" i="1"/>
  <c r="S47" i="1"/>
  <c r="U47" i="1"/>
  <c r="W47" i="1"/>
  <c r="Z47" i="1"/>
  <c r="AB47" i="1"/>
  <c r="AA47" i="1"/>
  <c r="AC47" i="1"/>
  <c r="H48" i="1"/>
  <c r="K48" i="1"/>
  <c r="M48" i="1"/>
  <c r="O48" i="1"/>
  <c r="Q48" i="1"/>
  <c r="S48" i="1"/>
  <c r="U48" i="1"/>
  <c r="W48" i="1"/>
  <c r="Z48" i="1"/>
  <c r="AB48" i="1"/>
  <c r="AA48" i="1"/>
  <c r="AC48" i="1"/>
  <c r="H49" i="1"/>
  <c r="K49" i="1"/>
  <c r="M49" i="1"/>
  <c r="O49" i="1"/>
  <c r="Q49" i="1"/>
  <c r="S49" i="1"/>
  <c r="U49" i="1"/>
  <c r="W49" i="1"/>
  <c r="Z49" i="1"/>
  <c r="AB49" i="1"/>
  <c r="AA49" i="1"/>
  <c r="AC49" i="1"/>
  <c r="H50" i="1"/>
  <c r="K50" i="1"/>
  <c r="M50" i="1"/>
  <c r="O50" i="1"/>
  <c r="Q50" i="1"/>
  <c r="S50" i="1"/>
  <c r="U50" i="1"/>
  <c r="W50" i="1"/>
  <c r="Z50" i="1"/>
  <c r="AB50" i="1"/>
  <c r="AA50" i="1"/>
  <c r="AC50" i="1"/>
  <c r="H51" i="1"/>
  <c r="K51" i="1"/>
  <c r="M51" i="1"/>
  <c r="O51" i="1"/>
  <c r="Q51" i="1"/>
  <c r="S51" i="1"/>
  <c r="U51" i="1"/>
  <c r="W51" i="1"/>
  <c r="Z51" i="1"/>
  <c r="AB51" i="1"/>
  <c r="AA51" i="1"/>
  <c r="AC51" i="1"/>
  <c r="H52" i="1"/>
  <c r="K52" i="1"/>
  <c r="M52" i="1"/>
  <c r="O52" i="1"/>
  <c r="Q52" i="1"/>
  <c r="S52" i="1"/>
  <c r="U52" i="1"/>
  <c r="W52" i="1"/>
  <c r="Z52" i="1"/>
  <c r="AB52" i="1"/>
  <c r="AA52" i="1"/>
  <c r="AC52" i="1"/>
  <c r="H53" i="1"/>
  <c r="K53" i="1"/>
  <c r="M53" i="1"/>
  <c r="O53" i="1"/>
  <c r="Q53" i="1"/>
  <c r="S53" i="1"/>
  <c r="U53" i="1"/>
  <c r="W53" i="1"/>
  <c r="Z53" i="1"/>
  <c r="AB53" i="1"/>
  <c r="AA53" i="1"/>
  <c r="AC53" i="1"/>
  <c r="H54" i="1"/>
  <c r="K54" i="1"/>
  <c r="M54" i="1"/>
  <c r="O54" i="1"/>
  <c r="Q54" i="1"/>
  <c r="S54" i="1"/>
  <c r="U54" i="1"/>
  <c r="W54" i="1"/>
  <c r="Z54" i="1"/>
  <c r="AB54" i="1"/>
  <c r="AA54" i="1"/>
  <c r="AC54" i="1"/>
  <c r="H55" i="1"/>
  <c r="K55" i="1"/>
  <c r="M55" i="1"/>
  <c r="O55" i="1"/>
  <c r="Q55" i="1"/>
  <c r="S55" i="1"/>
  <c r="U55" i="1"/>
  <c r="W55" i="1"/>
  <c r="Z55" i="1"/>
  <c r="AB55" i="1"/>
  <c r="AA55" i="1"/>
  <c r="AC55" i="1"/>
  <c r="H56" i="1"/>
  <c r="K56" i="1"/>
  <c r="M56" i="1"/>
  <c r="O56" i="1"/>
  <c r="Q56" i="1"/>
  <c r="S56" i="1"/>
  <c r="U56" i="1"/>
  <c r="W56" i="1"/>
  <c r="Z56" i="1"/>
  <c r="AB56" i="1"/>
  <c r="AA56" i="1"/>
  <c r="AC56" i="1"/>
  <c r="H57" i="1"/>
  <c r="K57" i="1"/>
  <c r="M57" i="1"/>
  <c r="O57" i="1"/>
  <c r="Q57" i="1"/>
  <c r="S57" i="1"/>
  <c r="U57" i="1"/>
  <c r="W57" i="1"/>
  <c r="Z57" i="1"/>
  <c r="AB57" i="1"/>
  <c r="AA57" i="1"/>
  <c r="AC57" i="1"/>
  <c r="H58" i="1"/>
  <c r="K58" i="1"/>
  <c r="M58" i="1"/>
  <c r="O58" i="1"/>
  <c r="Q58" i="1"/>
  <c r="S58" i="1"/>
  <c r="U58" i="1"/>
  <c r="W58" i="1"/>
  <c r="Z58" i="1"/>
  <c r="AB58" i="1"/>
  <c r="AA58" i="1"/>
  <c r="AC58" i="1"/>
  <c r="H59" i="1"/>
  <c r="K59" i="1"/>
  <c r="M59" i="1"/>
  <c r="O59" i="1"/>
  <c r="Q59" i="1"/>
  <c r="S59" i="1"/>
  <c r="U59" i="1"/>
  <c r="W59" i="1"/>
  <c r="Z59" i="1"/>
  <c r="AB59" i="1"/>
  <c r="AA59" i="1"/>
  <c r="AC59" i="1"/>
  <c r="H60" i="1"/>
  <c r="K60" i="1"/>
  <c r="M60" i="1"/>
  <c r="O60" i="1"/>
  <c r="Q60" i="1"/>
  <c r="S60" i="1"/>
  <c r="U60" i="1"/>
  <c r="W60" i="1"/>
  <c r="Z60" i="1"/>
  <c r="AB60" i="1"/>
  <c r="AA60" i="1"/>
  <c r="AC60" i="1"/>
  <c r="H61" i="1"/>
  <c r="K61" i="1"/>
  <c r="M61" i="1"/>
  <c r="O61" i="1"/>
  <c r="Q61" i="1"/>
  <c r="S61" i="1"/>
  <c r="U61" i="1"/>
  <c r="W61" i="1"/>
  <c r="Z61" i="1"/>
  <c r="AB61" i="1"/>
  <c r="AA61" i="1"/>
  <c r="AC61" i="1"/>
  <c r="H62" i="1"/>
  <c r="K62" i="1"/>
  <c r="M62" i="1"/>
  <c r="O62" i="1"/>
  <c r="Q62" i="1"/>
  <c r="S62" i="1"/>
  <c r="U62" i="1"/>
  <c r="W62" i="1"/>
  <c r="Z62" i="1"/>
  <c r="AB62" i="1"/>
  <c r="AA62" i="1"/>
  <c r="AC62" i="1"/>
  <c r="H63" i="1"/>
  <c r="K63" i="1"/>
  <c r="M63" i="1"/>
  <c r="O63" i="1"/>
  <c r="Q63" i="1"/>
  <c r="S63" i="1"/>
  <c r="U63" i="1"/>
  <c r="W63" i="1"/>
  <c r="Z63" i="1"/>
  <c r="AB63" i="1"/>
  <c r="AA63" i="1"/>
  <c r="AC63" i="1"/>
  <c r="H64" i="1"/>
  <c r="K64" i="1"/>
  <c r="M64" i="1"/>
  <c r="O64" i="1"/>
  <c r="Q64" i="1"/>
  <c r="S64" i="1"/>
  <c r="U64" i="1"/>
  <c r="W64" i="1"/>
  <c r="Z64" i="1"/>
  <c r="AB64" i="1"/>
  <c r="AA64" i="1"/>
  <c r="AC64" i="1"/>
  <c r="H65" i="1"/>
  <c r="K65" i="1"/>
  <c r="M65" i="1"/>
  <c r="O65" i="1"/>
  <c r="Q65" i="1"/>
  <c r="S65" i="1"/>
  <c r="U65" i="1"/>
  <c r="W65" i="1"/>
  <c r="Z65" i="1"/>
  <c r="AB65" i="1"/>
  <c r="AA65" i="1"/>
  <c r="AC65" i="1"/>
  <c r="H66" i="1"/>
  <c r="K66" i="1"/>
  <c r="M66" i="1"/>
  <c r="O66" i="1"/>
  <c r="Q66" i="1"/>
  <c r="S66" i="1"/>
  <c r="U66" i="1"/>
  <c r="W66" i="1"/>
  <c r="Z66" i="1"/>
  <c r="AB66" i="1"/>
  <c r="AA66" i="1"/>
  <c r="AC66" i="1"/>
  <c r="H67" i="1"/>
  <c r="K67" i="1"/>
  <c r="M67" i="1"/>
  <c r="O67" i="1"/>
  <c r="Q67" i="1"/>
  <c r="S67" i="1"/>
  <c r="U67" i="1"/>
  <c r="W67" i="1"/>
  <c r="Z67" i="1"/>
  <c r="AB67" i="1"/>
  <c r="AA67" i="1"/>
  <c r="AC67" i="1"/>
  <c r="H68" i="1"/>
  <c r="K68" i="1"/>
  <c r="M68" i="1"/>
  <c r="O68" i="1"/>
  <c r="Q68" i="1"/>
  <c r="S68" i="1"/>
  <c r="U68" i="1"/>
  <c r="W68" i="1"/>
  <c r="Z68" i="1"/>
  <c r="AB68" i="1"/>
  <c r="AA68" i="1"/>
  <c r="AC68" i="1"/>
  <c r="H69" i="1"/>
  <c r="K69" i="1"/>
  <c r="M69" i="1"/>
  <c r="O69" i="1"/>
  <c r="Q69" i="1"/>
  <c r="S69" i="1"/>
  <c r="U69" i="1"/>
  <c r="W69" i="1"/>
  <c r="Z69" i="1"/>
  <c r="AB69" i="1"/>
  <c r="AA69" i="1"/>
  <c r="AC69" i="1"/>
  <c r="H70" i="1"/>
  <c r="K70" i="1"/>
  <c r="M70" i="1"/>
  <c r="O70" i="1"/>
  <c r="Q70" i="1"/>
  <c r="S70" i="1"/>
  <c r="U70" i="1"/>
  <c r="W70" i="1"/>
  <c r="Z70" i="1"/>
  <c r="AB70" i="1"/>
  <c r="AA70" i="1"/>
  <c r="AC70" i="1"/>
  <c r="H71" i="1"/>
  <c r="K71" i="1"/>
  <c r="M71" i="1"/>
  <c r="O71" i="1"/>
  <c r="Q71" i="1"/>
  <c r="S71" i="1"/>
  <c r="U71" i="1"/>
  <c r="W71" i="1"/>
  <c r="Z71" i="1"/>
  <c r="AB71" i="1"/>
  <c r="AA71" i="1"/>
  <c r="AC71" i="1"/>
  <c r="H72" i="1"/>
  <c r="K72" i="1"/>
  <c r="M72" i="1"/>
  <c r="O72" i="1"/>
  <c r="Q72" i="1"/>
  <c r="S72" i="1"/>
  <c r="U72" i="1"/>
  <c r="W72" i="1"/>
  <c r="Z72" i="1"/>
  <c r="AB72" i="1"/>
  <c r="AA72" i="1"/>
  <c r="AC72" i="1"/>
  <c r="H73" i="1"/>
  <c r="K73" i="1"/>
  <c r="M73" i="1"/>
  <c r="O73" i="1"/>
  <c r="Q73" i="1"/>
  <c r="S73" i="1"/>
  <c r="U73" i="1"/>
  <c r="W73" i="1"/>
  <c r="Z73" i="1"/>
  <c r="AB73" i="1"/>
  <c r="AA73" i="1"/>
  <c r="AC73" i="1"/>
  <c r="H74" i="1"/>
  <c r="K74" i="1"/>
  <c r="M74" i="1"/>
  <c r="O74" i="1"/>
  <c r="Q74" i="1"/>
  <c r="S74" i="1"/>
  <c r="U74" i="1"/>
  <c r="W74" i="1"/>
  <c r="Z74" i="1"/>
  <c r="AB74" i="1"/>
  <c r="AA74" i="1"/>
  <c r="AC74" i="1"/>
  <c r="H75" i="1"/>
  <c r="K75" i="1"/>
  <c r="M75" i="1"/>
  <c r="O75" i="1"/>
  <c r="Q75" i="1"/>
  <c r="S75" i="1"/>
  <c r="U75" i="1"/>
  <c r="W75" i="1"/>
  <c r="Z75" i="1"/>
  <c r="AB75" i="1"/>
  <c r="AA75" i="1"/>
  <c r="AC75" i="1"/>
  <c r="H76" i="1"/>
  <c r="K76" i="1"/>
  <c r="M76" i="1"/>
  <c r="O76" i="1"/>
  <c r="Q76" i="1"/>
  <c r="S76" i="1"/>
  <c r="U76" i="1"/>
  <c r="W76" i="1"/>
  <c r="Z76" i="1"/>
  <c r="AB76" i="1"/>
  <c r="AA76" i="1"/>
  <c r="AC76" i="1"/>
  <c r="H77" i="1"/>
  <c r="K77" i="1"/>
  <c r="M77" i="1"/>
  <c r="O77" i="1"/>
  <c r="Q77" i="1"/>
  <c r="S77" i="1"/>
  <c r="U77" i="1"/>
  <c r="W77" i="1"/>
  <c r="Z77" i="1"/>
  <c r="AB77" i="1"/>
  <c r="AA77" i="1"/>
  <c r="AC77" i="1"/>
  <c r="H78" i="1"/>
  <c r="K78" i="1"/>
  <c r="M78" i="1"/>
  <c r="O78" i="1"/>
  <c r="Q78" i="1"/>
  <c r="S78" i="1"/>
  <c r="U78" i="1"/>
  <c r="W78" i="1"/>
  <c r="Z78" i="1"/>
  <c r="AB78" i="1"/>
  <c r="AA78" i="1"/>
  <c r="AC78" i="1"/>
  <c r="H79" i="1"/>
  <c r="K79" i="1"/>
  <c r="M79" i="1"/>
  <c r="O79" i="1"/>
  <c r="Q79" i="1"/>
  <c r="S79" i="1"/>
  <c r="U79" i="1"/>
  <c r="W79" i="1"/>
  <c r="Z79" i="1"/>
  <c r="AB79" i="1"/>
  <c r="AA79" i="1"/>
  <c r="AC79" i="1"/>
  <c r="H80" i="1"/>
  <c r="K80" i="1"/>
  <c r="M80" i="1"/>
  <c r="O80" i="1"/>
  <c r="Q80" i="1"/>
  <c r="S80" i="1"/>
  <c r="U80" i="1"/>
  <c r="W80" i="1"/>
  <c r="Z80" i="1"/>
  <c r="AB80" i="1"/>
  <c r="AA80" i="1"/>
  <c r="AC80" i="1"/>
  <c r="H81" i="1"/>
  <c r="K81" i="1"/>
  <c r="M81" i="1"/>
  <c r="O81" i="1"/>
  <c r="Q81" i="1"/>
  <c r="S81" i="1"/>
  <c r="U81" i="1"/>
  <c r="W81" i="1"/>
  <c r="Z81" i="1"/>
  <c r="AB81" i="1"/>
  <c r="AA81" i="1"/>
  <c r="AC81" i="1"/>
  <c r="H82" i="1"/>
  <c r="K82" i="1"/>
  <c r="M82" i="1"/>
  <c r="O82" i="1"/>
  <c r="Q82" i="1"/>
  <c r="S82" i="1"/>
  <c r="U82" i="1"/>
  <c r="W82" i="1"/>
  <c r="Z82" i="1"/>
  <c r="AB82" i="1"/>
  <c r="AA82" i="1"/>
  <c r="AC82" i="1"/>
  <c r="H83" i="1"/>
  <c r="K83" i="1"/>
  <c r="M83" i="1"/>
  <c r="O83" i="1"/>
  <c r="Q83" i="1"/>
  <c r="S83" i="1"/>
  <c r="U83" i="1"/>
  <c r="W83" i="1"/>
  <c r="Z83" i="1"/>
  <c r="AB83" i="1"/>
  <c r="AA83" i="1"/>
  <c r="AC83" i="1"/>
  <c r="H84" i="1"/>
  <c r="K84" i="1"/>
  <c r="M84" i="1"/>
  <c r="O84" i="1"/>
  <c r="Q84" i="1"/>
  <c r="S84" i="1"/>
  <c r="U84" i="1"/>
  <c r="W84" i="1"/>
  <c r="Z84" i="1"/>
  <c r="AB84" i="1"/>
  <c r="AA84" i="1"/>
  <c r="AC84" i="1"/>
  <c r="H85" i="1"/>
  <c r="K85" i="1"/>
  <c r="M85" i="1"/>
  <c r="O85" i="1"/>
  <c r="Q85" i="1"/>
  <c r="S85" i="1"/>
  <c r="U85" i="1"/>
  <c r="W85" i="1"/>
  <c r="Z85" i="1"/>
  <c r="AB85" i="1"/>
  <c r="AA85" i="1"/>
  <c r="AC85" i="1"/>
  <c r="H86" i="1"/>
  <c r="K86" i="1"/>
  <c r="M86" i="1"/>
  <c r="O86" i="1"/>
  <c r="Q86" i="1"/>
  <c r="S86" i="1"/>
  <c r="U86" i="1"/>
  <c r="W86" i="1"/>
  <c r="Z86" i="1"/>
  <c r="AB86" i="1"/>
  <c r="AA86" i="1"/>
  <c r="AC86" i="1"/>
  <c r="H87" i="1"/>
  <c r="K87" i="1"/>
  <c r="M87" i="1"/>
  <c r="O87" i="1"/>
  <c r="Q87" i="1"/>
  <c r="S87" i="1"/>
  <c r="U87" i="1"/>
  <c r="W87" i="1"/>
  <c r="Z87" i="1"/>
  <c r="AB87" i="1"/>
  <c r="AA87" i="1"/>
  <c r="AC87" i="1"/>
  <c r="H88" i="1"/>
  <c r="K88" i="1"/>
  <c r="M88" i="1"/>
  <c r="O88" i="1"/>
  <c r="Q88" i="1"/>
  <c r="S88" i="1"/>
  <c r="U88" i="1"/>
  <c r="W88" i="1"/>
  <c r="Z88" i="1"/>
  <c r="AB88" i="1"/>
  <c r="AA88" i="1"/>
  <c r="AC88" i="1"/>
  <c r="H89" i="1"/>
  <c r="K89" i="1"/>
  <c r="M89" i="1"/>
  <c r="O89" i="1"/>
  <c r="Q89" i="1"/>
  <c r="S89" i="1"/>
  <c r="U89" i="1"/>
  <c r="W89" i="1"/>
  <c r="Z89" i="1"/>
  <c r="AB89" i="1"/>
  <c r="AA89" i="1"/>
  <c r="AC89" i="1"/>
  <c r="H90" i="1"/>
  <c r="K90" i="1"/>
  <c r="M90" i="1"/>
  <c r="O90" i="1"/>
  <c r="Q90" i="1"/>
  <c r="S90" i="1"/>
  <c r="U90" i="1"/>
  <c r="W90" i="1"/>
  <c r="Z90" i="1"/>
  <c r="AB90" i="1"/>
  <c r="AA90" i="1"/>
  <c r="AC90" i="1"/>
  <c r="H91" i="1"/>
  <c r="K91" i="1"/>
  <c r="M91" i="1"/>
  <c r="O91" i="1"/>
  <c r="Q91" i="1"/>
  <c r="S91" i="1"/>
  <c r="U91" i="1"/>
  <c r="W91" i="1"/>
  <c r="Z91" i="1"/>
  <c r="AB91" i="1"/>
  <c r="AA91" i="1"/>
  <c r="AC91" i="1"/>
  <c r="H92" i="1"/>
  <c r="K92" i="1"/>
  <c r="M92" i="1"/>
  <c r="O92" i="1"/>
  <c r="Q92" i="1"/>
  <c r="S92" i="1"/>
  <c r="U92" i="1"/>
  <c r="W92" i="1"/>
  <c r="Z92" i="1"/>
  <c r="AB92" i="1"/>
  <c r="AA92" i="1"/>
  <c r="AC92" i="1"/>
  <c r="H93" i="1"/>
  <c r="K93" i="1"/>
  <c r="M93" i="1"/>
  <c r="O93" i="1"/>
  <c r="Q93" i="1"/>
  <c r="S93" i="1"/>
  <c r="U93" i="1"/>
  <c r="W93" i="1"/>
  <c r="Z93" i="1"/>
  <c r="AB93" i="1"/>
  <c r="AA93" i="1"/>
  <c r="AC93" i="1"/>
  <c r="H94" i="1"/>
  <c r="K94" i="1"/>
  <c r="M94" i="1"/>
  <c r="O94" i="1"/>
  <c r="Q94" i="1"/>
  <c r="S94" i="1"/>
  <c r="U94" i="1"/>
  <c r="W94" i="1"/>
  <c r="Z94" i="1"/>
  <c r="AB94" i="1"/>
  <c r="AA94" i="1"/>
  <c r="AC94" i="1"/>
  <c r="H95" i="1"/>
  <c r="K95" i="1"/>
  <c r="M95" i="1"/>
  <c r="O95" i="1"/>
  <c r="Q95" i="1"/>
  <c r="S95" i="1"/>
  <c r="U95" i="1"/>
  <c r="W95" i="1"/>
  <c r="Z95" i="1"/>
  <c r="AB95" i="1"/>
  <c r="AA95" i="1"/>
  <c r="AC95" i="1"/>
  <c r="H96" i="1"/>
  <c r="K96" i="1"/>
  <c r="M96" i="1"/>
  <c r="O96" i="1"/>
  <c r="Q96" i="1"/>
  <c r="S96" i="1"/>
  <c r="U96" i="1"/>
  <c r="W96" i="1"/>
  <c r="Z96" i="1"/>
  <c r="AB96" i="1"/>
  <c r="AA96" i="1"/>
  <c r="AC96" i="1"/>
  <c r="H97" i="1"/>
  <c r="K97" i="1"/>
  <c r="M97" i="1"/>
  <c r="O97" i="1"/>
  <c r="Q97" i="1"/>
  <c r="S97" i="1"/>
  <c r="U97" i="1"/>
  <c r="W97" i="1"/>
  <c r="Z97" i="1"/>
  <c r="AB97" i="1"/>
  <c r="AA97" i="1"/>
  <c r="AC97" i="1"/>
  <c r="H98" i="1"/>
  <c r="K98" i="1"/>
  <c r="M98" i="1"/>
  <c r="O98" i="1"/>
  <c r="Q98" i="1"/>
  <c r="S98" i="1"/>
  <c r="U98" i="1"/>
  <c r="W98" i="1"/>
  <c r="Z98" i="1"/>
  <c r="AB98" i="1"/>
  <c r="AA98" i="1"/>
  <c r="AC98" i="1"/>
  <c r="H99" i="1"/>
  <c r="K99" i="1"/>
  <c r="M99" i="1"/>
  <c r="O99" i="1"/>
  <c r="Q99" i="1"/>
  <c r="S99" i="1"/>
  <c r="U99" i="1"/>
  <c r="W99" i="1"/>
  <c r="Z99" i="1"/>
  <c r="AB99" i="1"/>
  <c r="AA99" i="1"/>
  <c r="AC99" i="1"/>
  <c r="H100" i="1"/>
  <c r="K100" i="1"/>
  <c r="M100" i="1"/>
  <c r="O100" i="1"/>
  <c r="Q100" i="1"/>
  <c r="S100" i="1"/>
  <c r="U100" i="1"/>
  <c r="W100" i="1"/>
  <c r="Z100" i="1"/>
  <c r="AB100" i="1"/>
  <c r="AA100" i="1"/>
  <c r="AC100" i="1"/>
  <c r="H101" i="1"/>
  <c r="K101" i="1"/>
  <c r="M101" i="1"/>
  <c r="O101" i="1"/>
  <c r="Q101" i="1"/>
  <c r="S101" i="1"/>
  <c r="U101" i="1"/>
  <c r="W101" i="1"/>
  <c r="Z101" i="1"/>
  <c r="AB101" i="1"/>
  <c r="AA101" i="1"/>
  <c r="AC101" i="1"/>
  <c r="H102" i="1"/>
  <c r="K102" i="1"/>
  <c r="M102" i="1"/>
  <c r="O102" i="1"/>
  <c r="Q102" i="1"/>
  <c r="S102" i="1"/>
  <c r="U102" i="1"/>
  <c r="W102" i="1"/>
  <c r="Z102" i="1"/>
  <c r="AB102" i="1"/>
  <c r="AA102" i="1"/>
  <c r="AC102" i="1"/>
  <c r="H3" i="1"/>
  <c r="K3" i="1"/>
  <c r="M3" i="1"/>
  <c r="O3" i="1"/>
  <c r="Q3" i="1"/>
  <c r="S3" i="1"/>
  <c r="U3" i="1"/>
  <c r="W3" i="1"/>
  <c r="Z3" i="1"/>
  <c r="AB3" i="1"/>
  <c r="AA3" i="1"/>
  <c r="AC3" i="1"/>
  <c r="B18" i="1"/>
  <c r="B17" i="1"/>
  <c r="C17" i="1"/>
  <c r="C18" i="1"/>
</calcChain>
</file>

<file path=xl/sharedStrings.xml><?xml version="1.0" encoding="utf-8"?>
<sst xmlns="http://schemas.openxmlformats.org/spreadsheetml/2006/main" count="175" uniqueCount="115">
  <si>
    <t>难度</t>
    <phoneticPr fontId="1" type="noConversion"/>
  </si>
  <si>
    <t>经验/体力</t>
    <phoneticPr fontId="1" type="noConversion"/>
  </si>
  <si>
    <t>副本</t>
    <phoneticPr fontId="1" type="noConversion"/>
  </si>
  <si>
    <t>现金/体力</t>
    <phoneticPr fontId="1" type="noConversion"/>
  </si>
  <si>
    <t>基准金币</t>
    <phoneticPr fontId="1" type="noConversion"/>
  </si>
  <si>
    <t>基准经验</t>
    <phoneticPr fontId="1" type="noConversion"/>
  </si>
  <si>
    <t>体力</t>
    <phoneticPr fontId="1" type="noConversion"/>
  </si>
  <si>
    <t>小怪</t>
    <phoneticPr fontId="1" type="noConversion"/>
  </si>
  <si>
    <t>精英</t>
    <phoneticPr fontId="1" type="noConversion"/>
  </si>
  <si>
    <t>Boss</t>
    <phoneticPr fontId="1" type="noConversion"/>
  </si>
  <si>
    <t>类型</t>
    <phoneticPr fontId="1" type="noConversion"/>
  </si>
  <si>
    <t>数量</t>
    <phoneticPr fontId="1" type="noConversion"/>
  </si>
  <si>
    <t>倍率</t>
    <phoneticPr fontId="1" type="noConversion"/>
  </si>
  <si>
    <t>进化之家</t>
    <phoneticPr fontId="1" type="noConversion"/>
  </si>
  <si>
    <t>每日体力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</si>
  <si>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</si>
  <si>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</si>
  <si>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</si>
  <si>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</si>
  <si>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现金</t>
    <phoneticPr fontId="1" type="noConversion"/>
  </si>
  <si>
    <t>经验</t>
    <phoneticPr fontId="1" type="noConversion"/>
  </si>
  <si>
    <t>数量/体力</t>
    <phoneticPr fontId="1" type="noConversion"/>
  </si>
  <si>
    <t>现金概率</t>
    <phoneticPr fontId="1" type="noConversion"/>
  </si>
  <si>
    <t>经验概率</t>
    <phoneticPr fontId="1" type="noConversion"/>
  </si>
  <si>
    <t>箱子</t>
    <phoneticPr fontId="1" type="noConversion"/>
  </si>
  <si>
    <t>每日任务</t>
    <phoneticPr fontId="1" type="noConversion"/>
  </si>
  <si>
    <t>章</t>
    <phoneticPr fontId="1" type="noConversion"/>
  </si>
  <si>
    <t>徽章</t>
    <phoneticPr fontId="1" type="noConversion"/>
  </si>
  <si>
    <t>升星普通</t>
    <phoneticPr fontId="1" type="noConversion"/>
  </si>
  <si>
    <t>升星高级</t>
    <phoneticPr fontId="1" type="noConversion"/>
  </si>
  <si>
    <t>天赋低级</t>
    <phoneticPr fontId="1" type="noConversion"/>
  </si>
  <si>
    <t>天赋中级</t>
    <phoneticPr fontId="1" type="noConversion"/>
  </si>
  <si>
    <t>天赋高级</t>
    <phoneticPr fontId="1" type="noConversion"/>
  </si>
  <si>
    <t>胶囊</t>
    <phoneticPr fontId="1" type="noConversion"/>
  </si>
  <si>
    <t>胶囊高级</t>
    <phoneticPr fontId="1" type="noConversion"/>
  </si>
  <si>
    <t>天赋书低</t>
    <phoneticPr fontId="1" type="noConversion"/>
  </si>
  <si>
    <t>天赋书中</t>
    <phoneticPr fontId="1" type="noConversion"/>
  </si>
  <si>
    <t>天赋书高</t>
    <phoneticPr fontId="1" type="noConversion"/>
  </si>
  <si>
    <t>琦玉日常</t>
    <phoneticPr fontId="1" type="noConversion"/>
  </si>
  <si>
    <t>色子数</t>
    <phoneticPr fontId="1" type="noConversion"/>
  </si>
  <si>
    <t>每色子现金</t>
    <phoneticPr fontId="1" type="noConversion"/>
  </si>
  <si>
    <t>关卡</t>
  </si>
  <si>
    <t>小怪数量</t>
  </si>
  <si>
    <t>精英数量</t>
  </si>
  <si>
    <t>BOSS数量</t>
  </si>
  <si>
    <t>多选N</t>
  </si>
  <si>
    <t>宝箱数量</t>
  </si>
  <si>
    <t>1-2</t>
  </si>
  <si>
    <t>2-1</t>
  </si>
  <si>
    <t>0</t>
  </si>
  <si>
    <t>2-4</t>
  </si>
  <si>
    <t>2</t>
  </si>
  <si>
    <t>2-6</t>
  </si>
  <si>
    <t>3-2</t>
  </si>
  <si>
    <t>3-4</t>
  </si>
  <si>
    <t>3-6</t>
  </si>
  <si>
    <t>6选3</t>
  </si>
  <si>
    <t>4-2</t>
  </si>
  <si>
    <t>4-4</t>
  </si>
  <si>
    <t>4-6</t>
  </si>
  <si>
    <t>4-8</t>
  </si>
  <si>
    <t>5-1</t>
  </si>
  <si>
    <t>5-3</t>
  </si>
  <si>
    <t>5-5</t>
  </si>
  <si>
    <t>5-7</t>
  </si>
  <si>
    <t>6-2</t>
  </si>
  <si>
    <t>6-4</t>
  </si>
  <si>
    <t>6-6</t>
  </si>
  <si>
    <t>6-8</t>
  </si>
  <si>
    <t>7-2</t>
  </si>
  <si>
    <t>7-3</t>
  </si>
  <si>
    <t>7-4</t>
  </si>
  <si>
    <t>7-5</t>
  </si>
  <si>
    <t>8-2</t>
  </si>
  <si>
    <t>8-4</t>
  </si>
  <si>
    <t>8-6</t>
  </si>
  <si>
    <t>9-1</t>
  </si>
  <si>
    <t>9-3</t>
  </si>
  <si>
    <t>9-5</t>
  </si>
  <si>
    <t>10-2</t>
  </si>
  <si>
    <t>10-4</t>
  </si>
  <si>
    <t>10-6</t>
  </si>
  <si>
    <t>11-2</t>
  </si>
  <si>
    <t>11-4</t>
  </si>
  <si>
    <t>11-6</t>
  </si>
  <si>
    <t>12-2</t>
  </si>
  <si>
    <t>12-4</t>
  </si>
  <si>
    <t>13-2</t>
  </si>
  <si>
    <t>13-4</t>
  </si>
  <si>
    <t>13-6</t>
  </si>
  <si>
    <t>13-8</t>
  </si>
  <si>
    <t>14-1</t>
  </si>
  <si>
    <t>14-3</t>
  </si>
  <si>
    <t>14-4</t>
  </si>
  <si>
    <t>14-6</t>
  </si>
  <si>
    <t>15-2</t>
  </si>
  <si>
    <t>15-4</t>
  </si>
  <si>
    <t>15-6</t>
  </si>
  <si>
    <t>派遣</t>
    <phoneticPr fontId="1" type="noConversion"/>
  </si>
  <si>
    <t>参与时长</t>
    <phoneticPr fontId="1" type="noConversion"/>
  </si>
  <si>
    <t>每小时产出</t>
    <phoneticPr fontId="1" type="noConversion"/>
  </si>
  <si>
    <t>打怪/天</t>
    <phoneticPr fontId="1" type="noConversion"/>
  </si>
  <si>
    <t>箱子/天</t>
    <phoneticPr fontId="1" type="noConversion"/>
  </si>
  <si>
    <t>派遣/天</t>
    <phoneticPr fontId="1" type="noConversion"/>
  </si>
  <si>
    <t>总值/天</t>
    <phoneticPr fontId="1" type="noConversion"/>
  </si>
  <si>
    <t>竞技场</t>
    <phoneticPr fontId="1" type="noConversion"/>
  </si>
  <si>
    <t>任务奖励</t>
    <phoneticPr fontId="1" type="noConversion"/>
  </si>
  <si>
    <t>每日</t>
    <phoneticPr fontId="1" type="noConversion"/>
  </si>
  <si>
    <t>竞技场/天</t>
    <phoneticPr fontId="1" type="noConversion"/>
  </si>
  <si>
    <t>数量/箱子</t>
    <phoneticPr fontId="1" type="noConversion"/>
  </si>
  <si>
    <t>箱子产出/天</t>
    <phoneticPr fontId="1" type="noConversion"/>
  </si>
  <si>
    <t>基准代币</t>
    <phoneticPr fontId="1" type="noConversion"/>
  </si>
  <si>
    <t>代币</t>
    <phoneticPr fontId="1" type="noConversion"/>
  </si>
  <si>
    <t>现金经验倍率</t>
    <phoneticPr fontId="1" type="noConversion"/>
  </si>
  <si>
    <t>代币倍率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</si>
</sst>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9734;&#29577;&#26085;&#241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31454;&#25216;&#2233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关卡设定"/>
      <sheetName val="产出设定"/>
      <sheetName val="价值设定"/>
      <sheetName val="怪物产出"/>
      <sheetName val="宝箱产出"/>
      <sheetName val="道具商店"/>
      <sheetName val="限时副本"/>
      <sheetName val="验算"/>
      <sheetName val="地图随机奖励"/>
      <sheetName val="藏宝图"/>
      <sheetName val="随机目标"/>
      <sheetName val="输出"/>
    </sheetNames>
    <sheetDataSet>
      <sheetData sheetId="0" refreshError="1"/>
      <sheetData sheetId="1" refreshError="1"/>
      <sheetData sheetId="2">
        <row r="3">
          <cell r="K3">
            <v>51</v>
          </cell>
          <cell r="M3">
            <v>14.1</v>
          </cell>
          <cell r="Q3">
            <v>1700</v>
          </cell>
          <cell r="T3">
            <v>3400</v>
          </cell>
        </row>
        <row r="4">
          <cell r="K4">
            <v>52</v>
          </cell>
          <cell r="M4">
            <v>14.2</v>
          </cell>
          <cell r="Q4">
            <v>1730</v>
          </cell>
          <cell r="T4">
            <v>3460</v>
          </cell>
        </row>
        <row r="5">
          <cell r="K5">
            <v>53</v>
          </cell>
          <cell r="M5">
            <v>14.299999999999999</v>
          </cell>
          <cell r="Q5">
            <v>1760</v>
          </cell>
          <cell r="T5">
            <v>3520</v>
          </cell>
        </row>
        <row r="6">
          <cell r="K6">
            <v>54</v>
          </cell>
          <cell r="M6">
            <v>14.399999999999999</v>
          </cell>
          <cell r="Q6">
            <v>1800</v>
          </cell>
          <cell r="T6">
            <v>3600</v>
          </cell>
        </row>
        <row r="7">
          <cell r="K7">
            <v>55</v>
          </cell>
          <cell r="M7">
            <v>14.499999999999998</v>
          </cell>
          <cell r="Q7">
            <v>1830</v>
          </cell>
          <cell r="T7">
            <v>3660</v>
          </cell>
        </row>
        <row r="8">
          <cell r="K8">
            <v>56</v>
          </cell>
          <cell r="M8">
            <v>14.599999999999998</v>
          </cell>
          <cell r="Q8">
            <v>1860</v>
          </cell>
          <cell r="T8">
            <v>3720</v>
          </cell>
        </row>
        <row r="9">
          <cell r="K9">
            <v>57</v>
          </cell>
          <cell r="M9">
            <v>14.699999999999998</v>
          </cell>
          <cell r="Q9">
            <v>1900</v>
          </cell>
          <cell r="T9">
            <v>3800</v>
          </cell>
        </row>
        <row r="10">
          <cell r="K10">
            <v>58</v>
          </cell>
          <cell r="M10">
            <v>14.799999999999997</v>
          </cell>
          <cell r="Q10">
            <v>1930</v>
          </cell>
          <cell r="T10">
            <v>3860</v>
          </cell>
        </row>
        <row r="11">
          <cell r="K11">
            <v>59</v>
          </cell>
          <cell r="M11">
            <v>14.899999999999997</v>
          </cell>
          <cell r="Q11">
            <v>1960</v>
          </cell>
          <cell r="T11">
            <v>3920</v>
          </cell>
        </row>
        <row r="12">
          <cell r="K12">
            <v>60</v>
          </cell>
          <cell r="M12">
            <v>14.999999999999996</v>
          </cell>
          <cell r="Q12">
            <v>2000</v>
          </cell>
          <cell r="T12">
            <v>4000</v>
          </cell>
        </row>
        <row r="13">
          <cell r="K13">
            <v>61</v>
          </cell>
          <cell r="M13">
            <v>15.099999999999996</v>
          </cell>
          <cell r="Q13">
            <v>2030</v>
          </cell>
          <cell r="T13">
            <v>4060</v>
          </cell>
        </row>
        <row r="14">
          <cell r="K14">
            <v>62</v>
          </cell>
          <cell r="M14">
            <v>15.199999999999996</v>
          </cell>
          <cell r="Q14">
            <v>2060</v>
          </cell>
          <cell r="T14">
            <v>4120</v>
          </cell>
        </row>
        <row r="15">
          <cell r="K15">
            <v>63</v>
          </cell>
          <cell r="M15">
            <v>15.299999999999995</v>
          </cell>
          <cell r="Q15">
            <v>2100</v>
          </cell>
          <cell r="T15">
            <v>4200</v>
          </cell>
        </row>
        <row r="16">
          <cell r="K16">
            <v>64</v>
          </cell>
          <cell r="M16">
            <v>15.399999999999995</v>
          </cell>
          <cell r="Q16">
            <v>2130</v>
          </cell>
          <cell r="T16">
            <v>4260</v>
          </cell>
        </row>
        <row r="17">
          <cell r="K17">
            <v>65</v>
          </cell>
          <cell r="M17">
            <v>15.499999999999995</v>
          </cell>
          <cell r="Q17">
            <v>2160</v>
          </cell>
          <cell r="T17">
            <v>4320</v>
          </cell>
        </row>
        <row r="18">
          <cell r="K18">
            <v>66</v>
          </cell>
          <cell r="M18">
            <v>15.599999999999994</v>
          </cell>
          <cell r="Q18">
            <v>2200</v>
          </cell>
          <cell r="T18">
            <v>4400</v>
          </cell>
        </row>
        <row r="19">
          <cell r="K19">
            <v>67</v>
          </cell>
          <cell r="M19">
            <v>15.699999999999994</v>
          </cell>
          <cell r="Q19">
            <v>2230</v>
          </cell>
          <cell r="T19">
            <v>4460</v>
          </cell>
        </row>
        <row r="20">
          <cell r="K20">
            <v>68</v>
          </cell>
          <cell r="M20">
            <v>15.799999999999994</v>
          </cell>
          <cell r="Q20">
            <v>2260</v>
          </cell>
          <cell r="T20">
            <v>4520</v>
          </cell>
        </row>
        <row r="21">
          <cell r="K21">
            <v>69</v>
          </cell>
          <cell r="M21">
            <v>15.899999999999993</v>
          </cell>
          <cell r="Q21">
            <v>2300</v>
          </cell>
          <cell r="T21">
            <v>4600</v>
          </cell>
        </row>
        <row r="22">
          <cell r="K22">
            <v>70</v>
          </cell>
          <cell r="M22">
            <v>15.999999999999993</v>
          </cell>
          <cell r="Q22">
            <v>2330</v>
          </cell>
          <cell r="T22">
            <v>4660</v>
          </cell>
        </row>
        <row r="23">
          <cell r="K23">
            <v>71</v>
          </cell>
          <cell r="M23">
            <v>16.099999999999994</v>
          </cell>
          <cell r="Q23">
            <v>2360</v>
          </cell>
          <cell r="T23">
            <v>4720</v>
          </cell>
        </row>
        <row r="24">
          <cell r="K24">
            <v>72</v>
          </cell>
          <cell r="M24">
            <v>16.199999999999996</v>
          </cell>
          <cell r="Q24">
            <v>2400</v>
          </cell>
          <cell r="T24">
            <v>4800</v>
          </cell>
        </row>
        <row r="25">
          <cell r="K25">
            <v>73</v>
          </cell>
          <cell r="M25">
            <v>16.299999999999997</v>
          </cell>
          <cell r="Q25">
            <v>2430</v>
          </cell>
          <cell r="T25">
            <v>4860</v>
          </cell>
        </row>
        <row r="26">
          <cell r="K26">
            <v>74</v>
          </cell>
          <cell r="M26">
            <v>16.399999999999999</v>
          </cell>
          <cell r="Q26">
            <v>2460</v>
          </cell>
          <cell r="T26">
            <v>4920</v>
          </cell>
        </row>
        <row r="27">
          <cell r="K27">
            <v>75</v>
          </cell>
          <cell r="M27">
            <v>16.5</v>
          </cell>
          <cell r="Q27">
            <v>2500</v>
          </cell>
          <cell r="T27">
            <v>5000</v>
          </cell>
        </row>
        <row r="28">
          <cell r="K28">
            <v>76</v>
          </cell>
          <cell r="M28">
            <v>16.600000000000001</v>
          </cell>
          <cell r="Q28">
            <v>2530</v>
          </cell>
          <cell r="T28">
            <v>5060</v>
          </cell>
        </row>
        <row r="29">
          <cell r="K29">
            <v>77</v>
          </cell>
          <cell r="M29">
            <v>16.700000000000003</v>
          </cell>
          <cell r="Q29">
            <v>2560</v>
          </cell>
          <cell r="T29">
            <v>5120</v>
          </cell>
        </row>
        <row r="30">
          <cell r="K30">
            <v>78</v>
          </cell>
          <cell r="M30">
            <v>16.800000000000004</v>
          </cell>
          <cell r="Q30">
            <v>2600</v>
          </cell>
          <cell r="T30">
            <v>5200</v>
          </cell>
        </row>
        <row r="31">
          <cell r="K31">
            <v>79</v>
          </cell>
          <cell r="M31">
            <v>16.900000000000006</v>
          </cell>
          <cell r="Q31">
            <v>2630</v>
          </cell>
          <cell r="T31">
            <v>5260</v>
          </cell>
        </row>
        <row r="32">
          <cell r="K32">
            <v>80</v>
          </cell>
          <cell r="M32">
            <v>17.000000000000007</v>
          </cell>
          <cell r="Q32">
            <v>2660</v>
          </cell>
          <cell r="T32">
            <v>5320</v>
          </cell>
        </row>
        <row r="33">
          <cell r="K33">
            <v>81</v>
          </cell>
          <cell r="M33">
            <v>17.100000000000009</v>
          </cell>
          <cell r="Q33">
            <v>2700</v>
          </cell>
          <cell r="T33">
            <v>5400</v>
          </cell>
        </row>
        <row r="34">
          <cell r="K34">
            <v>82</v>
          </cell>
          <cell r="M34">
            <v>17.20000000000001</v>
          </cell>
          <cell r="Q34">
            <v>2730</v>
          </cell>
          <cell r="T34">
            <v>5460</v>
          </cell>
        </row>
        <row r="35">
          <cell r="K35">
            <v>83</v>
          </cell>
          <cell r="M35">
            <v>17.300000000000011</v>
          </cell>
          <cell r="Q35">
            <v>2760</v>
          </cell>
          <cell r="T35">
            <v>5520</v>
          </cell>
        </row>
        <row r="36">
          <cell r="K36">
            <v>84</v>
          </cell>
          <cell r="M36">
            <v>17.400000000000013</v>
          </cell>
          <cell r="Q36">
            <v>2800</v>
          </cell>
          <cell r="T36">
            <v>5600</v>
          </cell>
        </row>
        <row r="37">
          <cell r="K37">
            <v>85</v>
          </cell>
          <cell r="M37">
            <v>17.500000000000014</v>
          </cell>
          <cell r="Q37">
            <v>2830</v>
          </cell>
          <cell r="T37">
            <v>5660</v>
          </cell>
        </row>
        <row r="38">
          <cell r="K38">
            <v>86</v>
          </cell>
          <cell r="M38">
            <v>17.600000000000016</v>
          </cell>
          <cell r="Q38">
            <v>2860</v>
          </cell>
          <cell r="T38">
            <v>5720</v>
          </cell>
        </row>
        <row r="39">
          <cell r="K39">
            <v>87</v>
          </cell>
          <cell r="M39">
            <v>17.700000000000017</v>
          </cell>
          <cell r="Q39">
            <v>2900</v>
          </cell>
          <cell r="T39">
            <v>5800</v>
          </cell>
        </row>
        <row r="40">
          <cell r="K40">
            <v>88</v>
          </cell>
          <cell r="M40">
            <v>17.800000000000018</v>
          </cell>
          <cell r="Q40">
            <v>2930</v>
          </cell>
          <cell r="T40">
            <v>5860</v>
          </cell>
        </row>
        <row r="41">
          <cell r="K41">
            <v>89</v>
          </cell>
          <cell r="M41">
            <v>17.90000000000002</v>
          </cell>
          <cell r="Q41">
            <v>2960</v>
          </cell>
          <cell r="T41">
            <v>5920</v>
          </cell>
        </row>
        <row r="42">
          <cell r="K42">
            <v>90</v>
          </cell>
          <cell r="M42">
            <v>18.000000000000021</v>
          </cell>
          <cell r="Q42">
            <v>3000</v>
          </cell>
          <cell r="T42">
            <v>6000</v>
          </cell>
        </row>
        <row r="43">
          <cell r="K43">
            <v>91</v>
          </cell>
          <cell r="M43">
            <v>18.100000000000023</v>
          </cell>
          <cell r="Q43">
            <v>3030</v>
          </cell>
          <cell r="T43">
            <v>6060</v>
          </cell>
        </row>
        <row r="44">
          <cell r="K44">
            <v>92</v>
          </cell>
          <cell r="M44">
            <v>18.200000000000024</v>
          </cell>
          <cell r="Q44">
            <v>3060</v>
          </cell>
          <cell r="T44">
            <v>6120</v>
          </cell>
        </row>
        <row r="45">
          <cell r="K45">
            <v>93</v>
          </cell>
          <cell r="M45">
            <v>18.300000000000026</v>
          </cell>
          <cell r="Q45">
            <v>3100</v>
          </cell>
          <cell r="T45">
            <v>6200</v>
          </cell>
        </row>
        <row r="46">
          <cell r="K46">
            <v>94</v>
          </cell>
          <cell r="M46">
            <v>18.400000000000027</v>
          </cell>
          <cell r="Q46">
            <v>3130</v>
          </cell>
          <cell r="T46">
            <v>6260</v>
          </cell>
        </row>
        <row r="47">
          <cell r="K47">
            <v>95</v>
          </cell>
          <cell r="M47">
            <v>18.500000000000028</v>
          </cell>
          <cell r="Q47">
            <v>3160</v>
          </cell>
          <cell r="T47">
            <v>6320</v>
          </cell>
        </row>
        <row r="48">
          <cell r="K48">
            <v>96</v>
          </cell>
          <cell r="M48">
            <v>18.60000000000003</v>
          </cell>
          <cell r="Q48">
            <v>3200</v>
          </cell>
          <cell r="T48">
            <v>6400</v>
          </cell>
        </row>
        <row r="49">
          <cell r="K49">
            <v>97</v>
          </cell>
          <cell r="M49">
            <v>18.700000000000031</v>
          </cell>
          <cell r="Q49">
            <v>3230</v>
          </cell>
          <cell r="T49">
            <v>6460</v>
          </cell>
        </row>
        <row r="50">
          <cell r="K50">
            <v>98</v>
          </cell>
          <cell r="M50">
            <v>18.800000000000033</v>
          </cell>
          <cell r="Q50">
            <v>3260</v>
          </cell>
          <cell r="T50">
            <v>6520</v>
          </cell>
        </row>
        <row r="51">
          <cell r="K51">
            <v>99</v>
          </cell>
          <cell r="M51">
            <v>18.900000000000034</v>
          </cell>
          <cell r="Q51">
            <v>3300</v>
          </cell>
          <cell r="T51">
            <v>6600</v>
          </cell>
        </row>
        <row r="52">
          <cell r="K52">
            <v>100</v>
          </cell>
          <cell r="M52">
            <v>19.000000000000036</v>
          </cell>
          <cell r="Q52">
            <v>3330</v>
          </cell>
          <cell r="T52">
            <v>6660</v>
          </cell>
        </row>
        <row r="53">
          <cell r="K53">
            <v>101</v>
          </cell>
          <cell r="M53">
            <v>19.100000000000037</v>
          </cell>
          <cell r="Q53">
            <v>3360</v>
          </cell>
          <cell r="T53">
            <v>6720</v>
          </cell>
        </row>
        <row r="54">
          <cell r="K54">
            <v>102</v>
          </cell>
          <cell r="M54">
            <v>19.200000000000038</v>
          </cell>
          <cell r="Q54">
            <v>3400</v>
          </cell>
          <cell r="T54">
            <v>6800</v>
          </cell>
        </row>
        <row r="55">
          <cell r="K55">
            <v>103</v>
          </cell>
          <cell r="M55">
            <v>19.30000000000004</v>
          </cell>
          <cell r="Q55">
            <v>3430</v>
          </cell>
          <cell r="T55">
            <v>6860</v>
          </cell>
        </row>
        <row r="56">
          <cell r="K56">
            <v>104</v>
          </cell>
          <cell r="M56">
            <v>19.400000000000041</v>
          </cell>
          <cell r="Q56">
            <v>3460</v>
          </cell>
          <cell r="T56">
            <v>6920</v>
          </cell>
        </row>
        <row r="57">
          <cell r="K57">
            <v>105</v>
          </cell>
          <cell r="M57">
            <v>19.500000000000043</v>
          </cell>
          <cell r="Q57">
            <v>3500</v>
          </cell>
          <cell r="T57">
            <v>7000</v>
          </cell>
        </row>
        <row r="58">
          <cell r="K58">
            <v>106</v>
          </cell>
          <cell r="M58">
            <v>19.600000000000044</v>
          </cell>
          <cell r="Q58">
            <v>3530</v>
          </cell>
          <cell r="T58">
            <v>7060</v>
          </cell>
        </row>
        <row r="59">
          <cell r="K59">
            <v>107</v>
          </cell>
          <cell r="M59">
            <v>19.700000000000045</v>
          </cell>
          <cell r="Q59">
            <v>3560</v>
          </cell>
          <cell r="T59">
            <v>7120</v>
          </cell>
        </row>
        <row r="60">
          <cell r="K60">
            <v>108</v>
          </cell>
          <cell r="M60">
            <v>19.800000000000047</v>
          </cell>
          <cell r="Q60">
            <v>3600</v>
          </cell>
          <cell r="T60">
            <v>7200</v>
          </cell>
        </row>
        <row r="61">
          <cell r="K61">
            <v>109</v>
          </cell>
          <cell r="M61">
            <v>19.900000000000048</v>
          </cell>
          <cell r="Q61">
            <v>3630</v>
          </cell>
          <cell r="T61">
            <v>7260</v>
          </cell>
        </row>
        <row r="62">
          <cell r="K62">
            <v>110</v>
          </cell>
          <cell r="M62">
            <v>20.00000000000005</v>
          </cell>
          <cell r="Q62">
            <v>3660</v>
          </cell>
          <cell r="T62">
            <v>7320</v>
          </cell>
        </row>
        <row r="63">
          <cell r="K63">
            <v>111</v>
          </cell>
          <cell r="M63">
            <v>20.100000000000051</v>
          </cell>
          <cell r="Q63">
            <v>3700</v>
          </cell>
          <cell r="T63">
            <v>7400</v>
          </cell>
        </row>
        <row r="64">
          <cell r="K64">
            <v>112</v>
          </cell>
          <cell r="M64">
            <v>20.200000000000053</v>
          </cell>
          <cell r="Q64">
            <v>3730</v>
          </cell>
          <cell r="T64">
            <v>7460</v>
          </cell>
        </row>
        <row r="65">
          <cell r="K65">
            <v>113</v>
          </cell>
          <cell r="M65">
            <v>20.300000000000054</v>
          </cell>
          <cell r="Q65">
            <v>3760</v>
          </cell>
          <cell r="T65">
            <v>7520</v>
          </cell>
        </row>
        <row r="66">
          <cell r="K66">
            <v>114</v>
          </cell>
          <cell r="M66">
            <v>20.400000000000055</v>
          </cell>
          <cell r="Q66">
            <v>3800</v>
          </cell>
          <cell r="T66">
            <v>7600</v>
          </cell>
        </row>
        <row r="67">
          <cell r="K67">
            <v>115</v>
          </cell>
          <cell r="M67">
            <v>20.500000000000057</v>
          </cell>
          <cell r="Q67">
            <v>3830</v>
          </cell>
          <cell r="T67">
            <v>7660</v>
          </cell>
        </row>
        <row r="68">
          <cell r="K68">
            <v>116</v>
          </cell>
          <cell r="M68">
            <v>20.600000000000058</v>
          </cell>
          <cell r="Q68">
            <v>3860</v>
          </cell>
          <cell r="T68">
            <v>7720</v>
          </cell>
        </row>
        <row r="69">
          <cell r="K69">
            <v>117</v>
          </cell>
          <cell r="M69">
            <v>20.70000000000006</v>
          </cell>
          <cell r="Q69">
            <v>3900</v>
          </cell>
          <cell r="T69">
            <v>7800</v>
          </cell>
        </row>
        <row r="70">
          <cell r="K70">
            <v>118</v>
          </cell>
          <cell r="M70">
            <v>20.800000000000061</v>
          </cell>
          <cell r="Q70">
            <v>3930</v>
          </cell>
          <cell r="T70">
            <v>7860</v>
          </cell>
        </row>
        <row r="71">
          <cell r="K71">
            <v>119</v>
          </cell>
          <cell r="M71">
            <v>20.900000000000063</v>
          </cell>
          <cell r="Q71">
            <v>3960</v>
          </cell>
          <cell r="T71">
            <v>7920</v>
          </cell>
        </row>
        <row r="72">
          <cell r="K72">
            <v>120</v>
          </cell>
          <cell r="M72">
            <v>21.000000000000064</v>
          </cell>
          <cell r="Q72">
            <v>4000</v>
          </cell>
          <cell r="T72">
            <v>8000</v>
          </cell>
        </row>
        <row r="73">
          <cell r="K73">
            <v>121</v>
          </cell>
          <cell r="M73">
            <v>21.100000000000065</v>
          </cell>
          <cell r="Q73">
            <v>4030</v>
          </cell>
          <cell r="T73">
            <v>8060</v>
          </cell>
        </row>
        <row r="74">
          <cell r="K74">
            <v>122</v>
          </cell>
          <cell r="M74">
            <v>21.200000000000067</v>
          </cell>
          <cell r="Q74">
            <v>4060</v>
          </cell>
          <cell r="T74">
            <v>8120</v>
          </cell>
        </row>
        <row r="75">
          <cell r="K75">
            <v>123</v>
          </cell>
          <cell r="M75">
            <v>21.300000000000068</v>
          </cell>
          <cell r="Q75">
            <v>4100</v>
          </cell>
          <cell r="T75">
            <v>8200</v>
          </cell>
        </row>
        <row r="76">
          <cell r="K76">
            <v>124</v>
          </cell>
          <cell r="M76">
            <v>21.40000000000007</v>
          </cell>
          <cell r="Q76">
            <v>4130</v>
          </cell>
          <cell r="T76">
            <v>8260</v>
          </cell>
        </row>
        <row r="77">
          <cell r="K77">
            <v>125</v>
          </cell>
          <cell r="M77">
            <v>21.500000000000071</v>
          </cell>
          <cell r="Q77">
            <v>4160</v>
          </cell>
          <cell r="T77">
            <v>8320</v>
          </cell>
        </row>
        <row r="78">
          <cell r="K78">
            <v>126</v>
          </cell>
          <cell r="M78">
            <v>21.600000000000072</v>
          </cell>
          <cell r="Q78">
            <v>4200</v>
          </cell>
          <cell r="T78">
            <v>8400</v>
          </cell>
        </row>
        <row r="79">
          <cell r="K79">
            <v>127</v>
          </cell>
          <cell r="M79">
            <v>21.700000000000074</v>
          </cell>
          <cell r="Q79">
            <v>4230</v>
          </cell>
          <cell r="T79">
            <v>8460</v>
          </cell>
        </row>
        <row r="80">
          <cell r="K80">
            <v>128</v>
          </cell>
          <cell r="M80">
            <v>21.800000000000075</v>
          </cell>
          <cell r="Q80">
            <v>4260</v>
          </cell>
          <cell r="T80">
            <v>8520</v>
          </cell>
        </row>
        <row r="81">
          <cell r="K81">
            <v>129</v>
          </cell>
          <cell r="M81">
            <v>21.900000000000077</v>
          </cell>
          <cell r="Q81">
            <v>4300</v>
          </cell>
          <cell r="T81">
            <v>8600</v>
          </cell>
        </row>
        <row r="82">
          <cell r="K82">
            <v>130</v>
          </cell>
          <cell r="M82">
            <v>22.000000000000078</v>
          </cell>
          <cell r="Q82">
            <v>4330</v>
          </cell>
          <cell r="T82">
            <v>8660</v>
          </cell>
        </row>
        <row r="83">
          <cell r="K83">
            <v>131</v>
          </cell>
          <cell r="M83">
            <v>22.10000000000008</v>
          </cell>
          <cell r="Q83">
            <v>4360</v>
          </cell>
          <cell r="T83">
            <v>8720</v>
          </cell>
        </row>
        <row r="84">
          <cell r="K84">
            <v>132</v>
          </cell>
          <cell r="M84">
            <v>22.200000000000081</v>
          </cell>
          <cell r="Q84">
            <v>4400</v>
          </cell>
          <cell r="T84">
            <v>8800</v>
          </cell>
        </row>
        <row r="85">
          <cell r="K85">
            <v>133</v>
          </cell>
          <cell r="M85">
            <v>22.300000000000082</v>
          </cell>
          <cell r="Q85">
            <v>4430</v>
          </cell>
          <cell r="T85">
            <v>8860</v>
          </cell>
        </row>
        <row r="86">
          <cell r="K86">
            <v>134</v>
          </cell>
          <cell r="M86">
            <v>22.400000000000084</v>
          </cell>
          <cell r="Q86">
            <v>4460</v>
          </cell>
          <cell r="T86">
            <v>8920</v>
          </cell>
        </row>
        <row r="87">
          <cell r="K87">
            <v>135</v>
          </cell>
          <cell r="M87">
            <v>22.500000000000085</v>
          </cell>
          <cell r="Q87">
            <v>4500</v>
          </cell>
          <cell r="T87">
            <v>9000</v>
          </cell>
        </row>
        <row r="88">
          <cell r="K88">
            <v>136</v>
          </cell>
          <cell r="M88">
            <v>22.600000000000087</v>
          </cell>
          <cell r="Q88">
            <v>4530</v>
          </cell>
          <cell r="T88">
            <v>9060</v>
          </cell>
        </row>
        <row r="89">
          <cell r="K89">
            <v>137</v>
          </cell>
          <cell r="M89">
            <v>22.700000000000088</v>
          </cell>
          <cell r="Q89">
            <v>4560</v>
          </cell>
          <cell r="T89">
            <v>9120</v>
          </cell>
        </row>
        <row r="90">
          <cell r="K90">
            <v>138</v>
          </cell>
          <cell r="M90">
            <v>22.80000000000009</v>
          </cell>
          <cell r="Q90">
            <v>4600</v>
          </cell>
          <cell r="T90">
            <v>9200</v>
          </cell>
        </row>
        <row r="91">
          <cell r="K91">
            <v>139</v>
          </cell>
          <cell r="M91">
            <v>22.900000000000091</v>
          </cell>
          <cell r="Q91">
            <v>4630</v>
          </cell>
          <cell r="T91">
            <v>9260</v>
          </cell>
        </row>
        <row r="92">
          <cell r="K92">
            <v>140</v>
          </cell>
          <cell r="M92">
            <v>23.000000000000092</v>
          </cell>
          <cell r="Q92">
            <v>4660</v>
          </cell>
          <cell r="T92">
            <v>9320</v>
          </cell>
        </row>
        <row r="93">
          <cell r="K93">
            <v>141</v>
          </cell>
          <cell r="M93">
            <v>23.100000000000094</v>
          </cell>
          <cell r="Q93">
            <v>4700</v>
          </cell>
          <cell r="T93">
            <v>9400</v>
          </cell>
        </row>
        <row r="94">
          <cell r="K94">
            <v>142</v>
          </cell>
          <cell r="M94">
            <v>23.200000000000095</v>
          </cell>
          <cell r="Q94">
            <v>4730</v>
          </cell>
          <cell r="T94">
            <v>9460</v>
          </cell>
        </row>
        <row r="95">
          <cell r="K95">
            <v>143</v>
          </cell>
          <cell r="M95">
            <v>23.300000000000097</v>
          </cell>
          <cell r="Q95">
            <v>4760</v>
          </cell>
          <cell r="T95">
            <v>9520</v>
          </cell>
        </row>
        <row r="96">
          <cell r="K96">
            <v>144</v>
          </cell>
          <cell r="M96">
            <v>23.400000000000098</v>
          </cell>
          <cell r="Q96">
            <v>4800</v>
          </cell>
          <cell r="T96">
            <v>9600</v>
          </cell>
        </row>
        <row r="97">
          <cell r="K97">
            <v>145</v>
          </cell>
          <cell r="M97">
            <v>23.500000000000099</v>
          </cell>
          <cell r="Q97">
            <v>4830</v>
          </cell>
          <cell r="T97">
            <v>9660</v>
          </cell>
        </row>
        <row r="98">
          <cell r="K98">
            <v>146</v>
          </cell>
          <cell r="M98">
            <v>23.600000000000101</v>
          </cell>
          <cell r="Q98">
            <v>4860</v>
          </cell>
          <cell r="T98">
            <v>9720</v>
          </cell>
        </row>
        <row r="99">
          <cell r="K99">
            <v>147</v>
          </cell>
          <cell r="M99">
            <v>23.700000000000102</v>
          </cell>
          <cell r="Q99">
            <v>4900</v>
          </cell>
          <cell r="T99">
            <v>9800</v>
          </cell>
        </row>
        <row r="100">
          <cell r="K100">
            <v>148</v>
          </cell>
          <cell r="M100">
            <v>23.800000000000104</v>
          </cell>
          <cell r="Q100">
            <v>4930</v>
          </cell>
          <cell r="T100">
            <v>9860</v>
          </cell>
        </row>
        <row r="101">
          <cell r="K101">
            <v>149</v>
          </cell>
          <cell r="M101">
            <v>23.900000000000105</v>
          </cell>
          <cell r="Q101">
            <v>4960</v>
          </cell>
          <cell r="T101">
            <v>9920</v>
          </cell>
        </row>
        <row r="102">
          <cell r="K102">
            <v>150</v>
          </cell>
          <cell r="M102">
            <v>24.000000000000107</v>
          </cell>
          <cell r="Q102">
            <v>5000</v>
          </cell>
          <cell r="T102">
            <v>10000</v>
          </cell>
        </row>
      </sheetData>
      <sheetData sheetId="3">
        <row r="4">
          <cell r="C4">
            <v>60</v>
          </cell>
          <cell r="D4">
            <v>100</v>
          </cell>
        </row>
        <row r="5">
          <cell r="C5">
            <v>64</v>
          </cell>
          <cell r="D5">
            <v>107</v>
          </cell>
        </row>
        <row r="6">
          <cell r="C6">
            <v>68</v>
          </cell>
          <cell r="D6">
            <v>113</v>
          </cell>
        </row>
        <row r="7">
          <cell r="C7">
            <v>72</v>
          </cell>
          <cell r="D7">
            <v>120</v>
          </cell>
        </row>
        <row r="8">
          <cell r="C8">
            <v>76</v>
          </cell>
          <cell r="D8">
            <v>127</v>
          </cell>
        </row>
        <row r="9">
          <cell r="C9">
            <v>76</v>
          </cell>
          <cell r="D9">
            <v>127</v>
          </cell>
        </row>
        <row r="10">
          <cell r="C10">
            <v>80</v>
          </cell>
          <cell r="D10">
            <v>133</v>
          </cell>
        </row>
        <row r="11">
          <cell r="C11">
            <v>80</v>
          </cell>
          <cell r="D11">
            <v>133</v>
          </cell>
        </row>
        <row r="12">
          <cell r="C12">
            <v>80</v>
          </cell>
          <cell r="D12">
            <v>133</v>
          </cell>
        </row>
        <row r="13">
          <cell r="C13">
            <v>84</v>
          </cell>
          <cell r="D13">
            <v>140</v>
          </cell>
        </row>
        <row r="14">
          <cell r="C14">
            <v>87</v>
          </cell>
          <cell r="D14">
            <v>145</v>
          </cell>
        </row>
        <row r="15">
          <cell r="C15">
            <v>87</v>
          </cell>
          <cell r="D15">
            <v>145</v>
          </cell>
        </row>
        <row r="16">
          <cell r="C16">
            <v>90</v>
          </cell>
          <cell r="D16">
            <v>150</v>
          </cell>
        </row>
        <row r="17">
          <cell r="C17">
            <v>90</v>
          </cell>
          <cell r="D17">
            <v>150</v>
          </cell>
        </row>
        <row r="18">
          <cell r="C18">
            <v>90</v>
          </cell>
          <cell r="D18">
            <v>150</v>
          </cell>
        </row>
        <row r="19">
          <cell r="C19">
            <v>90</v>
          </cell>
          <cell r="D19">
            <v>150</v>
          </cell>
        </row>
        <row r="20">
          <cell r="C20">
            <v>93</v>
          </cell>
          <cell r="D20">
            <v>155</v>
          </cell>
        </row>
        <row r="21">
          <cell r="C21">
            <v>96</v>
          </cell>
          <cell r="D21">
            <v>160</v>
          </cell>
        </row>
        <row r="22">
          <cell r="C22">
            <v>96</v>
          </cell>
          <cell r="D22">
            <v>160</v>
          </cell>
        </row>
        <row r="23">
          <cell r="C23">
            <v>96</v>
          </cell>
          <cell r="D23">
            <v>160</v>
          </cell>
        </row>
        <row r="24">
          <cell r="C24">
            <v>96</v>
          </cell>
          <cell r="D24">
            <v>160</v>
          </cell>
        </row>
        <row r="25">
          <cell r="C25">
            <v>96</v>
          </cell>
          <cell r="D25">
            <v>160</v>
          </cell>
        </row>
        <row r="26">
          <cell r="C26">
            <v>99</v>
          </cell>
          <cell r="D26">
            <v>165</v>
          </cell>
        </row>
        <row r="27">
          <cell r="C27">
            <v>99</v>
          </cell>
          <cell r="D27">
            <v>165</v>
          </cell>
        </row>
        <row r="28">
          <cell r="C28">
            <v>102</v>
          </cell>
          <cell r="D28">
            <v>170</v>
          </cell>
        </row>
        <row r="29">
          <cell r="C29">
            <v>102</v>
          </cell>
          <cell r="D29">
            <v>170</v>
          </cell>
        </row>
        <row r="30">
          <cell r="C30">
            <v>102</v>
          </cell>
          <cell r="D30">
            <v>170</v>
          </cell>
        </row>
        <row r="31">
          <cell r="C31">
            <v>105</v>
          </cell>
          <cell r="D31">
            <v>175</v>
          </cell>
        </row>
        <row r="32">
          <cell r="C32">
            <v>105</v>
          </cell>
          <cell r="D32">
            <v>175</v>
          </cell>
        </row>
        <row r="33">
          <cell r="C33">
            <v>105</v>
          </cell>
          <cell r="D33">
            <v>175</v>
          </cell>
        </row>
        <row r="34">
          <cell r="C34">
            <v>105</v>
          </cell>
          <cell r="D34">
            <v>175</v>
          </cell>
        </row>
        <row r="35">
          <cell r="C35">
            <v>108</v>
          </cell>
          <cell r="D35">
            <v>180</v>
          </cell>
        </row>
        <row r="36">
          <cell r="C36">
            <v>108</v>
          </cell>
          <cell r="D36">
            <v>180</v>
          </cell>
        </row>
        <row r="37">
          <cell r="C37">
            <v>108</v>
          </cell>
          <cell r="D37">
            <v>180</v>
          </cell>
        </row>
        <row r="38">
          <cell r="C38">
            <v>111</v>
          </cell>
          <cell r="D38">
            <v>185</v>
          </cell>
        </row>
        <row r="39">
          <cell r="C39">
            <v>111</v>
          </cell>
          <cell r="D39">
            <v>185</v>
          </cell>
        </row>
        <row r="40">
          <cell r="C40">
            <v>111</v>
          </cell>
          <cell r="D40">
            <v>185</v>
          </cell>
        </row>
        <row r="41">
          <cell r="C41">
            <v>114</v>
          </cell>
          <cell r="D41">
            <v>190</v>
          </cell>
        </row>
        <row r="42">
          <cell r="C42">
            <v>117</v>
          </cell>
          <cell r="D42">
            <v>195</v>
          </cell>
        </row>
        <row r="43">
          <cell r="C43">
            <v>120</v>
          </cell>
          <cell r="D43">
            <v>200</v>
          </cell>
        </row>
        <row r="44">
          <cell r="C44">
            <v>120</v>
          </cell>
          <cell r="D44">
            <v>200</v>
          </cell>
        </row>
        <row r="45">
          <cell r="C45">
            <v>120</v>
          </cell>
          <cell r="D45">
            <v>200</v>
          </cell>
        </row>
        <row r="46">
          <cell r="C46">
            <v>123</v>
          </cell>
          <cell r="D46">
            <v>205</v>
          </cell>
        </row>
        <row r="47">
          <cell r="C47">
            <v>126</v>
          </cell>
          <cell r="D47">
            <v>210</v>
          </cell>
        </row>
        <row r="48">
          <cell r="C48">
            <v>129</v>
          </cell>
          <cell r="D48">
            <v>215</v>
          </cell>
        </row>
        <row r="49">
          <cell r="C49">
            <v>132</v>
          </cell>
          <cell r="D49">
            <v>220</v>
          </cell>
        </row>
        <row r="50">
          <cell r="C50">
            <v>136</v>
          </cell>
          <cell r="D50">
            <v>227</v>
          </cell>
        </row>
        <row r="51">
          <cell r="C51">
            <v>140</v>
          </cell>
          <cell r="D51">
            <v>233</v>
          </cell>
        </row>
        <row r="52">
          <cell r="C52">
            <v>140</v>
          </cell>
          <cell r="D52">
            <v>233</v>
          </cell>
        </row>
        <row r="53">
          <cell r="C53">
            <v>144</v>
          </cell>
          <cell r="D53">
            <v>240</v>
          </cell>
        </row>
        <row r="54">
          <cell r="C54">
            <v>144</v>
          </cell>
          <cell r="D54">
            <v>240</v>
          </cell>
        </row>
        <row r="55">
          <cell r="C55">
            <v>148</v>
          </cell>
          <cell r="D55">
            <v>247</v>
          </cell>
        </row>
        <row r="56">
          <cell r="C56">
            <v>152</v>
          </cell>
          <cell r="D56">
            <v>253</v>
          </cell>
        </row>
        <row r="57">
          <cell r="C57">
            <v>152</v>
          </cell>
          <cell r="D57">
            <v>253</v>
          </cell>
        </row>
        <row r="58">
          <cell r="C58">
            <v>152</v>
          </cell>
          <cell r="D58">
            <v>253</v>
          </cell>
        </row>
        <row r="59">
          <cell r="C59">
            <v>156</v>
          </cell>
          <cell r="D59">
            <v>260</v>
          </cell>
        </row>
        <row r="60">
          <cell r="C60">
            <v>160</v>
          </cell>
          <cell r="D60">
            <v>267</v>
          </cell>
        </row>
        <row r="61">
          <cell r="C61">
            <v>164</v>
          </cell>
          <cell r="D61">
            <v>273</v>
          </cell>
        </row>
        <row r="62">
          <cell r="C62">
            <v>168</v>
          </cell>
          <cell r="D62">
            <v>280</v>
          </cell>
        </row>
        <row r="63">
          <cell r="C63">
            <v>172</v>
          </cell>
          <cell r="D63">
            <v>287</v>
          </cell>
        </row>
        <row r="64">
          <cell r="C64">
            <v>176</v>
          </cell>
          <cell r="D64">
            <v>293</v>
          </cell>
        </row>
        <row r="65">
          <cell r="C65">
            <v>176</v>
          </cell>
          <cell r="D65">
            <v>293</v>
          </cell>
        </row>
        <row r="66">
          <cell r="C66">
            <v>176</v>
          </cell>
          <cell r="D66">
            <v>293</v>
          </cell>
        </row>
        <row r="67">
          <cell r="C67">
            <v>180</v>
          </cell>
          <cell r="D67">
            <v>300</v>
          </cell>
        </row>
        <row r="68">
          <cell r="C68">
            <v>180</v>
          </cell>
          <cell r="D68">
            <v>300</v>
          </cell>
        </row>
        <row r="69">
          <cell r="C69">
            <v>186</v>
          </cell>
          <cell r="D69">
            <v>310</v>
          </cell>
        </row>
        <row r="70">
          <cell r="C70">
            <v>186</v>
          </cell>
          <cell r="D70">
            <v>310</v>
          </cell>
        </row>
        <row r="71">
          <cell r="C71">
            <v>192</v>
          </cell>
          <cell r="D71">
            <v>320</v>
          </cell>
        </row>
        <row r="72">
          <cell r="C72">
            <v>195</v>
          </cell>
          <cell r="D72">
            <v>325</v>
          </cell>
        </row>
        <row r="73">
          <cell r="C73">
            <v>198</v>
          </cell>
          <cell r="D73">
            <v>330</v>
          </cell>
        </row>
        <row r="74">
          <cell r="C74">
            <v>201</v>
          </cell>
          <cell r="D74">
            <v>335</v>
          </cell>
        </row>
        <row r="75">
          <cell r="C75">
            <v>204</v>
          </cell>
          <cell r="D75">
            <v>340</v>
          </cell>
        </row>
        <row r="76">
          <cell r="C76">
            <v>207</v>
          </cell>
          <cell r="D76">
            <v>345</v>
          </cell>
        </row>
        <row r="77">
          <cell r="C77">
            <v>210</v>
          </cell>
          <cell r="D77">
            <v>350</v>
          </cell>
        </row>
        <row r="78">
          <cell r="C78">
            <v>213</v>
          </cell>
          <cell r="D78">
            <v>355</v>
          </cell>
        </row>
        <row r="79">
          <cell r="C79">
            <v>216</v>
          </cell>
          <cell r="D79">
            <v>360</v>
          </cell>
        </row>
        <row r="80">
          <cell r="C80">
            <v>220</v>
          </cell>
          <cell r="D80">
            <v>367</v>
          </cell>
        </row>
        <row r="81">
          <cell r="C81">
            <v>224</v>
          </cell>
          <cell r="D81">
            <v>373</v>
          </cell>
        </row>
        <row r="82">
          <cell r="C82">
            <v>228</v>
          </cell>
          <cell r="D82">
            <v>380</v>
          </cell>
        </row>
        <row r="83">
          <cell r="C83">
            <v>228</v>
          </cell>
          <cell r="D83">
            <v>380</v>
          </cell>
        </row>
        <row r="84">
          <cell r="C84">
            <v>228</v>
          </cell>
          <cell r="D84">
            <v>380</v>
          </cell>
        </row>
        <row r="85">
          <cell r="C85">
            <v>228</v>
          </cell>
          <cell r="D85">
            <v>380</v>
          </cell>
        </row>
        <row r="86">
          <cell r="C86">
            <v>228</v>
          </cell>
          <cell r="D86">
            <v>380</v>
          </cell>
        </row>
        <row r="87">
          <cell r="C87">
            <v>228</v>
          </cell>
          <cell r="D87">
            <v>380</v>
          </cell>
        </row>
        <row r="88">
          <cell r="C88">
            <v>228</v>
          </cell>
          <cell r="D88">
            <v>380</v>
          </cell>
        </row>
        <row r="89">
          <cell r="C89">
            <v>228</v>
          </cell>
          <cell r="D89">
            <v>380</v>
          </cell>
        </row>
        <row r="90">
          <cell r="C90">
            <v>228</v>
          </cell>
          <cell r="D90">
            <v>380</v>
          </cell>
        </row>
        <row r="91">
          <cell r="C91">
            <v>228</v>
          </cell>
          <cell r="D91">
            <v>380</v>
          </cell>
        </row>
        <row r="92">
          <cell r="C92">
            <v>228</v>
          </cell>
          <cell r="D92">
            <v>380</v>
          </cell>
        </row>
        <row r="93">
          <cell r="C93">
            <v>228</v>
          </cell>
          <cell r="D93">
            <v>380</v>
          </cell>
        </row>
        <row r="94">
          <cell r="C94">
            <v>228</v>
          </cell>
          <cell r="D94">
            <v>380</v>
          </cell>
        </row>
        <row r="95">
          <cell r="C95">
            <v>228</v>
          </cell>
          <cell r="D95">
            <v>380</v>
          </cell>
        </row>
        <row r="96">
          <cell r="C96">
            <v>228</v>
          </cell>
          <cell r="D96">
            <v>380</v>
          </cell>
        </row>
        <row r="97">
          <cell r="C97">
            <v>228</v>
          </cell>
          <cell r="D97">
            <v>380</v>
          </cell>
        </row>
        <row r="98">
          <cell r="C98">
            <v>228</v>
          </cell>
          <cell r="D98">
            <v>380</v>
          </cell>
        </row>
        <row r="99">
          <cell r="C99">
            <v>228</v>
          </cell>
          <cell r="D99">
            <v>380</v>
          </cell>
        </row>
        <row r="100">
          <cell r="C100">
            <v>228</v>
          </cell>
          <cell r="D100">
            <v>380</v>
          </cell>
        </row>
        <row r="101">
          <cell r="C101">
            <v>228</v>
          </cell>
          <cell r="D101">
            <v>380</v>
          </cell>
        </row>
        <row r="102">
          <cell r="C102">
            <v>228</v>
          </cell>
          <cell r="D102">
            <v>380</v>
          </cell>
        </row>
        <row r="103">
          <cell r="C103">
            <v>228</v>
          </cell>
          <cell r="D103">
            <v>380</v>
          </cell>
        </row>
      </sheetData>
      <sheetData sheetId="4">
        <row r="4">
          <cell r="BA4">
            <v>0.17241379310344829</v>
          </cell>
          <cell r="CB4">
            <v>0.19999333355554816</v>
          </cell>
          <cell r="CC4">
            <v>4.5454545454545456E-2</v>
          </cell>
          <cell r="CD4">
            <v>0</v>
          </cell>
          <cell r="CE4">
            <v>4.5454545454545456E-2</v>
          </cell>
          <cell r="CF4">
            <v>9.0909090909090905E-3</v>
          </cell>
          <cell r="CG4">
            <v>0</v>
          </cell>
          <cell r="CH4">
            <v>3.125E-2</v>
          </cell>
          <cell r="CI4">
            <v>0</v>
          </cell>
          <cell r="CJ4">
            <v>1.8750000000000003E-2</v>
          </cell>
          <cell r="CK4">
            <v>3.1250000000000002E-3</v>
          </cell>
          <cell r="CL4">
            <v>0</v>
          </cell>
        </row>
        <row r="5">
          <cell r="AU5">
            <v>0.17543859649122806</v>
          </cell>
          <cell r="CB5">
            <v>0.19999333355554816</v>
          </cell>
          <cell r="CC5">
            <v>4.5454545454545456E-2</v>
          </cell>
          <cell r="CD5">
            <v>0</v>
          </cell>
          <cell r="CE5">
            <v>4.5454545454545456E-2</v>
          </cell>
          <cell r="CF5">
            <v>9.0909090909090905E-3</v>
          </cell>
          <cell r="CG5">
            <v>0</v>
          </cell>
          <cell r="CH5">
            <v>3.125E-2</v>
          </cell>
          <cell r="CI5">
            <v>0</v>
          </cell>
          <cell r="CJ5">
            <v>1.8750000000000003E-2</v>
          </cell>
          <cell r="CK5">
            <v>3.1250000000000002E-3</v>
          </cell>
          <cell r="CL5">
            <v>0</v>
          </cell>
        </row>
        <row r="6">
          <cell r="BA6">
            <v>0.17241379310344829</v>
          </cell>
          <cell r="CB6">
            <v>0.10169491525423728</v>
          </cell>
          <cell r="CC6">
            <v>3.5714285714285712E-2</v>
          </cell>
          <cell r="CD6">
            <v>0</v>
          </cell>
          <cell r="CE6">
            <v>3.5714285714285712E-2</v>
          </cell>
          <cell r="CF6">
            <v>7.1428571428571418E-3</v>
          </cell>
          <cell r="CG6">
            <v>0</v>
          </cell>
          <cell r="CH6">
            <v>2.0408163265306124E-2</v>
          </cell>
          <cell r="CI6">
            <v>0</v>
          </cell>
          <cell r="CJ6">
            <v>1.2244897959183675E-2</v>
          </cell>
          <cell r="CK6">
            <v>2.040816326530612E-3</v>
          </cell>
          <cell r="CL6">
            <v>0</v>
          </cell>
        </row>
        <row r="7">
          <cell r="AU7">
            <v>0.17543859649122806</v>
          </cell>
          <cell r="CB7">
            <v>0.10169491525423728</v>
          </cell>
          <cell r="CC7">
            <v>3.5714285714285712E-2</v>
          </cell>
          <cell r="CD7">
            <v>0</v>
          </cell>
          <cell r="CE7">
            <v>3.5714285714285712E-2</v>
          </cell>
          <cell r="CF7">
            <v>7.1428571428571418E-3</v>
          </cell>
          <cell r="CG7">
            <v>0</v>
          </cell>
          <cell r="CH7">
            <v>2.0408163265306124E-2</v>
          </cell>
          <cell r="CI7">
            <v>0</v>
          </cell>
          <cell r="CJ7">
            <v>1.2244897959183675E-2</v>
          </cell>
          <cell r="CK7">
            <v>2.040816326530612E-3</v>
          </cell>
          <cell r="CL7">
            <v>0</v>
          </cell>
        </row>
        <row r="8">
          <cell r="CB8">
            <v>0.10169491525423728</v>
          </cell>
          <cell r="CC8">
            <v>3.5714285714285712E-2</v>
          </cell>
          <cell r="CD8">
            <v>0</v>
          </cell>
          <cell r="CE8">
            <v>3.5714285714285712E-2</v>
          </cell>
          <cell r="CF8">
            <v>7.1428571428571418E-3</v>
          </cell>
          <cell r="CG8">
            <v>0</v>
          </cell>
          <cell r="CH8">
            <v>2.0408163265306124E-2</v>
          </cell>
          <cell r="CI8">
            <v>0</v>
          </cell>
          <cell r="CJ8">
            <v>1.2244897959183675E-2</v>
          </cell>
          <cell r="CK8">
            <v>2.040816326530612E-3</v>
          </cell>
          <cell r="CL8">
            <v>0</v>
          </cell>
        </row>
        <row r="9">
          <cell r="CB9">
            <v>0.10344827586206896</v>
          </cell>
          <cell r="CC9">
            <v>0</v>
          </cell>
          <cell r="CD9">
            <v>5.263157894736842E-3</v>
          </cell>
          <cell r="CE9">
            <v>2.6315789473684209E-2</v>
          </cell>
          <cell r="CF9">
            <v>5.263157894736842E-3</v>
          </cell>
          <cell r="CG9">
            <v>5.263157894736842E-3</v>
          </cell>
          <cell r="CH9">
            <v>3.4782608695652175E-3</v>
          </cell>
          <cell r="CI9">
            <v>8.6956521739130438E-4</v>
          </cell>
          <cell r="CJ9">
            <v>1.0434782608695653E-2</v>
          </cell>
          <cell r="CK9">
            <v>3.4782608695652175E-3</v>
          </cell>
          <cell r="CL9">
            <v>0</v>
          </cell>
        </row>
        <row r="10">
          <cell r="CB10">
            <v>0.10344827586206896</v>
          </cell>
          <cell r="CC10">
            <v>0</v>
          </cell>
          <cell r="CD10">
            <v>5.263157894736842E-3</v>
          </cell>
          <cell r="CE10">
            <v>2.6315789473684209E-2</v>
          </cell>
          <cell r="CF10">
            <v>5.263157894736842E-3</v>
          </cell>
          <cell r="CG10">
            <v>5.263157894736842E-3</v>
          </cell>
          <cell r="CH10">
            <v>3.4782608695652175E-3</v>
          </cell>
          <cell r="CI10">
            <v>8.6956521739130438E-4</v>
          </cell>
          <cell r="CJ10">
            <v>1.0434782608695653E-2</v>
          </cell>
          <cell r="CK10">
            <v>3.4782608695652175E-3</v>
          </cell>
          <cell r="CL10">
            <v>0</v>
          </cell>
        </row>
        <row r="11">
          <cell r="CB11">
            <v>0.10344827586206896</v>
          </cell>
          <cell r="CC11">
            <v>0</v>
          </cell>
          <cell r="CD11">
            <v>5.263157894736842E-3</v>
          </cell>
          <cell r="CE11">
            <v>2.6315789473684209E-2</v>
          </cell>
          <cell r="CF11">
            <v>5.263157894736842E-3</v>
          </cell>
          <cell r="CG11">
            <v>5.263157894736842E-3</v>
          </cell>
          <cell r="CH11">
            <v>3.4782608695652175E-3</v>
          </cell>
          <cell r="CI11">
            <v>8.6956521739130438E-4</v>
          </cell>
          <cell r="CJ11">
            <v>1.0434782608695653E-2</v>
          </cell>
          <cell r="CK11">
            <v>3.4782608695652175E-3</v>
          </cell>
          <cell r="CL11">
            <v>0</v>
          </cell>
        </row>
        <row r="12">
          <cell r="CB12">
            <v>0.10344827586206896</v>
          </cell>
          <cell r="CC12">
            <v>0</v>
          </cell>
          <cell r="CD12">
            <v>5.263157894736842E-3</v>
          </cell>
          <cell r="CE12">
            <v>2.6315789473684209E-2</v>
          </cell>
          <cell r="CF12">
            <v>5.263157894736842E-3</v>
          </cell>
          <cell r="CG12">
            <v>5.263157894736842E-3</v>
          </cell>
          <cell r="CH12">
            <v>3.4782608695652175E-3</v>
          </cell>
          <cell r="CI12">
            <v>8.6956521739130438E-4</v>
          </cell>
          <cell r="CJ12">
            <v>1.0434782608695653E-2</v>
          </cell>
          <cell r="CK12">
            <v>3.4782608695652175E-3</v>
          </cell>
          <cell r="CL12">
            <v>0</v>
          </cell>
        </row>
        <row r="13">
          <cell r="CB13">
            <v>0.10344827586206896</v>
          </cell>
          <cell r="CC13">
            <v>0</v>
          </cell>
          <cell r="CD13">
            <v>5.263157894736842E-3</v>
          </cell>
          <cell r="CE13">
            <v>2.6315789473684209E-2</v>
          </cell>
          <cell r="CF13">
            <v>5.263157894736842E-3</v>
          </cell>
          <cell r="CG13">
            <v>5.263157894736842E-3</v>
          </cell>
          <cell r="CH13">
            <v>3.4782608695652175E-3</v>
          </cell>
          <cell r="CI13">
            <v>8.6956521739130438E-4</v>
          </cell>
          <cell r="CJ13">
            <v>1.0434782608695653E-2</v>
          </cell>
          <cell r="CK13">
            <v>3.4782608695652175E-3</v>
          </cell>
          <cell r="CL13">
            <v>0</v>
          </cell>
        </row>
        <row r="14">
          <cell r="CB14">
            <v>0.10344827586206896</v>
          </cell>
          <cell r="CC14">
            <v>0</v>
          </cell>
          <cell r="CD14">
            <v>5.263157894736842E-3</v>
          </cell>
          <cell r="CE14">
            <v>2.6315789473684209E-2</v>
          </cell>
          <cell r="CF14">
            <v>5.263157894736842E-3</v>
          </cell>
          <cell r="CG14">
            <v>5.263157894736842E-3</v>
          </cell>
          <cell r="CH14">
            <v>3.4782608695652175E-3</v>
          </cell>
          <cell r="CI14">
            <v>8.6956521739130438E-4</v>
          </cell>
          <cell r="CJ14">
            <v>1.0434782608695653E-2</v>
          </cell>
          <cell r="CK14">
            <v>3.4782608695652175E-3</v>
          </cell>
          <cell r="CL14">
            <v>0</v>
          </cell>
        </row>
        <row r="15">
          <cell r="CB15">
            <v>0.10344827586206896</v>
          </cell>
          <cell r="CC15">
            <v>0</v>
          </cell>
          <cell r="CD15">
            <v>5.263157894736842E-3</v>
          </cell>
          <cell r="CE15">
            <v>2.6315789473684209E-2</v>
          </cell>
          <cell r="CF15">
            <v>5.263157894736842E-3</v>
          </cell>
          <cell r="CG15">
            <v>5.263157894736842E-3</v>
          </cell>
          <cell r="CH15">
            <v>3.4782608695652175E-3</v>
          </cell>
          <cell r="CI15">
            <v>8.6956521739130438E-4</v>
          </cell>
          <cell r="CJ15">
            <v>1.0434782608695653E-2</v>
          </cell>
          <cell r="CK15">
            <v>3.4782608695652175E-3</v>
          </cell>
          <cell r="CL15">
            <v>0</v>
          </cell>
        </row>
        <row r="16">
          <cell r="CB16">
            <v>0.10344827586206896</v>
          </cell>
          <cell r="CC16">
            <v>0</v>
          </cell>
          <cell r="CD16">
            <v>5.263157894736842E-3</v>
          </cell>
          <cell r="CE16">
            <v>2.6315789473684209E-2</v>
          </cell>
          <cell r="CF16">
            <v>5.263157894736842E-3</v>
          </cell>
          <cell r="CG16">
            <v>5.263157894736842E-3</v>
          </cell>
          <cell r="CH16">
            <v>3.4782608695652175E-3</v>
          </cell>
          <cell r="CI16">
            <v>8.6956521739130438E-4</v>
          </cell>
          <cell r="CJ16">
            <v>1.0434782608695653E-2</v>
          </cell>
          <cell r="CK16">
            <v>3.4782608695652175E-3</v>
          </cell>
          <cell r="CL16">
            <v>0</v>
          </cell>
        </row>
        <row r="17">
          <cell r="CB17">
            <v>0.10344827586206896</v>
          </cell>
          <cell r="CC17">
            <v>0</v>
          </cell>
          <cell r="CD17">
            <v>5.263157894736842E-3</v>
          </cell>
          <cell r="CE17">
            <v>2.6315789473684209E-2</v>
          </cell>
          <cell r="CF17">
            <v>5.263157894736842E-3</v>
          </cell>
          <cell r="CG17">
            <v>5.263157894736842E-3</v>
          </cell>
          <cell r="CH17">
            <v>3.4782608695652175E-3</v>
          </cell>
          <cell r="CI17">
            <v>8.6956521739130438E-4</v>
          </cell>
          <cell r="CJ17">
            <v>1.0434782608695653E-2</v>
          </cell>
          <cell r="CK17">
            <v>3.4782608695652175E-3</v>
          </cell>
          <cell r="CL17">
            <v>0</v>
          </cell>
        </row>
        <row r="18">
          <cell r="CB18">
            <v>0.10344827586206896</v>
          </cell>
          <cell r="CC18">
            <v>0</v>
          </cell>
          <cell r="CD18">
            <v>5.263157894736842E-3</v>
          </cell>
          <cell r="CE18">
            <v>2.6315789473684209E-2</v>
          </cell>
          <cell r="CF18">
            <v>5.263157894736842E-3</v>
          </cell>
          <cell r="CG18">
            <v>5.263157894736842E-3</v>
          </cell>
          <cell r="CH18">
            <v>3.4782608695652175E-3</v>
          </cell>
          <cell r="CI18">
            <v>8.6956521739130438E-4</v>
          </cell>
          <cell r="CJ18">
            <v>1.0434782608695653E-2</v>
          </cell>
          <cell r="CK18">
            <v>3.4782608695652175E-3</v>
          </cell>
          <cell r="CL1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B15">
            <v>185.7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竞技场"/>
      <sheetName val="商店"/>
    </sheetNames>
    <sheetDataSet>
      <sheetData sheetId="0">
        <row r="25">
          <cell r="C25">
            <v>5000</v>
          </cell>
        </row>
        <row r="26">
          <cell r="C26">
            <v>10000</v>
          </cell>
        </row>
        <row r="28">
          <cell r="C28">
            <v>5000</v>
          </cell>
        </row>
        <row r="29">
          <cell r="C29">
            <v>10000</v>
          </cell>
        </row>
        <row r="30">
          <cell r="C30">
            <v>20000</v>
          </cell>
        </row>
        <row r="33">
          <cell r="C33">
            <v>5000</v>
          </cell>
        </row>
        <row r="34">
          <cell r="C34">
            <v>10000</v>
          </cell>
        </row>
        <row r="35">
          <cell r="C35">
            <v>20000</v>
          </cell>
        </row>
        <row r="36">
          <cell r="C36">
            <v>30000</v>
          </cell>
        </row>
        <row r="37">
          <cell r="C37">
            <v>50000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02"/>
  <sheetViews>
    <sheetView tabSelected="1" topLeftCell="K1" workbookViewId="0">
      <selection activeCell="O24" sqref="O24"/>
    </sheetView>
  </sheetViews>
  <sheetFormatPr defaultRowHeight="12.75" x14ac:dyDescent="0.2"/>
  <cols>
    <col min="1" max="2" width="9" style="5"/>
    <col min="3" max="3" width="7.375" style="5" customWidth="1"/>
    <col min="4" max="4" width="7.875" style="5" customWidth="1"/>
    <col min="5" max="5" width="7.125" style="5" customWidth="1"/>
    <col min="6" max="6" width="9" style="4"/>
    <col min="7" max="24" width="9" style="5"/>
    <col min="25" max="25" width="9" style="4"/>
    <col min="26" max="26" width="9" style="5"/>
    <col min="27" max="29" width="9" style="4"/>
    <col min="30" max="30" width="9" style="5"/>
    <col min="31" max="16384" width="9" style="4"/>
  </cols>
  <sheetData>
    <row r="1" spans="1:31" x14ac:dyDescent="0.2">
      <c r="K1" s="9" t="s">
        <v>2</v>
      </c>
      <c r="L1" s="10"/>
      <c r="M1" s="10" t="s">
        <v>13</v>
      </c>
      <c r="N1" s="10"/>
      <c r="O1" s="10" t="s">
        <v>101</v>
      </c>
      <c r="P1" s="10"/>
      <c r="Q1" s="10" t="s">
        <v>15</v>
      </c>
      <c r="R1" s="10"/>
      <c r="S1" s="10" t="s">
        <v>16</v>
      </c>
      <c r="T1" s="10"/>
      <c r="U1" s="10" t="s">
        <v>24</v>
      </c>
      <c r="V1" s="10"/>
      <c r="W1" s="10" t="s">
        <v>102</v>
      </c>
      <c r="X1" s="10"/>
      <c r="Y1" s="11" t="s">
        <v>25</v>
      </c>
      <c r="Z1" s="11" t="s">
        <v>38</v>
      </c>
      <c r="AA1" s="11" t="s">
        <v>103</v>
      </c>
      <c r="AB1" s="11" t="s">
        <v>108</v>
      </c>
      <c r="AC1" s="16" t="s">
        <v>104</v>
      </c>
      <c r="AD1" s="18" t="s">
        <v>104</v>
      </c>
      <c r="AE1" s="12" t="s">
        <v>104</v>
      </c>
    </row>
    <row r="2" spans="1:31" ht="13.5" thickBot="1" x14ac:dyDescent="0.25">
      <c r="G2" s="5" t="s">
        <v>0</v>
      </c>
      <c r="H2" s="5" t="s">
        <v>4</v>
      </c>
      <c r="I2" s="5" t="s">
        <v>5</v>
      </c>
      <c r="J2" s="5" t="s">
        <v>111</v>
      </c>
      <c r="K2" s="13" t="s">
        <v>3</v>
      </c>
      <c r="L2" s="14" t="s">
        <v>1</v>
      </c>
      <c r="M2" s="14" t="s">
        <v>3</v>
      </c>
      <c r="N2" s="14" t="s">
        <v>1</v>
      </c>
      <c r="O2" s="14" t="s">
        <v>19</v>
      </c>
      <c r="P2" s="14" t="s">
        <v>20</v>
      </c>
      <c r="Q2" s="14" t="s">
        <v>19</v>
      </c>
      <c r="R2" s="14" t="s">
        <v>20</v>
      </c>
      <c r="S2" s="14" t="s">
        <v>19</v>
      </c>
      <c r="T2" s="14" t="s">
        <v>20</v>
      </c>
      <c r="U2" s="14" t="s">
        <v>3</v>
      </c>
      <c r="V2" s="14" t="s">
        <v>1</v>
      </c>
      <c r="W2" s="14" t="s">
        <v>19</v>
      </c>
      <c r="X2" s="14" t="s">
        <v>20</v>
      </c>
      <c r="Y2" s="14" t="s">
        <v>19</v>
      </c>
      <c r="Z2" s="14" t="s">
        <v>19</v>
      </c>
      <c r="AA2" s="14" t="s">
        <v>19</v>
      </c>
      <c r="AB2" s="14" t="s">
        <v>19</v>
      </c>
      <c r="AC2" s="17" t="s">
        <v>19</v>
      </c>
      <c r="AD2" s="13" t="s">
        <v>20</v>
      </c>
      <c r="AE2" s="15" t="s">
        <v>112</v>
      </c>
    </row>
    <row r="3" spans="1:31" x14ac:dyDescent="0.2">
      <c r="A3" s="5" t="s">
        <v>2</v>
      </c>
      <c r="G3" s="3">
        <v>1</v>
      </c>
      <c r="H3" s="3">
        <f>[1]怪物产出!$D4</f>
        <v>100</v>
      </c>
      <c r="I3" s="3">
        <f>[1]怪物产出!$C4</f>
        <v>60</v>
      </c>
      <c r="J3" s="3">
        <f>[1]价值设定!$M3</f>
        <v>14.1</v>
      </c>
      <c r="K3" s="5">
        <f>INT(H3*$C$12/$B$4)</f>
        <v>87</v>
      </c>
      <c r="L3" s="5">
        <f>INT(I3*$C$12*5*1.5/$B$4)</f>
        <v>393</v>
      </c>
      <c r="M3" s="5">
        <f>INT(H3*$B$22/$B$21)</f>
        <v>33</v>
      </c>
      <c r="N3" s="5">
        <f>INT(I3*5*$B$22/$B$21)</f>
        <v>100</v>
      </c>
      <c r="O3" s="8">
        <f>K3*$B$27+M3*$B$26</f>
        <v>19584</v>
      </c>
      <c r="P3" s="8">
        <f>L3*$B$27+N3*$B$26</f>
        <v>87288</v>
      </c>
      <c r="Q3" s="5">
        <f>[1]价值设定!$K3*10</f>
        <v>510</v>
      </c>
      <c r="R3" s="5">
        <f>[1]价值设定!$Q3</f>
        <v>1700</v>
      </c>
      <c r="S3" s="5">
        <f>[1]价值设定!$K3*20</f>
        <v>1020</v>
      </c>
      <c r="T3" s="5">
        <f>[1]价值设定!$T3</f>
        <v>3400</v>
      </c>
      <c r="U3" s="5">
        <f>INT(Q3*$C$15*$D$15+S3*$C$16*$D$16)</f>
        <v>35</v>
      </c>
      <c r="V3" s="5">
        <f>INT(R3*$C$15*$E$15+T3*$C$16*$E$16)</f>
        <v>118</v>
      </c>
      <c r="W3" s="8">
        <f>U3*$B$27</f>
        <v>7560</v>
      </c>
      <c r="X3" s="8">
        <f>V3*$B$27</f>
        <v>25488</v>
      </c>
      <c r="Y3" s="8">
        <v>5000</v>
      </c>
      <c r="Z3" s="8">
        <f>$B$30*$B$31</f>
        <v>7428</v>
      </c>
      <c r="AA3" s="8">
        <f>$B$35*$B$36</f>
        <v>14400</v>
      </c>
      <c r="AB3" s="8">
        <f>$B$40</f>
        <v>11785</v>
      </c>
      <c r="AC3" s="8">
        <f>SUM(O3,W3,Y3,Z3,AA3,AB3)</f>
        <v>65757</v>
      </c>
      <c r="AD3" s="8">
        <f>P3+X3</f>
        <v>112776</v>
      </c>
      <c r="AE3" s="8">
        <f>INT(SUM($D$9:$D$11)*J3/12*$B$27)</f>
        <v>4441</v>
      </c>
    </row>
    <row r="4" spans="1:31" x14ac:dyDescent="0.2">
      <c r="A4" s="5" t="s">
        <v>6</v>
      </c>
      <c r="B4" s="5">
        <v>12</v>
      </c>
      <c r="G4" s="5">
        <v>2</v>
      </c>
      <c r="H4" s="3">
        <f>[1]怪物产出!$D5</f>
        <v>107</v>
      </c>
      <c r="I4" s="3">
        <f>[1]怪物产出!$C5</f>
        <v>64</v>
      </c>
      <c r="J4" s="3">
        <f>[1]价值设定!$M4</f>
        <v>14.2</v>
      </c>
      <c r="K4" s="5">
        <f>INT(H4*$C$12/$B$4)</f>
        <v>93</v>
      </c>
      <c r="L4" s="5">
        <f>INT(I4*$C$12*5*1.5/$B$4)</f>
        <v>420</v>
      </c>
      <c r="M4" s="5">
        <f>INT(H4*$B$22/$B$21)</f>
        <v>35</v>
      </c>
      <c r="N4" s="5">
        <f>INT(I4*5*$B$22/$B$21)</f>
        <v>106</v>
      </c>
      <c r="O4" s="7">
        <f t="shared" ref="O4:O67" si="0">K4*$B$27+M4*$B$26</f>
        <v>20928</v>
      </c>
      <c r="P4" s="7">
        <f t="shared" ref="P4:P67" si="1">L4*$B$27+N4*$B$26</f>
        <v>93264</v>
      </c>
      <c r="Q4" s="5">
        <f>[1]价值设定!$K4*10</f>
        <v>520</v>
      </c>
      <c r="R4" s="5">
        <f>[1]价值设定!$Q4</f>
        <v>1730</v>
      </c>
      <c r="S4" s="5">
        <f>[1]价值设定!$K4*20</f>
        <v>1040</v>
      </c>
      <c r="T4" s="5">
        <f>[1]价值设定!$T4</f>
        <v>3460</v>
      </c>
      <c r="U4" s="5">
        <f t="shared" ref="U4:U67" si="2">INT(Q4*$C$15*$D$15+S4*$C$16*$D$16)</f>
        <v>36</v>
      </c>
      <c r="V4" s="5">
        <f t="shared" ref="V4:V67" si="3">INT(R4*$C$15*$E$15+T4*$C$16*$E$16)</f>
        <v>120</v>
      </c>
      <c r="W4" s="7">
        <f t="shared" ref="W4:W67" si="4">U4*$B$27</f>
        <v>7776</v>
      </c>
      <c r="X4" s="7">
        <f t="shared" ref="X4:X67" si="5">V4*$B$27</f>
        <v>25920</v>
      </c>
      <c r="Y4" s="7">
        <v>5000</v>
      </c>
      <c r="Z4" s="7">
        <f t="shared" ref="Z4:Z67" si="6">$B$30*$B$31</f>
        <v>7428</v>
      </c>
      <c r="AA4" s="7">
        <f t="shared" ref="AA4:AA67" si="7">$B$35*$B$36</f>
        <v>14400</v>
      </c>
      <c r="AB4" s="7">
        <f t="shared" ref="AB4:AB67" si="8">$B$40</f>
        <v>11785</v>
      </c>
      <c r="AC4" s="7">
        <f t="shared" ref="AC4:AC67" si="9">SUM(O4,W4,Y4,Z4,AA4,AB4)</f>
        <v>67317</v>
      </c>
      <c r="AD4" s="7">
        <f t="shared" ref="AD4:AD67" si="10">P4+X4</f>
        <v>119184</v>
      </c>
      <c r="AE4" s="7">
        <f t="shared" ref="AE4:AE67" si="11">INT(SUM($D$9:$D$11)*J4/12*$B$27)</f>
        <v>4473</v>
      </c>
    </row>
    <row r="5" spans="1:31" x14ac:dyDescent="0.2">
      <c r="G5" s="5">
        <v>3</v>
      </c>
      <c r="H5" s="3">
        <f>[1]怪物产出!$D6</f>
        <v>113</v>
      </c>
      <c r="I5" s="3">
        <f>[1]怪物产出!$C6</f>
        <v>68</v>
      </c>
      <c r="J5" s="3">
        <f>[1]价值设定!$M5</f>
        <v>14.299999999999999</v>
      </c>
      <c r="K5" s="5">
        <f>INT(H5*$C$12/$B$4)</f>
        <v>98</v>
      </c>
      <c r="L5" s="5">
        <f>INT(I5*$C$12*5*1.5/$B$4)</f>
        <v>446</v>
      </c>
      <c r="M5" s="5">
        <f>INT(H5*$B$22/$B$21)</f>
        <v>37</v>
      </c>
      <c r="N5" s="5">
        <f>INT(I5*5*$B$22/$B$21)</f>
        <v>113</v>
      </c>
      <c r="O5" s="7">
        <f t="shared" si="0"/>
        <v>22056</v>
      </c>
      <c r="P5" s="7">
        <f t="shared" si="1"/>
        <v>99048</v>
      </c>
      <c r="Q5" s="5">
        <f>[1]价值设定!$K5*10</f>
        <v>530</v>
      </c>
      <c r="R5" s="5">
        <f>[1]价值设定!$Q5</f>
        <v>1760</v>
      </c>
      <c r="S5" s="5">
        <f>[1]价值设定!$K5*20</f>
        <v>1060</v>
      </c>
      <c r="T5" s="5">
        <f>[1]价值设定!$T5</f>
        <v>3520</v>
      </c>
      <c r="U5" s="5">
        <f t="shared" si="2"/>
        <v>36</v>
      </c>
      <c r="V5" s="5">
        <f t="shared" si="3"/>
        <v>122</v>
      </c>
      <c r="W5" s="7">
        <f t="shared" si="4"/>
        <v>7776</v>
      </c>
      <c r="X5" s="7">
        <f t="shared" si="5"/>
        <v>26352</v>
      </c>
      <c r="Y5" s="7">
        <v>5000</v>
      </c>
      <c r="Z5" s="7">
        <f t="shared" si="6"/>
        <v>7428</v>
      </c>
      <c r="AA5" s="7">
        <f t="shared" si="7"/>
        <v>14400</v>
      </c>
      <c r="AB5" s="7">
        <f t="shared" si="8"/>
        <v>11785</v>
      </c>
      <c r="AC5" s="7">
        <f t="shared" si="9"/>
        <v>68445</v>
      </c>
      <c r="AD5" s="7">
        <f t="shared" si="10"/>
        <v>125400</v>
      </c>
      <c r="AE5" s="7">
        <f t="shared" si="11"/>
        <v>4504</v>
      </c>
    </row>
    <row r="6" spans="1:31" x14ac:dyDescent="0.2">
      <c r="G6" s="5">
        <v>4</v>
      </c>
      <c r="H6" s="3">
        <f>[1]怪物产出!$D7</f>
        <v>120</v>
      </c>
      <c r="I6" s="3">
        <f>[1]怪物产出!$C7</f>
        <v>72</v>
      </c>
      <c r="J6" s="3">
        <f>[1]价值设定!$M6</f>
        <v>14.399999999999999</v>
      </c>
      <c r="K6" s="5">
        <f>INT(H6*$C$12/$B$4)</f>
        <v>105</v>
      </c>
      <c r="L6" s="5">
        <f>INT(I6*$C$12*5*1.5/$B$4)</f>
        <v>472</v>
      </c>
      <c r="M6" s="5">
        <f>INT(H6*$B$22/$B$21)</f>
        <v>40</v>
      </c>
      <c r="N6" s="5">
        <f>INT(I6*5*$B$22/$B$21)</f>
        <v>120</v>
      </c>
      <c r="O6" s="7">
        <f t="shared" si="0"/>
        <v>23640</v>
      </c>
      <c r="P6" s="7">
        <f t="shared" si="1"/>
        <v>104832</v>
      </c>
      <c r="Q6" s="5">
        <f>[1]价值设定!$K6*10</f>
        <v>540</v>
      </c>
      <c r="R6" s="5">
        <f>[1]价值设定!$Q6</f>
        <v>1800</v>
      </c>
      <c r="S6" s="5">
        <f>[1]价值设定!$K6*20</f>
        <v>1080</v>
      </c>
      <c r="T6" s="5">
        <f>[1]价值设定!$T6</f>
        <v>3600</v>
      </c>
      <c r="U6" s="5">
        <f t="shared" si="2"/>
        <v>37</v>
      </c>
      <c r="V6" s="5">
        <f t="shared" si="3"/>
        <v>125</v>
      </c>
      <c r="W6" s="7">
        <f t="shared" si="4"/>
        <v>7992</v>
      </c>
      <c r="X6" s="7">
        <f t="shared" si="5"/>
        <v>27000</v>
      </c>
      <c r="Y6" s="7">
        <v>5000</v>
      </c>
      <c r="Z6" s="7">
        <f t="shared" si="6"/>
        <v>7428</v>
      </c>
      <c r="AA6" s="7">
        <f t="shared" si="7"/>
        <v>14400</v>
      </c>
      <c r="AB6" s="7">
        <f t="shared" si="8"/>
        <v>11785</v>
      </c>
      <c r="AC6" s="7">
        <f t="shared" si="9"/>
        <v>70245</v>
      </c>
      <c r="AD6" s="7">
        <f t="shared" si="10"/>
        <v>131832</v>
      </c>
      <c r="AE6" s="7">
        <f t="shared" si="11"/>
        <v>4536</v>
      </c>
    </row>
    <row r="7" spans="1:31" x14ac:dyDescent="0.2">
      <c r="G7" s="5">
        <v>5</v>
      </c>
      <c r="H7" s="3">
        <f>[1]怪物产出!$D8</f>
        <v>127</v>
      </c>
      <c r="I7" s="3">
        <f>[1]怪物产出!$C8</f>
        <v>76</v>
      </c>
      <c r="J7" s="3">
        <f>[1]价值设定!$M7</f>
        <v>14.499999999999998</v>
      </c>
      <c r="K7" s="5">
        <f>INT(H7*$C$12/$B$4)</f>
        <v>111</v>
      </c>
      <c r="L7" s="5">
        <f>INT(I7*$C$12*5*1.5/$B$4)</f>
        <v>498</v>
      </c>
      <c r="M7" s="5">
        <f>INT(H7*$B$22/$B$21)</f>
        <v>42</v>
      </c>
      <c r="N7" s="5">
        <f>INT(I7*5*$B$22/$B$21)</f>
        <v>126</v>
      </c>
      <c r="O7" s="7">
        <f t="shared" si="0"/>
        <v>24984</v>
      </c>
      <c r="P7" s="7">
        <f t="shared" si="1"/>
        <v>110592</v>
      </c>
      <c r="Q7" s="5">
        <f>[1]价值设定!$K7*10</f>
        <v>550</v>
      </c>
      <c r="R7" s="5">
        <f>[1]价值设定!$Q7</f>
        <v>1830</v>
      </c>
      <c r="S7" s="5">
        <f>[1]价值设定!$K7*20</f>
        <v>1100</v>
      </c>
      <c r="T7" s="5">
        <f>[1]价值设定!$T7</f>
        <v>3660</v>
      </c>
      <c r="U7" s="5">
        <f t="shared" si="2"/>
        <v>38</v>
      </c>
      <c r="V7" s="5">
        <f t="shared" si="3"/>
        <v>127</v>
      </c>
      <c r="W7" s="7">
        <f t="shared" si="4"/>
        <v>8208</v>
      </c>
      <c r="X7" s="7">
        <f t="shared" si="5"/>
        <v>27432</v>
      </c>
      <c r="Y7" s="7">
        <v>5000</v>
      </c>
      <c r="Z7" s="7">
        <f t="shared" si="6"/>
        <v>7428</v>
      </c>
      <c r="AA7" s="7">
        <f t="shared" si="7"/>
        <v>14400</v>
      </c>
      <c r="AB7" s="7">
        <f t="shared" si="8"/>
        <v>11785</v>
      </c>
      <c r="AC7" s="7">
        <f t="shared" si="9"/>
        <v>71805</v>
      </c>
      <c r="AD7" s="7">
        <f t="shared" si="10"/>
        <v>138024</v>
      </c>
      <c r="AE7" s="7">
        <f t="shared" si="11"/>
        <v>4567</v>
      </c>
    </row>
    <row r="8" spans="1:31" x14ac:dyDescent="0.2">
      <c r="A8" s="6" t="s">
        <v>10</v>
      </c>
      <c r="B8" s="6" t="s">
        <v>11</v>
      </c>
      <c r="C8" s="6" t="s">
        <v>113</v>
      </c>
      <c r="D8" s="6" t="s">
        <v>114</v>
      </c>
      <c r="E8" s="6"/>
      <c r="G8" s="5">
        <v>6</v>
      </c>
      <c r="H8" s="3">
        <f>[1]怪物产出!$D9</f>
        <v>127</v>
      </c>
      <c r="I8" s="3">
        <f>[1]怪物产出!$C9</f>
        <v>76</v>
      </c>
      <c r="J8" s="3">
        <f>[1]价值设定!$M8</f>
        <v>14.599999999999998</v>
      </c>
      <c r="K8" s="5">
        <f>INT(H8*$C$12/$B$4)</f>
        <v>111</v>
      </c>
      <c r="L8" s="5">
        <f>INT(I8*$C$12*5*1.5/$B$4)</f>
        <v>498</v>
      </c>
      <c r="M8" s="5">
        <f>INT(H8*$B$22/$B$21)</f>
        <v>42</v>
      </c>
      <c r="N8" s="5">
        <f>INT(I8*5*$B$22/$B$21)</f>
        <v>126</v>
      </c>
      <c r="O8" s="7">
        <f t="shared" si="0"/>
        <v>24984</v>
      </c>
      <c r="P8" s="7">
        <f t="shared" si="1"/>
        <v>110592</v>
      </c>
      <c r="Q8" s="5">
        <f>[1]价值设定!$K8*10</f>
        <v>560</v>
      </c>
      <c r="R8" s="5">
        <f>[1]价值设定!$Q8</f>
        <v>1860</v>
      </c>
      <c r="S8" s="5">
        <f>[1]价值设定!$K8*20</f>
        <v>1120</v>
      </c>
      <c r="T8" s="5">
        <f>[1]价值设定!$T8</f>
        <v>3720</v>
      </c>
      <c r="U8" s="5">
        <f t="shared" si="2"/>
        <v>38</v>
      </c>
      <c r="V8" s="5">
        <f t="shared" si="3"/>
        <v>129</v>
      </c>
      <c r="W8" s="7">
        <f t="shared" si="4"/>
        <v>8208</v>
      </c>
      <c r="X8" s="7">
        <f t="shared" si="5"/>
        <v>27864</v>
      </c>
      <c r="Y8" s="7">
        <v>5000</v>
      </c>
      <c r="Z8" s="7">
        <f t="shared" si="6"/>
        <v>7428</v>
      </c>
      <c r="AA8" s="7">
        <f t="shared" si="7"/>
        <v>14400</v>
      </c>
      <c r="AB8" s="7">
        <f t="shared" si="8"/>
        <v>11785</v>
      </c>
      <c r="AC8" s="7">
        <f t="shared" si="9"/>
        <v>71805</v>
      </c>
      <c r="AD8" s="7">
        <f t="shared" si="10"/>
        <v>138456</v>
      </c>
      <c r="AE8" s="7">
        <f t="shared" si="11"/>
        <v>4599</v>
      </c>
    </row>
    <row r="9" spans="1:31" x14ac:dyDescent="0.2">
      <c r="A9" s="5" t="s">
        <v>7</v>
      </c>
      <c r="B9" s="5">
        <v>7</v>
      </c>
      <c r="C9" s="5">
        <v>1</v>
      </c>
      <c r="D9" s="5">
        <v>0</v>
      </c>
      <c r="G9" s="5">
        <v>7</v>
      </c>
      <c r="H9" s="3">
        <f>[1]怪物产出!$D10</f>
        <v>133</v>
      </c>
      <c r="I9" s="3">
        <f>[1]怪物产出!$C10</f>
        <v>80</v>
      </c>
      <c r="J9" s="3">
        <f>[1]价值设定!$M9</f>
        <v>14.699999999999998</v>
      </c>
      <c r="K9" s="5">
        <f>INT(H9*$C$12/$B$4)</f>
        <v>116</v>
      </c>
      <c r="L9" s="5">
        <f>INT(I9*$C$12*5*1.5/$B$4)</f>
        <v>525</v>
      </c>
      <c r="M9" s="5">
        <f>INT(H9*$B$22/$B$21)</f>
        <v>44</v>
      </c>
      <c r="N9" s="5">
        <f>INT(I9*5*$B$22/$B$21)</f>
        <v>133</v>
      </c>
      <c r="O9" s="7">
        <f t="shared" si="0"/>
        <v>26112</v>
      </c>
      <c r="P9" s="7">
        <f t="shared" si="1"/>
        <v>116592</v>
      </c>
      <c r="Q9" s="5">
        <f>[1]价值设定!$K9*10</f>
        <v>570</v>
      </c>
      <c r="R9" s="5">
        <f>[1]价值设定!$Q9</f>
        <v>1900</v>
      </c>
      <c r="S9" s="5">
        <f>[1]价值设定!$K9*20</f>
        <v>1140</v>
      </c>
      <c r="T9" s="5">
        <f>[1]价值设定!$T9</f>
        <v>3800</v>
      </c>
      <c r="U9" s="5">
        <f t="shared" si="2"/>
        <v>39</v>
      </c>
      <c r="V9" s="5">
        <f t="shared" si="3"/>
        <v>132</v>
      </c>
      <c r="W9" s="7">
        <f t="shared" si="4"/>
        <v>8424</v>
      </c>
      <c r="X9" s="7">
        <f t="shared" si="5"/>
        <v>28512</v>
      </c>
      <c r="Y9" s="7">
        <v>5000</v>
      </c>
      <c r="Z9" s="7">
        <f t="shared" si="6"/>
        <v>7428</v>
      </c>
      <c r="AA9" s="7">
        <f t="shared" si="7"/>
        <v>14400</v>
      </c>
      <c r="AB9" s="7">
        <f t="shared" si="8"/>
        <v>11785</v>
      </c>
      <c r="AC9" s="7">
        <f t="shared" si="9"/>
        <v>73149</v>
      </c>
      <c r="AD9" s="7">
        <f t="shared" si="10"/>
        <v>145104</v>
      </c>
      <c r="AE9" s="7">
        <f t="shared" si="11"/>
        <v>4630</v>
      </c>
    </row>
    <row r="10" spans="1:31" x14ac:dyDescent="0.2">
      <c r="A10" s="5" t="s">
        <v>8</v>
      </c>
      <c r="B10" s="5">
        <v>1</v>
      </c>
      <c r="C10" s="5">
        <v>1.5</v>
      </c>
      <c r="D10" s="5">
        <v>7.5</v>
      </c>
      <c r="G10" s="5">
        <v>8</v>
      </c>
      <c r="H10" s="3">
        <f>[1]怪物产出!$D11</f>
        <v>133</v>
      </c>
      <c r="I10" s="3">
        <f>[1]怪物产出!$C11</f>
        <v>80</v>
      </c>
      <c r="J10" s="3">
        <f>[1]价值设定!$M10</f>
        <v>14.799999999999997</v>
      </c>
      <c r="K10" s="5">
        <f>INT(H10*$C$12/$B$4)</f>
        <v>116</v>
      </c>
      <c r="L10" s="5">
        <f>INT(I10*$C$12*5*1.5/$B$4)</f>
        <v>525</v>
      </c>
      <c r="M10" s="5">
        <f>INT(H10*$B$22/$B$21)</f>
        <v>44</v>
      </c>
      <c r="N10" s="5">
        <f>INT(I10*5*$B$22/$B$21)</f>
        <v>133</v>
      </c>
      <c r="O10" s="7">
        <f t="shared" si="0"/>
        <v>26112</v>
      </c>
      <c r="P10" s="7">
        <f t="shared" si="1"/>
        <v>116592</v>
      </c>
      <c r="Q10" s="5">
        <f>[1]价值设定!$K10*10</f>
        <v>580</v>
      </c>
      <c r="R10" s="5">
        <f>[1]价值设定!$Q10</f>
        <v>1930</v>
      </c>
      <c r="S10" s="5">
        <f>[1]价值设定!$K10*20</f>
        <v>1160</v>
      </c>
      <c r="T10" s="5">
        <f>[1]价值设定!$T10</f>
        <v>3860</v>
      </c>
      <c r="U10" s="5">
        <f t="shared" si="2"/>
        <v>40</v>
      </c>
      <c r="V10" s="5">
        <f t="shared" si="3"/>
        <v>134</v>
      </c>
      <c r="W10" s="7">
        <f t="shared" si="4"/>
        <v>8640</v>
      </c>
      <c r="X10" s="7">
        <f t="shared" si="5"/>
        <v>28944</v>
      </c>
      <c r="Y10" s="7">
        <v>5000</v>
      </c>
      <c r="Z10" s="7">
        <f t="shared" si="6"/>
        <v>7428</v>
      </c>
      <c r="AA10" s="7">
        <f t="shared" si="7"/>
        <v>14400</v>
      </c>
      <c r="AB10" s="7">
        <f t="shared" si="8"/>
        <v>11785</v>
      </c>
      <c r="AC10" s="7">
        <f t="shared" si="9"/>
        <v>73365</v>
      </c>
      <c r="AD10" s="7">
        <f t="shared" si="10"/>
        <v>145536</v>
      </c>
      <c r="AE10" s="7">
        <f t="shared" si="11"/>
        <v>4662</v>
      </c>
    </row>
    <row r="11" spans="1:31" x14ac:dyDescent="0.2">
      <c r="A11" s="5" t="s">
        <v>9</v>
      </c>
      <c r="B11" s="5">
        <v>1</v>
      </c>
      <c r="C11" s="5">
        <v>2</v>
      </c>
      <c r="D11" s="5">
        <v>10</v>
      </c>
      <c r="G11" s="5">
        <v>9</v>
      </c>
      <c r="H11" s="3">
        <f>[1]怪物产出!$D12</f>
        <v>133</v>
      </c>
      <c r="I11" s="3">
        <f>[1]怪物产出!$C12</f>
        <v>80</v>
      </c>
      <c r="J11" s="3">
        <f>[1]价值设定!$M11</f>
        <v>14.899999999999997</v>
      </c>
      <c r="K11" s="5">
        <f>INT(H11*$C$12/$B$4)</f>
        <v>116</v>
      </c>
      <c r="L11" s="5">
        <f>INT(I11*$C$12*5*1.5/$B$4)</f>
        <v>525</v>
      </c>
      <c r="M11" s="5">
        <f>INT(H11*$B$22/$B$21)</f>
        <v>44</v>
      </c>
      <c r="N11" s="5">
        <f>INT(I11*5*$B$22/$B$21)</f>
        <v>133</v>
      </c>
      <c r="O11" s="7">
        <f t="shared" si="0"/>
        <v>26112</v>
      </c>
      <c r="P11" s="7">
        <f t="shared" si="1"/>
        <v>116592</v>
      </c>
      <c r="Q11" s="5">
        <f>[1]价值设定!$K11*10</f>
        <v>590</v>
      </c>
      <c r="R11" s="5">
        <f>[1]价值设定!$Q11</f>
        <v>1960</v>
      </c>
      <c r="S11" s="5">
        <f>[1]价值设定!$K11*20</f>
        <v>1180</v>
      </c>
      <c r="T11" s="5">
        <f>[1]价值设定!$T11</f>
        <v>3920</v>
      </c>
      <c r="U11" s="5">
        <f t="shared" si="2"/>
        <v>41</v>
      </c>
      <c r="V11" s="5">
        <f t="shared" si="3"/>
        <v>136</v>
      </c>
      <c r="W11" s="7">
        <f t="shared" si="4"/>
        <v>8856</v>
      </c>
      <c r="X11" s="7">
        <f t="shared" si="5"/>
        <v>29376</v>
      </c>
      <c r="Y11" s="7">
        <v>5000</v>
      </c>
      <c r="Z11" s="7">
        <f t="shared" si="6"/>
        <v>7428</v>
      </c>
      <c r="AA11" s="7">
        <f t="shared" si="7"/>
        <v>14400</v>
      </c>
      <c r="AB11" s="7">
        <f t="shared" si="8"/>
        <v>11785</v>
      </c>
      <c r="AC11" s="7">
        <f t="shared" si="9"/>
        <v>73581</v>
      </c>
      <c r="AD11" s="7">
        <f t="shared" si="10"/>
        <v>145968</v>
      </c>
      <c r="AE11" s="7">
        <f t="shared" si="11"/>
        <v>4693</v>
      </c>
    </row>
    <row r="12" spans="1:31" x14ac:dyDescent="0.2">
      <c r="C12" s="5">
        <f>SUMPRODUCT(B9:B11,C9:C11)</f>
        <v>10.5</v>
      </c>
      <c r="G12" s="5">
        <v>10</v>
      </c>
      <c r="H12" s="3">
        <f>[1]怪物产出!$D13</f>
        <v>140</v>
      </c>
      <c r="I12" s="3">
        <f>[1]怪物产出!$C13</f>
        <v>84</v>
      </c>
      <c r="J12" s="3">
        <f>[1]价值设定!$M12</f>
        <v>14.999999999999996</v>
      </c>
      <c r="K12" s="5">
        <f>INT(H12*$C$12/$B$4)</f>
        <v>122</v>
      </c>
      <c r="L12" s="5">
        <f>INT(I12*$C$12*5*1.5/$B$4)</f>
        <v>551</v>
      </c>
      <c r="M12" s="5">
        <f>INT(H12*$B$22/$B$21)</f>
        <v>46</v>
      </c>
      <c r="N12" s="5">
        <f>INT(I12*5*$B$22/$B$21)</f>
        <v>140</v>
      </c>
      <c r="O12" s="7">
        <f t="shared" si="0"/>
        <v>27456</v>
      </c>
      <c r="P12" s="7">
        <f t="shared" si="1"/>
        <v>122376</v>
      </c>
      <c r="Q12" s="5">
        <f>[1]价值设定!$K12*10</f>
        <v>600</v>
      </c>
      <c r="R12" s="5">
        <f>[1]价值设定!$Q12</f>
        <v>2000</v>
      </c>
      <c r="S12" s="5">
        <f>[1]价值设定!$K12*20</f>
        <v>1200</v>
      </c>
      <c r="T12" s="5">
        <f>[1]价值设定!$T12</f>
        <v>4000</v>
      </c>
      <c r="U12" s="5">
        <f t="shared" si="2"/>
        <v>41</v>
      </c>
      <c r="V12" s="5">
        <f t="shared" si="3"/>
        <v>139</v>
      </c>
      <c r="W12" s="7">
        <f t="shared" si="4"/>
        <v>8856</v>
      </c>
      <c r="X12" s="7">
        <f t="shared" si="5"/>
        <v>30024</v>
      </c>
      <c r="Y12" s="7">
        <v>5000</v>
      </c>
      <c r="Z12" s="7">
        <f t="shared" si="6"/>
        <v>7428</v>
      </c>
      <c r="AA12" s="7">
        <f t="shared" si="7"/>
        <v>14400</v>
      </c>
      <c r="AB12" s="7">
        <f t="shared" si="8"/>
        <v>11785</v>
      </c>
      <c r="AC12" s="7">
        <f t="shared" si="9"/>
        <v>74925</v>
      </c>
      <c r="AD12" s="7">
        <f t="shared" si="10"/>
        <v>152400</v>
      </c>
      <c r="AE12" s="7">
        <f t="shared" si="11"/>
        <v>4725</v>
      </c>
    </row>
    <row r="13" spans="1:31" x14ac:dyDescent="0.2">
      <c r="G13" s="5">
        <v>11</v>
      </c>
      <c r="H13" s="3">
        <f>[1]怪物产出!$D14</f>
        <v>145</v>
      </c>
      <c r="I13" s="3">
        <f>[1]怪物产出!$C14</f>
        <v>87</v>
      </c>
      <c r="J13" s="3">
        <f>[1]价值设定!$M13</f>
        <v>15.099999999999996</v>
      </c>
      <c r="K13" s="5">
        <f>INT(H13*$C$12/$B$4)</f>
        <v>126</v>
      </c>
      <c r="L13" s="5">
        <f>INT(I13*$C$12*5*1.5/$B$4)</f>
        <v>570</v>
      </c>
      <c r="M13" s="5">
        <f>INT(H13*$B$22/$B$21)</f>
        <v>48</v>
      </c>
      <c r="N13" s="5">
        <f>INT(I13*5*$B$22/$B$21)</f>
        <v>145</v>
      </c>
      <c r="O13" s="7">
        <f t="shared" si="0"/>
        <v>28368</v>
      </c>
      <c r="P13" s="7">
        <f t="shared" si="1"/>
        <v>126600</v>
      </c>
      <c r="Q13" s="5">
        <f>[1]价值设定!$K13*10</f>
        <v>610</v>
      </c>
      <c r="R13" s="5">
        <f>[1]价值设定!$Q13</f>
        <v>2030</v>
      </c>
      <c r="S13" s="5">
        <f>[1]价值设定!$K13*20</f>
        <v>1220</v>
      </c>
      <c r="T13" s="5">
        <f>[1]价值设定!$T13</f>
        <v>4060</v>
      </c>
      <c r="U13" s="5">
        <f t="shared" si="2"/>
        <v>42</v>
      </c>
      <c r="V13" s="5">
        <f t="shared" si="3"/>
        <v>141</v>
      </c>
      <c r="W13" s="7">
        <f t="shared" si="4"/>
        <v>9072</v>
      </c>
      <c r="X13" s="7">
        <f t="shared" si="5"/>
        <v>30456</v>
      </c>
      <c r="Y13" s="7">
        <v>5000</v>
      </c>
      <c r="Z13" s="7">
        <f t="shared" si="6"/>
        <v>7428</v>
      </c>
      <c r="AA13" s="7">
        <f t="shared" si="7"/>
        <v>14400</v>
      </c>
      <c r="AB13" s="7">
        <f t="shared" si="8"/>
        <v>11785</v>
      </c>
      <c r="AC13" s="7">
        <f t="shared" si="9"/>
        <v>76053</v>
      </c>
      <c r="AD13" s="7">
        <f t="shared" si="10"/>
        <v>157056</v>
      </c>
      <c r="AE13" s="7">
        <f t="shared" si="11"/>
        <v>4756</v>
      </c>
    </row>
    <row r="14" spans="1:31" x14ac:dyDescent="0.2">
      <c r="A14" s="6" t="s">
        <v>10</v>
      </c>
      <c r="B14" s="6" t="s">
        <v>11</v>
      </c>
      <c r="C14" s="5" t="s">
        <v>21</v>
      </c>
      <c r="D14" s="5" t="s">
        <v>22</v>
      </c>
      <c r="E14" s="5" t="s">
        <v>23</v>
      </c>
      <c r="G14" s="5">
        <v>12</v>
      </c>
      <c r="H14" s="3">
        <f>[1]怪物产出!$D15</f>
        <v>145</v>
      </c>
      <c r="I14" s="3">
        <f>[1]怪物产出!$C15</f>
        <v>87</v>
      </c>
      <c r="J14" s="3">
        <f>[1]价值设定!$M14</f>
        <v>15.199999999999996</v>
      </c>
      <c r="K14" s="5">
        <f>INT(H14*$C$12/$B$4)</f>
        <v>126</v>
      </c>
      <c r="L14" s="5">
        <f>INT(I14*$C$12*5*1.5/$B$4)</f>
        <v>570</v>
      </c>
      <c r="M14" s="5">
        <f>INT(H14*$B$22/$B$21)</f>
        <v>48</v>
      </c>
      <c r="N14" s="5">
        <f>INT(I14*5*$B$22/$B$21)</f>
        <v>145</v>
      </c>
      <c r="O14" s="7">
        <f t="shared" si="0"/>
        <v>28368</v>
      </c>
      <c r="P14" s="7">
        <f t="shared" si="1"/>
        <v>126600</v>
      </c>
      <c r="Q14" s="5">
        <f>[1]价值设定!$K14*10</f>
        <v>620</v>
      </c>
      <c r="R14" s="5">
        <f>[1]价值设定!$Q14</f>
        <v>2060</v>
      </c>
      <c r="S14" s="5">
        <f>[1]价值设定!$K14*20</f>
        <v>1240</v>
      </c>
      <c r="T14" s="5">
        <f>[1]价值设定!$T14</f>
        <v>4120</v>
      </c>
      <c r="U14" s="5">
        <f t="shared" si="2"/>
        <v>43</v>
      </c>
      <c r="V14" s="5">
        <f t="shared" si="3"/>
        <v>143</v>
      </c>
      <c r="W14" s="7">
        <f t="shared" si="4"/>
        <v>9288</v>
      </c>
      <c r="X14" s="7">
        <f t="shared" si="5"/>
        <v>30888</v>
      </c>
      <c r="Y14" s="7">
        <v>5000</v>
      </c>
      <c r="Z14" s="7">
        <f t="shared" si="6"/>
        <v>7428</v>
      </c>
      <c r="AA14" s="7">
        <f t="shared" si="7"/>
        <v>14400</v>
      </c>
      <c r="AB14" s="7">
        <f t="shared" si="8"/>
        <v>11785</v>
      </c>
      <c r="AC14" s="7">
        <f t="shared" si="9"/>
        <v>76269</v>
      </c>
      <c r="AD14" s="7">
        <f t="shared" si="10"/>
        <v>157488</v>
      </c>
      <c r="AE14" s="7">
        <f t="shared" si="11"/>
        <v>4788</v>
      </c>
    </row>
    <row r="15" spans="1:31" x14ac:dyDescent="0.2">
      <c r="A15" s="5" t="s">
        <v>15</v>
      </c>
      <c r="B15" s="5">
        <f>4*0.6</f>
        <v>2.4</v>
      </c>
      <c r="C15" s="5">
        <f>B15/12</f>
        <v>0.19999999999999998</v>
      </c>
      <c r="D15" s="5">
        <f>[1]宝箱产出!$BA$4</f>
        <v>0.17241379310344829</v>
      </c>
      <c r="E15" s="5">
        <f>[1]宝箱产出!$BA$6</f>
        <v>0.17241379310344829</v>
      </c>
      <c r="G15" s="5">
        <v>13</v>
      </c>
      <c r="H15" s="3">
        <f>[1]怪物产出!$D16</f>
        <v>150</v>
      </c>
      <c r="I15" s="3">
        <f>[1]怪物产出!$C16</f>
        <v>90</v>
      </c>
      <c r="J15" s="3">
        <f>[1]价值设定!$M15</f>
        <v>15.299999999999995</v>
      </c>
      <c r="K15" s="5">
        <f>INT(H15*$C$12/$B$4)</f>
        <v>131</v>
      </c>
      <c r="L15" s="5">
        <f>INT(I15*$C$12*5*1.5/$B$4)</f>
        <v>590</v>
      </c>
      <c r="M15" s="5">
        <f>INT(H15*$B$22/$B$21)</f>
        <v>50</v>
      </c>
      <c r="N15" s="5">
        <f>INT(I15*5*$B$22/$B$21)</f>
        <v>150</v>
      </c>
      <c r="O15" s="7">
        <f t="shared" si="0"/>
        <v>29496</v>
      </c>
      <c r="P15" s="7">
        <f t="shared" si="1"/>
        <v>131040</v>
      </c>
      <c r="Q15" s="5">
        <f>[1]价值设定!$K15*10</f>
        <v>630</v>
      </c>
      <c r="R15" s="5">
        <f>[1]价值设定!$Q15</f>
        <v>2100</v>
      </c>
      <c r="S15" s="5">
        <f>[1]价值设定!$K15*20</f>
        <v>1260</v>
      </c>
      <c r="T15" s="5">
        <f>[1]价值设定!$T15</f>
        <v>4200</v>
      </c>
      <c r="U15" s="5">
        <f t="shared" si="2"/>
        <v>43</v>
      </c>
      <c r="V15" s="5">
        <f t="shared" si="3"/>
        <v>146</v>
      </c>
      <c r="W15" s="7">
        <f t="shared" si="4"/>
        <v>9288</v>
      </c>
      <c r="X15" s="7">
        <f t="shared" si="5"/>
        <v>31536</v>
      </c>
      <c r="Y15" s="7">
        <v>5000</v>
      </c>
      <c r="Z15" s="7">
        <f t="shared" si="6"/>
        <v>7428</v>
      </c>
      <c r="AA15" s="7">
        <f t="shared" si="7"/>
        <v>14400</v>
      </c>
      <c r="AB15" s="7">
        <f t="shared" si="8"/>
        <v>11785</v>
      </c>
      <c r="AC15" s="7">
        <f t="shared" si="9"/>
        <v>77397</v>
      </c>
      <c r="AD15" s="7">
        <f t="shared" si="10"/>
        <v>162576</v>
      </c>
      <c r="AE15" s="7">
        <f t="shared" si="11"/>
        <v>4819</v>
      </c>
    </row>
    <row r="16" spans="1:31" x14ac:dyDescent="0.2">
      <c r="A16" s="5" t="s">
        <v>16</v>
      </c>
      <c r="B16" s="5">
        <f>4*0.3</f>
        <v>1.2</v>
      </c>
      <c r="C16" s="5">
        <f t="shared" ref="C16:C18" si="12">B16/12</f>
        <v>9.9999999999999992E-2</v>
      </c>
      <c r="D16" s="5">
        <f>[1]宝箱产出!$AU$5</f>
        <v>0.17543859649122806</v>
      </c>
      <c r="E16" s="5">
        <f>[1]宝箱产出!$AU$7</f>
        <v>0.17543859649122806</v>
      </c>
      <c r="G16" s="5">
        <v>14</v>
      </c>
      <c r="H16" s="3">
        <f>[1]怪物产出!$D17</f>
        <v>150</v>
      </c>
      <c r="I16" s="3">
        <f>[1]怪物产出!$C17</f>
        <v>90</v>
      </c>
      <c r="J16" s="3">
        <f>[1]价值设定!$M16</f>
        <v>15.399999999999995</v>
      </c>
      <c r="K16" s="5">
        <f>INT(H16*$C$12/$B$4)</f>
        <v>131</v>
      </c>
      <c r="L16" s="5">
        <f>INT(I16*$C$12*5*1.5/$B$4)</f>
        <v>590</v>
      </c>
      <c r="M16" s="5">
        <f>INT(H16*$B$22/$B$21)</f>
        <v>50</v>
      </c>
      <c r="N16" s="5">
        <f>INT(I16*5*$B$22/$B$21)</f>
        <v>150</v>
      </c>
      <c r="O16" s="7">
        <f t="shared" si="0"/>
        <v>29496</v>
      </c>
      <c r="P16" s="7">
        <f t="shared" si="1"/>
        <v>131040</v>
      </c>
      <c r="Q16" s="5">
        <f>[1]价值设定!$K16*10</f>
        <v>640</v>
      </c>
      <c r="R16" s="5">
        <f>[1]价值设定!$Q16</f>
        <v>2130</v>
      </c>
      <c r="S16" s="5">
        <f>[1]价值设定!$K16*20</f>
        <v>1280</v>
      </c>
      <c r="T16" s="5">
        <f>[1]价值设定!$T16</f>
        <v>4260</v>
      </c>
      <c r="U16" s="5">
        <f t="shared" si="2"/>
        <v>44</v>
      </c>
      <c r="V16" s="5">
        <f t="shared" si="3"/>
        <v>148</v>
      </c>
      <c r="W16" s="7">
        <f t="shared" si="4"/>
        <v>9504</v>
      </c>
      <c r="X16" s="7">
        <f t="shared" si="5"/>
        <v>31968</v>
      </c>
      <c r="Y16" s="7">
        <v>5000</v>
      </c>
      <c r="Z16" s="7">
        <f t="shared" si="6"/>
        <v>7428</v>
      </c>
      <c r="AA16" s="7">
        <f t="shared" si="7"/>
        <v>14400</v>
      </c>
      <c r="AB16" s="7">
        <f t="shared" si="8"/>
        <v>11785</v>
      </c>
      <c r="AC16" s="7">
        <f t="shared" si="9"/>
        <v>77613</v>
      </c>
      <c r="AD16" s="7">
        <f t="shared" si="10"/>
        <v>163008</v>
      </c>
      <c r="AE16" s="7">
        <f t="shared" si="11"/>
        <v>4851</v>
      </c>
    </row>
    <row r="17" spans="1:31" x14ac:dyDescent="0.2">
      <c r="A17" s="5" t="s">
        <v>17</v>
      </c>
      <c r="B17" s="5">
        <f>4*0.1</f>
        <v>0.4</v>
      </c>
      <c r="C17" s="5">
        <f t="shared" si="12"/>
        <v>3.3333333333333333E-2</v>
      </c>
      <c r="G17" s="5">
        <v>15</v>
      </c>
      <c r="H17" s="3">
        <f>[1]怪物产出!$D18</f>
        <v>150</v>
      </c>
      <c r="I17" s="3">
        <f>[1]怪物产出!$C18</f>
        <v>90</v>
      </c>
      <c r="J17" s="3">
        <f>[1]价值设定!$M17</f>
        <v>15.499999999999995</v>
      </c>
      <c r="K17" s="5">
        <f>INT(H17*$C$12/$B$4)</f>
        <v>131</v>
      </c>
      <c r="L17" s="5">
        <f>INT(I17*$C$12*5*1.5/$B$4)</f>
        <v>590</v>
      </c>
      <c r="M17" s="5">
        <f>INT(H17*$B$22/$B$21)</f>
        <v>50</v>
      </c>
      <c r="N17" s="5">
        <f>INT(I17*5*$B$22/$B$21)</f>
        <v>150</v>
      </c>
      <c r="O17" s="7">
        <f t="shared" si="0"/>
        <v>29496</v>
      </c>
      <c r="P17" s="7">
        <f t="shared" si="1"/>
        <v>131040</v>
      </c>
      <c r="Q17" s="5">
        <f>[1]价值设定!$K17*10</f>
        <v>650</v>
      </c>
      <c r="R17" s="5">
        <f>[1]价值设定!$Q17</f>
        <v>2160</v>
      </c>
      <c r="S17" s="5">
        <f>[1]价值设定!$K17*20</f>
        <v>1300</v>
      </c>
      <c r="T17" s="5">
        <f>[1]价值设定!$T17</f>
        <v>4320</v>
      </c>
      <c r="U17" s="5">
        <f t="shared" si="2"/>
        <v>45</v>
      </c>
      <c r="V17" s="5">
        <f t="shared" si="3"/>
        <v>150</v>
      </c>
      <c r="W17" s="7">
        <f t="shared" si="4"/>
        <v>9720</v>
      </c>
      <c r="X17" s="7">
        <f t="shared" si="5"/>
        <v>32400</v>
      </c>
      <c r="Y17" s="7">
        <v>5000</v>
      </c>
      <c r="Z17" s="7">
        <f t="shared" si="6"/>
        <v>7428</v>
      </c>
      <c r="AA17" s="7">
        <f t="shared" si="7"/>
        <v>14400</v>
      </c>
      <c r="AB17" s="7">
        <f t="shared" si="8"/>
        <v>11785</v>
      </c>
      <c r="AC17" s="7">
        <f t="shared" si="9"/>
        <v>77829</v>
      </c>
      <c r="AD17" s="7">
        <f t="shared" si="10"/>
        <v>163440</v>
      </c>
      <c r="AE17" s="7">
        <f t="shared" si="11"/>
        <v>4882</v>
      </c>
    </row>
    <row r="18" spans="1:31" x14ac:dyDescent="0.2">
      <c r="A18" s="5" t="s">
        <v>18</v>
      </c>
      <c r="B18" s="5">
        <f>4.5/18</f>
        <v>0.25</v>
      </c>
      <c r="C18" s="5">
        <f t="shared" si="12"/>
        <v>2.0833333333333332E-2</v>
      </c>
      <c r="G18" s="5">
        <v>16</v>
      </c>
      <c r="H18" s="3">
        <f>[1]怪物产出!$D19</f>
        <v>150</v>
      </c>
      <c r="I18" s="3">
        <f>[1]怪物产出!$C19</f>
        <v>90</v>
      </c>
      <c r="J18" s="3">
        <f>[1]价值设定!$M18</f>
        <v>15.599999999999994</v>
      </c>
      <c r="K18" s="5">
        <f>INT(H18*$C$12/$B$4)</f>
        <v>131</v>
      </c>
      <c r="L18" s="5">
        <f>INT(I18*$C$12*5*1.5/$B$4)</f>
        <v>590</v>
      </c>
      <c r="M18" s="5">
        <f>INT(H18*$B$22/$B$21)</f>
        <v>50</v>
      </c>
      <c r="N18" s="5">
        <f>INT(I18*5*$B$22/$B$21)</f>
        <v>150</v>
      </c>
      <c r="O18" s="7">
        <f t="shared" si="0"/>
        <v>29496</v>
      </c>
      <c r="P18" s="7">
        <f t="shared" si="1"/>
        <v>131040</v>
      </c>
      <c r="Q18" s="5">
        <f>[1]价值设定!$K18*10</f>
        <v>660</v>
      </c>
      <c r="R18" s="5">
        <f>[1]价值设定!$Q18</f>
        <v>2200</v>
      </c>
      <c r="S18" s="5">
        <f>[1]价值设定!$K18*20</f>
        <v>1320</v>
      </c>
      <c r="T18" s="5">
        <f>[1]价值设定!$T18</f>
        <v>4400</v>
      </c>
      <c r="U18" s="5">
        <f t="shared" si="2"/>
        <v>45</v>
      </c>
      <c r="V18" s="5">
        <f t="shared" si="3"/>
        <v>153</v>
      </c>
      <c r="W18" s="7">
        <f t="shared" si="4"/>
        <v>9720</v>
      </c>
      <c r="X18" s="7">
        <f t="shared" si="5"/>
        <v>33048</v>
      </c>
      <c r="Y18" s="7">
        <v>5000</v>
      </c>
      <c r="Z18" s="7">
        <f t="shared" si="6"/>
        <v>7428</v>
      </c>
      <c r="AA18" s="7">
        <f t="shared" si="7"/>
        <v>14400</v>
      </c>
      <c r="AB18" s="7">
        <f t="shared" si="8"/>
        <v>11785</v>
      </c>
      <c r="AC18" s="7">
        <f t="shared" si="9"/>
        <v>77829</v>
      </c>
      <c r="AD18" s="7">
        <f t="shared" si="10"/>
        <v>164088</v>
      </c>
      <c r="AE18" s="7">
        <f t="shared" si="11"/>
        <v>4914</v>
      </c>
    </row>
    <row r="19" spans="1:31" x14ac:dyDescent="0.2">
      <c r="G19" s="5">
        <v>17</v>
      </c>
      <c r="H19" s="3">
        <f>[1]怪物产出!$D20</f>
        <v>155</v>
      </c>
      <c r="I19" s="3">
        <f>[1]怪物产出!$C20</f>
        <v>93</v>
      </c>
      <c r="J19" s="3">
        <f>[1]价值设定!$M19</f>
        <v>15.699999999999994</v>
      </c>
      <c r="K19" s="5">
        <f>INT(H19*$C$12/$B$4)</f>
        <v>135</v>
      </c>
      <c r="L19" s="5">
        <f>INT(I19*$C$12*5*1.5/$B$4)</f>
        <v>610</v>
      </c>
      <c r="M19" s="5">
        <f>INT(H19*$B$22/$B$21)</f>
        <v>51</v>
      </c>
      <c r="N19" s="5">
        <f>INT(I19*5*$B$22/$B$21)</f>
        <v>155</v>
      </c>
      <c r="O19" s="7">
        <f t="shared" si="0"/>
        <v>30384</v>
      </c>
      <c r="P19" s="7">
        <f t="shared" si="1"/>
        <v>135480</v>
      </c>
      <c r="Q19" s="5">
        <f>[1]价值设定!$K19*10</f>
        <v>670</v>
      </c>
      <c r="R19" s="5">
        <f>[1]价值设定!$Q19</f>
        <v>2230</v>
      </c>
      <c r="S19" s="5">
        <f>[1]价值设定!$K19*20</f>
        <v>1340</v>
      </c>
      <c r="T19" s="5">
        <f>[1]价值设定!$T19</f>
        <v>4460</v>
      </c>
      <c r="U19" s="5">
        <f t="shared" si="2"/>
        <v>46</v>
      </c>
      <c r="V19" s="5">
        <f t="shared" si="3"/>
        <v>155</v>
      </c>
      <c r="W19" s="7">
        <f t="shared" si="4"/>
        <v>9936</v>
      </c>
      <c r="X19" s="7">
        <f t="shared" si="5"/>
        <v>33480</v>
      </c>
      <c r="Y19" s="7">
        <v>5000</v>
      </c>
      <c r="Z19" s="7">
        <f t="shared" si="6"/>
        <v>7428</v>
      </c>
      <c r="AA19" s="7">
        <f t="shared" si="7"/>
        <v>14400</v>
      </c>
      <c r="AB19" s="7">
        <f t="shared" si="8"/>
        <v>11785</v>
      </c>
      <c r="AC19" s="7">
        <f t="shared" si="9"/>
        <v>78933</v>
      </c>
      <c r="AD19" s="7">
        <f t="shared" si="10"/>
        <v>168960</v>
      </c>
      <c r="AE19" s="7">
        <f t="shared" si="11"/>
        <v>4945</v>
      </c>
    </row>
    <row r="20" spans="1:31" x14ac:dyDescent="0.2">
      <c r="A20" s="6" t="s">
        <v>13</v>
      </c>
      <c r="G20" s="5">
        <v>18</v>
      </c>
      <c r="H20" s="3">
        <f>[1]怪物产出!$D21</f>
        <v>160</v>
      </c>
      <c r="I20" s="3">
        <f>[1]怪物产出!$C21</f>
        <v>96</v>
      </c>
      <c r="J20" s="3">
        <f>[1]价值设定!$M20</f>
        <v>15.799999999999994</v>
      </c>
      <c r="K20" s="5">
        <f>INT(H20*$C$12/$B$4)</f>
        <v>140</v>
      </c>
      <c r="L20" s="5">
        <f>INT(I20*$C$12*5*1.5/$B$4)</f>
        <v>630</v>
      </c>
      <c r="M20" s="5">
        <f>INT(H20*$B$22/$B$21)</f>
        <v>53</v>
      </c>
      <c r="N20" s="5">
        <f>INT(I20*5*$B$22/$B$21)</f>
        <v>160</v>
      </c>
      <c r="O20" s="7">
        <f t="shared" si="0"/>
        <v>31512</v>
      </c>
      <c r="P20" s="7">
        <f t="shared" si="1"/>
        <v>139920</v>
      </c>
      <c r="Q20" s="5">
        <f>[1]价值设定!$K20*10</f>
        <v>680</v>
      </c>
      <c r="R20" s="5">
        <f>[1]价值设定!$Q20</f>
        <v>2260</v>
      </c>
      <c r="S20" s="5">
        <f>[1]价值设定!$K20*20</f>
        <v>1360</v>
      </c>
      <c r="T20" s="5">
        <f>[1]价值设定!$T20</f>
        <v>4520</v>
      </c>
      <c r="U20" s="5">
        <f t="shared" si="2"/>
        <v>47</v>
      </c>
      <c r="V20" s="5">
        <f t="shared" si="3"/>
        <v>157</v>
      </c>
      <c r="W20" s="7">
        <f t="shared" si="4"/>
        <v>10152</v>
      </c>
      <c r="X20" s="7">
        <f t="shared" si="5"/>
        <v>33912</v>
      </c>
      <c r="Y20" s="7">
        <v>5000</v>
      </c>
      <c r="Z20" s="7">
        <f t="shared" si="6"/>
        <v>7428</v>
      </c>
      <c r="AA20" s="7">
        <f t="shared" si="7"/>
        <v>14400</v>
      </c>
      <c r="AB20" s="7">
        <f t="shared" si="8"/>
        <v>11785</v>
      </c>
      <c r="AC20" s="7">
        <f t="shared" si="9"/>
        <v>80277</v>
      </c>
      <c r="AD20" s="7">
        <f t="shared" si="10"/>
        <v>173832</v>
      </c>
      <c r="AE20" s="7">
        <f t="shared" si="11"/>
        <v>4977</v>
      </c>
    </row>
    <row r="21" spans="1:31" x14ac:dyDescent="0.2">
      <c r="A21" s="5" t="s">
        <v>6</v>
      </c>
      <c r="B21" s="5">
        <v>6</v>
      </c>
      <c r="G21" s="5">
        <v>19</v>
      </c>
      <c r="H21" s="3">
        <f>[1]怪物产出!$D22</f>
        <v>160</v>
      </c>
      <c r="I21" s="3">
        <f>[1]怪物产出!$C22</f>
        <v>96</v>
      </c>
      <c r="J21" s="3">
        <f>[1]价值设定!$M21</f>
        <v>15.899999999999993</v>
      </c>
      <c r="K21" s="5">
        <f>INT(H21*$C$12/$B$4)</f>
        <v>140</v>
      </c>
      <c r="L21" s="5">
        <f>INT(I21*$C$12*5*1.5/$B$4)</f>
        <v>630</v>
      </c>
      <c r="M21" s="5">
        <f>INT(H21*$B$22/$B$21)</f>
        <v>53</v>
      </c>
      <c r="N21" s="5">
        <f>INT(I21*5*$B$22/$B$21)</f>
        <v>160</v>
      </c>
      <c r="O21" s="7">
        <f t="shared" si="0"/>
        <v>31512</v>
      </c>
      <c r="P21" s="7">
        <f t="shared" si="1"/>
        <v>139920</v>
      </c>
      <c r="Q21" s="5">
        <f>[1]价值设定!$K21*10</f>
        <v>690</v>
      </c>
      <c r="R21" s="5">
        <f>[1]价值设定!$Q21</f>
        <v>2300</v>
      </c>
      <c r="S21" s="5">
        <f>[1]价值设定!$K21*20</f>
        <v>1380</v>
      </c>
      <c r="T21" s="5">
        <f>[1]价值设定!$T21</f>
        <v>4600</v>
      </c>
      <c r="U21" s="5">
        <f t="shared" si="2"/>
        <v>48</v>
      </c>
      <c r="V21" s="5">
        <f t="shared" si="3"/>
        <v>160</v>
      </c>
      <c r="W21" s="7">
        <f t="shared" si="4"/>
        <v>10368</v>
      </c>
      <c r="X21" s="7">
        <f t="shared" si="5"/>
        <v>34560</v>
      </c>
      <c r="Y21" s="7">
        <v>5000</v>
      </c>
      <c r="Z21" s="7">
        <f t="shared" si="6"/>
        <v>7428</v>
      </c>
      <c r="AA21" s="7">
        <f t="shared" si="7"/>
        <v>14400</v>
      </c>
      <c r="AB21" s="7">
        <f t="shared" si="8"/>
        <v>11785</v>
      </c>
      <c r="AC21" s="7">
        <f t="shared" si="9"/>
        <v>80493</v>
      </c>
      <c r="AD21" s="7">
        <f t="shared" si="10"/>
        <v>174480</v>
      </c>
      <c r="AE21" s="7">
        <f t="shared" si="11"/>
        <v>5008</v>
      </c>
    </row>
    <row r="22" spans="1:31" x14ac:dyDescent="0.2">
      <c r="A22" s="5" t="s">
        <v>12</v>
      </c>
      <c r="B22" s="5">
        <v>2</v>
      </c>
      <c r="G22" s="5">
        <v>20</v>
      </c>
      <c r="H22" s="3">
        <f>[1]怪物产出!$D23</f>
        <v>160</v>
      </c>
      <c r="I22" s="3">
        <f>[1]怪物产出!$C23</f>
        <v>96</v>
      </c>
      <c r="J22" s="3">
        <f>[1]价值设定!$M22</f>
        <v>15.999999999999993</v>
      </c>
      <c r="K22" s="5">
        <f>INT(H22*$C$12/$B$4)</f>
        <v>140</v>
      </c>
      <c r="L22" s="5">
        <f>INT(I22*$C$12*5*1.5/$B$4)</f>
        <v>630</v>
      </c>
      <c r="M22" s="5">
        <f>INT(H22*$B$22/$B$21)</f>
        <v>53</v>
      </c>
      <c r="N22" s="5">
        <f>INT(I22*5*$B$22/$B$21)</f>
        <v>160</v>
      </c>
      <c r="O22" s="7">
        <f t="shared" si="0"/>
        <v>31512</v>
      </c>
      <c r="P22" s="7">
        <f t="shared" si="1"/>
        <v>139920</v>
      </c>
      <c r="Q22" s="5">
        <f>[1]价值设定!$K22*10</f>
        <v>700</v>
      </c>
      <c r="R22" s="5">
        <f>[1]价值设定!$Q22</f>
        <v>2330</v>
      </c>
      <c r="S22" s="5">
        <f>[1]价值设定!$K22*20</f>
        <v>1400</v>
      </c>
      <c r="T22" s="5">
        <f>[1]价值设定!$T22</f>
        <v>4660</v>
      </c>
      <c r="U22" s="5">
        <f t="shared" si="2"/>
        <v>48</v>
      </c>
      <c r="V22" s="5">
        <f t="shared" si="3"/>
        <v>162</v>
      </c>
      <c r="W22" s="7">
        <f t="shared" si="4"/>
        <v>10368</v>
      </c>
      <c r="X22" s="7">
        <f t="shared" si="5"/>
        <v>34992</v>
      </c>
      <c r="Y22" s="7">
        <v>5000</v>
      </c>
      <c r="Z22" s="7">
        <f t="shared" si="6"/>
        <v>7428</v>
      </c>
      <c r="AA22" s="7">
        <f t="shared" si="7"/>
        <v>14400</v>
      </c>
      <c r="AB22" s="7">
        <f t="shared" si="8"/>
        <v>11785</v>
      </c>
      <c r="AC22" s="7">
        <f t="shared" si="9"/>
        <v>80493</v>
      </c>
      <c r="AD22" s="7">
        <f t="shared" si="10"/>
        <v>174912</v>
      </c>
      <c r="AE22" s="7">
        <f t="shared" si="11"/>
        <v>5040</v>
      </c>
    </row>
    <row r="23" spans="1:31" x14ac:dyDescent="0.2">
      <c r="G23" s="5">
        <v>21</v>
      </c>
      <c r="H23" s="3">
        <f>[1]怪物产出!$D24</f>
        <v>160</v>
      </c>
      <c r="I23" s="3">
        <f>[1]怪物产出!$C24</f>
        <v>96</v>
      </c>
      <c r="J23" s="3">
        <f>[1]价值设定!$M23</f>
        <v>16.099999999999994</v>
      </c>
      <c r="K23" s="5">
        <f>INT(H23*$C$12/$B$4)</f>
        <v>140</v>
      </c>
      <c r="L23" s="5">
        <f>INT(I23*$C$12*5*1.5/$B$4)</f>
        <v>630</v>
      </c>
      <c r="M23" s="5">
        <f>INT(H23*$B$22/$B$21)</f>
        <v>53</v>
      </c>
      <c r="N23" s="5">
        <f>INT(I23*5*$B$22/$B$21)</f>
        <v>160</v>
      </c>
      <c r="O23" s="7">
        <f t="shared" si="0"/>
        <v>31512</v>
      </c>
      <c r="P23" s="7">
        <f t="shared" si="1"/>
        <v>139920</v>
      </c>
      <c r="Q23" s="5">
        <f>[1]价值设定!$K23*10</f>
        <v>710</v>
      </c>
      <c r="R23" s="5">
        <f>[1]价值设定!$Q23</f>
        <v>2360</v>
      </c>
      <c r="S23" s="5">
        <f>[1]价值设定!$K23*20</f>
        <v>1420</v>
      </c>
      <c r="T23" s="5">
        <f>[1]价值设定!$T23</f>
        <v>4720</v>
      </c>
      <c r="U23" s="5">
        <f t="shared" si="2"/>
        <v>49</v>
      </c>
      <c r="V23" s="5">
        <f t="shared" si="3"/>
        <v>164</v>
      </c>
      <c r="W23" s="7">
        <f t="shared" si="4"/>
        <v>10584</v>
      </c>
      <c r="X23" s="7">
        <f t="shared" si="5"/>
        <v>35424</v>
      </c>
      <c r="Y23" s="7">
        <v>5000</v>
      </c>
      <c r="Z23" s="7">
        <f t="shared" si="6"/>
        <v>7428</v>
      </c>
      <c r="AA23" s="7">
        <f t="shared" si="7"/>
        <v>14400</v>
      </c>
      <c r="AB23" s="7">
        <f t="shared" si="8"/>
        <v>11785</v>
      </c>
      <c r="AC23" s="7">
        <f t="shared" si="9"/>
        <v>80709</v>
      </c>
      <c r="AD23" s="7">
        <f t="shared" si="10"/>
        <v>175344</v>
      </c>
      <c r="AE23" s="7">
        <f t="shared" si="11"/>
        <v>5071</v>
      </c>
    </row>
    <row r="24" spans="1:31" x14ac:dyDescent="0.2">
      <c r="G24" s="5">
        <v>22</v>
      </c>
      <c r="H24" s="3">
        <f>[1]怪物产出!$D25</f>
        <v>160</v>
      </c>
      <c r="I24" s="3">
        <f>[1]怪物产出!$C25</f>
        <v>96</v>
      </c>
      <c r="J24" s="3">
        <f>[1]价值设定!$M24</f>
        <v>16.199999999999996</v>
      </c>
      <c r="K24" s="5">
        <f>INT(H24*$C$12/$B$4)</f>
        <v>140</v>
      </c>
      <c r="L24" s="5">
        <f>INT(I24*$C$12*5*1.5/$B$4)</f>
        <v>630</v>
      </c>
      <c r="M24" s="5">
        <f>INT(H24*$B$22/$B$21)</f>
        <v>53</v>
      </c>
      <c r="N24" s="5">
        <f>INT(I24*5*$B$22/$B$21)</f>
        <v>160</v>
      </c>
      <c r="O24" s="7">
        <f t="shared" si="0"/>
        <v>31512</v>
      </c>
      <c r="P24" s="7">
        <f t="shared" si="1"/>
        <v>139920</v>
      </c>
      <c r="Q24" s="5">
        <f>[1]价值设定!$K24*10</f>
        <v>720</v>
      </c>
      <c r="R24" s="5">
        <f>[1]价值设定!$Q24</f>
        <v>2400</v>
      </c>
      <c r="S24" s="5">
        <f>[1]价值设定!$K24*20</f>
        <v>1440</v>
      </c>
      <c r="T24" s="5">
        <f>[1]价值设定!$T24</f>
        <v>4800</v>
      </c>
      <c r="U24" s="5">
        <f t="shared" si="2"/>
        <v>50</v>
      </c>
      <c r="V24" s="5">
        <f t="shared" si="3"/>
        <v>166</v>
      </c>
      <c r="W24" s="7">
        <f t="shared" si="4"/>
        <v>10800</v>
      </c>
      <c r="X24" s="7">
        <f t="shared" si="5"/>
        <v>35856</v>
      </c>
      <c r="Y24" s="7">
        <v>5000</v>
      </c>
      <c r="Z24" s="7">
        <f t="shared" si="6"/>
        <v>7428</v>
      </c>
      <c r="AA24" s="7">
        <f t="shared" si="7"/>
        <v>14400</v>
      </c>
      <c r="AB24" s="7">
        <f t="shared" si="8"/>
        <v>11785</v>
      </c>
      <c r="AC24" s="7">
        <f t="shared" si="9"/>
        <v>80925</v>
      </c>
      <c r="AD24" s="7">
        <f t="shared" si="10"/>
        <v>175776</v>
      </c>
      <c r="AE24" s="7">
        <f t="shared" si="11"/>
        <v>5103</v>
      </c>
    </row>
    <row r="25" spans="1:31" x14ac:dyDescent="0.2">
      <c r="A25" s="5" t="s">
        <v>14</v>
      </c>
      <c r="B25" s="5">
        <v>240</v>
      </c>
      <c r="G25" s="5">
        <v>23</v>
      </c>
      <c r="H25" s="3">
        <f>[1]怪物产出!$D26</f>
        <v>165</v>
      </c>
      <c r="I25" s="3">
        <f>[1]怪物产出!$C26</f>
        <v>99</v>
      </c>
      <c r="J25" s="3">
        <f>[1]价值设定!$M25</f>
        <v>16.299999999999997</v>
      </c>
      <c r="K25" s="5">
        <f>INT(H25*$C$12/$B$4)</f>
        <v>144</v>
      </c>
      <c r="L25" s="5">
        <f>INT(I25*$C$12*5*1.5/$B$4)</f>
        <v>649</v>
      </c>
      <c r="M25" s="5">
        <f>INT(H25*$B$22/$B$21)</f>
        <v>55</v>
      </c>
      <c r="N25" s="5">
        <f>INT(I25*5*$B$22/$B$21)</f>
        <v>165</v>
      </c>
      <c r="O25" s="7">
        <f t="shared" si="0"/>
        <v>32424</v>
      </c>
      <c r="P25" s="7">
        <f t="shared" si="1"/>
        <v>144144</v>
      </c>
      <c r="Q25" s="5">
        <f>[1]价值设定!$K25*10</f>
        <v>730</v>
      </c>
      <c r="R25" s="5">
        <f>[1]价值设定!$Q25</f>
        <v>2430</v>
      </c>
      <c r="S25" s="5">
        <f>[1]价值设定!$K25*20</f>
        <v>1460</v>
      </c>
      <c r="T25" s="5">
        <f>[1]价值设定!$T25</f>
        <v>4860</v>
      </c>
      <c r="U25" s="5">
        <f t="shared" si="2"/>
        <v>50</v>
      </c>
      <c r="V25" s="5">
        <f t="shared" si="3"/>
        <v>169</v>
      </c>
      <c r="W25" s="7">
        <f t="shared" si="4"/>
        <v>10800</v>
      </c>
      <c r="X25" s="7">
        <f t="shared" si="5"/>
        <v>36504</v>
      </c>
      <c r="Y25" s="7">
        <v>5000</v>
      </c>
      <c r="Z25" s="7">
        <f t="shared" si="6"/>
        <v>7428</v>
      </c>
      <c r="AA25" s="7">
        <f t="shared" si="7"/>
        <v>14400</v>
      </c>
      <c r="AB25" s="7">
        <f t="shared" si="8"/>
        <v>11785</v>
      </c>
      <c r="AC25" s="7">
        <f t="shared" si="9"/>
        <v>81837</v>
      </c>
      <c r="AD25" s="7">
        <f t="shared" si="10"/>
        <v>180648</v>
      </c>
      <c r="AE25" s="7">
        <f t="shared" si="11"/>
        <v>5134</v>
      </c>
    </row>
    <row r="26" spans="1:31" x14ac:dyDescent="0.2">
      <c r="A26" s="5" t="s">
        <v>13</v>
      </c>
      <c r="B26" s="5">
        <v>24</v>
      </c>
      <c r="G26" s="5">
        <v>24</v>
      </c>
      <c r="H26" s="3">
        <f>[1]怪物产出!$D27</f>
        <v>165</v>
      </c>
      <c r="I26" s="3">
        <f>[1]怪物产出!$C27</f>
        <v>99</v>
      </c>
      <c r="J26" s="3">
        <f>[1]价值设定!$M26</f>
        <v>16.399999999999999</v>
      </c>
      <c r="K26" s="5">
        <f>INT(H26*$C$12/$B$4)</f>
        <v>144</v>
      </c>
      <c r="L26" s="5">
        <f>INT(I26*$C$12*5*1.5/$B$4)</f>
        <v>649</v>
      </c>
      <c r="M26" s="5">
        <f>INT(H26*$B$22/$B$21)</f>
        <v>55</v>
      </c>
      <c r="N26" s="5">
        <f>INT(I26*5*$B$22/$B$21)</f>
        <v>165</v>
      </c>
      <c r="O26" s="7">
        <f t="shared" si="0"/>
        <v>32424</v>
      </c>
      <c r="P26" s="7">
        <f t="shared" si="1"/>
        <v>144144</v>
      </c>
      <c r="Q26" s="5">
        <f>[1]价值设定!$K26*10</f>
        <v>740</v>
      </c>
      <c r="R26" s="5">
        <f>[1]价值设定!$Q26</f>
        <v>2460</v>
      </c>
      <c r="S26" s="5">
        <f>[1]价值设定!$K26*20</f>
        <v>1480</v>
      </c>
      <c r="T26" s="5">
        <f>[1]价值设定!$T26</f>
        <v>4920</v>
      </c>
      <c r="U26" s="5">
        <f t="shared" si="2"/>
        <v>51</v>
      </c>
      <c r="V26" s="5">
        <f t="shared" si="3"/>
        <v>171</v>
      </c>
      <c r="W26" s="7">
        <f t="shared" si="4"/>
        <v>11016</v>
      </c>
      <c r="X26" s="7">
        <f t="shared" si="5"/>
        <v>36936</v>
      </c>
      <c r="Y26" s="7">
        <v>5000</v>
      </c>
      <c r="Z26" s="7">
        <f t="shared" si="6"/>
        <v>7428</v>
      </c>
      <c r="AA26" s="7">
        <f t="shared" si="7"/>
        <v>14400</v>
      </c>
      <c r="AB26" s="7">
        <f t="shared" si="8"/>
        <v>11785</v>
      </c>
      <c r="AC26" s="7">
        <f t="shared" si="9"/>
        <v>82053</v>
      </c>
      <c r="AD26" s="7">
        <f t="shared" si="10"/>
        <v>181080</v>
      </c>
      <c r="AE26" s="7">
        <f t="shared" si="11"/>
        <v>5166</v>
      </c>
    </row>
    <row r="27" spans="1:31" x14ac:dyDescent="0.2">
      <c r="A27" s="5" t="s">
        <v>2</v>
      </c>
      <c r="B27" s="5">
        <f>B25-B26</f>
        <v>216</v>
      </c>
      <c r="G27" s="5">
        <v>25</v>
      </c>
      <c r="H27" s="3">
        <f>[1]怪物产出!$D28</f>
        <v>170</v>
      </c>
      <c r="I27" s="3">
        <f>[1]怪物产出!$C28</f>
        <v>102</v>
      </c>
      <c r="J27" s="3">
        <f>[1]价值设定!$M27</f>
        <v>16.5</v>
      </c>
      <c r="K27" s="5">
        <f>INT(H27*$C$12/$B$4)</f>
        <v>148</v>
      </c>
      <c r="L27" s="5">
        <f>INT(I27*$C$12*5*1.5/$B$4)</f>
        <v>669</v>
      </c>
      <c r="M27" s="5">
        <f>INT(H27*$B$22/$B$21)</f>
        <v>56</v>
      </c>
      <c r="N27" s="5">
        <f>INT(I27*5*$B$22/$B$21)</f>
        <v>170</v>
      </c>
      <c r="O27" s="7">
        <f t="shared" si="0"/>
        <v>33312</v>
      </c>
      <c r="P27" s="7">
        <f t="shared" si="1"/>
        <v>148584</v>
      </c>
      <c r="Q27" s="5">
        <f>[1]价值设定!$K27*10</f>
        <v>750</v>
      </c>
      <c r="R27" s="5">
        <f>[1]价值设定!$Q27</f>
        <v>2500</v>
      </c>
      <c r="S27" s="5">
        <f>[1]价值设定!$K27*20</f>
        <v>1500</v>
      </c>
      <c r="T27" s="5">
        <f>[1]价值设定!$T27</f>
        <v>5000</v>
      </c>
      <c r="U27" s="5">
        <f t="shared" si="2"/>
        <v>52</v>
      </c>
      <c r="V27" s="5">
        <f t="shared" si="3"/>
        <v>173</v>
      </c>
      <c r="W27" s="7">
        <f t="shared" si="4"/>
        <v>11232</v>
      </c>
      <c r="X27" s="7">
        <f t="shared" si="5"/>
        <v>37368</v>
      </c>
      <c r="Y27" s="7">
        <v>5000</v>
      </c>
      <c r="Z27" s="7">
        <f t="shared" si="6"/>
        <v>7428</v>
      </c>
      <c r="AA27" s="7">
        <f t="shared" si="7"/>
        <v>14400</v>
      </c>
      <c r="AB27" s="7">
        <f t="shared" si="8"/>
        <v>11785</v>
      </c>
      <c r="AC27" s="7">
        <f t="shared" si="9"/>
        <v>83157</v>
      </c>
      <c r="AD27" s="7">
        <f t="shared" si="10"/>
        <v>185952</v>
      </c>
      <c r="AE27" s="7">
        <f t="shared" si="11"/>
        <v>5197</v>
      </c>
    </row>
    <row r="28" spans="1:31" x14ac:dyDescent="0.2">
      <c r="G28" s="5">
        <v>26</v>
      </c>
      <c r="H28" s="3">
        <f>[1]怪物产出!$D29</f>
        <v>170</v>
      </c>
      <c r="I28" s="3">
        <f>[1]怪物产出!$C29</f>
        <v>102</v>
      </c>
      <c r="J28" s="3">
        <f>[1]价值设定!$M28</f>
        <v>16.600000000000001</v>
      </c>
      <c r="K28" s="5">
        <f>INT(H28*$C$12/$B$4)</f>
        <v>148</v>
      </c>
      <c r="L28" s="5">
        <f>INT(I28*$C$12*5*1.5/$B$4)</f>
        <v>669</v>
      </c>
      <c r="M28" s="5">
        <f>INT(H28*$B$22/$B$21)</f>
        <v>56</v>
      </c>
      <c r="N28" s="5">
        <f>INT(I28*5*$B$22/$B$21)</f>
        <v>170</v>
      </c>
      <c r="O28" s="7">
        <f t="shared" si="0"/>
        <v>33312</v>
      </c>
      <c r="P28" s="7">
        <f t="shared" si="1"/>
        <v>148584</v>
      </c>
      <c r="Q28" s="5">
        <f>[1]价值设定!$K28*10</f>
        <v>760</v>
      </c>
      <c r="R28" s="5">
        <f>[1]价值设定!$Q28</f>
        <v>2530</v>
      </c>
      <c r="S28" s="5">
        <f>[1]价值设定!$K28*20</f>
        <v>1520</v>
      </c>
      <c r="T28" s="5">
        <f>[1]价值设定!$T28</f>
        <v>5060</v>
      </c>
      <c r="U28" s="5">
        <f t="shared" si="2"/>
        <v>52</v>
      </c>
      <c r="V28" s="5">
        <f t="shared" si="3"/>
        <v>176</v>
      </c>
      <c r="W28" s="7">
        <f t="shared" si="4"/>
        <v>11232</v>
      </c>
      <c r="X28" s="7">
        <f t="shared" si="5"/>
        <v>38016</v>
      </c>
      <c r="Y28" s="7">
        <v>5000</v>
      </c>
      <c r="Z28" s="7">
        <f t="shared" si="6"/>
        <v>7428</v>
      </c>
      <c r="AA28" s="7">
        <f t="shared" si="7"/>
        <v>14400</v>
      </c>
      <c r="AB28" s="7">
        <f t="shared" si="8"/>
        <v>11785</v>
      </c>
      <c r="AC28" s="7">
        <f t="shared" si="9"/>
        <v>83157</v>
      </c>
      <c r="AD28" s="7">
        <f t="shared" si="10"/>
        <v>186600</v>
      </c>
      <c r="AE28" s="7">
        <f t="shared" si="11"/>
        <v>5229</v>
      </c>
    </row>
    <row r="29" spans="1:31" x14ac:dyDescent="0.2">
      <c r="A29" s="6" t="s">
        <v>38</v>
      </c>
      <c r="G29" s="5">
        <v>27</v>
      </c>
      <c r="H29" s="3">
        <f>[1]怪物产出!$D30</f>
        <v>170</v>
      </c>
      <c r="I29" s="3">
        <f>[1]怪物产出!$C30</f>
        <v>102</v>
      </c>
      <c r="J29" s="3">
        <f>[1]价值设定!$M29</f>
        <v>16.700000000000003</v>
      </c>
      <c r="K29" s="5">
        <f>INT(H29*$C$12/$B$4)</f>
        <v>148</v>
      </c>
      <c r="L29" s="5">
        <f>INT(I29*$C$12*5*1.5/$B$4)</f>
        <v>669</v>
      </c>
      <c r="M29" s="5">
        <f>INT(H29*$B$22/$B$21)</f>
        <v>56</v>
      </c>
      <c r="N29" s="5">
        <f>INT(I29*5*$B$22/$B$21)</f>
        <v>170</v>
      </c>
      <c r="O29" s="7">
        <f t="shared" si="0"/>
        <v>33312</v>
      </c>
      <c r="P29" s="7">
        <f t="shared" si="1"/>
        <v>148584</v>
      </c>
      <c r="Q29" s="5">
        <f>[1]价值设定!$K29*10</f>
        <v>770</v>
      </c>
      <c r="R29" s="5">
        <f>[1]价值设定!$Q29</f>
        <v>2560</v>
      </c>
      <c r="S29" s="5">
        <f>[1]价值设定!$K29*20</f>
        <v>1540</v>
      </c>
      <c r="T29" s="5">
        <f>[1]价值设定!$T29</f>
        <v>5120</v>
      </c>
      <c r="U29" s="5">
        <f t="shared" si="2"/>
        <v>53</v>
      </c>
      <c r="V29" s="5">
        <f t="shared" si="3"/>
        <v>178</v>
      </c>
      <c r="W29" s="7">
        <f t="shared" si="4"/>
        <v>11448</v>
      </c>
      <c r="X29" s="7">
        <f t="shared" si="5"/>
        <v>38448</v>
      </c>
      <c r="Y29" s="7">
        <v>5000</v>
      </c>
      <c r="Z29" s="7">
        <f t="shared" si="6"/>
        <v>7428</v>
      </c>
      <c r="AA29" s="7">
        <f t="shared" si="7"/>
        <v>14400</v>
      </c>
      <c r="AB29" s="7">
        <f t="shared" si="8"/>
        <v>11785</v>
      </c>
      <c r="AC29" s="7">
        <f t="shared" si="9"/>
        <v>83373</v>
      </c>
      <c r="AD29" s="7">
        <f t="shared" si="10"/>
        <v>187032</v>
      </c>
      <c r="AE29" s="7">
        <f t="shared" si="11"/>
        <v>5260</v>
      </c>
    </row>
    <row r="30" spans="1:31" x14ac:dyDescent="0.2">
      <c r="A30" s="5" t="s">
        <v>39</v>
      </c>
      <c r="B30" s="5">
        <f>B25/6</f>
        <v>40</v>
      </c>
      <c r="G30" s="5">
        <v>28</v>
      </c>
      <c r="H30" s="3">
        <f>[1]怪物产出!$D31</f>
        <v>175</v>
      </c>
      <c r="I30" s="3">
        <f>[1]怪物产出!$C31</f>
        <v>105</v>
      </c>
      <c r="J30" s="3">
        <f>[1]价值设定!$M30</f>
        <v>16.800000000000004</v>
      </c>
      <c r="K30" s="5">
        <f>INT(H30*$C$12/$B$4)</f>
        <v>153</v>
      </c>
      <c r="L30" s="5">
        <f>INT(I30*$C$12*5*1.5/$B$4)</f>
        <v>689</v>
      </c>
      <c r="M30" s="5">
        <f>INT(H30*$B$22/$B$21)</f>
        <v>58</v>
      </c>
      <c r="N30" s="5">
        <f>INT(I30*5*$B$22/$B$21)</f>
        <v>175</v>
      </c>
      <c r="O30" s="7">
        <f t="shared" si="0"/>
        <v>34440</v>
      </c>
      <c r="P30" s="7">
        <f t="shared" si="1"/>
        <v>153024</v>
      </c>
      <c r="Q30" s="5">
        <f>[1]价值设定!$K30*10</f>
        <v>780</v>
      </c>
      <c r="R30" s="5">
        <f>[1]价值设定!$Q30</f>
        <v>2600</v>
      </c>
      <c r="S30" s="5">
        <f>[1]价值设定!$K30*20</f>
        <v>1560</v>
      </c>
      <c r="T30" s="5">
        <f>[1]价值设定!$T30</f>
        <v>5200</v>
      </c>
      <c r="U30" s="5">
        <f t="shared" si="2"/>
        <v>54</v>
      </c>
      <c r="V30" s="5">
        <f t="shared" si="3"/>
        <v>180</v>
      </c>
      <c r="W30" s="7">
        <f t="shared" si="4"/>
        <v>11664</v>
      </c>
      <c r="X30" s="7">
        <f t="shared" si="5"/>
        <v>38880</v>
      </c>
      <c r="Y30" s="7">
        <v>5000</v>
      </c>
      <c r="Z30" s="7">
        <f t="shared" si="6"/>
        <v>7428</v>
      </c>
      <c r="AA30" s="7">
        <f t="shared" si="7"/>
        <v>14400</v>
      </c>
      <c r="AB30" s="7">
        <f t="shared" si="8"/>
        <v>11785</v>
      </c>
      <c r="AC30" s="7">
        <f t="shared" si="9"/>
        <v>84717</v>
      </c>
      <c r="AD30" s="7">
        <f t="shared" si="10"/>
        <v>191904</v>
      </c>
      <c r="AE30" s="7">
        <f t="shared" si="11"/>
        <v>5292</v>
      </c>
    </row>
    <row r="31" spans="1:31" x14ac:dyDescent="0.2">
      <c r="A31" s="5" t="s">
        <v>40</v>
      </c>
      <c r="B31" s="5">
        <f>[2]Sheet1!$B$15</f>
        <v>185.7</v>
      </c>
      <c r="G31" s="5">
        <v>29</v>
      </c>
      <c r="H31" s="3">
        <f>[1]怪物产出!$D32</f>
        <v>175</v>
      </c>
      <c r="I31" s="3">
        <f>[1]怪物产出!$C32</f>
        <v>105</v>
      </c>
      <c r="J31" s="3">
        <f>[1]价值设定!$M31</f>
        <v>16.900000000000006</v>
      </c>
      <c r="K31" s="5">
        <f>INT(H31*$C$12/$B$4)</f>
        <v>153</v>
      </c>
      <c r="L31" s="5">
        <f>INT(I31*$C$12*5*1.5/$B$4)</f>
        <v>689</v>
      </c>
      <c r="M31" s="5">
        <f>INT(H31*$B$22/$B$21)</f>
        <v>58</v>
      </c>
      <c r="N31" s="5">
        <f>INT(I31*5*$B$22/$B$21)</f>
        <v>175</v>
      </c>
      <c r="O31" s="7">
        <f t="shared" si="0"/>
        <v>34440</v>
      </c>
      <c r="P31" s="7">
        <f t="shared" si="1"/>
        <v>153024</v>
      </c>
      <c r="Q31" s="5">
        <f>[1]价值设定!$K31*10</f>
        <v>790</v>
      </c>
      <c r="R31" s="5">
        <f>[1]价值设定!$Q31</f>
        <v>2630</v>
      </c>
      <c r="S31" s="5">
        <f>[1]价值设定!$K31*20</f>
        <v>1580</v>
      </c>
      <c r="T31" s="5">
        <f>[1]价值设定!$T31</f>
        <v>5260</v>
      </c>
      <c r="U31" s="5">
        <f t="shared" si="2"/>
        <v>54</v>
      </c>
      <c r="V31" s="5">
        <f t="shared" si="3"/>
        <v>182</v>
      </c>
      <c r="W31" s="7">
        <f t="shared" si="4"/>
        <v>11664</v>
      </c>
      <c r="X31" s="7">
        <f t="shared" si="5"/>
        <v>39312</v>
      </c>
      <c r="Y31" s="7">
        <v>5000</v>
      </c>
      <c r="Z31" s="7">
        <f t="shared" si="6"/>
        <v>7428</v>
      </c>
      <c r="AA31" s="7">
        <f t="shared" si="7"/>
        <v>14400</v>
      </c>
      <c r="AB31" s="7">
        <f t="shared" si="8"/>
        <v>11785</v>
      </c>
      <c r="AC31" s="7">
        <f t="shared" si="9"/>
        <v>84717</v>
      </c>
      <c r="AD31" s="7">
        <f t="shared" si="10"/>
        <v>192336</v>
      </c>
      <c r="AE31" s="7">
        <f t="shared" si="11"/>
        <v>5323</v>
      </c>
    </row>
    <row r="32" spans="1:31" x14ac:dyDescent="0.2">
      <c r="G32" s="5">
        <v>30</v>
      </c>
      <c r="H32" s="3">
        <f>[1]怪物产出!$D33</f>
        <v>175</v>
      </c>
      <c r="I32" s="3">
        <f>[1]怪物产出!$C33</f>
        <v>105</v>
      </c>
      <c r="J32" s="3">
        <f>[1]价值设定!$M32</f>
        <v>17.000000000000007</v>
      </c>
      <c r="K32" s="5">
        <f>INT(H32*$C$12/$B$4)</f>
        <v>153</v>
      </c>
      <c r="L32" s="5">
        <f>INT(I32*$C$12*5*1.5/$B$4)</f>
        <v>689</v>
      </c>
      <c r="M32" s="5">
        <f>INT(H32*$B$22/$B$21)</f>
        <v>58</v>
      </c>
      <c r="N32" s="5">
        <f>INT(I32*5*$B$22/$B$21)</f>
        <v>175</v>
      </c>
      <c r="O32" s="7">
        <f t="shared" si="0"/>
        <v>34440</v>
      </c>
      <c r="P32" s="7">
        <f t="shared" si="1"/>
        <v>153024</v>
      </c>
      <c r="Q32" s="5">
        <f>[1]价值设定!$K32*10</f>
        <v>800</v>
      </c>
      <c r="R32" s="5">
        <f>[1]价值设定!$Q32</f>
        <v>2660</v>
      </c>
      <c r="S32" s="5">
        <f>[1]价值设定!$K32*20</f>
        <v>1600</v>
      </c>
      <c r="T32" s="5">
        <f>[1]价值设定!$T32</f>
        <v>5320</v>
      </c>
      <c r="U32" s="5">
        <f t="shared" si="2"/>
        <v>55</v>
      </c>
      <c r="V32" s="5">
        <f t="shared" si="3"/>
        <v>185</v>
      </c>
      <c r="W32" s="7">
        <f t="shared" si="4"/>
        <v>11880</v>
      </c>
      <c r="X32" s="7">
        <f t="shared" si="5"/>
        <v>39960</v>
      </c>
      <c r="Y32" s="7">
        <v>5000</v>
      </c>
      <c r="Z32" s="7">
        <f t="shared" si="6"/>
        <v>7428</v>
      </c>
      <c r="AA32" s="7">
        <f t="shared" si="7"/>
        <v>14400</v>
      </c>
      <c r="AB32" s="7">
        <f t="shared" si="8"/>
        <v>11785</v>
      </c>
      <c r="AC32" s="7">
        <f t="shared" si="9"/>
        <v>84933</v>
      </c>
      <c r="AD32" s="7">
        <f t="shared" si="10"/>
        <v>192984</v>
      </c>
      <c r="AE32" s="7">
        <f t="shared" si="11"/>
        <v>5355</v>
      </c>
    </row>
    <row r="33" spans="1:31" x14ac:dyDescent="0.2">
      <c r="G33" s="5">
        <v>31</v>
      </c>
      <c r="H33" s="3">
        <f>[1]怪物产出!$D34</f>
        <v>175</v>
      </c>
      <c r="I33" s="3">
        <f>[1]怪物产出!$C34</f>
        <v>105</v>
      </c>
      <c r="J33" s="3">
        <f>[1]价值设定!$M33</f>
        <v>17.100000000000009</v>
      </c>
      <c r="K33" s="5">
        <f>INT(H33*$C$12/$B$4)</f>
        <v>153</v>
      </c>
      <c r="L33" s="5">
        <f>INT(I33*$C$12*5*1.5/$B$4)</f>
        <v>689</v>
      </c>
      <c r="M33" s="5">
        <f>INT(H33*$B$22/$B$21)</f>
        <v>58</v>
      </c>
      <c r="N33" s="5">
        <f>INT(I33*5*$B$22/$B$21)</f>
        <v>175</v>
      </c>
      <c r="O33" s="7">
        <f t="shared" si="0"/>
        <v>34440</v>
      </c>
      <c r="P33" s="7">
        <f t="shared" si="1"/>
        <v>153024</v>
      </c>
      <c r="Q33" s="5">
        <f>[1]价值设定!$K33*10</f>
        <v>810</v>
      </c>
      <c r="R33" s="5">
        <f>[1]价值设定!$Q33</f>
        <v>2700</v>
      </c>
      <c r="S33" s="5">
        <f>[1]价值设定!$K33*20</f>
        <v>1620</v>
      </c>
      <c r="T33" s="5">
        <f>[1]价值设定!$T33</f>
        <v>5400</v>
      </c>
      <c r="U33" s="5">
        <f t="shared" si="2"/>
        <v>56</v>
      </c>
      <c r="V33" s="5">
        <f t="shared" si="3"/>
        <v>187</v>
      </c>
      <c r="W33" s="7">
        <f t="shared" si="4"/>
        <v>12096</v>
      </c>
      <c r="X33" s="7">
        <f t="shared" si="5"/>
        <v>40392</v>
      </c>
      <c r="Y33" s="7">
        <v>5000</v>
      </c>
      <c r="Z33" s="7">
        <f t="shared" si="6"/>
        <v>7428</v>
      </c>
      <c r="AA33" s="7">
        <f t="shared" si="7"/>
        <v>14400</v>
      </c>
      <c r="AB33" s="7">
        <f t="shared" si="8"/>
        <v>11785</v>
      </c>
      <c r="AC33" s="7">
        <f t="shared" si="9"/>
        <v>85149</v>
      </c>
      <c r="AD33" s="7">
        <f t="shared" si="10"/>
        <v>193416</v>
      </c>
      <c r="AE33" s="7">
        <f t="shared" si="11"/>
        <v>5386</v>
      </c>
    </row>
    <row r="34" spans="1:31" x14ac:dyDescent="0.2">
      <c r="A34" s="6" t="s">
        <v>98</v>
      </c>
      <c r="G34" s="5">
        <v>32</v>
      </c>
      <c r="H34" s="3">
        <f>[1]怪物产出!$D35</f>
        <v>180</v>
      </c>
      <c r="I34" s="3">
        <f>[1]怪物产出!$C35</f>
        <v>108</v>
      </c>
      <c r="J34" s="3">
        <f>[1]价值设定!$M34</f>
        <v>17.20000000000001</v>
      </c>
      <c r="K34" s="5">
        <f>INT(H34*$C$12/$B$4)</f>
        <v>157</v>
      </c>
      <c r="L34" s="5">
        <f>INT(I34*$C$12*5*1.5/$B$4)</f>
        <v>708</v>
      </c>
      <c r="M34" s="5">
        <f>INT(H34*$B$22/$B$21)</f>
        <v>60</v>
      </c>
      <c r="N34" s="5">
        <f>INT(I34*5*$B$22/$B$21)</f>
        <v>180</v>
      </c>
      <c r="O34" s="7">
        <f t="shared" si="0"/>
        <v>35352</v>
      </c>
      <c r="P34" s="7">
        <f t="shared" si="1"/>
        <v>157248</v>
      </c>
      <c r="Q34" s="5">
        <f>[1]价值设定!$K34*10</f>
        <v>820</v>
      </c>
      <c r="R34" s="5">
        <f>[1]价值设定!$Q34</f>
        <v>2730</v>
      </c>
      <c r="S34" s="5">
        <f>[1]价值设定!$K34*20</f>
        <v>1640</v>
      </c>
      <c r="T34" s="5">
        <f>[1]价值设定!$T34</f>
        <v>5460</v>
      </c>
      <c r="U34" s="5">
        <f t="shared" si="2"/>
        <v>57</v>
      </c>
      <c r="V34" s="5">
        <f t="shared" si="3"/>
        <v>189</v>
      </c>
      <c r="W34" s="7">
        <f t="shared" si="4"/>
        <v>12312</v>
      </c>
      <c r="X34" s="7">
        <f t="shared" si="5"/>
        <v>40824</v>
      </c>
      <c r="Y34" s="7">
        <v>5000</v>
      </c>
      <c r="Z34" s="7">
        <f t="shared" si="6"/>
        <v>7428</v>
      </c>
      <c r="AA34" s="7">
        <f t="shared" si="7"/>
        <v>14400</v>
      </c>
      <c r="AB34" s="7">
        <f t="shared" si="8"/>
        <v>11785</v>
      </c>
      <c r="AC34" s="7">
        <f t="shared" si="9"/>
        <v>86277</v>
      </c>
      <c r="AD34" s="7">
        <f t="shared" si="10"/>
        <v>198072</v>
      </c>
      <c r="AE34" s="7">
        <f t="shared" si="11"/>
        <v>5418</v>
      </c>
    </row>
    <row r="35" spans="1:31" x14ac:dyDescent="0.2">
      <c r="A35" s="5" t="s">
        <v>99</v>
      </c>
      <c r="B35" s="5">
        <f>24*4/2</f>
        <v>48</v>
      </c>
      <c r="G35" s="5">
        <v>33</v>
      </c>
      <c r="H35" s="3">
        <f>[1]怪物产出!$D36</f>
        <v>180</v>
      </c>
      <c r="I35" s="3">
        <f>[1]怪物产出!$C36</f>
        <v>108</v>
      </c>
      <c r="J35" s="3">
        <f>[1]价值设定!$M35</f>
        <v>17.300000000000011</v>
      </c>
      <c r="K35" s="5">
        <f>INT(H35*$C$12/$B$4)</f>
        <v>157</v>
      </c>
      <c r="L35" s="5">
        <f>INT(I35*$C$12*5*1.5/$B$4)</f>
        <v>708</v>
      </c>
      <c r="M35" s="5">
        <f>INT(H35*$B$22/$B$21)</f>
        <v>60</v>
      </c>
      <c r="N35" s="5">
        <f>INT(I35*5*$B$22/$B$21)</f>
        <v>180</v>
      </c>
      <c r="O35" s="7">
        <f t="shared" si="0"/>
        <v>35352</v>
      </c>
      <c r="P35" s="7">
        <f t="shared" si="1"/>
        <v>157248</v>
      </c>
      <c r="Q35" s="5">
        <f>[1]价值设定!$K35*10</f>
        <v>830</v>
      </c>
      <c r="R35" s="5">
        <f>[1]价值设定!$Q35</f>
        <v>2760</v>
      </c>
      <c r="S35" s="5">
        <f>[1]价值设定!$K35*20</f>
        <v>1660</v>
      </c>
      <c r="T35" s="5">
        <f>[1]价值设定!$T35</f>
        <v>5520</v>
      </c>
      <c r="U35" s="5">
        <f t="shared" si="2"/>
        <v>57</v>
      </c>
      <c r="V35" s="5">
        <f t="shared" si="3"/>
        <v>192</v>
      </c>
      <c r="W35" s="7">
        <f t="shared" si="4"/>
        <v>12312</v>
      </c>
      <c r="X35" s="7">
        <f t="shared" si="5"/>
        <v>41472</v>
      </c>
      <c r="Y35" s="7">
        <v>5000</v>
      </c>
      <c r="Z35" s="7">
        <f t="shared" si="6"/>
        <v>7428</v>
      </c>
      <c r="AA35" s="7">
        <f t="shared" si="7"/>
        <v>14400</v>
      </c>
      <c r="AB35" s="7">
        <f t="shared" si="8"/>
        <v>11785</v>
      </c>
      <c r="AC35" s="7">
        <f t="shared" si="9"/>
        <v>86277</v>
      </c>
      <c r="AD35" s="7">
        <f t="shared" si="10"/>
        <v>198720</v>
      </c>
      <c r="AE35" s="7">
        <f t="shared" si="11"/>
        <v>5449</v>
      </c>
    </row>
    <row r="36" spans="1:31" x14ac:dyDescent="0.2">
      <c r="A36" s="5" t="s">
        <v>100</v>
      </c>
      <c r="B36" s="5">
        <v>300</v>
      </c>
      <c r="G36" s="5">
        <v>34</v>
      </c>
      <c r="H36" s="3">
        <f>[1]怪物产出!$D37</f>
        <v>180</v>
      </c>
      <c r="I36" s="3">
        <f>[1]怪物产出!$C37</f>
        <v>108</v>
      </c>
      <c r="J36" s="3">
        <f>[1]价值设定!$M36</f>
        <v>17.400000000000013</v>
      </c>
      <c r="K36" s="5">
        <f>INT(H36*$C$12/$B$4)</f>
        <v>157</v>
      </c>
      <c r="L36" s="5">
        <f>INT(I36*$C$12*5*1.5/$B$4)</f>
        <v>708</v>
      </c>
      <c r="M36" s="5">
        <f>INT(H36*$B$22/$B$21)</f>
        <v>60</v>
      </c>
      <c r="N36" s="5">
        <f>INT(I36*5*$B$22/$B$21)</f>
        <v>180</v>
      </c>
      <c r="O36" s="7">
        <f t="shared" si="0"/>
        <v>35352</v>
      </c>
      <c r="P36" s="7">
        <f t="shared" si="1"/>
        <v>157248</v>
      </c>
      <c r="Q36" s="5">
        <f>[1]价值设定!$K36*10</f>
        <v>840</v>
      </c>
      <c r="R36" s="5">
        <f>[1]价值设定!$Q36</f>
        <v>2800</v>
      </c>
      <c r="S36" s="5">
        <f>[1]价值设定!$K36*20</f>
        <v>1680</v>
      </c>
      <c r="T36" s="5">
        <f>[1]价值设定!$T36</f>
        <v>5600</v>
      </c>
      <c r="U36" s="5">
        <f t="shared" si="2"/>
        <v>58</v>
      </c>
      <c r="V36" s="5">
        <f t="shared" si="3"/>
        <v>194</v>
      </c>
      <c r="W36" s="7">
        <f t="shared" si="4"/>
        <v>12528</v>
      </c>
      <c r="X36" s="7">
        <f t="shared" si="5"/>
        <v>41904</v>
      </c>
      <c r="Y36" s="7">
        <v>5000</v>
      </c>
      <c r="Z36" s="7">
        <f t="shared" si="6"/>
        <v>7428</v>
      </c>
      <c r="AA36" s="7">
        <f t="shared" si="7"/>
        <v>14400</v>
      </c>
      <c r="AB36" s="7">
        <f t="shared" si="8"/>
        <v>11785</v>
      </c>
      <c r="AC36" s="7">
        <f t="shared" si="9"/>
        <v>86493</v>
      </c>
      <c r="AD36" s="7">
        <f t="shared" si="10"/>
        <v>199152</v>
      </c>
      <c r="AE36" s="7">
        <f t="shared" si="11"/>
        <v>5481</v>
      </c>
    </row>
    <row r="37" spans="1:31" x14ac:dyDescent="0.2">
      <c r="G37" s="5">
        <v>35</v>
      </c>
      <c r="H37" s="3">
        <f>[1]怪物产出!$D38</f>
        <v>185</v>
      </c>
      <c r="I37" s="3">
        <f>[1]怪物产出!$C38</f>
        <v>111</v>
      </c>
      <c r="J37" s="3">
        <f>[1]价值设定!$M37</f>
        <v>17.500000000000014</v>
      </c>
      <c r="K37" s="5">
        <f>INT(H37*$C$12/$B$4)</f>
        <v>161</v>
      </c>
      <c r="L37" s="5">
        <f>INT(I37*$C$12*5*1.5/$B$4)</f>
        <v>728</v>
      </c>
      <c r="M37" s="5">
        <f>INT(H37*$B$22/$B$21)</f>
        <v>61</v>
      </c>
      <c r="N37" s="5">
        <f>INT(I37*5*$B$22/$B$21)</f>
        <v>185</v>
      </c>
      <c r="O37" s="7">
        <f t="shared" si="0"/>
        <v>36240</v>
      </c>
      <c r="P37" s="7">
        <f t="shared" si="1"/>
        <v>161688</v>
      </c>
      <c r="Q37" s="5">
        <f>[1]价值设定!$K37*10</f>
        <v>850</v>
      </c>
      <c r="R37" s="5">
        <f>[1]价值设定!$Q37</f>
        <v>2830</v>
      </c>
      <c r="S37" s="5">
        <f>[1]价值设定!$K37*20</f>
        <v>1700</v>
      </c>
      <c r="T37" s="5">
        <f>[1]价值设定!$T37</f>
        <v>5660</v>
      </c>
      <c r="U37" s="5">
        <f t="shared" si="2"/>
        <v>59</v>
      </c>
      <c r="V37" s="5">
        <f t="shared" si="3"/>
        <v>196</v>
      </c>
      <c r="W37" s="7">
        <f t="shared" si="4"/>
        <v>12744</v>
      </c>
      <c r="X37" s="7">
        <f t="shared" si="5"/>
        <v>42336</v>
      </c>
      <c r="Y37" s="7">
        <v>5000</v>
      </c>
      <c r="Z37" s="7">
        <f t="shared" si="6"/>
        <v>7428</v>
      </c>
      <c r="AA37" s="7">
        <f t="shared" si="7"/>
        <v>14400</v>
      </c>
      <c r="AB37" s="7">
        <f t="shared" si="8"/>
        <v>11785</v>
      </c>
      <c r="AC37" s="7">
        <f t="shared" si="9"/>
        <v>87597</v>
      </c>
      <c r="AD37" s="7">
        <f t="shared" si="10"/>
        <v>204024</v>
      </c>
      <c r="AE37" s="7">
        <f t="shared" si="11"/>
        <v>5512</v>
      </c>
    </row>
    <row r="38" spans="1:31" x14ac:dyDescent="0.2">
      <c r="A38" s="5" t="s">
        <v>105</v>
      </c>
      <c r="G38" s="5">
        <v>36</v>
      </c>
      <c r="H38" s="3">
        <f>[1]怪物产出!$D39</f>
        <v>185</v>
      </c>
      <c r="I38" s="3">
        <f>[1]怪物产出!$C39</f>
        <v>111</v>
      </c>
      <c r="J38" s="3">
        <f>[1]价值设定!$M38</f>
        <v>17.600000000000016</v>
      </c>
      <c r="K38" s="5">
        <f>INT(H38*$C$12/$B$4)</f>
        <v>161</v>
      </c>
      <c r="L38" s="5">
        <f>INT(I38*$C$12*5*1.5/$B$4)</f>
        <v>728</v>
      </c>
      <c r="M38" s="5">
        <f>INT(H38*$B$22/$B$21)</f>
        <v>61</v>
      </c>
      <c r="N38" s="5">
        <f>INT(I38*5*$B$22/$B$21)</f>
        <v>185</v>
      </c>
      <c r="O38" s="7">
        <f t="shared" si="0"/>
        <v>36240</v>
      </c>
      <c r="P38" s="7">
        <f t="shared" si="1"/>
        <v>161688</v>
      </c>
      <c r="Q38" s="5">
        <f>[1]价值设定!$K38*10</f>
        <v>860</v>
      </c>
      <c r="R38" s="5">
        <f>[1]价值设定!$Q38</f>
        <v>2860</v>
      </c>
      <c r="S38" s="5">
        <f>[1]价值设定!$K38*20</f>
        <v>1720</v>
      </c>
      <c r="T38" s="5">
        <f>[1]价值设定!$T38</f>
        <v>5720</v>
      </c>
      <c r="U38" s="5">
        <f t="shared" si="2"/>
        <v>59</v>
      </c>
      <c r="V38" s="5">
        <f t="shared" si="3"/>
        <v>198</v>
      </c>
      <c r="W38" s="7">
        <f t="shared" si="4"/>
        <v>12744</v>
      </c>
      <c r="X38" s="7">
        <f t="shared" si="5"/>
        <v>42768</v>
      </c>
      <c r="Y38" s="7">
        <v>5000</v>
      </c>
      <c r="Z38" s="7">
        <f t="shared" si="6"/>
        <v>7428</v>
      </c>
      <c r="AA38" s="7">
        <f t="shared" si="7"/>
        <v>14400</v>
      </c>
      <c r="AB38" s="7">
        <f t="shared" si="8"/>
        <v>11785</v>
      </c>
      <c r="AC38" s="7">
        <f t="shared" si="9"/>
        <v>87597</v>
      </c>
      <c r="AD38" s="7">
        <f t="shared" si="10"/>
        <v>204456</v>
      </c>
      <c r="AE38" s="7">
        <f t="shared" si="11"/>
        <v>5544</v>
      </c>
    </row>
    <row r="39" spans="1:31" x14ac:dyDescent="0.2">
      <c r="A39" s="5" t="s">
        <v>106</v>
      </c>
      <c r="B39" s="5">
        <f>SUM([3]竞技场!C$25:C$37)</f>
        <v>165000</v>
      </c>
      <c r="G39" s="5">
        <v>37</v>
      </c>
      <c r="H39" s="3">
        <f>[1]怪物产出!$D40</f>
        <v>185</v>
      </c>
      <c r="I39" s="3">
        <f>[1]怪物产出!$C40</f>
        <v>111</v>
      </c>
      <c r="J39" s="3">
        <f>[1]价值设定!$M39</f>
        <v>17.700000000000017</v>
      </c>
      <c r="K39" s="5">
        <f>INT(H39*$C$12/$B$4)</f>
        <v>161</v>
      </c>
      <c r="L39" s="5">
        <f>INT(I39*$C$12*5*1.5/$B$4)</f>
        <v>728</v>
      </c>
      <c r="M39" s="5">
        <f>INT(H39*$B$22/$B$21)</f>
        <v>61</v>
      </c>
      <c r="N39" s="5">
        <f>INT(I39*5*$B$22/$B$21)</f>
        <v>185</v>
      </c>
      <c r="O39" s="7">
        <f t="shared" si="0"/>
        <v>36240</v>
      </c>
      <c r="P39" s="7">
        <f t="shared" si="1"/>
        <v>161688</v>
      </c>
      <c r="Q39" s="5">
        <f>[1]价值设定!$K39*10</f>
        <v>870</v>
      </c>
      <c r="R39" s="5">
        <f>[1]价值设定!$Q39</f>
        <v>2900</v>
      </c>
      <c r="S39" s="5">
        <f>[1]价值设定!$K39*20</f>
        <v>1740</v>
      </c>
      <c r="T39" s="5">
        <f>[1]价值设定!$T39</f>
        <v>5800</v>
      </c>
      <c r="U39" s="5">
        <f t="shared" si="2"/>
        <v>60</v>
      </c>
      <c r="V39" s="5">
        <f t="shared" si="3"/>
        <v>201</v>
      </c>
      <c r="W39" s="7">
        <f t="shared" si="4"/>
        <v>12960</v>
      </c>
      <c r="X39" s="7">
        <f t="shared" si="5"/>
        <v>43416</v>
      </c>
      <c r="Y39" s="7">
        <v>5000</v>
      </c>
      <c r="Z39" s="7">
        <f t="shared" si="6"/>
        <v>7428</v>
      </c>
      <c r="AA39" s="7">
        <f t="shared" si="7"/>
        <v>14400</v>
      </c>
      <c r="AB39" s="7">
        <f t="shared" si="8"/>
        <v>11785</v>
      </c>
      <c r="AC39" s="7">
        <f t="shared" si="9"/>
        <v>87813</v>
      </c>
      <c r="AD39" s="7">
        <f t="shared" si="10"/>
        <v>205104</v>
      </c>
      <c r="AE39" s="7">
        <f t="shared" si="11"/>
        <v>5575</v>
      </c>
    </row>
    <row r="40" spans="1:31" x14ac:dyDescent="0.2">
      <c r="A40" s="5" t="s">
        <v>107</v>
      </c>
      <c r="B40" s="5">
        <f>INT(B39/14)</f>
        <v>11785</v>
      </c>
      <c r="G40" s="5">
        <v>38</v>
      </c>
      <c r="H40" s="3">
        <f>[1]怪物产出!$D41</f>
        <v>190</v>
      </c>
      <c r="I40" s="3">
        <f>[1]怪物产出!$C41</f>
        <v>114</v>
      </c>
      <c r="J40" s="3">
        <f>[1]价值设定!$M40</f>
        <v>17.800000000000018</v>
      </c>
      <c r="K40" s="5">
        <f>INT(H40*$C$12/$B$4)</f>
        <v>166</v>
      </c>
      <c r="L40" s="5">
        <f>INT(I40*$C$12*5*1.5/$B$4)</f>
        <v>748</v>
      </c>
      <c r="M40" s="5">
        <f>INT(H40*$B$22/$B$21)</f>
        <v>63</v>
      </c>
      <c r="N40" s="5">
        <f>INT(I40*5*$B$22/$B$21)</f>
        <v>190</v>
      </c>
      <c r="O40" s="7">
        <f t="shared" si="0"/>
        <v>37368</v>
      </c>
      <c r="P40" s="7">
        <f t="shared" si="1"/>
        <v>166128</v>
      </c>
      <c r="Q40" s="5">
        <f>[1]价值设定!$K40*10</f>
        <v>880</v>
      </c>
      <c r="R40" s="5">
        <f>[1]价值设定!$Q40</f>
        <v>2930</v>
      </c>
      <c r="S40" s="5">
        <f>[1]价值设定!$K40*20</f>
        <v>1760</v>
      </c>
      <c r="T40" s="5">
        <f>[1]价值设定!$T40</f>
        <v>5860</v>
      </c>
      <c r="U40" s="5">
        <f t="shared" si="2"/>
        <v>61</v>
      </c>
      <c r="V40" s="5">
        <f t="shared" si="3"/>
        <v>203</v>
      </c>
      <c r="W40" s="7">
        <f t="shared" si="4"/>
        <v>13176</v>
      </c>
      <c r="X40" s="7">
        <f t="shared" si="5"/>
        <v>43848</v>
      </c>
      <c r="Y40" s="7">
        <v>5000</v>
      </c>
      <c r="Z40" s="7">
        <f t="shared" si="6"/>
        <v>7428</v>
      </c>
      <c r="AA40" s="7">
        <f t="shared" si="7"/>
        <v>14400</v>
      </c>
      <c r="AB40" s="7">
        <f t="shared" si="8"/>
        <v>11785</v>
      </c>
      <c r="AC40" s="7">
        <f t="shared" si="9"/>
        <v>89157</v>
      </c>
      <c r="AD40" s="7">
        <f t="shared" si="10"/>
        <v>209976</v>
      </c>
      <c r="AE40" s="7">
        <f t="shared" si="11"/>
        <v>5607</v>
      </c>
    </row>
    <row r="41" spans="1:31" x14ac:dyDescent="0.2">
      <c r="G41" s="5">
        <v>39</v>
      </c>
      <c r="H41" s="3">
        <f>[1]怪物产出!$D42</f>
        <v>195</v>
      </c>
      <c r="I41" s="3">
        <f>[1]怪物产出!$C42</f>
        <v>117</v>
      </c>
      <c r="J41" s="3">
        <f>[1]价值设定!$M41</f>
        <v>17.90000000000002</v>
      </c>
      <c r="K41" s="5">
        <f>INT(H41*$C$12/$B$4)</f>
        <v>170</v>
      </c>
      <c r="L41" s="5">
        <f>INT(I41*$C$12*5*1.5/$B$4)</f>
        <v>767</v>
      </c>
      <c r="M41" s="5">
        <f>INT(H41*$B$22/$B$21)</f>
        <v>65</v>
      </c>
      <c r="N41" s="5">
        <f>INT(I41*5*$B$22/$B$21)</f>
        <v>195</v>
      </c>
      <c r="O41" s="7">
        <f t="shared" si="0"/>
        <v>38280</v>
      </c>
      <c r="P41" s="7">
        <f t="shared" si="1"/>
        <v>170352</v>
      </c>
      <c r="Q41" s="5">
        <f>[1]价值设定!$K41*10</f>
        <v>890</v>
      </c>
      <c r="R41" s="5">
        <f>[1]价值设定!$Q41</f>
        <v>2960</v>
      </c>
      <c r="S41" s="5">
        <f>[1]价值设定!$K41*20</f>
        <v>1780</v>
      </c>
      <c r="T41" s="5">
        <f>[1]价值设定!$T41</f>
        <v>5920</v>
      </c>
      <c r="U41" s="5">
        <f t="shared" si="2"/>
        <v>61</v>
      </c>
      <c r="V41" s="5">
        <f t="shared" si="3"/>
        <v>205</v>
      </c>
      <c r="W41" s="7">
        <f t="shared" si="4"/>
        <v>13176</v>
      </c>
      <c r="X41" s="7">
        <f t="shared" si="5"/>
        <v>44280</v>
      </c>
      <c r="Y41" s="7">
        <v>5000</v>
      </c>
      <c r="Z41" s="7">
        <f t="shared" si="6"/>
        <v>7428</v>
      </c>
      <c r="AA41" s="7">
        <f t="shared" si="7"/>
        <v>14400</v>
      </c>
      <c r="AB41" s="7">
        <f t="shared" si="8"/>
        <v>11785</v>
      </c>
      <c r="AC41" s="7">
        <f t="shared" si="9"/>
        <v>90069</v>
      </c>
      <c r="AD41" s="7">
        <f t="shared" si="10"/>
        <v>214632</v>
      </c>
      <c r="AE41" s="7">
        <f t="shared" si="11"/>
        <v>5638</v>
      </c>
    </row>
    <row r="42" spans="1:31" x14ac:dyDescent="0.2">
      <c r="G42" s="5">
        <v>40</v>
      </c>
      <c r="H42" s="3">
        <f>[1]怪物产出!$D43</f>
        <v>200</v>
      </c>
      <c r="I42" s="3">
        <f>[1]怪物产出!$C43</f>
        <v>120</v>
      </c>
      <c r="J42" s="3">
        <f>[1]价值设定!$M42</f>
        <v>18.000000000000021</v>
      </c>
      <c r="K42" s="5">
        <f>INT(H42*$C$12/$B$4)</f>
        <v>175</v>
      </c>
      <c r="L42" s="5">
        <f>INT(I42*$C$12*5*1.5/$B$4)</f>
        <v>787</v>
      </c>
      <c r="M42" s="5">
        <f>INT(H42*$B$22/$B$21)</f>
        <v>66</v>
      </c>
      <c r="N42" s="5">
        <f>INT(I42*5*$B$22/$B$21)</f>
        <v>200</v>
      </c>
      <c r="O42" s="7">
        <f t="shared" si="0"/>
        <v>39384</v>
      </c>
      <c r="P42" s="7">
        <f t="shared" si="1"/>
        <v>174792</v>
      </c>
      <c r="Q42" s="5">
        <f>[1]价值设定!$K42*10</f>
        <v>900</v>
      </c>
      <c r="R42" s="5">
        <f>[1]价值设定!$Q42</f>
        <v>3000</v>
      </c>
      <c r="S42" s="5">
        <f>[1]价值设定!$K42*20</f>
        <v>1800</v>
      </c>
      <c r="T42" s="5">
        <f>[1]价值设定!$T42</f>
        <v>6000</v>
      </c>
      <c r="U42" s="5">
        <f t="shared" si="2"/>
        <v>62</v>
      </c>
      <c r="V42" s="5">
        <f t="shared" si="3"/>
        <v>208</v>
      </c>
      <c r="W42" s="7">
        <f t="shared" si="4"/>
        <v>13392</v>
      </c>
      <c r="X42" s="7">
        <f t="shared" si="5"/>
        <v>44928</v>
      </c>
      <c r="Y42" s="7">
        <v>5000</v>
      </c>
      <c r="Z42" s="7">
        <f t="shared" si="6"/>
        <v>7428</v>
      </c>
      <c r="AA42" s="7">
        <f t="shared" si="7"/>
        <v>14400</v>
      </c>
      <c r="AB42" s="7">
        <f t="shared" si="8"/>
        <v>11785</v>
      </c>
      <c r="AC42" s="7">
        <f t="shared" si="9"/>
        <v>91389</v>
      </c>
      <c r="AD42" s="7">
        <f t="shared" si="10"/>
        <v>219720</v>
      </c>
      <c r="AE42" s="7">
        <f t="shared" si="11"/>
        <v>5670</v>
      </c>
    </row>
    <row r="43" spans="1:31" x14ac:dyDescent="0.2">
      <c r="G43" s="5">
        <v>41</v>
      </c>
      <c r="H43" s="3">
        <f>[1]怪物产出!$D44</f>
        <v>200</v>
      </c>
      <c r="I43" s="3">
        <f>[1]怪物产出!$C44</f>
        <v>120</v>
      </c>
      <c r="J43" s="3">
        <f>[1]价值设定!$M43</f>
        <v>18.100000000000023</v>
      </c>
      <c r="K43" s="5">
        <f>INT(H43*$C$12/$B$4)</f>
        <v>175</v>
      </c>
      <c r="L43" s="5">
        <f>INT(I43*$C$12*5*1.5/$B$4)</f>
        <v>787</v>
      </c>
      <c r="M43" s="5">
        <f>INT(H43*$B$22/$B$21)</f>
        <v>66</v>
      </c>
      <c r="N43" s="5">
        <f>INT(I43*5*$B$22/$B$21)</f>
        <v>200</v>
      </c>
      <c r="O43" s="7">
        <f t="shared" si="0"/>
        <v>39384</v>
      </c>
      <c r="P43" s="7">
        <f t="shared" si="1"/>
        <v>174792</v>
      </c>
      <c r="Q43" s="5">
        <f>[1]价值设定!$K43*10</f>
        <v>910</v>
      </c>
      <c r="R43" s="5">
        <f>[1]价值设定!$Q43</f>
        <v>3030</v>
      </c>
      <c r="S43" s="5">
        <f>[1]价值设定!$K43*20</f>
        <v>1820</v>
      </c>
      <c r="T43" s="5">
        <f>[1]价值设定!$T43</f>
        <v>6060</v>
      </c>
      <c r="U43" s="5">
        <f t="shared" si="2"/>
        <v>63</v>
      </c>
      <c r="V43" s="5">
        <f t="shared" si="3"/>
        <v>210</v>
      </c>
      <c r="W43" s="7">
        <f t="shared" si="4"/>
        <v>13608</v>
      </c>
      <c r="X43" s="7">
        <f t="shared" si="5"/>
        <v>45360</v>
      </c>
      <c r="Y43" s="7">
        <v>5000</v>
      </c>
      <c r="Z43" s="7">
        <f t="shared" si="6"/>
        <v>7428</v>
      </c>
      <c r="AA43" s="7">
        <f t="shared" si="7"/>
        <v>14400</v>
      </c>
      <c r="AB43" s="7">
        <f t="shared" si="8"/>
        <v>11785</v>
      </c>
      <c r="AC43" s="7">
        <f t="shared" si="9"/>
        <v>91605</v>
      </c>
      <c r="AD43" s="7">
        <f t="shared" si="10"/>
        <v>220152</v>
      </c>
      <c r="AE43" s="7">
        <f t="shared" si="11"/>
        <v>5701</v>
      </c>
    </row>
    <row r="44" spans="1:31" x14ac:dyDescent="0.2">
      <c r="G44" s="5">
        <v>42</v>
      </c>
      <c r="H44" s="3">
        <f>[1]怪物产出!$D45</f>
        <v>200</v>
      </c>
      <c r="I44" s="3">
        <f>[1]怪物产出!$C45</f>
        <v>120</v>
      </c>
      <c r="J44" s="3">
        <f>[1]价值设定!$M44</f>
        <v>18.200000000000024</v>
      </c>
      <c r="K44" s="5">
        <f>INT(H44*$C$12/$B$4)</f>
        <v>175</v>
      </c>
      <c r="L44" s="5">
        <f>INT(I44*$C$12*5*1.5/$B$4)</f>
        <v>787</v>
      </c>
      <c r="M44" s="5">
        <f>INT(H44*$B$22/$B$21)</f>
        <v>66</v>
      </c>
      <c r="N44" s="5">
        <f>INT(I44*5*$B$22/$B$21)</f>
        <v>200</v>
      </c>
      <c r="O44" s="7">
        <f t="shared" si="0"/>
        <v>39384</v>
      </c>
      <c r="P44" s="7">
        <f t="shared" si="1"/>
        <v>174792</v>
      </c>
      <c r="Q44" s="5">
        <f>[1]价值设定!$K44*10</f>
        <v>920</v>
      </c>
      <c r="R44" s="5">
        <f>[1]价值设定!$Q44</f>
        <v>3060</v>
      </c>
      <c r="S44" s="5">
        <f>[1]价值设定!$K44*20</f>
        <v>1840</v>
      </c>
      <c r="T44" s="5">
        <f>[1]价值设定!$T44</f>
        <v>6120</v>
      </c>
      <c r="U44" s="5">
        <f t="shared" si="2"/>
        <v>64</v>
      </c>
      <c r="V44" s="5">
        <f t="shared" si="3"/>
        <v>212</v>
      </c>
      <c r="W44" s="7">
        <f t="shared" si="4"/>
        <v>13824</v>
      </c>
      <c r="X44" s="7">
        <f t="shared" si="5"/>
        <v>45792</v>
      </c>
      <c r="Y44" s="7">
        <v>5000</v>
      </c>
      <c r="Z44" s="7">
        <f t="shared" si="6"/>
        <v>7428</v>
      </c>
      <c r="AA44" s="7">
        <f t="shared" si="7"/>
        <v>14400</v>
      </c>
      <c r="AB44" s="7">
        <f t="shared" si="8"/>
        <v>11785</v>
      </c>
      <c r="AC44" s="7">
        <f t="shared" si="9"/>
        <v>91821</v>
      </c>
      <c r="AD44" s="7">
        <f t="shared" si="10"/>
        <v>220584</v>
      </c>
      <c r="AE44" s="7">
        <f t="shared" si="11"/>
        <v>5733</v>
      </c>
    </row>
    <row r="45" spans="1:31" x14ac:dyDescent="0.2">
      <c r="G45" s="5">
        <v>43</v>
      </c>
      <c r="H45" s="3">
        <f>[1]怪物产出!$D46</f>
        <v>205</v>
      </c>
      <c r="I45" s="3">
        <f>[1]怪物产出!$C46</f>
        <v>123</v>
      </c>
      <c r="J45" s="3">
        <f>[1]价值设定!$M45</f>
        <v>18.300000000000026</v>
      </c>
      <c r="K45" s="5">
        <f>INT(H45*$C$12/$B$4)</f>
        <v>179</v>
      </c>
      <c r="L45" s="5">
        <f>INT(I45*$C$12*5*1.5/$B$4)</f>
        <v>807</v>
      </c>
      <c r="M45" s="5">
        <f>INT(H45*$B$22/$B$21)</f>
        <v>68</v>
      </c>
      <c r="N45" s="5">
        <f>INT(I45*5*$B$22/$B$21)</f>
        <v>205</v>
      </c>
      <c r="O45" s="7">
        <f t="shared" si="0"/>
        <v>40296</v>
      </c>
      <c r="P45" s="7">
        <f t="shared" si="1"/>
        <v>179232</v>
      </c>
      <c r="Q45" s="5">
        <f>[1]价值设定!$K45*10</f>
        <v>930</v>
      </c>
      <c r="R45" s="5">
        <f>[1]价值设定!$Q45</f>
        <v>3100</v>
      </c>
      <c r="S45" s="5">
        <f>[1]价值设定!$K45*20</f>
        <v>1860</v>
      </c>
      <c r="T45" s="5">
        <f>[1]价值设定!$T45</f>
        <v>6200</v>
      </c>
      <c r="U45" s="5">
        <f t="shared" si="2"/>
        <v>64</v>
      </c>
      <c r="V45" s="5">
        <f t="shared" si="3"/>
        <v>215</v>
      </c>
      <c r="W45" s="7">
        <f t="shared" si="4"/>
        <v>13824</v>
      </c>
      <c r="X45" s="7">
        <f t="shared" si="5"/>
        <v>46440</v>
      </c>
      <c r="Y45" s="7">
        <v>5000</v>
      </c>
      <c r="Z45" s="7">
        <f t="shared" si="6"/>
        <v>7428</v>
      </c>
      <c r="AA45" s="7">
        <f t="shared" si="7"/>
        <v>14400</v>
      </c>
      <c r="AB45" s="7">
        <f t="shared" si="8"/>
        <v>11785</v>
      </c>
      <c r="AC45" s="7">
        <f t="shared" si="9"/>
        <v>92733</v>
      </c>
      <c r="AD45" s="7">
        <f t="shared" si="10"/>
        <v>225672</v>
      </c>
      <c r="AE45" s="7">
        <f t="shared" si="11"/>
        <v>5764</v>
      </c>
    </row>
    <row r="46" spans="1:31" x14ac:dyDescent="0.2">
      <c r="G46" s="5">
        <v>44</v>
      </c>
      <c r="H46" s="3">
        <f>[1]怪物产出!$D47</f>
        <v>210</v>
      </c>
      <c r="I46" s="3">
        <f>[1]怪物产出!$C47</f>
        <v>126</v>
      </c>
      <c r="J46" s="3">
        <f>[1]价值设定!$M46</f>
        <v>18.400000000000027</v>
      </c>
      <c r="K46" s="5">
        <f>INT(H46*$C$12/$B$4)</f>
        <v>183</v>
      </c>
      <c r="L46" s="5">
        <f>INT(I46*$C$12*5*1.5/$B$4)</f>
        <v>826</v>
      </c>
      <c r="M46" s="5">
        <f>INT(H46*$B$22/$B$21)</f>
        <v>70</v>
      </c>
      <c r="N46" s="5">
        <f>INT(I46*5*$B$22/$B$21)</f>
        <v>210</v>
      </c>
      <c r="O46" s="7">
        <f t="shared" si="0"/>
        <v>41208</v>
      </c>
      <c r="P46" s="7">
        <f t="shared" si="1"/>
        <v>183456</v>
      </c>
      <c r="Q46" s="5">
        <f>[1]价值设定!$K46*10</f>
        <v>940</v>
      </c>
      <c r="R46" s="5">
        <f>[1]价值设定!$Q46</f>
        <v>3130</v>
      </c>
      <c r="S46" s="5">
        <f>[1]价值设定!$K46*20</f>
        <v>1880</v>
      </c>
      <c r="T46" s="5">
        <f>[1]价值设定!$T46</f>
        <v>6260</v>
      </c>
      <c r="U46" s="5">
        <f t="shared" si="2"/>
        <v>65</v>
      </c>
      <c r="V46" s="5">
        <f t="shared" si="3"/>
        <v>217</v>
      </c>
      <c r="W46" s="7">
        <f t="shared" si="4"/>
        <v>14040</v>
      </c>
      <c r="X46" s="7">
        <f t="shared" si="5"/>
        <v>46872</v>
      </c>
      <c r="Y46" s="7">
        <v>5000</v>
      </c>
      <c r="Z46" s="7">
        <f t="shared" si="6"/>
        <v>7428</v>
      </c>
      <c r="AA46" s="7">
        <f t="shared" si="7"/>
        <v>14400</v>
      </c>
      <c r="AB46" s="7">
        <f t="shared" si="8"/>
        <v>11785</v>
      </c>
      <c r="AC46" s="7">
        <f t="shared" si="9"/>
        <v>93861</v>
      </c>
      <c r="AD46" s="7">
        <f t="shared" si="10"/>
        <v>230328</v>
      </c>
      <c r="AE46" s="7">
        <f t="shared" si="11"/>
        <v>5796</v>
      </c>
    </row>
    <row r="47" spans="1:31" x14ac:dyDescent="0.2">
      <c r="G47" s="5">
        <v>45</v>
      </c>
      <c r="H47" s="3">
        <f>[1]怪物产出!$D48</f>
        <v>215</v>
      </c>
      <c r="I47" s="3">
        <f>[1]怪物产出!$C48</f>
        <v>129</v>
      </c>
      <c r="J47" s="3">
        <f>[1]价值设定!$M47</f>
        <v>18.500000000000028</v>
      </c>
      <c r="K47" s="5">
        <f>INT(H47*$C$12/$B$4)</f>
        <v>188</v>
      </c>
      <c r="L47" s="5">
        <f>INT(I47*$C$12*5*1.5/$B$4)</f>
        <v>846</v>
      </c>
      <c r="M47" s="5">
        <f>INT(H47*$B$22/$B$21)</f>
        <v>71</v>
      </c>
      <c r="N47" s="5">
        <f>INT(I47*5*$B$22/$B$21)</f>
        <v>215</v>
      </c>
      <c r="O47" s="7">
        <f t="shared" si="0"/>
        <v>42312</v>
      </c>
      <c r="P47" s="7">
        <f t="shared" si="1"/>
        <v>187896</v>
      </c>
      <c r="Q47" s="5">
        <f>[1]价值设定!$K47*10</f>
        <v>950</v>
      </c>
      <c r="R47" s="5">
        <f>[1]价值设定!$Q47</f>
        <v>3160</v>
      </c>
      <c r="S47" s="5">
        <f>[1]价值设定!$K47*20</f>
        <v>1900</v>
      </c>
      <c r="T47" s="5">
        <f>[1]价值设定!$T47</f>
        <v>6320</v>
      </c>
      <c r="U47" s="5">
        <f t="shared" si="2"/>
        <v>66</v>
      </c>
      <c r="V47" s="5">
        <f t="shared" si="3"/>
        <v>219</v>
      </c>
      <c r="W47" s="7">
        <f t="shared" si="4"/>
        <v>14256</v>
      </c>
      <c r="X47" s="7">
        <f t="shared" si="5"/>
        <v>47304</v>
      </c>
      <c r="Y47" s="7">
        <v>5000</v>
      </c>
      <c r="Z47" s="7">
        <f t="shared" si="6"/>
        <v>7428</v>
      </c>
      <c r="AA47" s="7">
        <f t="shared" si="7"/>
        <v>14400</v>
      </c>
      <c r="AB47" s="7">
        <f t="shared" si="8"/>
        <v>11785</v>
      </c>
      <c r="AC47" s="7">
        <f t="shared" si="9"/>
        <v>95181</v>
      </c>
      <c r="AD47" s="7">
        <f t="shared" si="10"/>
        <v>235200</v>
      </c>
      <c r="AE47" s="7">
        <f t="shared" si="11"/>
        <v>5827</v>
      </c>
    </row>
    <row r="48" spans="1:31" x14ac:dyDescent="0.2">
      <c r="G48" s="5">
        <v>46</v>
      </c>
      <c r="H48" s="3">
        <f>[1]怪物产出!$D49</f>
        <v>220</v>
      </c>
      <c r="I48" s="3">
        <f>[1]怪物产出!$C49</f>
        <v>132</v>
      </c>
      <c r="J48" s="3">
        <f>[1]价值设定!$M48</f>
        <v>18.60000000000003</v>
      </c>
      <c r="K48" s="5">
        <f>INT(H48*$C$12/$B$4)</f>
        <v>192</v>
      </c>
      <c r="L48" s="5">
        <f>INT(I48*$C$12*5*1.5/$B$4)</f>
        <v>866</v>
      </c>
      <c r="M48" s="5">
        <f>INT(H48*$B$22/$B$21)</f>
        <v>73</v>
      </c>
      <c r="N48" s="5">
        <f>INT(I48*5*$B$22/$B$21)</f>
        <v>220</v>
      </c>
      <c r="O48" s="7">
        <f t="shared" si="0"/>
        <v>43224</v>
      </c>
      <c r="P48" s="7">
        <f t="shared" si="1"/>
        <v>192336</v>
      </c>
      <c r="Q48" s="5">
        <f>[1]价值设定!$K48*10</f>
        <v>960</v>
      </c>
      <c r="R48" s="5">
        <f>[1]价值设定!$Q48</f>
        <v>3200</v>
      </c>
      <c r="S48" s="5">
        <f>[1]价值设定!$K48*20</f>
        <v>1920</v>
      </c>
      <c r="T48" s="5">
        <f>[1]价值设定!$T48</f>
        <v>6400</v>
      </c>
      <c r="U48" s="5">
        <f t="shared" si="2"/>
        <v>66</v>
      </c>
      <c r="V48" s="5">
        <f t="shared" si="3"/>
        <v>222</v>
      </c>
      <c r="W48" s="7">
        <f t="shared" si="4"/>
        <v>14256</v>
      </c>
      <c r="X48" s="7">
        <f t="shared" si="5"/>
        <v>47952</v>
      </c>
      <c r="Y48" s="7">
        <v>5000</v>
      </c>
      <c r="Z48" s="7">
        <f t="shared" si="6"/>
        <v>7428</v>
      </c>
      <c r="AA48" s="7">
        <f t="shared" si="7"/>
        <v>14400</v>
      </c>
      <c r="AB48" s="7">
        <f t="shared" si="8"/>
        <v>11785</v>
      </c>
      <c r="AC48" s="7">
        <f t="shared" si="9"/>
        <v>96093</v>
      </c>
      <c r="AD48" s="7">
        <f t="shared" si="10"/>
        <v>240288</v>
      </c>
      <c r="AE48" s="7">
        <f t="shared" si="11"/>
        <v>5859</v>
      </c>
    </row>
    <row r="49" spans="7:31" x14ac:dyDescent="0.2">
      <c r="G49" s="5">
        <v>47</v>
      </c>
      <c r="H49" s="3">
        <f>[1]怪物产出!$D50</f>
        <v>227</v>
      </c>
      <c r="I49" s="3">
        <f>[1]怪物产出!$C50</f>
        <v>136</v>
      </c>
      <c r="J49" s="3">
        <f>[1]价值设定!$M49</f>
        <v>18.700000000000031</v>
      </c>
      <c r="K49" s="5">
        <f>INT(H49*$C$12/$B$4)</f>
        <v>198</v>
      </c>
      <c r="L49" s="5">
        <f>INT(I49*$C$12*5*1.5/$B$4)</f>
        <v>892</v>
      </c>
      <c r="M49" s="5">
        <f>INT(H49*$B$22/$B$21)</f>
        <v>75</v>
      </c>
      <c r="N49" s="5">
        <f>INT(I49*5*$B$22/$B$21)</f>
        <v>226</v>
      </c>
      <c r="O49" s="7">
        <f t="shared" si="0"/>
        <v>44568</v>
      </c>
      <c r="P49" s="7">
        <f t="shared" si="1"/>
        <v>198096</v>
      </c>
      <c r="Q49" s="5">
        <f>[1]价值设定!$K49*10</f>
        <v>970</v>
      </c>
      <c r="R49" s="5">
        <f>[1]价值设定!$Q49</f>
        <v>3230</v>
      </c>
      <c r="S49" s="5">
        <f>[1]价值设定!$K49*20</f>
        <v>1940</v>
      </c>
      <c r="T49" s="5">
        <f>[1]价值设定!$T49</f>
        <v>6460</v>
      </c>
      <c r="U49" s="5">
        <f t="shared" si="2"/>
        <v>67</v>
      </c>
      <c r="V49" s="5">
        <f t="shared" si="3"/>
        <v>224</v>
      </c>
      <c r="W49" s="7">
        <f t="shared" si="4"/>
        <v>14472</v>
      </c>
      <c r="X49" s="7">
        <f t="shared" si="5"/>
        <v>48384</v>
      </c>
      <c r="Y49" s="7">
        <v>5000</v>
      </c>
      <c r="Z49" s="7">
        <f t="shared" si="6"/>
        <v>7428</v>
      </c>
      <c r="AA49" s="7">
        <f t="shared" si="7"/>
        <v>14400</v>
      </c>
      <c r="AB49" s="7">
        <f t="shared" si="8"/>
        <v>11785</v>
      </c>
      <c r="AC49" s="7">
        <f t="shared" si="9"/>
        <v>97653</v>
      </c>
      <c r="AD49" s="7">
        <f t="shared" si="10"/>
        <v>246480</v>
      </c>
      <c r="AE49" s="7">
        <f t="shared" si="11"/>
        <v>5890</v>
      </c>
    </row>
    <row r="50" spans="7:31" x14ac:dyDescent="0.2">
      <c r="G50" s="5">
        <v>48</v>
      </c>
      <c r="H50" s="3">
        <f>[1]怪物产出!$D51</f>
        <v>233</v>
      </c>
      <c r="I50" s="3">
        <f>[1]怪物产出!$C51</f>
        <v>140</v>
      </c>
      <c r="J50" s="3">
        <f>[1]价值设定!$M50</f>
        <v>18.800000000000033</v>
      </c>
      <c r="K50" s="5">
        <f>INT(H50*$C$12/$B$4)</f>
        <v>203</v>
      </c>
      <c r="L50" s="5">
        <f>INT(I50*$C$12*5*1.5/$B$4)</f>
        <v>918</v>
      </c>
      <c r="M50" s="5">
        <f>INT(H50*$B$22/$B$21)</f>
        <v>77</v>
      </c>
      <c r="N50" s="5">
        <f>INT(I50*5*$B$22/$B$21)</f>
        <v>233</v>
      </c>
      <c r="O50" s="7">
        <f t="shared" si="0"/>
        <v>45696</v>
      </c>
      <c r="P50" s="7">
        <f t="shared" si="1"/>
        <v>203880</v>
      </c>
      <c r="Q50" s="5">
        <f>[1]价值设定!$K50*10</f>
        <v>980</v>
      </c>
      <c r="R50" s="5">
        <f>[1]价值设定!$Q50</f>
        <v>3260</v>
      </c>
      <c r="S50" s="5">
        <f>[1]价值设定!$K50*20</f>
        <v>1960</v>
      </c>
      <c r="T50" s="5">
        <f>[1]价值设定!$T50</f>
        <v>6520</v>
      </c>
      <c r="U50" s="5">
        <f t="shared" si="2"/>
        <v>68</v>
      </c>
      <c r="V50" s="5">
        <f t="shared" si="3"/>
        <v>226</v>
      </c>
      <c r="W50" s="7">
        <f t="shared" si="4"/>
        <v>14688</v>
      </c>
      <c r="X50" s="7">
        <f t="shared" si="5"/>
        <v>48816</v>
      </c>
      <c r="Y50" s="7">
        <v>5000</v>
      </c>
      <c r="Z50" s="7">
        <f t="shared" si="6"/>
        <v>7428</v>
      </c>
      <c r="AA50" s="7">
        <f t="shared" si="7"/>
        <v>14400</v>
      </c>
      <c r="AB50" s="7">
        <f t="shared" si="8"/>
        <v>11785</v>
      </c>
      <c r="AC50" s="7">
        <f t="shared" si="9"/>
        <v>98997</v>
      </c>
      <c r="AD50" s="7">
        <f t="shared" si="10"/>
        <v>252696</v>
      </c>
      <c r="AE50" s="7">
        <f t="shared" si="11"/>
        <v>5922</v>
      </c>
    </row>
    <row r="51" spans="7:31" x14ac:dyDescent="0.2">
      <c r="G51" s="5">
        <v>49</v>
      </c>
      <c r="H51" s="3">
        <f>[1]怪物产出!$D52</f>
        <v>233</v>
      </c>
      <c r="I51" s="3">
        <f>[1]怪物产出!$C52</f>
        <v>140</v>
      </c>
      <c r="J51" s="3">
        <f>[1]价值设定!$M51</f>
        <v>18.900000000000034</v>
      </c>
      <c r="K51" s="5">
        <f>INT(H51*$C$12/$B$4)</f>
        <v>203</v>
      </c>
      <c r="L51" s="5">
        <f>INT(I51*$C$12*5*1.5/$B$4)</f>
        <v>918</v>
      </c>
      <c r="M51" s="5">
        <f>INT(H51*$B$22/$B$21)</f>
        <v>77</v>
      </c>
      <c r="N51" s="5">
        <f>INT(I51*5*$B$22/$B$21)</f>
        <v>233</v>
      </c>
      <c r="O51" s="7">
        <f t="shared" si="0"/>
        <v>45696</v>
      </c>
      <c r="P51" s="7">
        <f t="shared" si="1"/>
        <v>203880</v>
      </c>
      <c r="Q51" s="5">
        <f>[1]价值设定!$K51*10</f>
        <v>990</v>
      </c>
      <c r="R51" s="5">
        <f>[1]价值设定!$Q51</f>
        <v>3300</v>
      </c>
      <c r="S51" s="5">
        <f>[1]价值设定!$K51*20</f>
        <v>1980</v>
      </c>
      <c r="T51" s="5">
        <f>[1]价值设定!$T51</f>
        <v>6600</v>
      </c>
      <c r="U51" s="5">
        <f t="shared" si="2"/>
        <v>68</v>
      </c>
      <c r="V51" s="5">
        <f t="shared" si="3"/>
        <v>229</v>
      </c>
      <c r="W51" s="7">
        <f t="shared" si="4"/>
        <v>14688</v>
      </c>
      <c r="X51" s="7">
        <f t="shared" si="5"/>
        <v>49464</v>
      </c>
      <c r="Y51" s="7">
        <v>5000</v>
      </c>
      <c r="Z51" s="7">
        <f t="shared" si="6"/>
        <v>7428</v>
      </c>
      <c r="AA51" s="7">
        <f t="shared" si="7"/>
        <v>14400</v>
      </c>
      <c r="AB51" s="7">
        <f t="shared" si="8"/>
        <v>11785</v>
      </c>
      <c r="AC51" s="7">
        <f t="shared" si="9"/>
        <v>98997</v>
      </c>
      <c r="AD51" s="7">
        <f t="shared" si="10"/>
        <v>253344</v>
      </c>
      <c r="AE51" s="7">
        <f t="shared" si="11"/>
        <v>5953</v>
      </c>
    </row>
    <row r="52" spans="7:31" x14ac:dyDescent="0.2">
      <c r="G52" s="5">
        <v>50</v>
      </c>
      <c r="H52" s="3">
        <f>[1]怪物产出!$D53</f>
        <v>240</v>
      </c>
      <c r="I52" s="3">
        <f>[1]怪物产出!$C53</f>
        <v>144</v>
      </c>
      <c r="J52" s="3">
        <f>[1]价值设定!$M52</f>
        <v>19.000000000000036</v>
      </c>
      <c r="K52" s="5">
        <f>INT(H52*$C$12/$B$4)</f>
        <v>210</v>
      </c>
      <c r="L52" s="5">
        <f>INT(I52*$C$12*5*1.5/$B$4)</f>
        <v>945</v>
      </c>
      <c r="M52" s="5">
        <f>INT(H52*$B$22/$B$21)</f>
        <v>80</v>
      </c>
      <c r="N52" s="5">
        <f>INT(I52*5*$B$22/$B$21)</f>
        <v>240</v>
      </c>
      <c r="O52" s="7">
        <f t="shared" si="0"/>
        <v>47280</v>
      </c>
      <c r="P52" s="7">
        <f t="shared" si="1"/>
        <v>209880</v>
      </c>
      <c r="Q52" s="5">
        <f>[1]价值设定!$K52*10</f>
        <v>1000</v>
      </c>
      <c r="R52" s="5">
        <f>[1]价值设定!$Q52</f>
        <v>3330</v>
      </c>
      <c r="S52" s="5">
        <f>[1]价值设定!$K52*20</f>
        <v>2000</v>
      </c>
      <c r="T52" s="5">
        <f>[1]价值设定!$T52</f>
        <v>6660</v>
      </c>
      <c r="U52" s="5">
        <f t="shared" si="2"/>
        <v>69</v>
      </c>
      <c r="V52" s="5">
        <f t="shared" si="3"/>
        <v>231</v>
      </c>
      <c r="W52" s="7">
        <f t="shared" si="4"/>
        <v>14904</v>
      </c>
      <c r="X52" s="7">
        <f t="shared" si="5"/>
        <v>49896</v>
      </c>
      <c r="Y52" s="7">
        <v>5000</v>
      </c>
      <c r="Z52" s="7">
        <f t="shared" si="6"/>
        <v>7428</v>
      </c>
      <c r="AA52" s="7">
        <f t="shared" si="7"/>
        <v>14400</v>
      </c>
      <c r="AB52" s="7">
        <f t="shared" si="8"/>
        <v>11785</v>
      </c>
      <c r="AC52" s="7">
        <f t="shared" si="9"/>
        <v>100797</v>
      </c>
      <c r="AD52" s="7">
        <f t="shared" si="10"/>
        <v>259776</v>
      </c>
      <c r="AE52" s="7">
        <f t="shared" si="11"/>
        <v>5985</v>
      </c>
    </row>
    <row r="53" spans="7:31" x14ac:dyDescent="0.2">
      <c r="G53" s="5">
        <v>51</v>
      </c>
      <c r="H53" s="3">
        <f>[1]怪物产出!$D54</f>
        <v>240</v>
      </c>
      <c r="I53" s="3">
        <f>[1]怪物产出!$C54</f>
        <v>144</v>
      </c>
      <c r="J53" s="3">
        <f>[1]价值设定!$M53</f>
        <v>19.100000000000037</v>
      </c>
      <c r="K53" s="5">
        <f>INT(H53*$C$12/$B$4)</f>
        <v>210</v>
      </c>
      <c r="L53" s="5">
        <f>INT(I53*$C$12*5*1.5/$B$4)</f>
        <v>945</v>
      </c>
      <c r="M53" s="5">
        <f>INT(H53*$B$22/$B$21)</f>
        <v>80</v>
      </c>
      <c r="N53" s="5">
        <f>INT(I53*5*$B$22/$B$21)</f>
        <v>240</v>
      </c>
      <c r="O53" s="7">
        <f t="shared" si="0"/>
        <v>47280</v>
      </c>
      <c r="P53" s="7">
        <f t="shared" si="1"/>
        <v>209880</v>
      </c>
      <c r="Q53" s="5">
        <f>[1]价值设定!$K53*10</f>
        <v>1010</v>
      </c>
      <c r="R53" s="5">
        <f>[1]价值设定!$Q53</f>
        <v>3360</v>
      </c>
      <c r="S53" s="5">
        <f>[1]价值设定!$K53*20</f>
        <v>2020</v>
      </c>
      <c r="T53" s="5">
        <f>[1]价值设定!$T53</f>
        <v>6720</v>
      </c>
      <c r="U53" s="5">
        <f t="shared" si="2"/>
        <v>70</v>
      </c>
      <c r="V53" s="5">
        <f t="shared" si="3"/>
        <v>233</v>
      </c>
      <c r="W53" s="7">
        <f t="shared" si="4"/>
        <v>15120</v>
      </c>
      <c r="X53" s="7">
        <f t="shared" si="5"/>
        <v>50328</v>
      </c>
      <c r="Y53" s="7">
        <v>5000</v>
      </c>
      <c r="Z53" s="7">
        <f t="shared" si="6"/>
        <v>7428</v>
      </c>
      <c r="AA53" s="7">
        <f t="shared" si="7"/>
        <v>14400</v>
      </c>
      <c r="AB53" s="7">
        <f t="shared" si="8"/>
        <v>11785</v>
      </c>
      <c r="AC53" s="7">
        <f t="shared" si="9"/>
        <v>101013</v>
      </c>
      <c r="AD53" s="7">
        <f t="shared" si="10"/>
        <v>260208</v>
      </c>
      <c r="AE53" s="7">
        <f t="shared" si="11"/>
        <v>6016</v>
      </c>
    </row>
    <row r="54" spans="7:31" x14ac:dyDescent="0.2">
      <c r="G54" s="5">
        <v>52</v>
      </c>
      <c r="H54" s="3">
        <f>[1]怪物产出!$D55</f>
        <v>247</v>
      </c>
      <c r="I54" s="3">
        <f>[1]怪物产出!$C55</f>
        <v>148</v>
      </c>
      <c r="J54" s="3">
        <f>[1]价值设定!$M54</f>
        <v>19.200000000000038</v>
      </c>
      <c r="K54" s="5">
        <f>INT(H54*$C$12/$B$4)</f>
        <v>216</v>
      </c>
      <c r="L54" s="5">
        <f>INT(I54*$C$12*5*1.5/$B$4)</f>
        <v>971</v>
      </c>
      <c r="M54" s="5">
        <f>INT(H54*$B$22/$B$21)</f>
        <v>82</v>
      </c>
      <c r="N54" s="5">
        <f>INT(I54*5*$B$22/$B$21)</f>
        <v>246</v>
      </c>
      <c r="O54" s="7">
        <f t="shared" si="0"/>
        <v>48624</v>
      </c>
      <c r="P54" s="7">
        <f t="shared" si="1"/>
        <v>215640</v>
      </c>
      <c r="Q54" s="5">
        <f>[1]价值设定!$K54*10</f>
        <v>1020</v>
      </c>
      <c r="R54" s="5">
        <f>[1]价值设定!$Q54</f>
        <v>3400</v>
      </c>
      <c r="S54" s="5">
        <f>[1]价值设定!$K54*20</f>
        <v>2040</v>
      </c>
      <c r="T54" s="5">
        <f>[1]价值设定!$T54</f>
        <v>6800</v>
      </c>
      <c r="U54" s="5">
        <f t="shared" si="2"/>
        <v>70</v>
      </c>
      <c r="V54" s="5">
        <f t="shared" si="3"/>
        <v>236</v>
      </c>
      <c r="W54" s="7">
        <f t="shared" si="4"/>
        <v>15120</v>
      </c>
      <c r="X54" s="7">
        <f t="shared" si="5"/>
        <v>50976</v>
      </c>
      <c r="Y54" s="7">
        <v>5000</v>
      </c>
      <c r="Z54" s="7">
        <f t="shared" si="6"/>
        <v>7428</v>
      </c>
      <c r="AA54" s="7">
        <f t="shared" si="7"/>
        <v>14400</v>
      </c>
      <c r="AB54" s="7">
        <f t="shared" si="8"/>
        <v>11785</v>
      </c>
      <c r="AC54" s="7">
        <f t="shared" si="9"/>
        <v>102357</v>
      </c>
      <c r="AD54" s="7">
        <f t="shared" si="10"/>
        <v>266616</v>
      </c>
      <c r="AE54" s="7">
        <f t="shared" si="11"/>
        <v>6048</v>
      </c>
    </row>
    <row r="55" spans="7:31" x14ac:dyDescent="0.2">
      <c r="G55" s="5">
        <v>53</v>
      </c>
      <c r="H55" s="3">
        <f>[1]怪物产出!$D56</f>
        <v>253</v>
      </c>
      <c r="I55" s="3">
        <f>[1]怪物产出!$C56</f>
        <v>152</v>
      </c>
      <c r="J55" s="3">
        <f>[1]价值设定!$M55</f>
        <v>19.30000000000004</v>
      </c>
      <c r="K55" s="5">
        <f>INT(H55*$C$12/$B$4)</f>
        <v>221</v>
      </c>
      <c r="L55" s="5">
        <f>INT(I55*$C$12*5*1.5/$B$4)</f>
        <v>997</v>
      </c>
      <c r="M55" s="5">
        <f>INT(H55*$B$22/$B$21)</f>
        <v>84</v>
      </c>
      <c r="N55" s="5">
        <f>INT(I55*5*$B$22/$B$21)</f>
        <v>253</v>
      </c>
      <c r="O55" s="7">
        <f t="shared" si="0"/>
        <v>49752</v>
      </c>
      <c r="P55" s="7">
        <f t="shared" si="1"/>
        <v>221424</v>
      </c>
      <c r="Q55" s="5">
        <f>[1]价值设定!$K55*10</f>
        <v>1030</v>
      </c>
      <c r="R55" s="5">
        <f>[1]价值设定!$Q55</f>
        <v>3430</v>
      </c>
      <c r="S55" s="5">
        <f>[1]价值设定!$K55*20</f>
        <v>2060</v>
      </c>
      <c r="T55" s="5">
        <f>[1]价值设定!$T55</f>
        <v>6860</v>
      </c>
      <c r="U55" s="5">
        <f t="shared" si="2"/>
        <v>71</v>
      </c>
      <c r="V55" s="5">
        <f t="shared" si="3"/>
        <v>238</v>
      </c>
      <c r="W55" s="7">
        <f t="shared" si="4"/>
        <v>15336</v>
      </c>
      <c r="X55" s="7">
        <f t="shared" si="5"/>
        <v>51408</v>
      </c>
      <c r="Y55" s="7">
        <v>5000</v>
      </c>
      <c r="Z55" s="7">
        <f t="shared" si="6"/>
        <v>7428</v>
      </c>
      <c r="AA55" s="7">
        <f t="shared" si="7"/>
        <v>14400</v>
      </c>
      <c r="AB55" s="7">
        <f t="shared" si="8"/>
        <v>11785</v>
      </c>
      <c r="AC55" s="7">
        <f t="shared" si="9"/>
        <v>103701</v>
      </c>
      <c r="AD55" s="7">
        <f t="shared" si="10"/>
        <v>272832</v>
      </c>
      <c r="AE55" s="7">
        <f t="shared" si="11"/>
        <v>6079</v>
      </c>
    </row>
    <row r="56" spans="7:31" x14ac:dyDescent="0.2">
      <c r="G56" s="5">
        <v>54</v>
      </c>
      <c r="H56" s="3">
        <f>[1]怪物产出!$D57</f>
        <v>253</v>
      </c>
      <c r="I56" s="3">
        <f>[1]怪物产出!$C57</f>
        <v>152</v>
      </c>
      <c r="J56" s="3">
        <f>[1]价值设定!$M56</f>
        <v>19.400000000000041</v>
      </c>
      <c r="K56" s="5">
        <f>INT(H56*$C$12/$B$4)</f>
        <v>221</v>
      </c>
      <c r="L56" s="5">
        <f>INT(I56*$C$12*5*1.5/$B$4)</f>
        <v>997</v>
      </c>
      <c r="M56" s="5">
        <f>INT(H56*$B$22/$B$21)</f>
        <v>84</v>
      </c>
      <c r="N56" s="5">
        <f>INT(I56*5*$B$22/$B$21)</f>
        <v>253</v>
      </c>
      <c r="O56" s="7">
        <f t="shared" si="0"/>
        <v>49752</v>
      </c>
      <c r="P56" s="7">
        <f t="shared" si="1"/>
        <v>221424</v>
      </c>
      <c r="Q56" s="5">
        <f>[1]价值设定!$K56*10</f>
        <v>1040</v>
      </c>
      <c r="R56" s="5">
        <f>[1]价值设定!$Q56</f>
        <v>3460</v>
      </c>
      <c r="S56" s="5">
        <f>[1]价值设定!$K56*20</f>
        <v>2080</v>
      </c>
      <c r="T56" s="5">
        <f>[1]价值设定!$T56</f>
        <v>6920</v>
      </c>
      <c r="U56" s="5">
        <f t="shared" si="2"/>
        <v>72</v>
      </c>
      <c r="V56" s="5">
        <f t="shared" si="3"/>
        <v>240</v>
      </c>
      <c r="W56" s="7">
        <f t="shared" si="4"/>
        <v>15552</v>
      </c>
      <c r="X56" s="7">
        <f t="shared" si="5"/>
        <v>51840</v>
      </c>
      <c r="Y56" s="7">
        <v>5000</v>
      </c>
      <c r="Z56" s="7">
        <f t="shared" si="6"/>
        <v>7428</v>
      </c>
      <c r="AA56" s="7">
        <f t="shared" si="7"/>
        <v>14400</v>
      </c>
      <c r="AB56" s="7">
        <f t="shared" si="8"/>
        <v>11785</v>
      </c>
      <c r="AC56" s="7">
        <f t="shared" si="9"/>
        <v>103917</v>
      </c>
      <c r="AD56" s="7">
        <f t="shared" si="10"/>
        <v>273264</v>
      </c>
      <c r="AE56" s="7">
        <f t="shared" si="11"/>
        <v>6111</v>
      </c>
    </row>
    <row r="57" spans="7:31" x14ac:dyDescent="0.2">
      <c r="G57" s="5">
        <v>55</v>
      </c>
      <c r="H57" s="3">
        <f>[1]怪物产出!$D58</f>
        <v>253</v>
      </c>
      <c r="I57" s="3">
        <f>[1]怪物产出!$C58</f>
        <v>152</v>
      </c>
      <c r="J57" s="3">
        <f>[1]价值设定!$M57</f>
        <v>19.500000000000043</v>
      </c>
      <c r="K57" s="5">
        <f>INT(H57*$C$12/$B$4)</f>
        <v>221</v>
      </c>
      <c r="L57" s="5">
        <f>INT(I57*$C$12*5*1.5/$B$4)</f>
        <v>997</v>
      </c>
      <c r="M57" s="5">
        <f>INT(H57*$B$22/$B$21)</f>
        <v>84</v>
      </c>
      <c r="N57" s="5">
        <f>INT(I57*5*$B$22/$B$21)</f>
        <v>253</v>
      </c>
      <c r="O57" s="7">
        <f t="shared" si="0"/>
        <v>49752</v>
      </c>
      <c r="P57" s="7">
        <f t="shared" si="1"/>
        <v>221424</v>
      </c>
      <c r="Q57" s="5">
        <f>[1]价值设定!$K57*10</f>
        <v>1050</v>
      </c>
      <c r="R57" s="5">
        <f>[1]价值设定!$Q57</f>
        <v>3500</v>
      </c>
      <c r="S57" s="5">
        <f>[1]价值设定!$K57*20</f>
        <v>2100</v>
      </c>
      <c r="T57" s="5">
        <f>[1]价值设定!$T57</f>
        <v>7000</v>
      </c>
      <c r="U57" s="5">
        <f t="shared" si="2"/>
        <v>73</v>
      </c>
      <c r="V57" s="5">
        <f t="shared" si="3"/>
        <v>243</v>
      </c>
      <c r="W57" s="7">
        <f t="shared" si="4"/>
        <v>15768</v>
      </c>
      <c r="X57" s="7">
        <f t="shared" si="5"/>
        <v>52488</v>
      </c>
      <c r="Y57" s="7">
        <v>5000</v>
      </c>
      <c r="Z57" s="7">
        <f t="shared" si="6"/>
        <v>7428</v>
      </c>
      <c r="AA57" s="7">
        <f t="shared" si="7"/>
        <v>14400</v>
      </c>
      <c r="AB57" s="7">
        <f t="shared" si="8"/>
        <v>11785</v>
      </c>
      <c r="AC57" s="7">
        <f t="shared" si="9"/>
        <v>104133</v>
      </c>
      <c r="AD57" s="7">
        <f t="shared" si="10"/>
        <v>273912</v>
      </c>
      <c r="AE57" s="7">
        <f t="shared" si="11"/>
        <v>6142</v>
      </c>
    </row>
    <row r="58" spans="7:31" x14ac:dyDescent="0.2">
      <c r="G58" s="5">
        <v>56</v>
      </c>
      <c r="H58" s="3">
        <f>[1]怪物产出!$D59</f>
        <v>260</v>
      </c>
      <c r="I58" s="3">
        <f>[1]怪物产出!$C59</f>
        <v>156</v>
      </c>
      <c r="J58" s="3">
        <f>[1]价值设定!$M58</f>
        <v>19.600000000000044</v>
      </c>
      <c r="K58" s="5">
        <f>INT(H58*$C$12/$B$4)</f>
        <v>227</v>
      </c>
      <c r="L58" s="5">
        <f>INT(I58*$C$12*5*1.5/$B$4)</f>
        <v>1023</v>
      </c>
      <c r="M58" s="5">
        <f>INT(H58*$B$22/$B$21)</f>
        <v>86</v>
      </c>
      <c r="N58" s="5">
        <f>INT(I58*5*$B$22/$B$21)</f>
        <v>260</v>
      </c>
      <c r="O58" s="7">
        <f t="shared" si="0"/>
        <v>51096</v>
      </c>
      <c r="P58" s="7">
        <f t="shared" si="1"/>
        <v>227208</v>
      </c>
      <c r="Q58" s="5">
        <f>[1]价值设定!$K58*10</f>
        <v>1060</v>
      </c>
      <c r="R58" s="5">
        <f>[1]价值设定!$Q58</f>
        <v>3530</v>
      </c>
      <c r="S58" s="5">
        <f>[1]价值设定!$K58*20</f>
        <v>2120</v>
      </c>
      <c r="T58" s="5">
        <f>[1]价值设定!$T58</f>
        <v>7060</v>
      </c>
      <c r="U58" s="5">
        <f t="shared" si="2"/>
        <v>73</v>
      </c>
      <c r="V58" s="5">
        <f t="shared" si="3"/>
        <v>245</v>
      </c>
      <c r="W58" s="7">
        <f t="shared" si="4"/>
        <v>15768</v>
      </c>
      <c r="X58" s="7">
        <f t="shared" si="5"/>
        <v>52920</v>
      </c>
      <c r="Y58" s="7">
        <v>5000</v>
      </c>
      <c r="Z58" s="7">
        <f t="shared" si="6"/>
        <v>7428</v>
      </c>
      <c r="AA58" s="7">
        <f t="shared" si="7"/>
        <v>14400</v>
      </c>
      <c r="AB58" s="7">
        <f t="shared" si="8"/>
        <v>11785</v>
      </c>
      <c r="AC58" s="7">
        <f t="shared" si="9"/>
        <v>105477</v>
      </c>
      <c r="AD58" s="7">
        <f t="shared" si="10"/>
        <v>280128</v>
      </c>
      <c r="AE58" s="7">
        <f t="shared" si="11"/>
        <v>6174</v>
      </c>
    </row>
    <row r="59" spans="7:31" x14ac:dyDescent="0.2">
      <c r="G59" s="5">
        <v>57</v>
      </c>
      <c r="H59" s="3">
        <f>[1]怪物产出!$D60</f>
        <v>267</v>
      </c>
      <c r="I59" s="3">
        <f>[1]怪物产出!$C60</f>
        <v>160</v>
      </c>
      <c r="J59" s="3">
        <f>[1]价值设定!$M59</f>
        <v>19.700000000000045</v>
      </c>
      <c r="K59" s="5">
        <f>INT(H59*$C$12/$B$4)</f>
        <v>233</v>
      </c>
      <c r="L59" s="5">
        <f>INT(I59*$C$12*5*1.5/$B$4)</f>
        <v>1050</v>
      </c>
      <c r="M59" s="5">
        <f>INT(H59*$B$22/$B$21)</f>
        <v>89</v>
      </c>
      <c r="N59" s="5">
        <f>INT(I59*5*$B$22/$B$21)</f>
        <v>266</v>
      </c>
      <c r="O59" s="7">
        <f t="shared" si="0"/>
        <v>52464</v>
      </c>
      <c r="P59" s="7">
        <f t="shared" si="1"/>
        <v>233184</v>
      </c>
      <c r="Q59" s="5">
        <f>[1]价值设定!$K59*10</f>
        <v>1070</v>
      </c>
      <c r="R59" s="5">
        <f>[1]价值设定!$Q59</f>
        <v>3560</v>
      </c>
      <c r="S59" s="5">
        <f>[1]价值设定!$K59*20</f>
        <v>2140</v>
      </c>
      <c r="T59" s="5">
        <f>[1]价值设定!$T59</f>
        <v>7120</v>
      </c>
      <c r="U59" s="5">
        <f t="shared" si="2"/>
        <v>74</v>
      </c>
      <c r="V59" s="5">
        <f t="shared" si="3"/>
        <v>247</v>
      </c>
      <c r="W59" s="7">
        <f t="shared" si="4"/>
        <v>15984</v>
      </c>
      <c r="X59" s="7">
        <f t="shared" si="5"/>
        <v>53352</v>
      </c>
      <c r="Y59" s="7">
        <v>5000</v>
      </c>
      <c r="Z59" s="7">
        <f t="shared" si="6"/>
        <v>7428</v>
      </c>
      <c r="AA59" s="7">
        <f t="shared" si="7"/>
        <v>14400</v>
      </c>
      <c r="AB59" s="7">
        <f t="shared" si="8"/>
        <v>11785</v>
      </c>
      <c r="AC59" s="7">
        <f t="shared" si="9"/>
        <v>107061</v>
      </c>
      <c r="AD59" s="7">
        <f t="shared" si="10"/>
        <v>286536</v>
      </c>
      <c r="AE59" s="7">
        <f t="shared" si="11"/>
        <v>6205</v>
      </c>
    </row>
    <row r="60" spans="7:31" x14ac:dyDescent="0.2">
      <c r="G60" s="5">
        <v>58</v>
      </c>
      <c r="H60" s="3">
        <f>[1]怪物产出!$D61</f>
        <v>273</v>
      </c>
      <c r="I60" s="3">
        <f>[1]怪物产出!$C61</f>
        <v>164</v>
      </c>
      <c r="J60" s="3">
        <f>[1]价值设定!$M60</f>
        <v>19.800000000000047</v>
      </c>
      <c r="K60" s="5">
        <f>INT(H60*$C$12/$B$4)</f>
        <v>238</v>
      </c>
      <c r="L60" s="5">
        <f>INT(I60*$C$12*5*1.5/$B$4)</f>
        <v>1076</v>
      </c>
      <c r="M60" s="5">
        <f>INT(H60*$B$22/$B$21)</f>
        <v>91</v>
      </c>
      <c r="N60" s="5">
        <f>INT(I60*5*$B$22/$B$21)</f>
        <v>273</v>
      </c>
      <c r="O60" s="7">
        <f t="shared" si="0"/>
        <v>53592</v>
      </c>
      <c r="P60" s="7">
        <f t="shared" si="1"/>
        <v>238968</v>
      </c>
      <c r="Q60" s="5">
        <f>[1]价值设定!$K60*10</f>
        <v>1080</v>
      </c>
      <c r="R60" s="5">
        <f>[1]价值设定!$Q60</f>
        <v>3600</v>
      </c>
      <c r="S60" s="5">
        <f>[1]价值设定!$K60*20</f>
        <v>2160</v>
      </c>
      <c r="T60" s="5">
        <f>[1]价值设定!$T60</f>
        <v>7200</v>
      </c>
      <c r="U60" s="5">
        <f t="shared" si="2"/>
        <v>75</v>
      </c>
      <c r="V60" s="5">
        <f t="shared" si="3"/>
        <v>250</v>
      </c>
      <c r="W60" s="7">
        <f t="shared" si="4"/>
        <v>16200</v>
      </c>
      <c r="X60" s="7">
        <f t="shared" si="5"/>
        <v>54000</v>
      </c>
      <c r="Y60" s="7">
        <v>5000</v>
      </c>
      <c r="Z60" s="7">
        <f t="shared" si="6"/>
        <v>7428</v>
      </c>
      <c r="AA60" s="7">
        <f t="shared" si="7"/>
        <v>14400</v>
      </c>
      <c r="AB60" s="7">
        <f t="shared" si="8"/>
        <v>11785</v>
      </c>
      <c r="AC60" s="7">
        <f t="shared" si="9"/>
        <v>108405</v>
      </c>
      <c r="AD60" s="7">
        <f t="shared" si="10"/>
        <v>292968</v>
      </c>
      <c r="AE60" s="7">
        <f t="shared" si="11"/>
        <v>6237</v>
      </c>
    </row>
    <row r="61" spans="7:31" x14ac:dyDescent="0.2">
      <c r="G61" s="5">
        <v>59</v>
      </c>
      <c r="H61" s="3">
        <f>[1]怪物产出!$D62</f>
        <v>280</v>
      </c>
      <c r="I61" s="3">
        <f>[1]怪物产出!$C62</f>
        <v>168</v>
      </c>
      <c r="J61" s="3">
        <f>[1]价值设定!$M61</f>
        <v>19.900000000000048</v>
      </c>
      <c r="K61" s="5">
        <f>INT(H61*$C$12/$B$4)</f>
        <v>245</v>
      </c>
      <c r="L61" s="5">
        <f>INT(I61*$C$12*5*1.5/$B$4)</f>
        <v>1102</v>
      </c>
      <c r="M61" s="5">
        <f>INT(H61*$B$22/$B$21)</f>
        <v>93</v>
      </c>
      <c r="N61" s="5">
        <f>INT(I61*5*$B$22/$B$21)</f>
        <v>280</v>
      </c>
      <c r="O61" s="7">
        <f t="shared" si="0"/>
        <v>55152</v>
      </c>
      <c r="P61" s="7">
        <f t="shared" si="1"/>
        <v>244752</v>
      </c>
      <c r="Q61" s="5">
        <f>[1]价值设定!$K61*10</f>
        <v>1090</v>
      </c>
      <c r="R61" s="5">
        <f>[1]价值设定!$Q61</f>
        <v>3630</v>
      </c>
      <c r="S61" s="5">
        <f>[1]价值设定!$K61*20</f>
        <v>2180</v>
      </c>
      <c r="T61" s="5">
        <f>[1]价值设定!$T61</f>
        <v>7260</v>
      </c>
      <c r="U61" s="5">
        <f t="shared" si="2"/>
        <v>75</v>
      </c>
      <c r="V61" s="5">
        <f t="shared" si="3"/>
        <v>252</v>
      </c>
      <c r="W61" s="7">
        <f t="shared" si="4"/>
        <v>16200</v>
      </c>
      <c r="X61" s="7">
        <f t="shared" si="5"/>
        <v>54432</v>
      </c>
      <c r="Y61" s="7">
        <v>5000</v>
      </c>
      <c r="Z61" s="7">
        <f t="shared" si="6"/>
        <v>7428</v>
      </c>
      <c r="AA61" s="7">
        <f t="shared" si="7"/>
        <v>14400</v>
      </c>
      <c r="AB61" s="7">
        <f t="shared" si="8"/>
        <v>11785</v>
      </c>
      <c r="AC61" s="7">
        <f t="shared" si="9"/>
        <v>109965</v>
      </c>
      <c r="AD61" s="7">
        <f t="shared" si="10"/>
        <v>299184</v>
      </c>
      <c r="AE61" s="7">
        <f t="shared" si="11"/>
        <v>6268</v>
      </c>
    </row>
    <row r="62" spans="7:31" x14ac:dyDescent="0.2">
      <c r="G62" s="5">
        <v>60</v>
      </c>
      <c r="H62" s="3">
        <f>[1]怪物产出!$D63</f>
        <v>287</v>
      </c>
      <c r="I62" s="3">
        <f>[1]怪物产出!$C63</f>
        <v>172</v>
      </c>
      <c r="J62" s="3">
        <f>[1]价值设定!$M62</f>
        <v>20.00000000000005</v>
      </c>
      <c r="K62" s="5">
        <f>INT(H62*$C$12/$B$4)</f>
        <v>251</v>
      </c>
      <c r="L62" s="5">
        <f>INT(I62*$C$12*5*1.5/$B$4)</f>
        <v>1128</v>
      </c>
      <c r="M62" s="5">
        <f>INT(H62*$B$22/$B$21)</f>
        <v>95</v>
      </c>
      <c r="N62" s="5">
        <f>INT(I62*5*$B$22/$B$21)</f>
        <v>286</v>
      </c>
      <c r="O62" s="7">
        <f t="shared" si="0"/>
        <v>56496</v>
      </c>
      <c r="P62" s="7">
        <f t="shared" si="1"/>
        <v>250512</v>
      </c>
      <c r="Q62" s="5">
        <f>[1]价值设定!$K62*10</f>
        <v>1100</v>
      </c>
      <c r="R62" s="5">
        <f>[1]价值设定!$Q62</f>
        <v>3660</v>
      </c>
      <c r="S62" s="5">
        <f>[1]价值设定!$K62*20</f>
        <v>2200</v>
      </c>
      <c r="T62" s="5">
        <f>[1]价值设定!$T62</f>
        <v>7320</v>
      </c>
      <c r="U62" s="5">
        <f t="shared" si="2"/>
        <v>76</v>
      </c>
      <c r="V62" s="5">
        <f t="shared" si="3"/>
        <v>254</v>
      </c>
      <c r="W62" s="7">
        <f t="shared" si="4"/>
        <v>16416</v>
      </c>
      <c r="X62" s="7">
        <f t="shared" si="5"/>
        <v>54864</v>
      </c>
      <c r="Y62" s="7">
        <v>5000</v>
      </c>
      <c r="Z62" s="7">
        <f t="shared" si="6"/>
        <v>7428</v>
      </c>
      <c r="AA62" s="7">
        <f t="shared" si="7"/>
        <v>14400</v>
      </c>
      <c r="AB62" s="7">
        <f t="shared" si="8"/>
        <v>11785</v>
      </c>
      <c r="AC62" s="7">
        <f t="shared" si="9"/>
        <v>111525</v>
      </c>
      <c r="AD62" s="7">
        <f t="shared" si="10"/>
        <v>305376</v>
      </c>
      <c r="AE62" s="7">
        <f t="shared" si="11"/>
        <v>6300</v>
      </c>
    </row>
    <row r="63" spans="7:31" x14ac:dyDescent="0.2">
      <c r="G63" s="5">
        <v>61</v>
      </c>
      <c r="H63" s="3">
        <f>[1]怪物产出!$D64</f>
        <v>293</v>
      </c>
      <c r="I63" s="3">
        <f>[1]怪物产出!$C64</f>
        <v>176</v>
      </c>
      <c r="J63" s="3">
        <f>[1]价值设定!$M63</f>
        <v>20.100000000000051</v>
      </c>
      <c r="K63" s="5">
        <f>INT(H63*$C$12/$B$4)</f>
        <v>256</v>
      </c>
      <c r="L63" s="5">
        <f>INT(I63*$C$12*5*1.5/$B$4)</f>
        <v>1155</v>
      </c>
      <c r="M63" s="5">
        <f>INT(H63*$B$22/$B$21)</f>
        <v>97</v>
      </c>
      <c r="N63" s="5">
        <f>INT(I63*5*$B$22/$B$21)</f>
        <v>293</v>
      </c>
      <c r="O63" s="7">
        <f t="shared" si="0"/>
        <v>57624</v>
      </c>
      <c r="P63" s="7">
        <f t="shared" si="1"/>
        <v>256512</v>
      </c>
      <c r="Q63" s="5">
        <f>[1]价值设定!$K63*10</f>
        <v>1110</v>
      </c>
      <c r="R63" s="5">
        <f>[1]价值设定!$Q63</f>
        <v>3700</v>
      </c>
      <c r="S63" s="5">
        <f>[1]价值设定!$K63*20</f>
        <v>2220</v>
      </c>
      <c r="T63" s="5">
        <f>[1]价值设定!$T63</f>
        <v>7400</v>
      </c>
      <c r="U63" s="5">
        <f t="shared" si="2"/>
        <v>77</v>
      </c>
      <c r="V63" s="5">
        <f t="shared" si="3"/>
        <v>257</v>
      </c>
      <c r="W63" s="7">
        <f t="shared" si="4"/>
        <v>16632</v>
      </c>
      <c r="X63" s="7">
        <f t="shared" si="5"/>
        <v>55512</v>
      </c>
      <c r="Y63" s="7">
        <v>5000</v>
      </c>
      <c r="Z63" s="7">
        <f t="shared" si="6"/>
        <v>7428</v>
      </c>
      <c r="AA63" s="7">
        <f t="shared" si="7"/>
        <v>14400</v>
      </c>
      <c r="AB63" s="7">
        <f t="shared" si="8"/>
        <v>11785</v>
      </c>
      <c r="AC63" s="7">
        <f t="shared" si="9"/>
        <v>112869</v>
      </c>
      <c r="AD63" s="7">
        <f t="shared" si="10"/>
        <v>312024</v>
      </c>
      <c r="AE63" s="7">
        <f t="shared" si="11"/>
        <v>6331</v>
      </c>
    </row>
    <row r="64" spans="7:31" x14ac:dyDescent="0.2">
      <c r="G64" s="5">
        <v>62</v>
      </c>
      <c r="H64" s="3">
        <f>[1]怪物产出!$D65</f>
        <v>293</v>
      </c>
      <c r="I64" s="3">
        <f>[1]怪物产出!$C65</f>
        <v>176</v>
      </c>
      <c r="J64" s="3">
        <f>[1]价值设定!$M64</f>
        <v>20.200000000000053</v>
      </c>
      <c r="K64" s="5">
        <f>INT(H64*$C$12/$B$4)</f>
        <v>256</v>
      </c>
      <c r="L64" s="5">
        <f>INT(I64*$C$12*5*1.5/$B$4)</f>
        <v>1155</v>
      </c>
      <c r="M64" s="5">
        <f>INT(H64*$B$22/$B$21)</f>
        <v>97</v>
      </c>
      <c r="N64" s="5">
        <f>INT(I64*5*$B$22/$B$21)</f>
        <v>293</v>
      </c>
      <c r="O64" s="7">
        <f t="shared" si="0"/>
        <v>57624</v>
      </c>
      <c r="P64" s="7">
        <f t="shared" si="1"/>
        <v>256512</v>
      </c>
      <c r="Q64" s="5">
        <f>[1]价值设定!$K64*10</f>
        <v>1120</v>
      </c>
      <c r="R64" s="5">
        <f>[1]价值设定!$Q64</f>
        <v>3730</v>
      </c>
      <c r="S64" s="5">
        <f>[1]价值设定!$K64*20</f>
        <v>2240</v>
      </c>
      <c r="T64" s="5">
        <f>[1]价值设定!$T64</f>
        <v>7460</v>
      </c>
      <c r="U64" s="5">
        <f t="shared" si="2"/>
        <v>77</v>
      </c>
      <c r="V64" s="5">
        <f t="shared" si="3"/>
        <v>259</v>
      </c>
      <c r="W64" s="7">
        <f t="shared" si="4"/>
        <v>16632</v>
      </c>
      <c r="X64" s="7">
        <f t="shared" si="5"/>
        <v>55944</v>
      </c>
      <c r="Y64" s="7">
        <v>5000</v>
      </c>
      <c r="Z64" s="7">
        <f t="shared" si="6"/>
        <v>7428</v>
      </c>
      <c r="AA64" s="7">
        <f t="shared" si="7"/>
        <v>14400</v>
      </c>
      <c r="AB64" s="7">
        <f t="shared" si="8"/>
        <v>11785</v>
      </c>
      <c r="AC64" s="7">
        <f t="shared" si="9"/>
        <v>112869</v>
      </c>
      <c r="AD64" s="7">
        <f t="shared" si="10"/>
        <v>312456</v>
      </c>
      <c r="AE64" s="7">
        <f t="shared" si="11"/>
        <v>6363</v>
      </c>
    </row>
    <row r="65" spans="7:31" x14ac:dyDescent="0.2">
      <c r="G65" s="5">
        <v>63</v>
      </c>
      <c r="H65" s="3">
        <f>[1]怪物产出!$D66</f>
        <v>293</v>
      </c>
      <c r="I65" s="3">
        <f>[1]怪物产出!$C66</f>
        <v>176</v>
      </c>
      <c r="J65" s="3">
        <f>[1]价值设定!$M65</f>
        <v>20.300000000000054</v>
      </c>
      <c r="K65" s="5">
        <f>INT(H65*$C$12/$B$4)</f>
        <v>256</v>
      </c>
      <c r="L65" s="5">
        <f>INT(I65*$C$12*5*1.5/$B$4)</f>
        <v>1155</v>
      </c>
      <c r="M65" s="5">
        <f>INT(H65*$B$22/$B$21)</f>
        <v>97</v>
      </c>
      <c r="N65" s="5">
        <f>INT(I65*5*$B$22/$B$21)</f>
        <v>293</v>
      </c>
      <c r="O65" s="7">
        <f t="shared" si="0"/>
        <v>57624</v>
      </c>
      <c r="P65" s="7">
        <f t="shared" si="1"/>
        <v>256512</v>
      </c>
      <c r="Q65" s="5">
        <f>[1]价值设定!$K65*10</f>
        <v>1130</v>
      </c>
      <c r="R65" s="5">
        <f>[1]价值设定!$Q65</f>
        <v>3760</v>
      </c>
      <c r="S65" s="5">
        <f>[1]价值设定!$K65*20</f>
        <v>2260</v>
      </c>
      <c r="T65" s="5">
        <f>[1]价值设定!$T65</f>
        <v>7520</v>
      </c>
      <c r="U65" s="5">
        <f t="shared" si="2"/>
        <v>78</v>
      </c>
      <c r="V65" s="5">
        <f t="shared" si="3"/>
        <v>261</v>
      </c>
      <c r="W65" s="7">
        <f t="shared" si="4"/>
        <v>16848</v>
      </c>
      <c r="X65" s="7">
        <f t="shared" si="5"/>
        <v>56376</v>
      </c>
      <c r="Y65" s="7">
        <v>5000</v>
      </c>
      <c r="Z65" s="7">
        <f t="shared" si="6"/>
        <v>7428</v>
      </c>
      <c r="AA65" s="7">
        <f t="shared" si="7"/>
        <v>14400</v>
      </c>
      <c r="AB65" s="7">
        <f t="shared" si="8"/>
        <v>11785</v>
      </c>
      <c r="AC65" s="7">
        <f t="shared" si="9"/>
        <v>113085</v>
      </c>
      <c r="AD65" s="7">
        <f t="shared" si="10"/>
        <v>312888</v>
      </c>
      <c r="AE65" s="7">
        <f t="shared" si="11"/>
        <v>6394</v>
      </c>
    </row>
    <row r="66" spans="7:31" x14ac:dyDescent="0.2">
      <c r="G66" s="5">
        <v>64</v>
      </c>
      <c r="H66" s="3">
        <f>[1]怪物产出!$D67</f>
        <v>300</v>
      </c>
      <c r="I66" s="3">
        <f>[1]怪物产出!$C67</f>
        <v>180</v>
      </c>
      <c r="J66" s="3">
        <f>[1]价值设定!$M66</f>
        <v>20.400000000000055</v>
      </c>
      <c r="K66" s="5">
        <f>INT(H66*$C$12/$B$4)</f>
        <v>262</v>
      </c>
      <c r="L66" s="5">
        <f>INT(I66*$C$12*5*1.5/$B$4)</f>
        <v>1181</v>
      </c>
      <c r="M66" s="5">
        <f>INT(H66*$B$22/$B$21)</f>
        <v>100</v>
      </c>
      <c r="N66" s="5">
        <f>INT(I66*5*$B$22/$B$21)</f>
        <v>300</v>
      </c>
      <c r="O66" s="7">
        <f t="shared" si="0"/>
        <v>58992</v>
      </c>
      <c r="P66" s="7">
        <f t="shared" si="1"/>
        <v>262296</v>
      </c>
      <c r="Q66" s="5">
        <f>[1]价值设定!$K66*10</f>
        <v>1140</v>
      </c>
      <c r="R66" s="5">
        <f>[1]价值设定!$Q66</f>
        <v>3800</v>
      </c>
      <c r="S66" s="5">
        <f>[1]价值设定!$K66*20</f>
        <v>2280</v>
      </c>
      <c r="T66" s="5">
        <f>[1]价值设定!$T66</f>
        <v>7600</v>
      </c>
      <c r="U66" s="5">
        <f t="shared" si="2"/>
        <v>79</v>
      </c>
      <c r="V66" s="5">
        <f t="shared" si="3"/>
        <v>264</v>
      </c>
      <c r="W66" s="7">
        <f t="shared" si="4"/>
        <v>17064</v>
      </c>
      <c r="X66" s="7">
        <f t="shared" si="5"/>
        <v>57024</v>
      </c>
      <c r="Y66" s="7">
        <v>5000</v>
      </c>
      <c r="Z66" s="7">
        <f t="shared" si="6"/>
        <v>7428</v>
      </c>
      <c r="AA66" s="7">
        <f t="shared" si="7"/>
        <v>14400</v>
      </c>
      <c r="AB66" s="7">
        <f t="shared" si="8"/>
        <v>11785</v>
      </c>
      <c r="AC66" s="7">
        <f t="shared" si="9"/>
        <v>114669</v>
      </c>
      <c r="AD66" s="7">
        <f t="shared" si="10"/>
        <v>319320</v>
      </c>
      <c r="AE66" s="7">
        <f t="shared" si="11"/>
        <v>6426</v>
      </c>
    </row>
    <row r="67" spans="7:31" x14ac:dyDescent="0.2">
      <c r="G67" s="5">
        <v>65</v>
      </c>
      <c r="H67" s="3">
        <f>[1]怪物产出!$D68</f>
        <v>300</v>
      </c>
      <c r="I67" s="3">
        <f>[1]怪物产出!$C68</f>
        <v>180</v>
      </c>
      <c r="J67" s="3">
        <f>[1]价值设定!$M67</f>
        <v>20.500000000000057</v>
      </c>
      <c r="K67" s="5">
        <f>INT(H67*$C$12/$B$4)</f>
        <v>262</v>
      </c>
      <c r="L67" s="5">
        <f>INT(I67*$C$12*5*1.5/$B$4)</f>
        <v>1181</v>
      </c>
      <c r="M67" s="5">
        <f>INT(H67*$B$22/$B$21)</f>
        <v>100</v>
      </c>
      <c r="N67" s="5">
        <f>INT(I67*5*$B$22/$B$21)</f>
        <v>300</v>
      </c>
      <c r="O67" s="7">
        <f t="shared" si="0"/>
        <v>58992</v>
      </c>
      <c r="P67" s="7">
        <f t="shared" si="1"/>
        <v>262296</v>
      </c>
      <c r="Q67" s="5">
        <f>[1]价值设定!$K67*10</f>
        <v>1150</v>
      </c>
      <c r="R67" s="5">
        <f>[1]价值设定!$Q67</f>
        <v>3830</v>
      </c>
      <c r="S67" s="5">
        <f>[1]价值设定!$K67*20</f>
        <v>2300</v>
      </c>
      <c r="T67" s="5">
        <f>[1]价值设定!$T67</f>
        <v>7660</v>
      </c>
      <c r="U67" s="5">
        <f t="shared" si="2"/>
        <v>80</v>
      </c>
      <c r="V67" s="5">
        <f t="shared" si="3"/>
        <v>266</v>
      </c>
      <c r="W67" s="7">
        <f t="shared" si="4"/>
        <v>17280</v>
      </c>
      <c r="X67" s="7">
        <f t="shared" si="5"/>
        <v>57456</v>
      </c>
      <c r="Y67" s="7">
        <v>5000</v>
      </c>
      <c r="Z67" s="7">
        <f t="shared" si="6"/>
        <v>7428</v>
      </c>
      <c r="AA67" s="7">
        <f t="shared" si="7"/>
        <v>14400</v>
      </c>
      <c r="AB67" s="7">
        <f t="shared" si="8"/>
        <v>11785</v>
      </c>
      <c r="AC67" s="7">
        <f t="shared" si="9"/>
        <v>114885</v>
      </c>
      <c r="AD67" s="7">
        <f t="shared" si="10"/>
        <v>319752</v>
      </c>
      <c r="AE67" s="7">
        <f t="shared" si="11"/>
        <v>6457</v>
      </c>
    </row>
    <row r="68" spans="7:31" x14ac:dyDescent="0.2">
      <c r="G68" s="5">
        <v>66</v>
      </c>
      <c r="H68" s="3">
        <f>[1]怪物产出!$D69</f>
        <v>310</v>
      </c>
      <c r="I68" s="3">
        <f>[1]怪物产出!$C69</f>
        <v>186</v>
      </c>
      <c r="J68" s="3">
        <f>[1]价值设定!$M68</f>
        <v>20.600000000000058</v>
      </c>
      <c r="K68" s="5">
        <f>INT(H68*$C$12/$B$4)</f>
        <v>271</v>
      </c>
      <c r="L68" s="5">
        <f>INT(I68*$C$12*5*1.5/$B$4)</f>
        <v>1220</v>
      </c>
      <c r="M68" s="5">
        <f>INT(H68*$B$22/$B$21)</f>
        <v>103</v>
      </c>
      <c r="N68" s="5">
        <f>INT(I68*5*$B$22/$B$21)</f>
        <v>310</v>
      </c>
      <c r="O68" s="7">
        <f t="shared" ref="O68:O102" si="13">K68*$B$27+M68*$B$26</f>
        <v>61008</v>
      </c>
      <c r="P68" s="7">
        <f t="shared" ref="P68:P102" si="14">L68*$B$27+N68*$B$26</f>
        <v>270960</v>
      </c>
      <c r="Q68" s="5">
        <f>[1]价值设定!$K68*10</f>
        <v>1160</v>
      </c>
      <c r="R68" s="5">
        <f>[1]价值设定!$Q68</f>
        <v>3860</v>
      </c>
      <c r="S68" s="5">
        <f>[1]价值设定!$K68*20</f>
        <v>2320</v>
      </c>
      <c r="T68" s="5">
        <f>[1]价值设定!$T68</f>
        <v>7720</v>
      </c>
      <c r="U68" s="5">
        <f t="shared" ref="U68:U102" si="15">INT(Q68*$C$15*$D$15+S68*$C$16*$D$16)</f>
        <v>80</v>
      </c>
      <c r="V68" s="5">
        <f t="shared" ref="V68:V102" si="16">INT(R68*$C$15*$E$15+T68*$C$16*$E$16)</f>
        <v>268</v>
      </c>
      <c r="W68" s="7">
        <f t="shared" ref="W68:W102" si="17">U68*$B$27</f>
        <v>17280</v>
      </c>
      <c r="X68" s="7">
        <f t="shared" ref="X68:X102" si="18">V68*$B$27</f>
        <v>57888</v>
      </c>
      <c r="Y68" s="7">
        <v>5000</v>
      </c>
      <c r="Z68" s="7">
        <f t="shared" ref="Z68:Z102" si="19">$B$30*$B$31</f>
        <v>7428</v>
      </c>
      <c r="AA68" s="7">
        <f t="shared" ref="AA68:AA102" si="20">$B$35*$B$36</f>
        <v>14400</v>
      </c>
      <c r="AB68" s="7">
        <f t="shared" ref="AB68:AB102" si="21">$B$40</f>
        <v>11785</v>
      </c>
      <c r="AC68" s="7">
        <f t="shared" ref="AC68:AC102" si="22">SUM(O68,W68,Y68,Z68,AA68,AB68)</f>
        <v>116901</v>
      </c>
      <c r="AD68" s="7">
        <f t="shared" ref="AD68:AD102" si="23">P68+X68</f>
        <v>328848</v>
      </c>
      <c r="AE68" s="7">
        <f t="shared" ref="AE68:AE102" si="24">INT(SUM($D$9:$D$11)*J68/12*$B$27)</f>
        <v>6489</v>
      </c>
    </row>
    <row r="69" spans="7:31" x14ac:dyDescent="0.2">
      <c r="G69" s="5">
        <v>67</v>
      </c>
      <c r="H69" s="3">
        <f>[1]怪物产出!$D70</f>
        <v>310</v>
      </c>
      <c r="I69" s="3">
        <f>[1]怪物产出!$C70</f>
        <v>186</v>
      </c>
      <c r="J69" s="3">
        <f>[1]价值设定!$M69</f>
        <v>20.70000000000006</v>
      </c>
      <c r="K69" s="5">
        <f>INT(H69*$C$12/$B$4)</f>
        <v>271</v>
      </c>
      <c r="L69" s="5">
        <f>INT(I69*$C$12*5*1.5/$B$4)</f>
        <v>1220</v>
      </c>
      <c r="M69" s="5">
        <f>INT(H69*$B$22/$B$21)</f>
        <v>103</v>
      </c>
      <c r="N69" s="5">
        <f>INT(I69*5*$B$22/$B$21)</f>
        <v>310</v>
      </c>
      <c r="O69" s="7">
        <f t="shared" si="13"/>
        <v>61008</v>
      </c>
      <c r="P69" s="7">
        <f t="shared" si="14"/>
        <v>270960</v>
      </c>
      <c r="Q69" s="5">
        <f>[1]价值设定!$K69*10</f>
        <v>1170</v>
      </c>
      <c r="R69" s="5">
        <f>[1]价值设定!$Q69</f>
        <v>3900</v>
      </c>
      <c r="S69" s="5">
        <f>[1]价值设定!$K69*20</f>
        <v>2340</v>
      </c>
      <c r="T69" s="5">
        <f>[1]价值设定!$T69</f>
        <v>7800</v>
      </c>
      <c r="U69" s="5">
        <f t="shared" si="15"/>
        <v>81</v>
      </c>
      <c r="V69" s="5">
        <f t="shared" si="16"/>
        <v>271</v>
      </c>
      <c r="W69" s="7">
        <f t="shared" si="17"/>
        <v>17496</v>
      </c>
      <c r="X69" s="7">
        <f t="shared" si="18"/>
        <v>58536</v>
      </c>
      <c r="Y69" s="7">
        <v>5000</v>
      </c>
      <c r="Z69" s="7">
        <f t="shared" si="19"/>
        <v>7428</v>
      </c>
      <c r="AA69" s="7">
        <f t="shared" si="20"/>
        <v>14400</v>
      </c>
      <c r="AB69" s="7">
        <f t="shared" si="21"/>
        <v>11785</v>
      </c>
      <c r="AC69" s="7">
        <f t="shared" si="22"/>
        <v>117117</v>
      </c>
      <c r="AD69" s="7">
        <f t="shared" si="23"/>
        <v>329496</v>
      </c>
      <c r="AE69" s="7">
        <f t="shared" si="24"/>
        <v>6520</v>
      </c>
    </row>
    <row r="70" spans="7:31" x14ac:dyDescent="0.2">
      <c r="G70" s="5">
        <v>68</v>
      </c>
      <c r="H70" s="3">
        <f>[1]怪物产出!$D71</f>
        <v>320</v>
      </c>
      <c r="I70" s="3">
        <f>[1]怪物产出!$C71</f>
        <v>192</v>
      </c>
      <c r="J70" s="3">
        <f>[1]价值设定!$M70</f>
        <v>20.800000000000061</v>
      </c>
      <c r="K70" s="5">
        <f>INT(H70*$C$12/$B$4)</f>
        <v>280</v>
      </c>
      <c r="L70" s="5">
        <f>INT(I70*$C$12*5*1.5/$B$4)</f>
        <v>1260</v>
      </c>
      <c r="M70" s="5">
        <f>INT(H70*$B$22/$B$21)</f>
        <v>106</v>
      </c>
      <c r="N70" s="5">
        <f>INT(I70*5*$B$22/$B$21)</f>
        <v>320</v>
      </c>
      <c r="O70" s="7">
        <f t="shared" si="13"/>
        <v>63024</v>
      </c>
      <c r="P70" s="7">
        <f t="shared" si="14"/>
        <v>279840</v>
      </c>
      <c r="Q70" s="5">
        <f>[1]价值设定!$K70*10</f>
        <v>1180</v>
      </c>
      <c r="R70" s="5">
        <f>[1]价值设定!$Q70</f>
        <v>3930</v>
      </c>
      <c r="S70" s="5">
        <f>[1]价值设定!$K70*20</f>
        <v>2360</v>
      </c>
      <c r="T70" s="5">
        <f>[1]价值设定!$T70</f>
        <v>7860</v>
      </c>
      <c r="U70" s="5">
        <f t="shared" si="15"/>
        <v>82</v>
      </c>
      <c r="V70" s="5">
        <f t="shared" si="16"/>
        <v>273</v>
      </c>
      <c r="W70" s="7">
        <f t="shared" si="17"/>
        <v>17712</v>
      </c>
      <c r="X70" s="7">
        <f t="shared" si="18"/>
        <v>58968</v>
      </c>
      <c r="Y70" s="7">
        <v>5000</v>
      </c>
      <c r="Z70" s="7">
        <f t="shared" si="19"/>
        <v>7428</v>
      </c>
      <c r="AA70" s="7">
        <f t="shared" si="20"/>
        <v>14400</v>
      </c>
      <c r="AB70" s="7">
        <f t="shared" si="21"/>
        <v>11785</v>
      </c>
      <c r="AC70" s="7">
        <f t="shared" si="22"/>
        <v>119349</v>
      </c>
      <c r="AD70" s="7">
        <f t="shared" si="23"/>
        <v>338808</v>
      </c>
      <c r="AE70" s="7">
        <f t="shared" si="24"/>
        <v>6552</v>
      </c>
    </row>
    <row r="71" spans="7:31" x14ac:dyDescent="0.2">
      <c r="G71" s="5">
        <v>69</v>
      </c>
      <c r="H71" s="3">
        <f>[1]怪物产出!$D72</f>
        <v>325</v>
      </c>
      <c r="I71" s="3">
        <f>[1]怪物产出!$C72</f>
        <v>195</v>
      </c>
      <c r="J71" s="3">
        <f>[1]价值设定!$M71</f>
        <v>20.900000000000063</v>
      </c>
      <c r="K71" s="5">
        <f>INT(H71*$C$12/$B$4)</f>
        <v>284</v>
      </c>
      <c r="L71" s="5">
        <f>INT(I71*$C$12*5*1.5/$B$4)</f>
        <v>1279</v>
      </c>
      <c r="M71" s="5">
        <f>INT(H71*$B$22/$B$21)</f>
        <v>108</v>
      </c>
      <c r="N71" s="5">
        <f>INT(I71*5*$B$22/$B$21)</f>
        <v>325</v>
      </c>
      <c r="O71" s="7">
        <f t="shared" si="13"/>
        <v>63936</v>
      </c>
      <c r="P71" s="7">
        <f t="shared" si="14"/>
        <v>284064</v>
      </c>
      <c r="Q71" s="5">
        <f>[1]价值设定!$K71*10</f>
        <v>1190</v>
      </c>
      <c r="R71" s="5">
        <f>[1]价值设定!$Q71</f>
        <v>3960</v>
      </c>
      <c r="S71" s="5">
        <f>[1]价值设定!$K71*20</f>
        <v>2380</v>
      </c>
      <c r="T71" s="5">
        <f>[1]价值设定!$T71</f>
        <v>7920</v>
      </c>
      <c r="U71" s="5">
        <f t="shared" si="15"/>
        <v>82</v>
      </c>
      <c r="V71" s="5">
        <f t="shared" si="16"/>
        <v>275</v>
      </c>
      <c r="W71" s="7">
        <f t="shared" si="17"/>
        <v>17712</v>
      </c>
      <c r="X71" s="7">
        <f t="shared" si="18"/>
        <v>59400</v>
      </c>
      <c r="Y71" s="7">
        <v>5000</v>
      </c>
      <c r="Z71" s="7">
        <f t="shared" si="19"/>
        <v>7428</v>
      </c>
      <c r="AA71" s="7">
        <f t="shared" si="20"/>
        <v>14400</v>
      </c>
      <c r="AB71" s="7">
        <f t="shared" si="21"/>
        <v>11785</v>
      </c>
      <c r="AC71" s="7">
        <f t="shared" si="22"/>
        <v>120261</v>
      </c>
      <c r="AD71" s="7">
        <f t="shared" si="23"/>
        <v>343464</v>
      </c>
      <c r="AE71" s="7">
        <f t="shared" si="24"/>
        <v>6583</v>
      </c>
    </row>
    <row r="72" spans="7:31" x14ac:dyDescent="0.2">
      <c r="G72" s="5">
        <v>70</v>
      </c>
      <c r="H72" s="3">
        <f>[1]怪物产出!$D73</f>
        <v>330</v>
      </c>
      <c r="I72" s="3">
        <f>[1]怪物产出!$C73</f>
        <v>198</v>
      </c>
      <c r="J72" s="3">
        <f>[1]价值设定!$M72</f>
        <v>21.000000000000064</v>
      </c>
      <c r="K72" s="5">
        <f>INT(H72*$C$12/$B$4)</f>
        <v>288</v>
      </c>
      <c r="L72" s="5">
        <f>INT(I72*$C$12*5*1.5/$B$4)</f>
        <v>1299</v>
      </c>
      <c r="M72" s="5">
        <f>INT(H72*$B$22/$B$21)</f>
        <v>110</v>
      </c>
      <c r="N72" s="5">
        <f>INT(I72*5*$B$22/$B$21)</f>
        <v>330</v>
      </c>
      <c r="O72" s="7">
        <f t="shared" si="13"/>
        <v>64848</v>
      </c>
      <c r="P72" s="7">
        <f t="shared" si="14"/>
        <v>288504</v>
      </c>
      <c r="Q72" s="5">
        <f>[1]价值设定!$K72*10</f>
        <v>1200</v>
      </c>
      <c r="R72" s="5">
        <f>[1]价值设定!$Q72</f>
        <v>4000</v>
      </c>
      <c r="S72" s="5">
        <f>[1]价值设定!$K72*20</f>
        <v>2400</v>
      </c>
      <c r="T72" s="5">
        <f>[1]价值设定!$T72</f>
        <v>8000</v>
      </c>
      <c r="U72" s="5">
        <f t="shared" si="15"/>
        <v>83</v>
      </c>
      <c r="V72" s="5">
        <f t="shared" si="16"/>
        <v>278</v>
      </c>
      <c r="W72" s="7">
        <f t="shared" si="17"/>
        <v>17928</v>
      </c>
      <c r="X72" s="7">
        <f t="shared" si="18"/>
        <v>60048</v>
      </c>
      <c r="Y72" s="7">
        <v>5000</v>
      </c>
      <c r="Z72" s="7">
        <f t="shared" si="19"/>
        <v>7428</v>
      </c>
      <c r="AA72" s="7">
        <f t="shared" si="20"/>
        <v>14400</v>
      </c>
      <c r="AB72" s="7">
        <f t="shared" si="21"/>
        <v>11785</v>
      </c>
      <c r="AC72" s="7">
        <f t="shared" si="22"/>
        <v>121389</v>
      </c>
      <c r="AD72" s="7">
        <f t="shared" si="23"/>
        <v>348552</v>
      </c>
      <c r="AE72" s="7">
        <f t="shared" si="24"/>
        <v>6615</v>
      </c>
    </row>
    <row r="73" spans="7:31" x14ac:dyDescent="0.2">
      <c r="G73" s="5">
        <v>71</v>
      </c>
      <c r="H73" s="3">
        <f>[1]怪物产出!$D74</f>
        <v>335</v>
      </c>
      <c r="I73" s="3">
        <f>[1]怪物产出!$C74</f>
        <v>201</v>
      </c>
      <c r="J73" s="3">
        <f>[1]价值设定!$M73</f>
        <v>21.100000000000065</v>
      </c>
      <c r="K73" s="5">
        <f>INT(H73*$C$12/$B$4)</f>
        <v>293</v>
      </c>
      <c r="L73" s="5">
        <f>INT(I73*$C$12*5*1.5/$B$4)</f>
        <v>1319</v>
      </c>
      <c r="M73" s="5">
        <f>INT(H73*$B$22/$B$21)</f>
        <v>111</v>
      </c>
      <c r="N73" s="5">
        <f>INT(I73*5*$B$22/$B$21)</f>
        <v>335</v>
      </c>
      <c r="O73" s="7">
        <f t="shared" si="13"/>
        <v>65952</v>
      </c>
      <c r="P73" s="7">
        <f t="shared" si="14"/>
        <v>292944</v>
      </c>
      <c r="Q73" s="5">
        <f>[1]价值设定!$K73*10</f>
        <v>1210</v>
      </c>
      <c r="R73" s="5">
        <f>[1]价值设定!$Q73</f>
        <v>4030</v>
      </c>
      <c r="S73" s="5">
        <f>[1]价值设定!$K73*20</f>
        <v>2420</v>
      </c>
      <c r="T73" s="5">
        <f>[1]价值设定!$T73</f>
        <v>8060</v>
      </c>
      <c r="U73" s="5">
        <f t="shared" si="15"/>
        <v>84</v>
      </c>
      <c r="V73" s="5">
        <f t="shared" si="16"/>
        <v>280</v>
      </c>
      <c r="W73" s="7">
        <f t="shared" si="17"/>
        <v>18144</v>
      </c>
      <c r="X73" s="7">
        <f t="shared" si="18"/>
        <v>60480</v>
      </c>
      <c r="Y73" s="7">
        <v>5000</v>
      </c>
      <c r="Z73" s="7">
        <f t="shared" si="19"/>
        <v>7428</v>
      </c>
      <c r="AA73" s="7">
        <f t="shared" si="20"/>
        <v>14400</v>
      </c>
      <c r="AB73" s="7">
        <f t="shared" si="21"/>
        <v>11785</v>
      </c>
      <c r="AC73" s="7">
        <f t="shared" si="22"/>
        <v>122709</v>
      </c>
      <c r="AD73" s="7">
        <f t="shared" si="23"/>
        <v>353424</v>
      </c>
      <c r="AE73" s="7">
        <f t="shared" si="24"/>
        <v>6646</v>
      </c>
    </row>
    <row r="74" spans="7:31" x14ac:dyDescent="0.2">
      <c r="G74" s="5">
        <v>72</v>
      </c>
      <c r="H74" s="3">
        <f>[1]怪物产出!$D75</f>
        <v>340</v>
      </c>
      <c r="I74" s="3">
        <f>[1]怪物产出!$C75</f>
        <v>204</v>
      </c>
      <c r="J74" s="3">
        <f>[1]价值设定!$M74</f>
        <v>21.200000000000067</v>
      </c>
      <c r="K74" s="5">
        <f>INT(H74*$C$12/$B$4)</f>
        <v>297</v>
      </c>
      <c r="L74" s="5">
        <f>INT(I74*$C$12*5*1.5/$B$4)</f>
        <v>1338</v>
      </c>
      <c r="M74" s="5">
        <f>INT(H74*$B$22/$B$21)</f>
        <v>113</v>
      </c>
      <c r="N74" s="5">
        <f>INT(I74*5*$B$22/$B$21)</f>
        <v>340</v>
      </c>
      <c r="O74" s="7">
        <f t="shared" si="13"/>
        <v>66864</v>
      </c>
      <c r="P74" s="7">
        <f t="shared" si="14"/>
        <v>297168</v>
      </c>
      <c r="Q74" s="5">
        <f>[1]价值设定!$K74*10</f>
        <v>1220</v>
      </c>
      <c r="R74" s="5">
        <f>[1]价值设定!$Q74</f>
        <v>4060</v>
      </c>
      <c r="S74" s="5">
        <f>[1]价值设定!$K74*20</f>
        <v>2440</v>
      </c>
      <c r="T74" s="5">
        <f>[1]价值设定!$T74</f>
        <v>8120</v>
      </c>
      <c r="U74" s="5">
        <f t="shared" si="15"/>
        <v>84</v>
      </c>
      <c r="V74" s="5">
        <f t="shared" si="16"/>
        <v>282</v>
      </c>
      <c r="W74" s="7">
        <f t="shared" si="17"/>
        <v>18144</v>
      </c>
      <c r="X74" s="7">
        <f t="shared" si="18"/>
        <v>60912</v>
      </c>
      <c r="Y74" s="7">
        <v>5000</v>
      </c>
      <c r="Z74" s="7">
        <f t="shared" si="19"/>
        <v>7428</v>
      </c>
      <c r="AA74" s="7">
        <f t="shared" si="20"/>
        <v>14400</v>
      </c>
      <c r="AB74" s="7">
        <f t="shared" si="21"/>
        <v>11785</v>
      </c>
      <c r="AC74" s="7">
        <f t="shared" si="22"/>
        <v>123621</v>
      </c>
      <c r="AD74" s="7">
        <f t="shared" si="23"/>
        <v>358080</v>
      </c>
      <c r="AE74" s="7">
        <f t="shared" si="24"/>
        <v>6678</v>
      </c>
    </row>
    <row r="75" spans="7:31" x14ac:dyDescent="0.2">
      <c r="G75" s="5">
        <v>73</v>
      </c>
      <c r="H75" s="3">
        <f>[1]怪物产出!$D76</f>
        <v>345</v>
      </c>
      <c r="I75" s="3">
        <f>[1]怪物产出!$C76</f>
        <v>207</v>
      </c>
      <c r="J75" s="3">
        <f>[1]价值设定!$M75</f>
        <v>21.300000000000068</v>
      </c>
      <c r="K75" s="5">
        <f>INT(H75*$C$12/$B$4)</f>
        <v>301</v>
      </c>
      <c r="L75" s="5">
        <f>INT(I75*$C$12*5*1.5/$B$4)</f>
        <v>1358</v>
      </c>
      <c r="M75" s="5">
        <f>INT(H75*$B$22/$B$21)</f>
        <v>115</v>
      </c>
      <c r="N75" s="5">
        <f>INT(I75*5*$B$22/$B$21)</f>
        <v>345</v>
      </c>
      <c r="O75" s="7">
        <f t="shared" si="13"/>
        <v>67776</v>
      </c>
      <c r="P75" s="7">
        <f t="shared" si="14"/>
        <v>301608</v>
      </c>
      <c r="Q75" s="5">
        <f>[1]价值设定!$K75*10</f>
        <v>1230</v>
      </c>
      <c r="R75" s="5">
        <f>[1]价值设定!$Q75</f>
        <v>4100</v>
      </c>
      <c r="S75" s="5">
        <f>[1]价值设定!$K75*20</f>
        <v>2460</v>
      </c>
      <c r="T75" s="5">
        <f>[1]价值设定!$T75</f>
        <v>8200</v>
      </c>
      <c r="U75" s="5">
        <f t="shared" si="15"/>
        <v>85</v>
      </c>
      <c r="V75" s="5">
        <f t="shared" si="16"/>
        <v>285</v>
      </c>
      <c r="W75" s="7">
        <f t="shared" si="17"/>
        <v>18360</v>
      </c>
      <c r="X75" s="7">
        <f t="shared" si="18"/>
        <v>61560</v>
      </c>
      <c r="Y75" s="7">
        <v>5000</v>
      </c>
      <c r="Z75" s="7">
        <f t="shared" si="19"/>
        <v>7428</v>
      </c>
      <c r="AA75" s="7">
        <f t="shared" si="20"/>
        <v>14400</v>
      </c>
      <c r="AB75" s="7">
        <f t="shared" si="21"/>
        <v>11785</v>
      </c>
      <c r="AC75" s="7">
        <f t="shared" si="22"/>
        <v>124749</v>
      </c>
      <c r="AD75" s="7">
        <f t="shared" si="23"/>
        <v>363168</v>
      </c>
      <c r="AE75" s="7">
        <f t="shared" si="24"/>
        <v>6709</v>
      </c>
    </row>
    <row r="76" spans="7:31" x14ac:dyDescent="0.2">
      <c r="G76" s="5">
        <v>74</v>
      </c>
      <c r="H76" s="3">
        <f>[1]怪物产出!$D77</f>
        <v>350</v>
      </c>
      <c r="I76" s="3">
        <f>[1]怪物产出!$C77</f>
        <v>210</v>
      </c>
      <c r="J76" s="3">
        <f>[1]价值设定!$M76</f>
        <v>21.40000000000007</v>
      </c>
      <c r="K76" s="5">
        <f>INT(H76*$C$12/$B$4)</f>
        <v>306</v>
      </c>
      <c r="L76" s="5">
        <f>INT(I76*$C$12*5*1.5/$B$4)</f>
        <v>1378</v>
      </c>
      <c r="M76" s="5">
        <f>INT(H76*$B$22/$B$21)</f>
        <v>116</v>
      </c>
      <c r="N76" s="5">
        <f>INT(I76*5*$B$22/$B$21)</f>
        <v>350</v>
      </c>
      <c r="O76" s="7">
        <f t="shared" si="13"/>
        <v>68880</v>
      </c>
      <c r="P76" s="7">
        <f t="shared" si="14"/>
        <v>306048</v>
      </c>
      <c r="Q76" s="5">
        <f>[1]价值设定!$K76*10</f>
        <v>1240</v>
      </c>
      <c r="R76" s="5">
        <f>[1]价值设定!$Q76</f>
        <v>4130</v>
      </c>
      <c r="S76" s="5">
        <f>[1]价值设定!$K76*20</f>
        <v>2480</v>
      </c>
      <c r="T76" s="5">
        <f>[1]价值设定!$T76</f>
        <v>8260</v>
      </c>
      <c r="U76" s="5">
        <f t="shared" si="15"/>
        <v>86</v>
      </c>
      <c r="V76" s="5">
        <f t="shared" si="16"/>
        <v>287</v>
      </c>
      <c r="W76" s="7">
        <f t="shared" si="17"/>
        <v>18576</v>
      </c>
      <c r="X76" s="7">
        <f t="shared" si="18"/>
        <v>61992</v>
      </c>
      <c r="Y76" s="7">
        <v>5000</v>
      </c>
      <c r="Z76" s="7">
        <f t="shared" si="19"/>
        <v>7428</v>
      </c>
      <c r="AA76" s="7">
        <f t="shared" si="20"/>
        <v>14400</v>
      </c>
      <c r="AB76" s="7">
        <f t="shared" si="21"/>
        <v>11785</v>
      </c>
      <c r="AC76" s="7">
        <f t="shared" si="22"/>
        <v>126069</v>
      </c>
      <c r="AD76" s="7">
        <f t="shared" si="23"/>
        <v>368040</v>
      </c>
      <c r="AE76" s="7">
        <f t="shared" si="24"/>
        <v>6741</v>
      </c>
    </row>
    <row r="77" spans="7:31" x14ac:dyDescent="0.2">
      <c r="G77" s="5">
        <v>75</v>
      </c>
      <c r="H77" s="3">
        <f>[1]怪物产出!$D78</f>
        <v>355</v>
      </c>
      <c r="I77" s="3">
        <f>[1]怪物产出!$C78</f>
        <v>213</v>
      </c>
      <c r="J77" s="3">
        <f>[1]价值设定!$M77</f>
        <v>21.500000000000071</v>
      </c>
      <c r="K77" s="5">
        <f>INT(H77*$C$12/$B$4)</f>
        <v>310</v>
      </c>
      <c r="L77" s="5">
        <f>INT(I77*$C$12*5*1.5/$B$4)</f>
        <v>1397</v>
      </c>
      <c r="M77" s="5">
        <f>INT(H77*$B$22/$B$21)</f>
        <v>118</v>
      </c>
      <c r="N77" s="5">
        <f>INT(I77*5*$B$22/$B$21)</f>
        <v>355</v>
      </c>
      <c r="O77" s="7">
        <f t="shared" si="13"/>
        <v>69792</v>
      </c>
      <c r="P77" s="7">
        <f t="shared" si="14"/>
        <v>310272</v>
      </c>
      <c r="Q77" s="5">
        <f>[1]价值设定!$K77*10</f>
        <v>1250</v>
      </c>
      <c r="R77" s="5">
        <f>[1]价值设定!$Q77</f>
        <v>4160</v>
      </c>
      <c r="S77" s="5">
        <f>[1]价值设定!$K77*20</f>
        <v>2500</v>
      </c>
      <c r="T77" s="5">
        <f>[1]价值设定!$T77</f>
        <v>8320</v>
      </c>
      <c r="U77" s="5">
        <f t="shared" si="15"/>
        <v>86</v>
      </c>
      <c r="V77" s="5">
        <f t="shared" si="16"/>
        <v>289</v>
      </c>
      <c r="W77" s="7">
        <f t="shared" si="17"/>
        <v>18576</v>
      </c>
      <c r="X77" s="7">
        <f t="shared" si="18"/>
        <v>62424</v>
      </c>
      <c r="Y77" s="7">
        <v>5000</v>
      </c>
      <c r="Z77" s="7">
        <f t="shared" si="19"/>
        <v>7428</v>
      </c>
      <c r="AA77" s="7">
        <f t="shared" si="20"/>
        <v>14400</v>
      </c>
      <c r="AB77" s="7">
        <f t="shared" si="21"/>
        <v>11785</v>
      </c>
      <c r="AC77" s="7">
        <f t="shared" si="22"/>
        <v>126981</v>
      </c>
      <c r="AD77" s="7">
        <f t="shared" si="23"/>
        <v>372696</v>
      </c>
      <c r="AE77" s="7">
        <f t="shared" si="24"/>
        <v>6772</v>
      </c>
    </row>
    <row r="78" spans="7:31" x14ac:dyDescent="0.2">
      <c r="G78" s="5">
        <v>76</v>
      </c>
      <c r="H78" s="3">
        <f>[1]怪物产出!$D79</f>
        <v>360</v>
      </c>
      <c r="I78" s="3">
        <f>[1]怪物产出!$C79</f>
        <v>216</v>
      </c>
      <c r="J78" s="3">
        <f>[1]价值设定!$M78</f>
        <v>21.600000000000072</v>
      </c>
      <c r="K78" s="5">
        <f>INT(H78*$C$12/$B$4)</f>
        <v>315</v>
      </c>
      <c r="L78" s="5">
        <f>INT(I78*$C$12*5*1.5/$B$4)</f>
        <v>1417</v>
      </c>
      <c r="M78" s="5">
        <f>INT(H78*$B$22/$B$21)</f>
        <v>120</v>
      </c>
      <c r="N78" s="5">
        <f>INT(I78*5*$B$22/$B$21)</f>
        <v>360</v>
      </c>
      <c r="O78" s="7">
        <f t="shared" si="13"/>
        <v>70920</v>
      </c>
      <c r="P78" s="7">
        <f t="shared" si="14"/>
        <v>314712</v>
      </c>
      <c r="Q78" s="5">
        <f>[1]价值设定!$K78*10</f>
        <v>1260</v>
      </c>
      <c r="R78" s="5">
        <f>[1]价值设定!$Q78</f>
        <v>4200</v>
      </c>
      <c r="S78" s="5">
        <f>[1]价值设定!$K78*20</f>
        <v>2520</v>
      </c>
      <c r="T78" s="5">
        <f>[1]价值设定!$T78</f>
        <v>8400</v>
      </c>
      <c r="U78" s="5">
        <f t="shared" si="15"/>
        <v>87</v>
      </c>
      <c r="V78" s="5">
        <f t="shared" si="16"/>
        <v>292</v>
      </c>
      <c r="W78" s="7">
        <f t="shared" si="17"/>
        <v>18792</v>
      </c>
      <c r="X78" s="7">
        <f t="shared" si="18"/>
        <v>63072</v>
      </c>
      <c r="Y78" s="7">
        <v>5000</v>
      </c>
      <c r="Z78" s="7">
        <f t="shared" si="19"/>
        <v>7428</v>
      </c>
      <c r="AA78" s="7">
        <f t="shared" si="20"/>
        <v>14400</v>
      </c>
      <c r="AB78" s="7">
        <f t="shared" si="21"/>
        <v>11785</v>
      </c>
      <c r="AC78" s="7">
        <f t="shared" si="22"/>
        <v>128325</v>
      </c>
      <c r="AD78" s="7">
        <f t="shared" si="23"/>
        <v>377784</v>
      </c>
      <c r="AE78" s="7">
        <f t="shared" si="24"/>
        <v>6804</v>
      </c>
    </row>
    <row r="79" spans="7:31" x14ac:dyDescent="0.2">
      <c r="G79" s="5">
        <v>77</v>
      </c>
      <c r="H79" s="3">
        <f>[1]怪物产出!$D80</f>
        <v>367</v>
      </c>
      <c r="I79" s="3">
        <f>[1]怪物产出!$C80</f>
        <v>220</v>
      </c>
      <c r="J79" s="3">
        <f>[1]价值设定!$M79</f>
        <v>21.700000000000074</v>
      </c>
      <c r="K79" s="5">
        <f>INT(H79*$C$12/$B$4)</f>
        <v>321</v>
      </c>
      <c r="L79" s="5">
        <f>INT(I79*$C$12*5*1.5/$B$4)</f>
        <v>1443</v>
      </c>
      <c r="M79" s="5">
        <f>INT(H79*$B$22/$B$21)</f>
        <v>122</v>
      </c>
      <c r="N79" s="5">
        <f>INT(I79*5*$B$22/$B$21)</f>
        <v>366</v>
      </c>
      <c r="O79" s="7">
        <f t="shared" si="13"/>
        <v>72264</v>
      </c>
      <c r="P79" s="7">
        <f t="shared" si="14"/>
        <v>320472</v>
      </c>
      <c r="Q79" s="5">
        <f>[1]价值设定!$K79*10</f>
        <v>1270</v>
      </c>
      <c r="R79" s="5">
        <f>[1]价值设定!$Q79</f>
        <v>4230</v>
      </c>
      <c r="S79" s="5">
        <f>[1]价值设定!$K79*20</f>
        <v>2540</v>
      </c>
      <c r="T79" s="5">
        <f>[1]价值设定!$T79</f>
        <v>8460</v>
      </c>
      <c r="U79" s="5">
        <f t="shared" si="15"/>
        <v>88</v>
      </c>
      <c r="V79" s="5">
        <f t="shared" si="16"/>
        <v>294</v>
      </c>
      <c r="W79" s="7">
        <f t="shared" si="17"/>
        <v>19008</v>
      </c>
      <c r="X79" s="7">
        <f t="shared" si="18"/>
        <v>63504</v>
      </c>
      <c r="Y79" s="7">
        <v>5000</v>
      </c>
      <c r="Z79" s="7">
        <f t="shared" si="19"/>
        <v>7428</v>
      </c>
      <c r="AA79" s="7">
        <f t="shared" si="20"/>
        <v>14400</v>
      </c>
      <c r="AB79" s="7">
        <f t="shared" si="21"/>
        <v>11785</v>
      </c>
      <c r="AC79" s="7">
        <f t="shared" si="22"/>
        <v>129885</v>
      </c>
      <c r="AD79" s="7">
        <f t="shared" si="23"/>
        <v>383976</v>
      </c>
      <c r="AE79" s="7">
        <f t="shared" si="24"/>
        <v>6835</v>
      </c>
    </row>
    <row r="80" spans="7:31" x14ac:dyDescent="0.2">
      <c r="G80" s="5">
        <v>78</v>
      </c>
      <c r="H80" s="3">
        <f>[1]怪物产出!$D81</f>
        <v>373</v>
      </c>
      <c r="I80" s="3">
        <f>[1]怪物产出!$C81</f>
        <v>224</v>
      </c>
      <c r="J80" s="3">
        <f>[1]价值设定!$M80</f>
        <v>21.800000000000075</v>
      </c>
      <c r="K80" s="5">
        <f>INT(H80*$C$12/$B$4)</f>
        <v>326</v>
      </c>
      <c r="L80" s="5">
        <f>INT(I80*$C$12*5*1.5/$B$4)</f>
        <v>1470</v>
      </c>
      <c r="M80" s="5">
        <f>INT(H80*$B$22/$B$21)</f>
        <v>124</v>
      </c>
      <c r="N80" s="5">
        <f>INT(I80*5*$B$22/$B$21)</f>
        <v>373</v>
      </c>
      <c r="O80" s="7">
        <f t="shared" si="13"/>
        <v>73392</v>
      </c>
      <c r="P80" s="7">
        <f t="shared" si="14"/>
        <v>326472</v>
      </c>
      <c r="Q80" s="5">
        <f>[1]价值设定!$K80*10</f>
        <v>1280</v>
      </c>
      <c r="R80" s="5">
        <f>[1]价值设定!$Q80</f>
        <v>4260</v>
      </c>
      <c r="S80" s="5">
        <f>[1]价值设定!$K80*20</f>
        <v>2560</v>
      </c>
      <c r="T80" s="5">
        <f>[1]价值设定!$T80</f>
        <v>8520</v>
      </c>
      <c r="U80" s="5">
        <f t="shared" si="15"/>
        <v>89</v>
      </c>
      <c r="V80" s="5">
        <f t="shared" si="16"/>
        <v>296</v>
      </c>
      <c r="W80" s="7">
        <f t="shared" si="17"/>
        <v>19224</v>
      </c>
      <c r="X80" s="7">
        <f t="shared" si="18"/>
        <v>63936</v>
      </c>
      <c r="Y80" s="7">
        <v>5000</v>
      </c>
      <c r="Z80" s="7">
        <f t="shared" si="19"/>
        <v>7428</v>
      </c>
      <c r="AA80" s="7">
        <f t="shared" si="20"/>
        <v>14400</v>
      </c>
      <c r="AB80" s="7">
        <f t="shared" si="21"/>
        <v>11785</v>
      </c>
      <c r="AC80" s="7">
        <f t="shared" si="22"/>
        <v>131229</v>
      </c>
      <c r="AD80" s="7">
        <f t="shared" si="23"/>
        <v>390408</v>
      </c>
      <c r="AE80" s="7">
        <f t="shared" si="24"/>
        <v>6867</v>
      </c>
    </row>
    <row r="81" spans="7:31" x14ac:dyDescent="0.2">
      <c r="G81" s="5">
        <v>79</v>
      </c>
      <c r="H81" s="3">
        <f>[1]怪物产出!$D82</f>
        <v>380</v>
      </c>
      <c r="I81" s="3">
        <f>[1]怪物产出!$C82</f>
        <v>228</v>
      </c>
      <c r="J81" s="3">
        <f>[1]价值设定!$M81</f>
        <v>21.900000000000077</v>
      </c>
      <c r="K81" s="5">
        <f>INT(H81*$C$12/$B$4)</f>
        <v>332</v>
      </c>
      <c r="L81" s="5">
        <f>INT(I81*$C$12*5*1.5/$B$4)</f>
        <v>1496</v>
      </c>
      <c r="M81" s="5">
        <f>INT(H81*$B$22/$B$21)</f>
        <v>126</v>
      </c>
      <c r="N81" s="5">
        <f>INT(I81*5*$B$22/$B$21)</f>
        <v>380</v>
      </c>
      <c r="O81" s="7">
        <f t="shared" si="13"/>
        <v>74736</v>
      </c>
      <c r="P81" s="7">
        <f t="shared" si="14"/>
        <v>332256</v>
      </c>
      <c r="Q81" s="5">
        <f>[1]价值设定!$K81*10</f>
        <v>1290</v>
      </c>
      <c r="R81" s="5">
        <f>[1]价值设定!$Q81</f>
        <v>4300</v>
      </c>
      <c r="S81" s="5">
        <f>[1]价值设定!$K81*20</f>
        <v>2580</v>
      </c>
      <c r="T81" s="5">
        <f>[1]价值设定!$T81</f>
        <v>8600</v>
      </c>
      <c r="U81" s="5">
        <f t="shared" si="15"/>
        <v>89</v>
      </c>
      <c r="V81" s="5">
        <f t="shared" si="16"/>
        <v>299</v>
      </c>
      <c r="W81" s="7">
        <f t="shared" si="17"/>
        <v>19224</v>
      </c>
      <c r="X81" s="7">
        <f t="shared" si="18"/>
        <v>64584</v>
      </c>
      <c r="Y81" s="7">
        <v>5000</v>
      </c>
      <c r="Z81" s="7">
        <f t="shared" si="19"/>
        <v>7428</v>
      </c>
      <c r="AA81" s="7">
        <f t="shared" si="20"/>
        <v>14400</v>
      </c>
      <c r="AB81" s="7">
        <f t="shared" si="21"/>
        <v>11785</v>
      </c>
      <c r="AC81" s="7">
        <f t="shared" si="22"/>
        <v>132573</v>
      </c>
      <c r="AD81" s="7">
        <f t="shared" si="23"/>
        <v>396840</v>
      </c>
      <c r="AE81" s="7">
        <f t="shared" si="24"/>
        <v>6898</v>
      </c>
    </row>
    <row r="82" spans="7:31" x14ac:dyDescent="0.2">
      <c r="G82" s="5">
        <v>80</v>
      </c>
      <c r="H82" s="3">
        <f>[1]怪物产出!$D83</f>
        <v>380</v>
      </c>
      <c r="I82" s="3">
        <f>[1]怪物产出!$C83</f>
        <v>228</v>
      </c>
      <c r="J82" s="3">
        <f>[1]价值设定!$M82</f>
        <v>22.000000000000078</v>
      </c>
      <c r="K82" s="5">
        <f>INT(H82*$C$12/$B$4)</f>
        <v>332</v>
      </c>
      <c r="L82" s="5">
        <f>INT(I82*$C$12*5*1.5/$B$4)</f>
        <v>1496</v>
      </c>
      <c r="M82" s="5">
        <f>INT(H82*$B$22/$B$21)</f>
        <v>126</v>
      </c>
      <c r="N82" s="5">
        <f>INT(I82*5*$B$22/$B$21)</f>
        <v>380</v>
      </c>
      <c r="O82" s="7">
        <f t="shared" si="13"/>
        <v>74736</v>
      </c>
      <c r="P82" s="7">
        <f t="shared" si="14"/>
        <v>332256</v>
      </c>
      <c r="Q82" s="5">
        <f>[1]价值设定!$K82*10</f>
        <v>1300</v>
      </c>
      <c r="R82" s="5">
        <f>[1]价值设定!$Q82</f>
        <v>4330</v>
      </c>
      <c r="S82" s="5">
        <f>[1]价值设定!$K82*20</f>
        <v>2600</v>
      </c>
      <c r="T82" s="5">
        <f>[1]价值设定!$T82</f>
        <v>8660</v>
      </c>
      <c r="U82" s="5">
        <f t="shared" si="15"/>
        <v>90</v>
      </c>
      <c r="V82" s="5">
        <f t="shared" si="16"/>
        <v>301</v>
      </c>
      <c r="W82" s="7">
        <f t="shared" si="17"/>
        <v>19440</v>
      </c>
      <c r="X82" s="7">
        <f t="shared" si="18"/>
        <v>65016</v>
      </c>
      <c r="Y82" s="7">
        <v>5000</v>
      </c>
      <c r="Z82" s="7">
        <f t="shared" si="19"/>
        <v>7428</v>
      </c>
      <c r="AA82" s="7">
        <f t="shared" si="20"/>
        <v>14400</v>
      </c>
      <c r="AB82" s="7">
        <f t="shared" si="21"/>
        <v>11785</v>
      </c>
      <c r="AC82" s="7">
        <f t="shared" si="22"/>
        <v>132789</v>
      </c>
      <c r="AD82" s="7">
        <f t="shared" si="23"/>
        <v>397272</v>
      </c>
      <c r="AE82" s="7">
        <f t="shared" si="24"/>
        <v>6930</v>
      </c>
    </row>
    <row r="83" spans="7:31" x14ac:dyDescent="0.2">
      <c r="G83" s="5">
        <v>81</v>
      </c>
      <c r="H83" s="3">
        <f>[1]怪物产出!$D84</f>
        <v>380</v>
      </c>
      <c r="I83" s="3">
        <f>[1]怪物产出!$C84</f>
        <v>228</v>
      </c>
      <c r="J83" s="3">
        <f>[1]价值设定!$M83</f>
        <v>22.10000000000008</v>
      </c>
      <c r="K83" s="5">
        <f>INT(H83*$C$12/$B$4)</f>
        <v>332</v>
      </c>
      <c r="L83" s="5">
        <f>INT(I83*$C$12*5*1.5/$B$4)</f>
        <v>1496</v>
      </c>
      <c r="M83" s="5">
        <f>INT(H83*$B$22/$B$21)</f>
        <v>126</v>
      </c>
      <c r="N83" s="5">
        <f>INT(I83*5*$B$22/$B$21)</f>
        <v>380</v>
      </c>
      <c r="O83" s="7">
        <f t="shared" si="13"/>
        <v>74736</v>
      </c>
      <c r="P83" s="7">
        <f t="shared" si="14"/>
        <v>332256</v>
      </c>
      <c r="Q83" s="5">
        <f>[1]价值设定!$K83*10</f>
        <v>1310</v>
      </c>
      <c r="R83" s="5">
        <f>[1]价值设定!$Q83</f>
        <v>4360</v>
      </c>
      <c r="S83" s="5">
        <f>[1]价值设定!$K83*20</f>
        <v>2620</v>
      </c>
      <c r="T83" s="5">
        <f>[1]价值设定!$T83</f>
        <v>8720</v>
      </c>
      <c r="U83" s="5">
        <f t="shared" si="15"/>
        <v>91</v>
      </c>
      <c r="V83" s="5">
        <f t="shared" si="16"/>
        <v>303</v>
      </c>
      <c r="W83" s="7">
        <f t="shared" si="17"/>
        <v>19656</v>
      </c>
      <c r="X83" s="7">
        <f t="shared" si="18"/>
        <v>65448</v>
      </c>
      <c r="Y83" s="7">
        <v>5000</v>
      </c>
      <c r="Z83" s="7">
        <f t="shared" si="19"/>
        <v>7428</v>
      </c>
      <c r="AA83" s="7">
        <f t="shared" si="20"/>
        <v>14400</v>
      </c>
      <c r="AB83" s="7">
        <f t="shared" si="21"/>
        <v>11785</v>
      </c>
      <c r="AC83" s="7">
        <f t="shared" si="22"/>
        <v>133005</v>
      </c>
      <c r="AD83" s="7">
        <f t="shared" si="23"/>
        <v>397704</v>
      </c>
      <c r="AE83" s="7">
        <f t="shared" si="24"/>
        <v>6961</v>
      </c>
    </row>
    <row r="84" spans="7:31" x14ac:dyDescent="0.2">
      <c r="G84" s="5">
        <v>82</v>
      </c>
      <c r="H84" s="3">
        <f>[1]怪物产出!$D85</f>
        <v>380</v>
      </c>
      <c r="I84" s="3">
        <f>[1]怪物产出!$C85</f>
        <v>228</v>
      </c>
      <c r="J84" s="3">
        <f>[1]价值设定!$M84</f>
        <v>22.200000000000081</v>
      </c>
      <c r="K84" s="5">
        <f>INT(H84*$C$12/$B$4)</f>
        <v>332</v>
      </c>
      <c r="L84" s="5">
        <f>INT(I84*$C$12*5*1.5/$B$4)</f>
        <v>1496</v>
      </c>
      <c r="M84" s="5">
        <f>INT(H84*$B$22/$B$21)</f>
        <v>126</v>
      </c>
      <c r="N84" s="5">
        <f>INT(I84*5*$B$22/$B$21)</f>
        <v>380</v>
      </c>
      <c r="O84" s="7">
        <f t="shared" si="13"/>
        <v>74736</v>
      </c>
      <c r="P84" s="7">
        <f t="shared" si="14"/>
        <v>332256</v>
      </c>
      <c r="Q84" s="5">
        <f>[1]价值设定!$K84*10</f>
        <v>1320</v>
      </c>
      <c r="R84" s="5">
        <f>[1]价值设定!$Q84</f>
        <v>4400</v>
      </c>
      <c r="S84" s="5">
        <f>[1]价值设定!$K84*20</f>
        <v>2640</v>
      </c>
      <c r="T84" s="5">
        <f>[1]价值设定!$T84</f>
        <v>8800</v>
      </c>
      <c r="U84" s="5">
        <f t="shared" si="15"/>
        <v>91</v>
      </c>
      <c r="V84" s="5">
        <f t="shared" si="16"/>
        <v>306</v>
      </c>
      <c r="W84" s="7">
        <f t="shared" si="17"/>
        <v>19656</v>
      </c>
      <c r="X84" s="7">
        <f t="shared" si="18"/>
        <v>66096</v>
      </c>
      <c r="Y84" s="7">
        <v>5000</v>
      </c>
      <c r="Z84" s="7">
        <f t="shared" si="19"/>
        <v>7428</v>
      </c>
      <c r="AA84" s="7">
        <f t="shared" si="20"/>
        <v>14400</v>
      </c>
      <c r="AB84" s="7">
        <f t="shared" si="21"/>
        <v>11785</v>
      </c>
      <c r="AC84" s="7">
        <f t="shared" si="22"/>
        <v>133005</v>
      </c>
      <c r="AD84" s="7">
        <f t="shared" si="23"/>
        <v>398352</v>
      </c>
      <c r="AE84" s="7">
        <f t="shared" si="24"/>
        <v>6993</v>
      </c>
    </row>
    <row r="85" spans="7:31" x14ac:dyDescent="0.2">
      <c r="G85" s="5">
        <v>83</v>
      </c>
      <c r="H85" s="3">
        <f>[1]怪物产出!$D86</f>
        <v>380</v>
      </c>
      <c r="I85" s="3">
        <f>[1]怪物产出!$C86</f>
        <v>228</v>
      </c>
      <c r="J85" s="3">
        <f>[1]价值设定!$M85</f>
        <v>22.300000000000082</v>
      </c>
      <c r="K85" s="5">
        <f>INT(H85*$C$12/$B$4)</f>
        <v>332</v>
      </c>
      <c r="L85" s="5">
        <f>INT(I85*$C$12*5*1.5/$B$4)</f>
        <v>1496</v>
      </c>
      <c r="M85" s="5">
        <f>INT(H85*$B$22/$B$21)</f>
        <v>126</v>
      </c>
      <c r="N85" s="5">
        <f>INT(I85*5*$B$22/$B$21)</f>
        <v>380</v>
      </c>
      <c r="O85" s="7">
        <f t="shared" si="13"/>
        <v>74736</v>
      </c>
      <c r="P85" s="7">
        <f t="shared" si="14"/>
        <v>332256</v>
      </c>
      <c r="Q85" s="5">
        <f>[1]价值设定!$K85*10</f>
        <v>1330</v>
      </c>
      <c r="R85" s="5">
        <f>[1]价值设定!$Q85</f>
        <v>4430</v>
      </c>
      <c r="S85" s="5">
        <f>[1]价值设定!$K85*20</f>
        <v>2660</v>
      </c>
      <c r="T85" s="5">
        <f>[1]价值设定!$T85</f>
        <v>8860</v>
      </c>
      <c r="U85" s="5">
        <f t="shared" si="15"/>
        <v>92</v>
      </c>
      <c r="V85" s="5">
        <f t="shared" si="16"/>
        <v>308</v>
      </c>
      <c r="W85" s="7">
        <f t="shared" si="17"/>
        <v>19872</v>
      </c>
      <c r="X85" s="7">
        <f t="shared" si="18"/>
        <v>66528</v>
      </c>
      <c r="Y85" s="7">
        <v>5000</v>
      </c>
      <c r="Z85" s="7">
        <f t="shared" si="19"/>
        <v>7428</v>
      </c>
      <c r="AA85" s="7">
        <f t="shared" si="20"/>
        <v>14400</v>
      </c>
      <c r="AB85" s="7">
        <f t="shared" si="21"/>
        <v>11785</v>
      </c>
      <c r="AC85" s="7">
        <f t="shared" si="22"/>
        <v>133221</v>
      </c>
      <c r="AD85" s="7">
        <f t="shared" si="23"/>
        <v>398784</v>
      </c>
      <c r="AE85" s="7">
        <f t="shared" si="24"/>
        <v>7024</v>
      </c>
    </row>
    <row r="86" spans="7:31" x14ac:dyDescent="0.2">
      <c r="G86" s="5">
        <v>84</v>
      </c>
      <c r="H86" s="3">
        <f>[1]怪物产出!$D87</f>
        <v>380</v>
      </c>
      <c r="I86" s="3">
        <f>[1]怪物产出!$C87</f>
        <v>228</v>
      </c>
      <c r="J86" s="3">
        <f>[1]价值设定!$M86</f>
        <v>22.400000000000084</v>
      </c>
      <c r="K86" s="5">
        <f>INT(H86*$C$12/$B$4)</f>
        <v>332</v>
      </c>
      <c r="L86" s="5">
        <f>INT(I86*$C$12*5*1.5/$B$4)</f>
        <v>1496</v>
      </c>
      <c r="M86" s="5">
        <f>INT(H86*$B$22/$B$21)</f>
        <v>126</v>
      </c>
      <c r="N86" s="5">
        <f>INT(I86*5*$B$22/$B$21)</f>
        <v>380</v>
      </c>
      <c r="O86" s="7">
        <f t="shared" si="13"/>
        <v>74736</v>
      </c>
      <c r="P86" s="7">
        <f t="shared" si="14"/>
        <v>332256</v>
      </c>
      <c r="Q86" s="5">
        <f>[1]价值设定!$K86*10</f>
        <v>1340</v>
      </c>
      <c r="R86" s="5">
        <f>[1]价值设定!$Q86</f>
        <v>4460</v>
      </c>
      <c r="S86" s="5">
        <f>[1]价值设定!$K86*20</f>
        <v>2680</v>
      </c>
      <c r="T86" s="5">
        <f>[1]价值设定!$T86</f>
        <v>8920</v>
      </c>
      <c r="U86" s="5">
        <f t="shared" si="15"/>
        <v>93</v>
      </c>
      <c r="V86" s="5">
        <f t="shared" si="16"/>
        <v>310</v>
      </c>
      <c r="W86" s="7">
        <f t="shared" si="17"/>
        <v>20088</v>
      </c>
      <c r="X86" s="7">
        <f t="shared" si="18"/>
        <v>66960</v>
      </c>
      <c r="Y86" s="7">
        <v>5000</v>
      </c>
      <c r="Z86" s="7">
        <f t="shared" si="19"/>
        <v>7428</v>
      </c>
      <c r="AA86" s="7">
        <f t="shared" si="20"/>
        <v>14400</v>
      </c>
      <c r="AB86" s="7">
        <f t="shared" si="21"/>
        <v>11785</v>
      </c>
      <c r="AC86" s="7">
        <f t="shared" si="22"/>
        <v>133437</v>
      </c>
      <c r="AD86" s="7">
        <f t="shared" si="23"/>
        <v>399216</v>
      </c>
      <c r="AE86" s="7">
        <f t="shared" si="24"/>
        <v>7056</v>
      </c>
    </row>
    <row r="87" spans="7:31" x14ac:dyDescent="0.2">
      <c r="G87" s="5">
        <v>85</v>
      </c>
      <c r="H87" s="3">
        <f>[1]怪物产出!$D88</f>
        <v>380</v>
      </c>
      <c r="I87" s="3">
        <f>[1]怪物产出!$C88</f>
        <v>228</v>
      </c>
      <c r="J87" s="3">
        <f>[1]价值设定!$M87</f>
        <v>22.500000000000085</v>
      </c>
      <c r="K87" s="5">
        <f>INT(H87*$C$12/$B$4)</f>
        <v>332</v>
      </c>
      <c r="L87" s="5">
        <f>INT(I87*$C$12*5*1.5/$B$4)</f>
        <v>1496</v>
      </c>
      <c r="M87" s="5">
        <f>INT(H87*$B$22/$B$21)</f>
        <v>126</v>
      </c>
      <c r="N87" s="5">
        <f>INT(I87*5*$B$22/$B$21)</f>
        <v>380</v>
      </c>
      <c r="O87" s="7">
        <f t="shared" si="13"/>
        <v>74736</v>
      </c>
      <c r="P87" s="7">
        <f t="shared" si="14"/>
        <v>332256</v>
      </c>
      <c r="Q87" s="5">
        <f>[1]价值设定!$K87*10</f>
        <v>1350</v>
      </c>
      <c r="R87" s="5">
        <f>[1]价值设定!$Q87</f>
        <v>4500</v>
      </c>
      <c r="S87" s="5">
        <f>[1]价值设定!$K87*20</f>
        <v>2700</v>
      </c>
      <c r="T87" s="5">
        <f>[1]价值设定!$T87</f>
        <v>9000</v>
      </c>
      <c r="U87" s="5">
        <f t="shared" si="15"/>
        <v>93</v>
      </c>
      <c r="V87" s="5">
        <f t="shared" si="16"/>
        <v>313</v>
      </c>
      <c r="W87" s="7">
        <f t="shared" si="17"/>
        <v>20088</v>
      </c>
      <c r="X87" s="7">
        <f t="shared" si="18"/>
        <v>67608</v>
      </c>
      <c r="Y87" s="7">
        <v>5000</v>
      </c>
      <c r="Z87" s="7">
        <f t="shared" si="19"/>
        <v>7428</v>
      </c>
      <c r="AA87" s="7">
        <f t="shared" si="20"/>
        <v>14400</v>
      </c>
      <c r="AB87" s="7">
        <f t="shared" si="21"/>
        <v>11785</v>
      </c>
      <c r="AC87" s="7">
        <f t="shared" si="22"/>
        <v>133437</v>
      </c>
      <c r="AD87" s="7">
        <f t="shared" si="23"/>
        <v>399864</v>
      </c>
      <c r="AE87" s="7">
        <f t="shared" si="24"/>
        <v>7087</v>
      </c>
    </row>
    <row r="88" spans="7:31" x14ac:dyDescent="0.2">
      <c r="G88" s="5">
        <v>86</v>
      </c>
      <c r="H88" s="3">
        <f>[1]怪物产出!$D89</f>
        <v>380</v>
      </c>
      <c r="I88" s="3">
        <f>[1]怪物产出!$C89</f>
        <v>228</v>
      </c>
      <c r="J88" s="3">
        <f>[1]价值设定!$M88</f>
        <v>22.600000000000087</v>
      </c>
      <c r="K88" s="5">
        <f>INT(H88*$C$12/$B$4)</f>
        <v>332</v>
      </c>
      <c r="L88" s="5">
        <f>INT(I88*$C$12*5*1.5/$B$4)</f>
        <v>1496</v>
      </c>
      <c r="M88" s="5">
        <f>INT(H88*$B$22/$B$21)</f>
        <v>126</v>
      </c>
      <c r="N88" s="5">
        <f>INT(I88*5*$B$22/$B$21)</f>
        <v>380</v>
      </c>
      <c r="O88" s="7">
        <f t="shared" si="13"/>
        <v>74736</v>
      </c>
      <c r="P88" s="7">
        <f t="shared" si="14"/>
        <v>332256</v>
      </c>
      <c r="Q88" s="5">
        <f>[1]价值设定!$K88*10</f>
        <v>1360</v>
      </c>
      <c r="R88" s="5">
        <f>[1]价值设定!$Q88</f>
        <v>4530</v>
      </c>
      <c r="S88" s="5">
        <f>[1]价值设定!$K88*20</f>
        <v>2720</v>
      </c>
      <c r="T88" s="5">
        <f>[1]价值设定!$T88</f>
        <v>9060</v>
      </c>
      <c r="U88" s="5">
        <f t="shared" si="15"/>
        <v>94</v>
      </c>
      <c r="V88" s="5">
        <f t="shared" si="16"/>
        <v>315</v>
      </c>
      <c r="W88" s="7">
        <f t="shared" si="17"/>
        <v>20304</v>
      </c>
      <c r="X88" s="7">
        <f t="shared" si="18"/>
        <v>68040</v>
      </c>
      <c r="Y88" s="7">
        <v>5000</v>
      </c>
      <c r="Z88" s="7">
        <f t="shared" si="19"/>
        <v>7428</v>
      </c>
      <c r="AA88" s="7">
        <f t="shared" si="20"/>
        <v>14400</v>
      </c>
      <c r="AB88" s="7">
        <f t="shared" si="21"/>
        <v>11785</v>
      </c>
      <c r="AC88" s="7">
        <f t="shared" si="22"/>
        <v>133653</v>
      </c>
      <c r="AD88" s="7">
        <f t="shared" si="23"/>
        <v>400296</v>
      </c>
      <c r="AE88" s="7">
        <f t="shared" si="24"/>
        <v>7119</v>
      </c>
    </row>
    <row r="89" spans="7:31" x14ac:dyDescent="0.2">
      <c r="G89" s="5">
        <v>87</v>
      </c>
      <c r="H89" s="3">
        <f>[1]怪物产出!$D90</f>
        <v>380</v>
      </c>
      <c r="I89" s="3">
        <f>[1]怪物产出!$C90</f>
        <v>228</v>
      </c>
      <c r="J89" s="3">
        <f>[1]价值设定!$M89</f>
        <v>22.700000000000088</v>
      </c>
      <c r="K89" s="5">
        <f>INT(H89*$C$12/$B$4)</f>
        <v>332</v>
      </c>
      <c r="L89" s="5">
        <f>INT(I89*$C$12*5*1.5/$B$4)</f>
        <v>1496</v>
      </c>
      <c r="M89" s="5">
        <f>INT(H89*$B$22/$B$21)</f>
        <v>126</v>
      </c>
      <c r="N89" s="5">
        <f>INT(I89*5*$B$22/$B$21)</f>
        <v>380</v>
      </c>
      <c r="O89" s="7">
        <f t="shared" si="13"/>
        <v>74736</v>
      </c>
      <c r="P89" s="7">
        <f t="shared" si="14"/>
        <v>332256</v>
      </c>
      <c r="Q89" s="5">
        <f>[1]价值设定!$K89*10</f>
        <v>1370</v>
      </c>
      <c r="R89" s="5">
        <f>[1]价值设定!$Q89</f>
        <v>4560</v>
      </c>
      <c r="S89" s="5">
        <f>[1]价值设定!$K89*20</f>
        <v>2740</v>
      </c>
      <c r="T89" s="5">
        <f>[1]价值设定!$T89</f>
        <v>9120</v>
      </c>
      <c r="U89" s="5">
        <f t="shared" si="15"/>
        <v>95</v>
      </c>
      <c r="V89" s="5">
        <f t="shared" si="16"/>
        <v>317</v>
      </c>
      <c r="W89" s="7">
        <f t="shared" si="17"/>
        <v>20520</v>
      </c>
      <c r="X89" s="7">
        <f t="shared" si="18"/>
        <v>68472</v>
      </c>
      <c r="Y89" s="7">
        <v>5000</v>
      </c>
      <c r="Z89" s="7">
        <f t="shared" si="19"/>
        <v>7428</v>
      </c>
      <c r="AA89" s="7">
        <f t="shared" si="20"/>
        <v>14400</v>
      </c>
      <c r="AB89" s="7">
        <f t="shared" si="21"/>
        <v>11785</v>
      </c>
      <c r="AC89" s="7">
        <f t="shared" si="22"/>
        <v>133869</v>
      </c>
      <c r="AD89" s="7">
        <f t="shared" si="23"/>
        <v>400728</v>
      </c>
      <c r="AE89" s="7">
        <f t="shared" si="24"/>
        <v>7150</v>
      </c>
    </row>
    <row r="90" spans="7:31" x14ac:dyDescent="0.2">
      <c r="G90" s="5">
        <v>88</v>
      </c>
      <c r="H90" s="3">
        <f>[1]怪物产出!$D91</f>
        <v>380</v>
      </c>
      <c r="I90" s="3">
        <f>[1]怪物产出!$C91</f>
        <v>228</v>
      </c>
      <c r="J90" s="3">
        <f>[1]价值设定!$M90</f>
        <v>22.80000000000009</v>
      </c>
      <c r="K90" s="5">
        <f>INT(H90*$C$12/$B$4)</f>
        <v>332</v>
      </c>
      <c r="L90" s="5">
        <f>INT(I90*$C$12*5*1.5/$B$4)</f>
        <v>1496</v>
      </c>
      <c r="M90" s="5">
        <f>INT(H90*$B$22/$B$21)</f>
        <v>126</v>
      </c>
      <c r="N90" s="5">
        <f>INT(I90*5*$B$22/$B$21)</f>
        <v>380</v>
      </c>
      <c r="O90" s="7">
        <f t="shared" si="13"/>
        <v>74736</v>
      </c>
      <c r="P90" s="7">
        <f t="shared" si="14"/>
        <v>332256</v>
      </c>
      <c r="Q90" s="5">
        <f>[1]价值设定!$K90*10</f>
        <v>1380</v>
      </c>
      <c r="R90" s="5">
        <f>[1]价值设定!$Q90</f>
        <v>4600</v>
      </c>
      <c r="S90" s="5">
        <f>[1]价值设定!$K90*20</f>
        <v>2760</v>
      </c>
      <c r="T90" s="5">
        <f>[1]价值设定!$T90</f>
        <v>9200</v>
      </c>
      <c r="U90" s="5">
        <f t="shared" si="15"/>
        <v>96</v>
      </c>
      <c r="V90" s="5">
        <f t="shared" si="16"/>
        <v>320</v>
      </c>
      <c r="W90" s="7">
        <f t="shared" si="17"/>
        <v>20736</v>
      </c>
      <c r="X90" s="7">
        <f t="shared" si="18"/>
        <v>69120</v>
      </c>
      <c r="Y90" s="7">
        <v>5000</v>
      </c>
      <c r="Z90" s="7">
        <f t="shared" si="19"/>
        <v>7428</v>
      </c>
      <c r="AA90" s="7">
        <f t="shared" si="20"/>
        <v>14400</v>
      </c>
      <c r="AB90" s="7">
        <f t="shared" si="21"/>
        <v>11785</v>
      </c>
      <c r="AC90" s="7">
        <f t="shared" si="22"/>
        <v>134085</v>
      </c>
      <c r="AD90" s="7">
        <f t="shared" si="23"/>
        <v>401376</v>
      </c>
      <c r="AE90" s="7">
        <f t="shared" si="24"/>
        <v>7182</v>
      </c>
    </row>
    <row r="91" spans="7:31" x14ac:dyDescent="0.2">
      <c r="G91" s="5">
        <v>89</v>
      </c>
      <c r="H91" s="3">
        <f>[1]怪物产出!$D92</f>
        <v>380</v>
      </c>
      <c r="I91" s="3">
        <f>[1]怪物产出!$C92</f>
        <v>228</v>
      </c>
      <c r="J91" s="3">
        <f>[1]价值设定!$M91</f>
        <v>22.900000000000091</v>
      </c>
      <c r="K91" s="5">
        <f>INT(H91*$C$12/$B$4)</f>
        <v>332</v>
      </c>
      <c r="L91" s="5">
        <f>INT(I91*$C$12*5*1.5/$B$4)</f>
        <v>1496</v>
      </c>
      <c r="M91" s="5">
        <f>INT(H91*$B$22/$B$21)</f>
        <v>126</v>
      </c>
      <c r="N91" s="5">
        <f>INT(I91*5*$B$22/$B$21)</f>
        <v>380</v>
      </c>
      <c r="O91" s="7">
        <f t="shared" si="13"/>
        <v>74736</v>
      </c>
      <c r="P91" s="7">
        <f t="shared" si="14"/>
        <v>332256</v>
      </c>
      <c r="Q91" s="5">
        <f>[1]价值设定!$K91*10</f>
        <v>1390</v>
      </c>
      <c r="R91" s="5">
        <f>[1]价值设定!$Q91</f>
        <v>4630</v>
      </c>
      <c r="S91" s="5">
        <f>[1]价值设定!$K91*20</f>
        <v>2780</v>
      </c>
      <c r="T91" s="5">
        <f>[1]价值设定!$T91</f>
        <v>9260</v>
      </c>
      <c r="U91" s="5">
        <f t="shared" si="15"/>
        <v>96</v>
      </c>
      <c r="V91" s="5">
        <f t="shared" si="16"/>
        <v>322</v>
      </c>
      <c r="W91" s="7">
        <f t="shared" si="17"/>
        <v>20736</v>
      </c>
      <c r="X91" s="7">
        <f t="shared" si="18"/>
        <v>69552</v>
      </c>
      <c r="Y91" s="7">
        <v>5000</v>
      </c>
      <c r="Z91" s="7">
        <f t="shared" si="19"/>
        <v>7428</v>
      </c>
      <c r="AA91" s="7">
        <f t="shared" si="20"/>
        <v>14400</v>
      </c>
      <c r="AB91" s="7">
        <f t="shared" si="21"/>
        <v>11785</v>
      </c>
      <c r="AC91" s="7">
        <f t="shared" si="22"/>
        <v>134085</v>
      </c>
      <c r="AD91" s="7">
        <f t="shared" si="23"/>
        <v>401808</v>
      </c>
      <c r="AE91" s="7">
        <f t="shared" si="24"/>
        <v>7213</v>
      </c>
    </row>
    <row r="92" spans="7:31" x14ac:dyDescent="0.2">
      <c r="G92" s="5">
        <v>90</v>
      </c>
      <c r="H92" s="3">
        <f>[1]怪物产出!$D93</f>
        <v>380</v>
      </c>
      <c r="I92" s="3">
        <f>[1]怪物产出!$C93</f>
        <v>228</v>
      </c>
      <c r="J92" s="3">
        <f>[1]价值设定!$M92</f>
        <v>23.000000000000092</v>
      </c>
      <c r="K92" s="5">
        <f>INT(H92*$C$12/$B$4)</f>
        <v>332</v>
      </c>
      <c r="L92" s="5">
        <f>INT(I92*$C$12*5*1.5/$B$4)</f>
        <v>1496</v>
      </c>
      <c r="M92" s="5">
        <f>INT(H92*$B$22/$B$21)</f>
        <v>126</v>
      </c>
      <c r="N92" s="5">
        <f>INT(I92*5*$B$22/$B$21)</f>
        <v>380</v>
      </c>
      <c r="O92" s="7">
        <f t="shared" si="13"/>
        <v>74736</v>
      </c>
      <c r="P92" s="7">
        <f t="shared" si="14"/>
        <v>332256</v>
      </c>
      <c r="Q92" s="5">
        <f>[1]价值设定!$K92*10</f>
        <v>1400</v>
      </c>
      <c r="R92" s="5">
        <f>[1]价值设定!$Q92</f>
        <v>4660</v>
      </c>
      <c r="S92" s="5">
        <f>[1]价值设定!$K92*20</f>
        <v>2800</v>
      </c>
      <c r="T92" s="5">
        <f>[1]价值设定!$T92</f>
        <v>9320</v>
      </c>
      <c r="U92" s="5">
        <f t="shared" si="15"/>
        <v>97</v>
      </c>
      <c r="V92" s="5">
        <f t="shared" si="16"/>
        <v>324</v>
      </c>
      <c r="W92" s="7">
        <f t="shared" si="17"/>
        <v>20952</v>
      </c>
      <c r="X92" s="7">
        <f t="shared" si="18"/>
        <v>69984</v>
      </c>
      <c r="Y92" s="7">
        <v>5000</v>
      </c>
      <c r="Z92" s="7">
        <f t="shared" si="19"/>
        <v>7428</v>
      </c>
      <c r="AA92" s="7">
        <f t="shared" si="20"/>
        <v>14400</v>
      </c>
      <c r="AB92" s="7">
        <f t="shared" si="21"/>
        <v>11785</v>
      </c>
      <c r="AC92" s="7">
        <f t="shared" si="22"/>
        <v>134301</v>
      </c>
      <c r="AD92" s="7">
        <f t="shared" si="23"/>
        <v>402240</v>
      </c>
      <c r="AE92" s="7">
        <f t="shared" si="24"/>
        <v>7245</v>
      </c>
    </row>
    <row r="93" spans="7:31" x14ac:dyDescent="0.2">
      <c r="G93" s="5">
        <v>91</v>
      </c>
      <c r="H93" s="3">
        <f>[1]怪物产出!$D94</f>
        <v>380</v>
      </c>
      <c r="I93" s="3">
        <f>[1]怪物产出!$C94</f>
        <v>228</v>
      </c>
      <c r="J93" s="3">
        <f>[1]价值设定!$M93</f>
        <v>23.100000000000094</v>
      </c>
      <c r="K93" s="5">
        <f>INT(H93*$C$12/$B$4)</f>
        <v>332</v>
      </c>
      <c r="L93" s="5">
        <f>INT(I93*$C$12*5*1.5/$B$4)</f>
        <v>1496</v>
      </c>
      <c r="M93" s="5">
        <f>INT(H93*$B$22/$B$21)</f>
        <v>126</v>
      </c>
      <c r="N93" s="5">
        <f>INT(I93*5*$B$22/$B$21)</f>
        <v>380</v>
      </c>
      <c r="O93" s="7">
        <f t="shared" si="13"/>
        <v>74736</v>
      </c>
      <c r="P93" s="7">
        <f t="shared" si="14"/>
        <v>332256</v>
      </c>
      <c r="Q93" s="5">
        <f>[1]价值设定!$K93*10</f>
        <v>1410</v>
      </c>
      <c r="R93" s="5">
        <f>[1]价值设定!$Q93</f>
        <v>4700</v>
      </c>
      <c r="S93" s="5">
        <f>[1]价值设定!$K93*20</f>
        <v>2820</v>
      </c>
      <c r="T93" s="5">
        <f>[1]价值设定!$T93</f>
        <v>9400</v>
      </c>
      <c r="U93" s="5">
        <f t="shared" si="15"/>
        <v>98</v>
      </c>
      <c r="V93" s="5">
        <f t="shared" si="16"/>
        <v>326</v>
      </c>
      <c r="W93" s="7">
        <f t="shared" si="17"/>
        <v>21168</v>
      </c>
      <c r="X93" s="7">
        <f t="shared" si="18"/>
        <v>70416</v>
      </c>
      <c r="Y93" s="7">
        <v>5000</v>
      </c>
      <c r="Z93" s="7">
        <f t="shared" si="19"/>
        <v>7428</v>
      </c>
      <c r="AA93" s="7">
        <f t="shared" si="20"/>
        <v>14400</v>
      </c>
      <c r="AB93" s="7">
        <f t="shared" si="21"/>
        <v>11785</v>
      </c>
      <c r="AC93" s="7">
        <f t="shared" si="22"/>
        <v>134517</v>
      </c>
      <c r="AD93" s="7">
        <f t="shared" si="23"/>
        <v>402672</v>
      </c>
      <c r="AE93" s="7">
        <f t="shared" si="24"/>
        <v>7276</v>
      </c>
    </row>
    <row r="94" spans="7:31" x14ac:dyDescent="0.2">
      <c r="G94" s="5">
        <v>92</v>
      </c>
      <c r="H94" s="3">
        <f>[1]怪物产出!$D95</f>
        <v>380</v>
      </c>
      <c r="I94" s="3">
        <f>[1]怪物产出!$C95</f>
        <v>228</v>
      </c>
      <c r="J94" s="3">
        <f>[1]价值设定!$M94</f>
        <v>23.200000000000095</v>
      </c>
      <c r="K94" s="5">
        <f>INT(H94*$C$12/$B$4)</f>
        <v>332</v>
      </c>
      <c r="L94" s="5">
        <f>INT(I94*$C$12*5*1.5/$B$4)</f>
        <v>1496</v>
      </c>
      <c r="M94" s="5">
        <f>INT(H94*$B$22/$B$21)</f>
        <v>126</v>
      </c>
      <c r="N94" s="5">
        <f>INT(I94*5*$B$22/$B$21)</f>
        <v>380</v>
      </c>
      <c r="O94" s="7">
        <f t="shared" si="13"/>
        <v>74736</v>
      </c>
      <c r="P94" s="7">
        <f t="shared" si="14"/>
        <v>332256</v>
      </c>
      <c r="Q94" s="5">
        <f>[1]价值设定!$K94*10</f>
        <v>1420</v>
      </c>
      <c r="R94" s="5">
        <f>[1]价值设定!$Q94</f>
        <v>4730</v>
      </c>
      <c r="S94" s="5">
        <f>[1]价值设定!$K94*20</f>
        <v>2840</v>
      </c>
      <c r="T94" s="5">
        <f>[1]价值设定!$T94</f>
        <v>9460</v>
      </c>
      <c r="U94" s="5">
        <f t="shared" si="15"/>
        <v>98</v>
      </c>
      <c r="V94" s="5">
        <f t="shared" si="16"/>
        <v>329</v>
      </c>
      <c r="W94" s="7">
        <f t="shared" si="17"/>
        <v>21168</v>
      </c>
      <c r="X94" s="7">
        <f t="shared" si="18"/>
        <v>71064</v>
      </c>
      <c r="Y94" s="7">
        <v>5000</v>
      </c>
      <c r="Z94" s="7">
        <f t="shared" si="19"/>
        <v>7428</v>
      </c>
      <c r="AA94" s="7">
        <f t="shared" si="20"/>
        <v>14400</v>
      </c>
      <c r="AB94" s="7">
        <f t="shared" si="21"/>
        <v>11785</v>
      </c>
      <c r="AC94" s="7">
        <f t="shared" si="22"/>
        <v>134517</v>
      </c>
      <c r="AD94" s="7">
        <f t="shared" si="23"/>
        <v>403320</v>
      </c>
      <c r="AE94" s="7">
        <f t="shared" si="24"/>
        <v>7308</v>
      </c>
    </row>
    <row r="95" spans="7:31" x14ac:dyDescent="0.2">
      <c r="G95" s="5">
        <v>93</v>
      </c>
      <c r="H95" s="3">
        <f>[1]怪物产出!$D96</f>
        <v>380</v>
      </c>
      <c r="I95" s="3">
        <f>[1]怪物产出!$C96</f>
        <v>228</v>
      </c>
      <c r="J95" s="3">
        <f>[1]价值设定!$M95</f>
        <v>23.300000000000097</v>
      </c>
      <c r="K95" s="5">
        <f>INT(H95*$C$12/$B$4)</f>
        <v>332</v>
      </c>
      <c r="L95" s="5">
        <f>INT(I95*$C$12*5*1.5/$B$4)</f>
        <v>1496</v>
      </c>
      <c r="M95" s="5">
        <f>INT(H95*$B$22/$B$21)</f>
        <v>126</v>
      </c>
      <c r="N95" s="5">
        <f>INT(I95*5*$B$22/$B$21)</f>
        <v>380</v>
      </c>
      <c r="O95" s="7">
        <f t="shared" si="13"/>
        <v>74736</v>
      </c>
      <c r="P95" s="7">
        <f t="shared" si="14"/>
        <v>332256</v>
      </c>
      <c r="Q95" s="5">
        <f>[1]价值设定!$K95*10</f>
        <v>1430</v>
      </c>
      <c r="R95" s="5">
        <f>[1]价值设定!$Q95</f>
        <v>4760</v>
      </c>
      <c r="S95" s="5">
        <f>[1]价值设定!$K95*20</f>
        <v>2860</v>
      </c>
      <c r="T95" s="5">
        <f>[1]价值设定!$T95</f>
        <v>9520</v>
      </c>
      <c r="U95" s="5">
        <f t="shared" si="15"/>
        <v>99</v>
      </c>
      <c r="V95" s="5">
        <f t="shared" si="16"/>
        <v>331</v>
      </c>
      <c r="W95" s="7">
        <f t="shared" si="17"/>
        <v>21384</v>
      </c>
      <c r="X95" s="7">
        <f t="shared" si="18"/>
        <v>71496</v>
      </c>
      <c r="Y95" s="7">
        <v>5000</v>
      </c>
      <c r="Z95" s="7">
        <f t="shared" si="19"/>
        <v>7428</v>
      </c>
      <c r="AA95" s="7">
        <f t="shared" si="20"/>
        <v>14400</v>
      </c>
      <c r="AB95" s="7">
        <f t="shared" si="21"/>
        <v>11785</v>
      </c>
      <c r="AC95" s="7">
        <f t="shared" si="22"/>
        <v>134733</v>
      </c>
      <c r="AD95" s="7">
        <f t="shared" si="23"/>
        <v>403752</v>
      </c>
      <c r="AE95" s="7">
        <f t="shared" si="24"/>
        <v>7339</v>
      </c>
    </row>
    <row r="96" spans="7:31" x14ac:dyDescent="0.2">
      <c r="G96" s="5">
        <v>94</v>
      </c>
      <c r="H96" s="3">
        <f>[1]怪物产出!$D97</f>
        <v>380</v>
      </c>
      <c r="I96" s="3">
        <f>[1]怪物产出!$C97</f>
        <v>228</v>
      </c>
      <c r="J96" s="3">
        <f>[1]价值设定!$M96</f>
        <v>23.400000000000098</v>
      </c>
      <c r="K96" s="5">
        <f>INT(H96*$C$12/$B$4)</f>
        <v>332</v>
      </c>
      <c r="L96" s="5">
        <f>INT(I96*$C$12*5*1.5/$B$4)</f>
        <v>1496</v>
      </c>
      <c r="M96" s="5">
        <f>INT(H96*$B$22/$B$21)</f>
        <v>126</v>
      </c>
      <c r="N96" s="5">
        <f>INT(I96*5*$B$22/$B$21)</f>
        <v>380</v>
      </c>
      <c r="O96" s="7">
        <f t="shared" si="13"/>
        <v>74736</v>
      </c>
      <c r="P96" s="7">
        <f t="shared" si="14"/>
        <v>332256</v>
      </c>
      <c r="Q96" s="5">
        <f>[1]价值设定!$K96*10</f>
        <v>1440</v>
      </c>
      <c r="R96" s="5">
        <f>[1]价值设定!$Q96</f>
        <v>4800</v>
      </c>
      <c r="S96" s="5">
        <f>[1]价值设定!$K96*20</f>
        <v>2880</v>
      </c>
      <c r="T96" s="5">
        <f>[1]价值设定!$T96</f>
        <v>9600</v>
      </c>
      <c r="U96" s="5">
        <f t="shared" si="15"/>
        <v>100</v>
      </c>
      <c r="V96" s="5">
        <f t="shared" si="16"/>
        <v>333</v>
      </c>
      <c r="W96" s="7">
        <f t="shared" si="17"/>
        <v>21600</v>
      </c>
      <c r="X96" s="7">
        <f t="shared" si="18"/>
        <v>71928</v>
      </c>
      <c r="Y96" s="7">
        <v>5000</v>
      </c>
      <c r="Z96" s="7">
        <f t="shared" si="19"/>
        <v>7428</v>
      </c>
      <c r="AA96" s="7">
        <f t="shared" si="20"/>
        <v>14400</v>
      </c>
      <c r="AB96" s="7">
        <f t="shared" si="21"/>
        <v>11785</v>
      </c>
      <c r="AC96" s="7">
        <f t="shared" si="22"/>
        <v>134949</v>
      </c>
      <c r="AD96" s="7">
        <f t="shared" si="23"/>
        <v>404184</v>
      </c>
      <c r="AE96" s="7">
        <f t="shared" si="24"/>
        <v>7371</v>
      </c>
    </row>
    <row r="97" spans="7:31" x14ac:dyDescent="0.2">
      <c r="G97" s="5">
        <v>95</v>
      </c>
      <c r="H97" s="3">
        <f>[1]怪物产出!$D98</f>
        <v>380</v>
      </c>
      <c r="I97" s="3">
        <f>[1]怪物产出!$C98</f>
        <v>228</v>
      </c>
      <c r="J97" s="3">
        <f>[1]价值设定!$M97</f>
        <v>23.500000000000099</v>
      </c>
      <c r="K97" s="5">
        <f>INT(H97*$C$12/$B$4)</f>
        <v>332</v>
      </c>
      <c r="L97" s="5">
        <f>INT(I97*$C$12*5*1.5/$B$4)</f>
        <v>1496</v>
      </c>
      <c r="M97" s="5">
        <f>INT(H97*$B$22/$B$21)</f>
        <v>126</v>
      </c>
      <c r="N97" s="5">
        <f>INT(I97*5*$B$22/$B$21)</f>
        <v>380</v>
      </c>
      <c r="O97" s="7">
        <f t="shared" si="13"/>
        <v>74736</v>
      </c>
      <c r="P97" s="7">
        <f t="shared" si="14"/>
        <v>332256</v>
      </c>
      <c r="Q97" s="5">
        <f>[1]价值设定!$K97*10</f>
        <v>1450</v>
      </c>
      <c r="R97" s="5">
        <f>[1]价值设定!$Q97</f>
        <v>4830</v>
      </c>
      <c r="S97" s="5">
        <f>[1]价值设定!$K97*20</f>
        <v>2900</v>
      </c>
      <c r="T97" s="5">
        <f>[1]价值设定!$T97</f>
        <v>9660</v>
      </c>
      <c r="U97" s="5">
        <f t="shared" si="15"/>
        <v>100</v>
      </c>
      <c r="V97" s="5">
        <f t="shared" si="16"/>
        <v>336</v>
      </c>
      <c r="W97" s="7">
        <f t="shared" si="17"/>
        <v>21600</v>
      </c>
      <c r="X97" s="7">
        <f t="shared" si="18"/>
        <v>72576</v>
      </c>
      <c r="Y97" s="7">
        <v>5000</v>
      </c>
      <c r="Z97" s="7">
        <f t="shared" si="19"/>
        <v>7428</v>
      </c>
      <c r="AA97" s="7">
        <f t="shared" si="20"/>
        <v>14400</v>
      </c>
      <c r="AB97" s="7">
        <f t="shared" si="21"/>
        <v>11785</v>
      </c>
      <c r="AC97" s="7">
        <f t="shared" si="22"/>
        <v>134949</v>
      </c>
      <c r="AD97" s="7">
        <f t="shared" si="23"/>
        <v>404832</v>
      </c>
      <c r="AE97" s="7">
        <f t="shared" si="24"/>
        <v>7402</v>
      </c>
    </row>
    <row r="98" spans="7:31" x14ac:dyDescent="0.2">
      <c r="G98" s="5">
        <v>96</v>
      </c>
      <c r="H98" s="3">
        <f>[1]怪物产出!$D99</f>
        <v>380</v>
      </c>
      <c r="I98" s="3">
        <f>[1]怪物产出!$C99</f>
        <v>228</v>
      </c>
      <c r="J98" s="3">
        <f>[1]价值设定!$M98</f>
        <v>23.600000000000101</v>
      </c>
      <c r="K98" s="5">
        <f>INT(H98*$C$12/$B$4)</f>
        <v>332</v>
      </c>
      <c r="L98" s="5">
        <f>INT(I98*$C$12*5*1.5/$B$4)</f>
        <v>1496</v>
      </c>
      <c r="M98" s="5">
        <f>INT(H98*$B$22/$B$21)</f>
        <v>126</v>
      </c>
      <c r="N98" s="5">
        <f>INT(I98*5*$B$22/$B$21)</f>
        <v>380</v>
      </c>
      <c r="O98" s="7">
        <f t="shared" si="13"/>
        <v>74736</v>
      </c>
      <c r="P98" s="7">
        <f t="shared" si="14"/>
        <v>332256</v>
      </c>
      <c r="Q98" s="5">
        <f>[1]价值设定!$K98*10</f>
        <v>1460</v>
      </c>
      <c r="R98" s="5">
        <f>[1]价值设定!$Q98</f>
        <v>4860</v>
      </c>
      <c r="S98" s="5">
        <f>[1]价值设定!$K98*20</f>
        <v>2920</v>
      </c>
      <c r="T98" s="5">
        <f>[1]价值设定!$T98</f>
        <v>9720</v>
      </c>
      <c r="U98" s="5">
        <f t="shared" si="15"/>
        <v>101</v>
      </c>
      <c r="V98" s="5">
        <f t="shared" si="16"/>
        <v>338</v>
      </c>
      <c r="W98" s="7">
        <f t="shared" si="17"/>
        <v>21816</v>
      </c>
      <c r="X98" s="7">
        <f t="shared" si="18"/>
        <v>73008</v>
      </c>
      <c r="Y98" s="7">
        <v>5000</v>
      </c>
      <c r="Z98" s="7">
        <f t="shared" si="19"/>
        <v>7428</v>
      </c>
      <c r="AA98" s="7">
        <f t="shared" si="20"/>
        <v>14400</v>
      </c>
      <c r="AB98" s="7">
        <f t="shared" si="21"/>
        <v>11785</v>
      </c>
      <c r="AC98" s="7">
        <f t="shared" si="22"/>
        <v>135165</v>
      </c>
      <c r="AD98" s="7">
        <f t="shared" si="23"/>
        <v>405264</v>
      </c>
      <c r="AE98" s="7">
        <f t="shared" si="24"/>
        <v>7434</v>
      </c>
    </row>
    <row r="99" spans="7:31" x14ac:dyDescent="0.2">
      <c r="G99" s="5">
        <v>97</v>
      </c>
      <c r="H99" s="3">
        <f>[1]怪物产出!$D100</f>
        <v>380</v>
      </c>
      <c r="I99" s="3">
        <f>[1]怪物产出!$C100</f>
        <v>228</v>
      </c>
      <c r="J99" s="3">
        <f>[1]价值设定!$M99</f>
        <v>23.700000000000102</v>
      </c>
      <c r="K99" s="5">
        <f>INT(H99*$C$12/$B$4)</f>
        <v>332</v>
      </c>
      <c r="L99" s="5">
        <f>INT(I99*$C$12*5*1.5/$B$4)</f>
        <v>1496</v>
      </c>
      <c r="M99" s="5">
        <f>INT(H99*$B$22/$B$21)</f>
        <v>126</v>
      </c>
      <c r="N99" s="5">
        <f>INT(I99*5*$B$22/$B$21)</f>
        <v>380</v>
      </c>
      <c r="O99" s="7">
        <f t="shared" si="13"/>
        <v>74736</v>
      </c>
      <c r="P99" s="7">
        <f t="shared" si="14"/>
        <v>332256</v>
      </c>
      <c r="Q99" s="5">
        <f>[1]价值设定!$K99*10</f>
        <v>1470</v>
      </c>
      <c r="R99" s="5">
        <f>[1]价值设定!$Q99</f>
        <v>4900</v>
      </c>
      <c r="S99" s="5">
        <f>[1]价值设定!$K99*20</f>
        <v>2940</v>
      </c>
      <c r="T99" s="5">
        <f>[1]价值设定!$T99</f>
        <v>9800</v>
      </c>
      <c r="U99" s="5">
        <f t="shared" si="15"/>
        <v>102</v>
      </c>
      <c r="V99" s="5">
        <f t="shared" si="16"/>
        <v>340</v>
      </c>
      <c r="W99" s="7">
        <f t="shared" si="17"/>
        <v>22032</v>
      </c>
      <c r="X99" s="7">
        <f t="shared" si="18"/>
        <v>73440</v>
      </c>
      <c r="Y99" s="7">
        <v>5000</v>
      </c>
      <c r="Z99" s="7">
        <f t="shared" si="19"/>
        <v>7428</v>
      </c>
      <c r="AA99" s="7">
        <f t="shared" si="20"/>
        <v>14400</v>
      </c>
      <c r="AB99" s="7">
        <f t="shared" si="21"/>
        <v>11785</v>
      </c>
      <c r="AC99" s="7">
        <f t="shared" si="22"/>
        <v>135381</v>
      </c>
      <c r="AD99" s="7">
        <f t="shared" si="23"/>
        <v>405696</v>
      </c>
      <c r="AE99" s="7">
        <f t="shared" si="24"/>
        <v>7465</v>
      </c>
    </row>
    <row r="100" spans="7:31" x14ac:dyDescent="0.2">
      <c r="G100" s="5">
        <v>98</v>
      </c>
      <c r="H100" s="3">
        <f>[1]怪物产出!$D101</f>
        <v>380</v>
      </c>
      <c r="I100" s="3">
        <f>[1]怪物产出!$C101</f>
        <v>228</v>
      </c>
      <c r="J100" s="3">
        <f>[1]价值设定!$M100</f>
        <v>23.800000000000104</v>
      </c>
      <c r="K100" s="5">
        <f>INT(H100*$C$12/$B$4)</f>
        <v>332</v>
      </c>
      <c r="L100" s="5">
        <f>INT(I100*$C$12*5*1.5/$B$4)</f>
        <v>1496</v>
      </c>
      <c r="M100" s="5">
        <f>INT(H100*$B$22/$B$21)</f>
        <v>126</v>
      </c>
      <c r="N100" s="5">
        <f>INT(I100*5*$B$22/$B$21)</f>
        <v>380</v>
      </c>
      <c r="O100" s="7">
        <f t="shared" si="13"/>
        <v>74736</v>
      </c>
      <c r="P100" s="7">
        <f t="shared" si="14"/>
        <v>332256</v>
      </c>
      <c r="Q100" s="5">
        <f>[1]价值设定!$K100*10</f>
        <v>1480</v>
      </c>
      <c r="R100" s="5">
        <f>[1]价值设定!$Q100</f>
        <v>4930</v>
      </c>
      <c r="S100" s="5">
        <f>[1]价值设定!$K100*20</f>
        <v>2960</v>
      </c>
      <c r="T100" s="5">
        <f>[1]价值设定!$T100</f>
        <v>9860</v>
      </c>
      <c r="U100" s="5">
        <f t="shared" si="15"/>
        <v>102</v>
      </c>
      <c r="V100" s="5">
        <f t="shared" si="16"/>
        <v>342</v>
      </c>
      <c r="W100" s="7">
        <f t="shared" si="17"/>
        <v>22032</v>
      </c>
      <c r="X100" s="7">
        <f t="shared" si="18"/>
        <v>73872</v>
      </c>
      <c r="Y100" s="7">
        <v>5000</v>
      </c>
      <c r="Z100" s="7">
        <f t="shared" si="19"/>
        <v>7428</v>
      </c>
      <c r="AA100" s="7">
        <f t="shared" si="20"/>
        <v>14400</v>
      </c>
      <c r="AB100" s="7">
        <f t="shared" si="21"/>
        <v>11785</v>
      </c>
      <c r="AC100" s="7">
        <f t="shared" si="22"/>
        <v>135381</v>
      </c>
      <c r="AD100" s="7">
        <f t="shared" si="23"/>
        <v>406128</v>
      </c>
      <c r="AE100" s="7">
        <f t="shared" si="24"/>
        <v>7497</v>
      </c>
    </row>
    <row r="101" spans="7:31" x14ac:dyDescent="0.2">
      <c r="G101" s="5">
        <v>99</v>
      </c>
      <c r="H101" s="3">
        <f>[1]怪物产出!$D102</f>
        <v>380</v>
      </c>
      <c r="I101" s="3">
        <f>[1]怪物产出!$C102</f>
        <v>228</v>
      </c>
      <c r="J101" s="3">
        <f>[1]价值设定!$M101</f>
        <v>23.900000000000105</v>
      </c>
      <c r="K101" s="5">
        <f>INT(H101*$C$12/$B$4)</f>
        <v>332</v>
      </c>
      <c r="L101" s="5">
        <f>INT(I101*$C$12*5*1.5/$B$4)</f>
        <v>1496</v>
      </c>
      <c r="M101" s="5">
        <f>INT(H101*$B$22/$B$21)</f>
        <v>126</v>
      </c>
      <c r="N101" s="5">
        <f>INT(I101*5*$B$22/$B$21)</f>
        <v>380</v>
      </c>
      <c r="O101" s="7">
        <f t="shared" si="13"/>
        <v>74736</v>
      </c>
      <c r="P101" s="7">
        <f t="shared" si="14"/>
        <v>332256</v>
      </c>
      <c r="Q101" s="5">
        <f>[1]价值设定!$K101*10</f>
        <v>1490</v>
      </c>
      <c r="R101" s="5">
        <f>[1]价值设定!$Q101</f>
        <v>4960</v>
      </c>
      <c r="S101" s="5">
        <f>[1]价值设定!$K101*20</f>
        <v>2980</v>
      </c>
      <c r="T101" s="5">
        <f>[1]价值设定!$T101</f>
        <v>9920</v>
      </c>
      <c r="U101" s="5">
        <f t="shared" si="15"/>
        <v>103</v>
      </c>
      <c r="V101" s="5">
        <f t="shared" si="16"/>
        <v>345</v>
      </c>
      <c r="W101" s="7">
        <f t="shared" si="17"/>
        <v>22248</v>
      </c>
      <c r="X101" s="7">
        <f t="shared" si="18"/>
        <v>74520</v>
      </c>
      <c r="Y101" s="7">
        <v>5000</v>
      </c>
      <c r="Z101" s="7">
        <f t="shared" si="19"/>
        <v>7428</v>
      </c>
      <c r="AA101" s="7">
        <f t="shared" si="20"/>
        <v>14400</v>
      </c>
      <c r="AB101" s="7">
        <f t="shared" si="21"/>
        <v>11785</v>
      </c>
      <c r="AC101" s="7">
        <f t="shared" si="22"/>
        <v>135597</v>
      </c>
      <c r="AD101" s="7">
        <f t="shared" si="23"/>
        <v>406776</v>
      </c>
      <c r="AE101" s="7">
        <f t="shared" si="24"/>
        <v>7528</v>
      </c>
    </row>
    <row r="102" spans="7:31" x14ac:dyDescent="0.2">
      <c r="G102" s="5">
        <v>100</v>
      </c>
      <c r="H102" s="3">
        <f>[1]怪物产出!$D103</f>
        <v>380</v>
      </c>
      <c r="I102" s="3">
        <f>[1]怪物产出!$C103</f>
        <v>228</v>
      </c>
      <c r="J102" s="3">
        <f>[1]价值设定!$M102</f>
        <v>24.000000000000107</v>
      </c>
      <c r="K102" s="5">
        <f>INT(H102*$C$12/$B$4)</f>
        <v>332</v>
      </c>
      <c r="L102" s="5">
        <f>INT(I102*$C$12*5*1.5/$B$4)</f>
        <v>1496</v>
      </c>
      <c r="M102" s="5">
        <f>INT(H102*$B$22/$B$21)</f>
        <v>126</v>
      </c>
      <c r="N102" s="5">
        <f>INT(I102*5*$B$22/$B$21)</f>
        <v>380</v>
      </c>
      <c r="O102" s="7">
        <f t="shared" si="13"/>
        <v>74736</v>
      </c>
      <c r="P102" s="7">
        <f t="shared" si="14"/>
        <v>332256</v>
      </c>
      <c r="Q102" s="5">
        <f>[1]价值设定!$K102*10</f>
        <v>1500</v>
      </c>
      <c r="R102" s="5">
        <f>[1]价值设定!$Q102</f>
        <v>5000</v>
      </c>
      <c r="S102" s="5">
        <f>[1]价值设定!$K102*20</f>
        <v>3000</v>
      </c>
      <c r="T102" s="5">
        <f>[1]价值设定!$T102</f>
        <v>10000</v>
      </c>
      <c r="U102" s="5">
        <f t="shared" si="15"/>
        <v>104</v>
      </c>
      <c r="V102" s="5">
        <f t="shared" si="16"/>
        <v>347</v>
      </c>
      <c r="W102" s="7">
        <f t="shared" si="17"/>
        <v>22464</v>
      </c>
      <c r="X102" s="7">
        <f t="shared" si="18"/>
        <v>74952</v>
      </c>
      <c r="Y102" s="7">
        <v>5000</v>
      </c>
      <c r="Z102" s="7">
        <f t="shared" si="19"/>
        <v>7428</v>
      </c>
      <c r="AA102" s="7">
        <f t="shared" si="20"/>
        <v>14400</v>
      </c>
      <c r="AB102" s="7">
        <f t="shared" si="21"/>
        <v>11785</v>
      </c>
      <c r="AC102" s="7">
        <f t="shared" si="22"/>
        <v>135813</v>
      </c>
      <c r="AD102" s="7">
        <f t="shared" si="23"/>
        <v>407208</v>
      </c>
      <c r="AE102" s="7">
        <f t="shared" si="24"/>
        <v>7560</v>
      </c>
    </row>
  </sheetData>
  <mergeCells count="7">
    <mergeCell ref="W1:X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902D-0C79-45EF-BC3B-EB76E3313420}">
  <sheetPr codeName="Sheet2"/>
  <dimension ref="A1:L35"/>
  <sheetViews>
    <sheetView workbookViewId="0">
      <selection activeCell="A20" sqref="A20"/>
    </sheetView>
  </sheetViews>
  <sheetFormatPr defaultRowHeight="12.75" x14ac:dyDescent="0.2"/>
  <cols>
    <col min="1" max="1" width="9" style="2"/>
    <col min="2" max="16384" width="9" style="4"/>
  </cols>
  <sheetData>
    <row r="1" spans="1:12" x14ac:dyDescent="0.2">
      <c r="A1" s="2" t="s">
        <v>109</v>
      </c>
    </row>
    <row r="2" spans="1:12" x14ac:dyDescent="0.2">
      <c r="A2" s="2" t="s">
        <v>26</v>
      </c>
      <c r="B2" s="4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</row>
    <row r="3" spans="1:12" x14ac:dyDescent="0.2">
      <c r="A3" s="2">
        <v>1</v>
      </c>
      <c r="B3" s="4">
        <f>[1]宝箱产出!CB4</f>
        <v>0.19999333355554816</v>
      </c>
      <c r="C3" s="4">
        <f>[1]宝箱产出!CC4</f>
        <v>4.5454545454545456E-2</v>
      </c>
      <c r="D3" s="4">
        <f>[1]宝箱产出!CD4</f>
        <v>0</v>
      </c>
      <c r="E3" s="4">
        <f>[1]宝箱产出!CE4</f>
        <v>4.5454545454545456E-2</v>
      </c>
      <c r="F3" s="4">
        <f>[1]宝箱产出!CF4</f>
        <v>9.0909090909090905E-3</v>
      </c>
      <c r="G3" s="4">
        <f>[1]宝箱产出!CG4</f>
        <v>0</v>
      </c>
      <c r="H3" s="4">
        <f>[1]宝箱产出!CH4</f>
        <v>3.125E-2</v>
      </c>
      <c r="I3" s="4">
        <f>[1]宝箱产出!CI4</f>
        <v>0</v>
      </c>
      <c r="J3" s="4">
        <f>[1]宝箱产出!CJ4</f>
        <v>1.8750000000000003E-2</v>
      </c>
      <c r="K3" s="4">
        <f>[1]宝箱产出!CK4</f>
        <v>3.1250000000000002E-3</v>
      </c>
      <c r="L3" s="4">
        <f>[1]宝箱产出!CL4</f>
        <v>0</v>
      </c>
    </row>
    <row r="4" spans="1:12" x14ac:dyDescent="0.2">
      <c r="A4" s="2">
        <v>2</v>
      </c>
      <c r="B4" s="4">
        <f>[1]宝箱产出!CB5</f>
        <v>0.19999333355554816</v>
      </c>
      <c r="C4" s="4">
        <f>[1]宝箱产出!CC5</f>
        <v>4.5454545454545456E-2</v>
      </c>
      <c r="D4" s="4">
        <f>[1]宝箱产出!CD5</f>
        <v>0</v>
      </c>
      <c r="E4" s="4">
        <f>[1]宝箱产出!CE5</f>
        <v>4.5454545454545456E-2</v>
      </c>
      <c r="F4" s="4">
        <f>[1]宝箱产出!CF5</f>
        <v>9.0909090909090905E-3</v>
      </c>
      <c r="G4" s="4">
        <f>[1]宝箱产出!CG5</f>
        <v>0</v>
      </c>
      <c r="H4" s="4">
        <f>[1]宝箱产出!CH5</f>
        <v>3.125E-2</v>
      </c>
      <c r="I4" s="4">
        <f>[1]宝箱产出!CI5</f>
        <v>0</v>
      </c>
      <c r="J4" s="4">
        <f>[1]宝箱产出!CJ5</f>
        <v>1.8750000000000003E-2</v>
      </c>
      <c r="K4" s="4">
        <f>[1]宝箱产出!CK5</f>
        <v>3.1250000000000002E-3</v>
      </c>
      <c r="L4" s="4">
        <f>[1]宝箱产出!CL5</f>
        <v>0</v>
      </c>
    </row>
    <row r="5" spans="1:12" x14ac:dyDescent="0.2">
      <c r="A5" s="2">
        <v>3</v>
      </c>
      <c r="B5" s="4">
        <f>[1]宝箱产出!CB6</f>
        <v>0.10169491525423728</v>
      </c>
      <c r="C5" s="4">
        <f>[1]宝箱产出!CC6</f>
        <v>3.5714285714285712E-2</v>
      </c>
      <c r="D5" s="4">
        <f>[1]宝箱产出!CD6</f>
        <v>0</v>
      </c>
      <c r="E5" s="4">
        <f>[1]宝箱产出!CE6</f>
        <v>3.5714285714285712E-2</v>
      </c>
      <c r="F5" s="4">
        <f>[1]宝箱产出!CF6</f>
        <v>7.1428571428571418E-3</v>
      </c>
      <c r="G5" s="4">
        <f>[1]宝箱产出!CG6</f>
        <v>0</v>
      </c>
      <c r="H5" s="4">
        <f>[1]宝箱产出!CH6</f>
        <v>2.0408163265306124E-2</v>
      </c>
      <c r="I5" s="4">
        <f>[1]宝箱产出!CI6</f>
        <v>0</v>
      </c>
      <c r="J5" s="4">
        <f>[1]宝箱产出!CJ6</f>
        <v>1.2244897959183675E-2</v>
      </c>
      <c r="K5" s="4">
        <f>[1]宝箱产出!CK6</f>
        <v>2.040816326530612E-3</v>
      </c>
      <c r="L5" s="4">
        <f>[1]宝箱产出!CL6</f>
        <v>0</v>
      </c>
    </row>
    <row r="6" spans="1:12" x14ac:dyDescent="0.2">
      <c r="A6" s="2">
        <v>4</v>
      </c>
      <c r="B6" s="4">
        <f>[1]宝箱产出!CB7</f>
        <v>0.10169491525423728</v>
      </c>
      <c r="C6" s="4">
        <f>[1]宝箱产出!CC7</f>
        <v>3.5714285714285712E-2</v>
      </c>
      <c r="D6" s="4">
        <f>[1]宝箱产出!CD7</f>
        <v>0</v>
      </c>
      <c r="E6" s="4">
        <f>[1]宝箱产出!CE7</f>
        <v>3.5714285714285712E-2</v>
      </c>
      <c r="F6" s="4">
        <f>[1]宝箱产出!CF7</f>
        <v>7.1428571428571418E-3</v>
      </c>
      <c r="G6" s="4">
        <f>[1]宝箱产出!CG7</f>
        <v>0</v>
      </c>
      <c r="H6" s="4">
        <f>[1]宝箱产出!CH7</f>
        <v>2.0408163265306124E-2</v>
      </c>
      <c r="I6" s="4">
        <f>[1]宝箱产出!CI7</f>
        <v>0</v>
      </c>
      <c r="J6" s="4">
        <f>[1]宝箱产出!CJ7</f>
        <v>1.2244897959183675E-2</v>
      </c>
      <c r="K6" s="4">
        <f>[1]宝箱产出!CK7</f>
        <v>2.040816326530612E-3</v>
      </c>
      <c r="L6" s="4">
        <f>[1]宝箱产出!CL7</f>
        <v>0</v>
      </c>
    </row>
    <row r="7" spans="1:12" x14ac:dyDescent="0.2">
      <c r="A7" s="2">
        <v>5</v>
      </c>
      <c r="B7" s="4">
        <f>[1]宝箱产出!CB8</f>
        <v>0.10169491525423728</v>
      </c>
      <c r="C7" s="4">
        <f>[1]宝箱产出!CC8</f>
        <v>3.5714285714285712E-2</v>
      </c>
      <c r="D7" s="4">
        <f>[1]宝箱产出!CD8</f>
        <v>0</v>
      </c>
      <c r="E7" s="4">
        <f>[1]宝箱产出!CE8</f>
        <v>3.5714285714285712E-2</v>
      </c>
      <c r="F7" s="4">
        <f>[1]宝箱产出!CF8</f>
        <v>7.1428571428571418E-3</v>
      </c>
      <c r="G7" s="4">
        <f>[1]宝箱产出!CG8</f>
        <v>0</v>
      </c>
      <c r="H7" s="4">
        <f>[1]宝箱产出!CH8</f>
        <v>2.0408163265306124E-2</v>
      </c>
      <c r="I7" s="4">
        <f>[1]宝箱产出!CI8</f>
        <v>0</v>
      </c>
      <c r="J7" s="4">
        <f>[1]宝箱产出!CJ8</f>
        <v>1.2244897959183675E-2</v>
      </c>
      <c r="K7" s="4">
        <f>[1]宝箱产出!CK8</f>
        <v>2.040816326530612E-3</v>
      </c>
      <c r="L7" s="4">
        <f>[1]宝箱产出!CL8</f>
        <v>0</v>
      </c>
    </row>
    <row r="8" spans="1:12" x14ac:dyDescent="0.2">
      <c r="A8" s="2">
        <v>6</v>
      </c>
      <c r="B8" s="4">
        <f>[1]宝箱产出!CB9</f>
        <v>0.10344827586206896</v>
      </c>
      <c r="C8" s="4">
        <f>[1]宝箱产出!CC9</f>
        <v>0</v>
      </c>
      <c r="D8" s="4">
        <f>[1]宝箱产出!CD9</f>
        <v>5.263157894736842E-3</v>
      </c>
      <c r="E8" s="4">
        <f>[1]宝箱产出!CE9</f>
        <v>2.6315789473684209E-2</v>
      </c>
      <c r="F8" s="4">
        <f>[1]宝箱产出!CF9</f>
        <v>5.263157894736842E-3</v>
      </c>
      <c r="G8" s="4">
        <f>[1]宝箱产出!CG9</f>
        <v>5.263157894736842E-3</v>
      </c>
      <c r="H8" s="4">
        <f>[1]宝箱产出!CH9</f>
        <v>3.4782608695652175E-3</v>
      </c>
      <c r="I8" s="4">
        <f>[1]宝箱产出!CI9</f>
        <v>8.6956521739130438E-4</v>
      </c>
      <c r="J8" s="4">
        <f>[1]宝箱产出!CJ9</f>
        <v>1.0434782608695653E-2</v>
      </c>
      <c r="K8" s="4">
        <f>[1]宝箱产出!CK9</f>
        <v>3.4782608695652175E-3</v>
      </c>
      <c r="L8" s="4">
        <f>[1]宝箱产出!CL9</f>
        <v>0</v>
      </c>
    </row>
    <row r="9" spans="1:12" x14ac:dyDescent="0.2">
      <c r="A9" s="2">
        <v>7</v>
      </c>
      <c r="B9" s="4">
        <f>[1]宝箱产出!CB10</f>
        <v>0.10344827586206896</v>
      </c>
      <c r="C9" s="4">
        <f>[1]宝箱产出!CC10</f>
        <v>0</v>
      </c>
      <c r="D9" s="4">
        <f>[1]宝箱产出!CD10</f>
        <v>5.263157894736842E-3</v>
      </c>
      <c r="E9" s="4">
        <f>[1]宝箱产出!CE10</f>
        <v>2.6315789473684209E-2</v>
      </c>
      <c r="F9" s="4">
        <f>[1]宝箱产出!CF10</f>
        <v>5.263157894736842E-3</v>
      </c>
      <c r="G9" s="4">
        <f>[1]宝箱产出!CG10</f>
        <v>5.263157894736842E-3</v>
      </c>
      <c r="H9" s="4">
        <f>[1]宝箱产出!CH10</f>
        <v>3.4782608695652175E-3</v>
      </c>
      <c r="I9" s="4">
        <f>[1]宝箱产出!CI10</f>
        <v>8.6956521739130438E-4</v>
      </c>
      <c r="J9" s="4">
        <f>[1]宝箱产出!CJ10</f>
        <v>1.0434782608695653E-2</v>
      </c>
      <c r="K9" s="4">
        <f>[1]宝箱产出!CK10</f>
        <v>3.4782608695652175E-3</v>
      </c>
      <c r="L9" s="4">
        <f>[1]宝箱产出!CL10</f>
        <v>0</v>
      </c>
    </row>
    <row r="10" spans="1:12" x14ac:dyDescent="0.2">
      <c r="A10" s="2">
        <v>8</v>
      </c>
      <c r="B10" s="4">
        <f>[1]宝箱产出!CB11</f>
        <v>0.10344827586206896</v>
      </c>
      <c r="C10" s="4">
        <f>[1]宝箱产出!CC11</f>
        <v>0</v>
      </c>
      <c r="D10" s="4">
        <f>[1]宝箱产出!CD11</f>
        <v>5.263157894736842E-3</v>
      </c>
      <c r="E10" s="4">
        <f>[1]宝箱产出!CE11</f>
        <v>2.6315789473684209E-2</v>
      </c>
      <c r="F10" s="4">
        <f>[1]宝箱产出!CF11</f>
        <v>5.263157894736842E-3</v>
      </c>
      <c r="G10" s="4">
        <f>[1]宝箱产出!CG11</f>
        <v>5.263157894736842E-3</v>
      </c>
      <c r="H10" s="4">
        <f>[1]宝箱产出!CH11</f>
        <v>3.4782608695652175E-3</v>
      </c>
      <c r="I10" s="4">
        <f>[1]宝箱产出!CI11</f>
        <v>8.6956521739130438E-4</v>
      </c>
      <c r="J10" s="4">
        <f>[1]宝箱产出!CJ11</f>
        <v>1.0434782608695653E-2</v>
      </c>
      <c r="K10" s="4">
        <f>[1]宝箱产出!CK11</f>
        <v>3.4782608695652175E-3</v>
      </c>
      <c r="L10" s="4">
        <f>[1]宝箱产出!CL11</f>
        <v>0</v>
      </c>
    </row>
    <row r="11" spans="1:12" x14ac:dyDescent="0.2">
      <c r="A11" s="2">
        <v>9</v>
      </c>
      <c r="B11" s="4">
        <f>[1]宝箱产出!CB12</f>
        <v>0.10344827586206896</v>
      </c>
      <c r="C11" s="4">
        <f>[1]宝箱产出!CC12</f>
        <v>0</v>
      </c>
      <c r="D11" s="4">
        <f>[1]宝箱产出!CD12</f>
        <v>5.263157894736842E-3</v>
      </c>
      <c r="E11" s="4">
        <f>[1]宝箱产出!CE12</f>
        <v>2.6315789473684209E-2</v>
      </c>
      <c r="F11" s="4">
        <f>[1]宝箱产出!CF12</f>
        <v>5.263157894736842E-3</v>
      </c>
      <c r="G11" s="4">
        <f>[1]宝箱产出!CG12</f>
        <v>5.263157894736842E-3</v>
      </c>
      <c r="H11" s="4">
        <f>[1]宝箱产出!CH12</f>
        <v>3.4782608695652175E-3</v>
      </c>
      <c r="I11" s="4">
        <f>[1]宝箱产出!CI12</f>
        <v>8.6956521739130438E-4</v>
      </c>
      <c r="J11" s="4">
        <f>[1]宝箱产出!CJ12</f>
        <v>1.0434782608695653E-2</v>
      </c>
      <c r="K11" s="4">
        <f>[1]宝箱产出!CK12</f>
        <v>3.4782608695652175E-3</v>
      </c>
      <c r="L11" s="4">
        <f>[1]宝箱产出!CL12</f>
        <v>0</v>
      </c>
    </row>
    <row r="12" spans="1:12" x14ac:dyDescent="0.2">
      <c r="A12" s="2">
        <v>10</v>
      </c>
      <c r="B12" s="4">
        <f>[1]宝箱产出!CB13</f>
        <v>0.10344827586206896</v>
      </c>
      <c r="C12" s="4">
        <f>[1]宝箱产出!CC13</f>
        <v>0</v>
      </c>
      <c r="D12" s="4">
        <f>[1]宝箱产出!CD13</f>
        <v>5.263157894736842E-3</v>
      </c>
      <c r="E12" s="4">
        <f>[1]宝箱产出!CE13</f>
        <v>2.6315789473684209E-2</v>
      </c>
      <c r="F12" s="4">
        <f>[1]宝箱产出!CF13</f>
        <v>5.263157894736842E-3</v>
      </c>
      <c r="G12" s="4">
        <f>[1]宝箱产出!CG13</f>
        <v>5.263157894736842E-3</v>
      </c>
      <c r="H12" s="4">
        <f>[1]宝箱产出!CH13</f>
        <v>3.4782608695652175E-3</v>
      </c>
      <c r="I12" s="4">
        <f>[1]宝箱产出!CI13</f>
        <v>8.6956521739130438E-4</v>
      </c>
      <c r="J12" s="4">
        <f>[1]宝箱产出!CJ13</f>
        <v>1.0434782608695653E-2</v>
      </c>
      <c r="K12" s="4">
        <f>[1]宝箱产出!CK13</f>
        <v>3.4782608695652175E-3</v>
      </c>
      <c r="L12" s="4">
        <f>[1]宝箱产出!CL13</f>
        <v>0</v>
      </c>
    </row>
    <row r="13" spans="1:12" x14ac:dyDescent="0.2">
      <c r="A13" s="2">
        <v>11</v>
      </c>
      <c r="B13" s="4">
        <f>[1]宝箱产出!CB14</f>
        <v>0.10344827586206896</v>
      </c>
      <c r="C13" s="4">
        <f>[1]宝箱产出!CC14</f>
        <v>0</v>
      </c>
      <c r="D13" s="4">
        <f>[1]宝箱产出!CD14</f>
        <v>5.263157894736842E-3</v>
      </c>
      <c r="E13" s="4">
        <f>[1]宝箱产出!CE14</f>
        <v>2.6315789473684209E-2</v>
      </c>
      <c r="F13" s="4">
        <f>[1]宝箱产出!CF14</f>
        <v>5.263157894736842E-3</v>
      </c>
      <c r="G13" s="4">
        <f>[1]宝箱产出!CG14</f>
        <v>5.263157894736842E-3</v>
      </c>
      <c r="H13" s="4">
        <f>[1]宝箱产出!CH14</f>
        <v>3.4782608695652175E-3</v>
      </c>
      <c r="I13" s="4">
        <f>[1]宝箱产出!CI14</f>
        <v>8.6956521739130438E-4</v>
      </c>
      <c r="J13" s="4">
        <f>[1]宝箱产出!CJ14</f>
        <v>1.0434782608695653E-2</v>
      </c>
      <c r="K13" s="4">
        <f>[1]宝箱产出!CK14</f>
        <v>3.4782608695652175E-3</v>
      </c>
      <c r="L13" s="4">
        <f>[1]宝箱产出!CL14</f>
        <v>0</v>
      </c>
    </row>
    <row r="14" spans="1:12" x14ac:dyDescent="0.2">
      <c r="A14" s="2">
        <v>12</v>
      </c>
      <c r="B14" s="4">
        <f>[1]宝箱产出!CB15</f>
        <v>0.10344827586206896</v>
      </c>
      <c r="C14" s="4">
        <f>[1]宝箱产出!CC15</f>
        <v>0</v>
      </c>
      <c r="D14" s="4">
        <f>[1]宝箱产出!CD15</f>
        <v>5.263157894736842E-3</v>
      </c>
      <c r="E14" s="4">
        <f>[1]宝箱产出!CE15</f>
        <v>2.6315789473684209E-2</v>
      </c>
      <c r="F14" s="4">
        <f>[1]宝箱产出!CF15</f>
        <v>5.263157894736842E-3</v>
      </c>
      <c r="G14" s="4">
        <f>[1]宝箱产出!CG15</f>
        <v>5.263157894736842E-3</v>
      </c>
      <c r="H14" s="4">
        <f>[1]宝箱产出!CH15</f>
        <v>3.4782608695652175E-3</v>
      </c>
      <c r="I14" s="4">
        <f>[1]宝箱产出!CI15</f>
        <v>8.6956521739130438E-4</v>
      </c>
      <c r="J14" s="4">
        <f>[1]宝箱产出!CJ15</f>
        <v>1.0434782608695653E-2</v>
      </c>
      <c r="K14" s="4">
        <f>[1]宝箱产出!CK15</f>
        <v>3.4782608695652175E-3</v>
      </c>
      <c r="L14" s="4">
        <f>[1]宝箱产出!CL15</f>
        <v>0</v>
      </c>
    </row>
    <row r="15" spans="1:12" x14ac:dyDescent="0.2">
      <c r="A15" s="2">
        <v>13</v>
      </c>
      <c r="B15" s="4">
        <f>[1]宝箱产出!CB16</f>
        <v>0.10344827586206896</v>
      </c>
      <c r="C15" s="4">
        <f>[1]宝箱产出!CC16</f>
        <v>0</v>
      </c>
      <c r="D15" s="4">
        <f>[1]宝箱产出!CD16</f>
        <v>5.263157894736842E-3</v>
      </c>
      <c r="E15" s="4">
        <f>[1]宝箱产出!CE16</f>
        <v>2.6315789473684209E-2</v>
      </c>
      <c r="F15" s="4">
        <f>[1]宝箱产出!CF16</f>
        <v>5.263157894736842E-3</v>
      </c>
      <c r="G15" s="4">
        <f>[1]宝箱产出!CG16</f>
        <v>5.263157894736842E-3</v>
      </c>
      <c r="H15" s="4">
        <f>[1]宝箱产出!CH16</f>
        <v>3.4782608695652175E-3</v>
      </c>
      <c r="I15" s="4">
        <f>[1]宝箱产出!CI16</f>
        <v>8.6956521739130438E-4</v>
      </c>
      <c r="J15" s="4">
        <f>[1]宝箱产出!CJ16</f>
        <v>1.0434782608695653E-2</v>
      </c>
      <c r="K15" s="4">
        <f>[1]宝箱产出!CK16</f>
        <v>3.4782608695652175E-3</v>
      </c>
      <c r="L15" s="4">
        <f>[1]宝箱产出!CL16</f>
        <v>0</v>
      </c>
    </row>
    <row r="16" spans="1:12" x14ac:dyDescent="0.2">
      <c r="A16" s="2">
        <v>14</v>
      </c>
      <c r="B16" s="4">
        <f>[1]宝箱产出!CB17</f>
        <v>0.10344827586206896</v>
      </c>
      <c r="C16" s="4">
        <f>[1]宝箱产出!CC17</f>
        <v>0</v>
      </c>
      <c r="D16" s="4">
        <f>[1]宝箱产出!CD17</f>
        <v>5.263157894736842E-3</v>
      </c>
      <c r="E16" s="4">
        <f>[1]宝箱产出!CE17</f>
        <v>2.6315789473684209E-2</v>
      </c>
      <c r="F16" s="4">
        <f>[1]宝箱产出!CF17</f>
        <v>5.263157894736842E-3</v>
      </c>
      <c r="G16" s="4">
        <f>[1]宝箱产出!CG17</f>
        <v>5.263157894736842E-3</v>
      </c>
      <c r="H16" s="4">
        <f>[1]宝箱产出!CH17</f>
        <v>3.4782608695652175E-3</v>
      </c>
      <c r="I16" s="4">
        <f>[1]宝箱产出!CI17</f>
        <v>8.6956521739130438E-4</v>
      </c>
      <c r="J16" s="4">
        <f>[1]宝箱产出!CJ17</f>
        <v>1.0434782608695653E-2</v>
      </c>
      <c r="K16" s="4">
        <f>[1]宝箱产出!CK17</f>
        <v>3.4782608695652175E-3</v>
      </c>
      <c r="L16" s="4">
        <f>[1]宝箱产出!CL17</f>
        <v>0</v>
      </c>
    </row>
    <row r="17" spans="1:12" x14ac:dyDescent="0.2">
      <c r="A17" s="2">
        <v>15</v>
      </c>
      <c r="B17" s="4">
        <f>[1]宝箱产出!CB18</f>
        <v>0.10344827586206896</v>
      </c>
      <c r="C17" s="4">
        <f>[1]宝箱产出!CC18</f>
        <v>0</v>
      </c>
      <c r="D17" s="4">
        <f>[1]宝箱产出!CD18</f>
        <v>5.263157894736842E-3</v>
      </c>
      <c r="E17" s="4">
        <f>[1]宝箱产出!CE18</f>
        <v>2.6315789473684209E-2</v>
      </c>
      <c r="F17" s="4">
        <f>[1]宝箱产出!CF18</f>
        <v>5.263157894736842E-3</v>
      </c>
      <c r="G17" s="4">
        <f>[1]宝箱产出!CG18</f>
        <v>5.263157894736842E-3</v>
      </c>
      <c r="H17" s="4">
        <f>[1]宝箱产出!CH18</f>
        <v>3.4782608695652175E-3</v>
      </c>
      <c r="I17" s="4">
        <f>[1]宝箱产出!CI18</f>
        <v>8.6956521739130438E-4</v>
      </c>
      <c r="J17" s="4">
        <f>[1]宝箱产出!CJ18</f>
        <v>1.0434782608695653E-2</v>
      </c>
      <c r="K17" s="4">
        <f>[1]宝箱产出!CK18</f>
        <v>3.4782608695652175E-3</v>
      </c>
      <c r="L17" s="4">
        <f>[1]宝箱产出!CL18</f>
        <v>0</v>
      </c>
    </row>
    <row r="18" spans="1:12" x14ac:dyDescent="0.2">
      <c r="A18" s="4"/>
    </row>
    <row r="19" spans="1:12" x14ac:dyDescent="0.2">
      <c r="A19" s="2" t="s">
        <v>110</v>
      </c>
    </row>
    <row r="20" spans="1:12" x14ac:dyDescent="0.2">
      <c r="A20" s="2" t="s">
        <v>26</v>
      </c>
      <c r="B20" s="5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34</v>
      </c>
      <c r="J20" s="2" t="s">
        <v>35</v>
      </c>
      <c r="K20" s="2" t="s">
        <v>36</v>
      </c>
      <c r="L20" s="2" t="s">
        <v>37</v>
      </c>
    </row>
    <row r="21" spans="1:12" x14ac:dyDescent="0.2">
      <c r="A21" s="2">
        <v>1</v>
      </c>
      <c r="B21" s="5">
        <f>CEILING(B3*4/12*代币!$B$27,0.01)</f>
        <v>14.4</v>
      </c>
      <c r="C21" s="5">
        <f>CEILING(C3*4/12*代币!$B$27,0.01)</f>
        <v>3.2800000000000002</v>
      </c>
      <c r="D21" s="5">
        <f>CEILING(D3*4/12*代币!$B$27,0.01)</f>
        <v>0</v>
      </c>
      <c r="E21" s="5">
        <f>CEILING(E3*4/12*代币!$B$27,0.01)</f>
        <v>3.2800000000000002</v>
      </c>
      <c r="F21" s="5">
        <f>CEILING(F3*4/12*代币!$B$27,0.01)</f>
        <v>0.66</v>
      </c>
      <c r="G21" s="5">
        <f>CEILING(G3*4/12*代币!$B$27,0.01)</f>
        <v>0</v>
      </c>
      <c r="H21" s="5">
        <f>CEILING(H3*4/12*代币!$B$27,0.01)</f>
        <v>2.25</v>
      </c>
      <c r="I21" s="5">
        <f>CEILING(I3*4/12*代币!$B$27,0.01)</f>
        <v>0</v>
      </c>
      <c r="J21" s="5">
        <f>CEILING(J3*4/12*代币!$B$27,0.01)</f>
        <v>1.35</v>
      </c>
      <c r="K21" s="5">
        <f>CEILING(K3*4/12*代币!$B$27,0.01)</f>
        <v>0.23</v>
      </c>
      <c r="L21" s="5">
        <f>CEILING(L3*4/12*代币!$B$27,0.01)</f>
        <v>0</v>
      </c>
    </row>
    <row r="22" spans="1:12" x14ac:dyDescent="0.2">
      <c r="A22" s="2">
        <v>2</v>
      </c>
      <c r="B22" s="5">
        <f>CEILING(B4*4/12*代币!$B$27,0.01)</f>
        <v>14.4</v>
      </c>
      <c r="C22" s="5">
        <f>CEILING(C4*4/12*代币!$B$27,0.01)</f>
        <v>3.2800000000000002</v>
      </c>
      <c r="D22" s="5">
        <f>CEILING(D4*4/12*代币!$B$27,0.01)</f>
        <v>0</v>
      </c>
      <c r="E22" s="5">
        <f>CEILING(E4*4/12*代币!$B$27,0.01)</f>
        <v>3.2800000000000002</v>
      </c>
      <c r="F22" s="5">
        <f>CEILING(F4*4/12*代币!$B$27,0.01)</f>
        <v>0.66</v>
      </c>
      <c r="G22" s="5">
        <f>CEILING(G4*4/12*代币!$B$27,0.01)</f>
        <v>0</v>
      </c>
      <c r="H22" s="5">
        <f>CEILING(H4*4/12*代币!$B$27,0.01)</f>
        <v>2.25</v>
      </c>
      <c r="I22" s="5">
        <f>CEILING(I4*4/12*代币!$B$27,0.01)</f>
        <v>0</v>
      </c>
      <c r="J22" s="5">
        <f>CEILING(J4*4/12*代币!$B$27,0.01)</f>
        <v>1.35</v>
      </c>
      <c r="K22" s="5">
        <f>CEILING(K4*4/12*代币!$B$27,0.01)</f>
        <v>0.23</v>
      </c>
      <c r="L22" s="5">
        <f>CEILING(L4*4/12*代币!$B$27,0.01)</f>
        <v>0</v>
      </c>
    </row>
    <row r="23" spans="1:12" x14ac:dyDescent="0.2">
      <c r="A23" s="2">
        <v>3</v>
      </c>
      <c r="B23" s="5">
        <f>CEILING(B5*4/12*代币!$B$27,0.01)</f>
        <v>7.33</v>
      </c>
      <c r="C23" s="5">
        <f>CEILING(C5*4/12*代币!$B$27,0.01)</f>
        <v>2.58</v>
      </c>
      <c r="D23" s="5">
        <f>CEILING(D5*4/12*代币!$B$27,0.01)</f>
        <v>0</v>
      </c>
      <c r="E23" s="5">
        <f>CEILING(E5*4/12*代币!$B$27,0.01)</f>
        <v>2.58</v>
      </c>
      <c r="F23" s="5">
        <f>CEILING(F5*4/12*代币!$B$27,0.01)</f>
        <v>0.52</v>
      </c>
      <c r="G23" s="5">
        <f>CEILING(G5*4/12*代币!$B$27,0.01)</f>
        <v>0</v>
      </c>
      <c r="H23" s="5">
        <f>CEILING(H5*4/12*代币!$B$27,0.01)</f>
        <v>1.47</v>
      </c>
      <c r="I23" s="5">
        <f>CEILING(I5*4/12*代币!$B$27,0.01)</f>
        <v>0</v>
      </c>
      <c r="J23" s="5">
        <f>CEILING(J5*4/12*代币!$B$27,0.01)</f>
        <v>0.89</v>
      </c>
      <c r="K23" s="5">
        <f>CEILING(K5*4/12*代币!$B$27,0.01)</f>
        <v>0.15</v>
      </c>
      <c r="L23" s="5">
        <f>CEILING(L5*4/12*代币!$B$27,0.01)</f>
        <v>0</v>
      </c>
    </row>
    <row r="24" spans="1:12" x14ac:dyDescent="0.2">
      <c r="A24" s="2">
        <v>4</v>
      </c>
      <c r="B24" s="5">
        <f>CEILING(B6*4/12*代币!$B$27,0.01)</f>
        <v>7.33</v>
      </c>
      <c r="C24" s="5">
        <f>CEILING(C6*4/12*代币!$B$27,0.01)</f>
        <v>2.58</v>
      </c>
      <c r="D24" s="5">
        <f>CEILING(D6*4/12*代币!$B$27,0.01)</f>
        <v>0</v>
      </c>
      <c r="E24" s="5">
        <f>CEILING(E6*4/12*代币!$B$27,0.01)</f>
        <v>2.58</v>
      </c>
      <c r="F24" s="5">
        <f>CEILING(F6*4/12*代币!$B$27,0.01)</f>
        <v>0.52</v>
      </c>
      <c r="G24" s="5">
        <f>CEILING(G6*4/12*代币!$B$27,0.01)</f>
        <v>0</v>
      </c>
      <c r="H24" s="5">
        <f>CEILING(H6*4/12*代币!$B$27,0.01)</f>
        <v>1.47</v>
      </c>
      <c r="I24" s="5">
        <f>CEILING(I6*4/12*代币!$B$27,0.01)</f>
        <v>0</v>
      </c>
      <c r="J24" s="5">
        <f>CEILING(J6*4/12*代币!$B$27,0.01)</f>
        <v>0.89</v>
      </c>
      <c r="K24" s="5">
        <f>CEILING(K6*4/12*代币!$B$27,0.01)</f>
        <v>0.15</v>
      </c>
      <c r="L24" s="5">
        <f>CEILING(L6*4/12*代币!$B$27,0.01)</f>
        <v>0</v>
      </c>
    </row>
    <row r="25" spans="1:12" x14ac:dyDescent="0.2">
      <c r="A25" s="2">
        <v>5</v>
      </c>
      <c r="B25" s="5">
        <f>CEILING(B7*4/12*代币!$B$27,0.01)</f>
        <v>7.33</v>
      </c>
      <c r="C25" s="5">
        <f>CEILING(C7*4/12*代币!$B$27,0.01)</f>
        <v>2.58</v>
      </c>
      <c r="D25" s="5">
        <f>CEILING(D7*4/12*代币!$B$27,0.01)</f>
        <v>0</v>
      </c>
      <c r="E25" s="5">
        <f>CEILING(E7*4/12*代币!$B$27,0.01)</f>
        <v>2.58</v>
      </c>
      <c r="F25" s="5">
        <f>CEILING(F7*4/12*代币!$B$27,0.01)</f>
        <v>0.52</v>
      </c>
      <c r="G25" s="5">
        <f>CEILING(G7*4/12*代币!$B$27,0.01)</f>
        <v>0</v>
      </c>
      <c r="H25" s="5">
        <f>CEILING(H7*4/12*代币!$B$27,0.01)</f>
        <v>1.47</v>
      </c>
      <c r="I25" s="5">
        <f>CEILING(I7*4/12*代币!$B$27,0.01)</f>
        <v>0</v>
      </c>
      <c r="J25" s="5">
        <f>CEILING(J7*4/12*代币!$B$27,0.01)</f>
        <v>0.89</v>
      </c>
      <c r="K25" s="5">
        <f>CEILING(K7*4/12*代币!$B$27,0.01)</f>
        <v>0.15</v>
      </c>
      <c r="L25" s="5">
        <f>CEILING(L7*4/12*代币!$B$27,0.01)</f>
        <v>0</v>
      </c>
    </row>
    <row r="26" spans="1:12" x14ac:dyDescent="0.2">
      <c r="A26" s="2">
        <v>6</v>
      </c>
      <c r="B26" s="5">
        <f>CEILING(B8*4/12*代币!$B$27,0.01)</f>
        <v>7.45</v>
      </c>
      <c r="C26" s="5">
        <f>CEILING(C8*4/12*代币!$B$27,0.01)</f>
        <v>0</v>
      </c>
      <c r="D26" s="5">
        <f>CEILING(D8*4/12*代币!$B$27,0.01)</f>
        <v>0.38</v>
      </c>
      <c r="E26" s="5">
        <f>CEILING(E8*4/12*代币!$B$27,0.01)</f>
        <v>1.9000000000000001</v>
      </c>
      <c r="F26" s="5">
        <f>CEILING(F8*4/12*代币!$B$27,0.01)</f>
        <v>0.38</v>
      </c>
      <c r="G26" s="5">
        <f>CEILING(G8*4/12*代币!$B$27,0.01)</f>
        <v>0.38</v>
      </c>
      <c r="H26" s="5">
        <f>CEILING(H8*4/12*代币!$B$27,0.01)</f>
        <v>0.26</v>
      </c>
      <c r="I26" s="5">
        <f>CEILING(I8*4/12*代币!$B$27,0.01)</f>
        <v>7.0000000000000007E-2</v>
      </c>
      <c r="J26" s="5">
        <f>CEILING(J8*4/12*代币!$B$27,0.01)</f>
        <v>0.76</v>
      </c>
      <c r="K26" s="5">
        <f>CEILING(K8*4/12*代币!$B$27,0.01)</f>
        <v>0.26</v>
      </c>
      <c r="L26" s="5">
        <f>CEILING(L8*4/12*代币!$B$27,0.01)</f>
        <v>0</v>
      </c>
    </row>
    <row r="27" spans="1:12" x14ac:dyDescent="0.2">
      <c r="A27" s="2">
        <v>7</v>
      </c>
      <c r="B27" s="5">
        <f>CEILING(B9*4/12*代币!$B$27,0.01)</f>
        <v>7.45</v>
      </c>
      <c r="C27" s="5">
        <f>CEILING(C9*4/12*代币!$B$27,0.01)</f>
        <v>0</v>
      </c>
      <c r="D27" s="5">
        <f>CEILING(D9*4/12*代币!$B$27,0.01)</f>
        <v>0.38</v>
      </c>
      <c r="E27" s="5">
        <f>CEILING(E9*4/12*代币!$B$27,0.01)</f>
        <v>1.9000000000000001</v>
      </c>
      <c r="F27" s="5">
        <f>CEILING(F9*4/12*代币!$B$27,0.01)</f>
        <v>0.38</v>
      </c>
      <c r="G27" s="5">
        <f>CEILING(G9*4/12*代币!$B$27,0.01)</f>
        <v>0.38</v>
      </c>
      <c r="H27" s="5">
        <f>CEILING(H9*4/12*代币!$B$27,0.01)</f>
        <v>0.26</v>
      </c>
      <c r="I27" s="5">
        <f>CEILING(I9*4/12*代币!$B$27,0.01)</f>
        <v>7.0000000000000007E-2</v>
      </c>
      <c r="J27" s="5">
        <f>CEILING(J9*4/12*代币!$B$27,0.01)</f>
        <v>0.76</v>
      </c>
      <c r="K27" s="5">
        <f>CEILING(K9*4/12*代币!$B$27,0.01)</f>
        <v>0.26</v>
      </c>
      <c r="L27" s="5">
        <f>CEILING(L9*4/12*代币!$B$27,0.01)</f>
        <v>0</v>
      </c>
    </row>
    <row r="28" spans="1:12" x14ac:dyDescent="0.2">
      <c r="A28" s="2">
        <v>8</v>
      </c>
      <c r="B28" s="5">
        <f>CEILING(B10*4/12*代币!$B$27,0.01)</f>
        <v>7.45</v>
      </c>
      <c r="C28" s="5">
        <f>CEILING(C10*4/12*代币!$B$27,0.01)</f>
        <v>0</v>
      </c>
      <c r="D28" s="5">
        <f>CEILING(D10*4/12*代币!$B$27,0.01)</f>
        <v>0.38</v>
      </c>
      <c r="E28" s="5">
        <f>CEILING(E10*4/12*代币!$B$27,0.01)</f>
        <v>1.9000000000000001</v>
      </c>
      <c r="F28" s="5">
        <f>CEILING(F10*4/12*代币!$B$27,0.01)</f>
        <v>0.38</v>
      </c>
      <c r="G28" s="5">
        <f>CEILING(G10*4/12*代币!$B$27,0.01)</f>
        <v>0.38</v>
      </c>
      <c r="H28" s="5">
        <f>CEILING(H10*4/12*代币!$B$27,0.01)</f>
        <v>0.26</v>
      </c>
      <c r="I28" s="5">
        <f>CEILING(I10*4/12*代币!$B$27,0.01)</f>
        <v>7.0000000000000007E-2</v>
      </c>
      <c r="J28" s="5">
        <f>CEILING(J10*4/12*代币!$B$27,0.01)</f>
        <v>0.76</v>
      </c>
      <c r="K28" s="5">
        <f>CEILING(K10*4/12*代币!$B$27,0.01)</f>
        <v>0.26</v>
      </c>
      <c r="L28" s="5">
        <f>CEILING(L10*4/12*代币!$B$27,0.01)</f>
        <v>0</v>
      </c>
    </row>
    <row r="29" spans="1:12" x14ac:dyDescent="0.2">
      <c r="A29" s="2">
        <v>9</v>
      </c>
      <c r="B29" s="5">
        <f>CEILING(B11*4/12*代币!$B$27,0.01)</f>
        <v>7.45</v>
      </c>
      <c r="C29" s="5">
        <f>CEILING(C11*4/12*代币!$B$27,0.01)</f>
        <v>0</v>
      </c>
      <c r="D29" s="5">
        <f>CEILING(D11*4/12*代币!$B$27,0.01)</f>
        <v>0.38</v>
      </c>
      <c r="E29" s="5">
        <f>CEILING(E11*4/12*代币!$B$27,0.01)</f>
        <v>1.9000000000000001</v>
      </c>
      <c r="F29" s="5">
        <f>CEILING(F11*4/12*代币!$B$27,0.01)</f>
        <v>0.38</v>
      </c>
      <c r="G29" s="5">
        <f>CEILING(G11*4/12*代币!$B$27,0.01)</f>
        <v>0.38</v>
      </c>
      <c r="H29" s="5">
        <f>CEILING(H11*4/12*代币!$B$27,0.01)</f>
        <v>0.26</v>
      </c>
      <c r="I29" s="5">
        <f>CEILING(I11*4/12*代币!$B$27,0.01)</f>
        <v>7.0000000000000007E-2</v>
      </c>
      <c r="J29" s="5">
        <f>CEILING(J11*4/12*代币!$B$27,0.01)</f>
        <v>0.76</v>
      </c>
      <c r="K29" s="5">
        <f>CEILING(K11*4/12*代币!$B$27,0.01)</f>
        <v>0.26</v>
      </c>
      <c r="L29" s="5">
        <f>CEILING(L11*4/12*代币!$B$27,0.01)</f>
        <v>0</v>
      </c>
    </row>
    <row r="30" spans="1:12" x14ac:dyDescent="0.2">
      <c r="A30" s="2">
        <v>10</v>
      </c>
      <c r="B30" s="5">
        <f>CEILING(B12*4/12*代币!$B$27,0.01)</f>
        <v>7.45</v>
      </c>
      <c r="C30" s="5">
        <f>CEILING(C12*4/12*代币!$B$27,0.01)</f>
        <v>0</v>
      </c>
      <c r="D30" s="5">
        <f>CEILING(D12*4/12*代币!$B$27,0.01)</f>
        <v>0.38</v>
      </c>
      <c r="E30" s="5">
        <f>CEILING(E12*4/12*代币!$B$27,0.01)</f>
        <v>1.9000000000000001</v>
      </c>
      <c r="F30" s="5">
        <f>CEILING(F12*4/12*代币!$B$27,0.01)</f>
        <v>0.38</v>
      </c>
      <c r="G30" s="5">
        <f>CEILING(G12*4/12*代币!$B$27,0.01)</f>
        <v>0.38</v>
      </c>
      <c r="H30" s="5">
        <f>CEILING(H12*4/12*代币!$B$27,0.01)</f>
        <v>0.26</v>
      </c>
      <c r="I30" s="5">
        <f>CEILING(I12*4/12*代币!$B$27,0.01)</f>
        <v>7.0000000000000007E-2</v>
      </c>
      <c r="J30" s="5">
        <f>CEILING(J12*4/12*代币!$B$27,0.01)</f>
        <v>0.76</v>
      </c>
      <c r="K30" s="5">
        <f>CEILING(K12*4/12*代币!$B$27,0.01)</f>
        <v>0.26</v>
      </c>
      <c r="L30" s="5">
        <f>CEILING(L12*4/12*代币!$B$27,0.01)</f>
        <v>0</v>
      </c>
    </row>
    <row r="31" spans="1:12" x14ac:dyDescent="0.2">
      <c r="A31" s="2">
        <v>11</v>
      </c>
      <c r="B31" s="5">
        <f>CEILING(B13*4/12*代币!$B$27,0.01)</f>
        <v>7.45</v>
      </c>
      <c r="C31" s="5">
        <f>CEILING(C13*4/12*代币!$B$27,0.01)</f>
        <v>0</v>
      </c>
      <c r="D31" s="5">
        <f>CEILING(D13*4/12*代币!$B$27,0.01)</f>
        <v>0.38</v>
      </c>
      <c r="E31" s="5">
        <f>CEILING(E13*4/12*代币!$B$27,0.01)</f>
        <v>1.9000000000000001</v>
      </c>
      <c r="F31" s="5">
        <f>CEILING(F13*4/12*代币!$B$27,0.01)</f>
        <v>0.38</v>
      </c>
      <c r="G31" s="5">
        <f>CEILING(G13*4/12*代币!$B$27,0.01)</f>
        <v>0.38</v>
      </c>
      <c r="H31" s="5">
        <f>CEILING(H13*4/12*代币!$B$27,0.01)</f>
        <v>0.26</v>
      </c>
      <c r="I31" s="5">
        <f>CEILING(I13*4/12*代币!$B$27,0.01)</f>
        <v>7.0000000000000007E-2</v>
      </c>
      <c r="J31" s="5">
        <f>CEILING(J13*4/12*代币!$B$27,0.01)</f>
        <v>0.76</v>
      </c>
      <c r="K31" s="5">
        <f>CEILING(K13*4/12*代币!$B$27,0.01)</f>
        <v>0.26</v>
      </c>
      <c r="L31" s="5">
        <f>CEILING(L13*4/12*代币!$B$27,0.01)</f>
        <v>0</v>
      </c>
    </row>
    <row r="32" spans="1:12" x14ac:dyDescent="0.2">
      <c r="A32" s="2">
        <v>12</v>
      </c>
      <c r="B32" s="5">
        <f>CEILING(B14*4/12*代币!$B$27,0.01)</f>
        <v>7.45</v>
      </c>
      <c r="C32" s="5">
        <f>CEILING(C14*4/12*代币!$B$27,0.01)</f>
        <v>0</v>
      </c>
      <c r="D32" s="5">
        <f>CEILING(D14*4/12*代币!$B$27,0.01)</f>
        <v>0.38</v>
      </c>
      <c r="E32" s="5">
        <f>CEILING(E14*4/12*代币!$B$27,0.01)</f>
        <v>1.9000000000000001</v>
      </c>
      <c r="F32" s="5">
        <f>CEILING(F14*4/12*代币!$B$27,0.01)</f>
        <v>0.38</v>
      </c>
      <c r="G32" s="5">
        <f>CEILING(G14*4/12*代币!$B$27,0.01)</f>
        <v>0.38</v>
      </c>
      <c r="H32" s="5">
        <f>CEILING(H14*4/12*代币!$B$27,0.01)</f>
        <v>0.26</v>
      </c>
      <c r="I32" s="5">
        <f>CEILING(I14*4/12*代币!$B$27,0.01)</f>
        <v>7.0000000000000007E-2</v>
      </c>
      <c r="J32" s="5">
        <f>CEILING(J14*4/12*代币!$B$27,0.01)</f>
        <v>0.76</v>
      </c>
      <c r="K32" s="5">
        <f>CEILING(K14*4/12*代币!$B$27,0.01)</f>
        <v>0.26</v>
      </c>
      <c r="L32" s="5">
        <f>CEILING(L14*4/12*代币!$B$27,0.01)</f>
        <v>0</v>
      </c>
    </row>
    <row r="33" spans="1:12" x14ac:dyDescent="0.2">
      <c r="A33" s="2">
        <v>13</v>
      </c>
      <c r="B33" s="5">
        <f>CEILING(B15*4/12*代币!$B$27,0.01)</f>
        <v>7.45</v>
      </c>
      <c r="C33" s="5">
        <f>CEILING(C15*4/12*代币!$B$27,0.01)</f>
        <v>0</v>
      </c>
      <c r="D33" s="5">
        <f>CEILING(D15*4/12*代币!$B$27,0.01)</f>
        <v>0.38</v>
      </c>
      <c r="E33" s="5">
        <f>CEILING(E15*4/12*代币!$B$27,0.01)</f>
        <v>1.9000000000000001</v>
      </c>
      <c r="F33" s="5">
        <f>CEILING(F15*4/12*代币!$B$27,0.01)</f>
        <v>0.38</v>
      </c>
      <c r="G33" s="5">
        <f>CEILING(G15*4/12*代币!$B$27,0.01)</f>
        <v>0.38</v>
      </c>
      <c r="H33" s="5">
        <f>CEILING(H15*4/12*代币!$B$27,0.01)</f>
        <v>0.26</v>
      </c>
      <c r="I33" s="5">
        <f>CEILING(I15*4/12*代币!$B$27,0.01)</f>
        <v>7.0000000000000007E-2</v>
      </c>
      <c r="J33" s="5">
        <f>CEILING(J15*4/12*代币!$B$27,0.01)</f>
        <v>0.76</v>
      </c>
      <c r="K33" s="5">
        <f>CEILING(K15*4/12*代币!$B$27,0.01)</f>
        <v>0.26</v>
      </c>
      <c r="L33" s="5">
        <f>CEILING(L15*4/12*代币!$B$27,0.01)</f>
        <v>0</v>
      </c>
    </row>
    <row r="34" spans="1:12" x14ac:dyDescent="0.2">
      <c r="A34" s="2">
        <v>14</v>
      </c>
      <c r="B34" s="5">
        <f>CEILING(B16*4/12*代币!$B$27,0.01)</f>
        <v>7.45</v>
      </c>
      <c r="C34" s="5">
        <f>CEILING(C16*4/12*代币!$B$27,0.01)</f>
        <v>0</v>
      </c>
      <c r="D34" s="5">
        <f>CEILING(D16*4/12*代币!$B$27,0.01)</f>
        <v>0.38</v>
      </c>
      <c r="E34" s="5">
        <f>CEILING(E16*4/12*代币!$B$27,0.01)</f>
        <v>1.9000000000000001</v>
      </c>
      <c r="F34" s="5">
        <f>CEILING(F16*4/12*代币!$B$27,0.01)</f>
        <v>0.38</v>
      </c>
      <c r="G34" s="5">
        <f>CEILING(G16*4/12*代币!$B$27,0.01)</f>
        <v>0.38</v>
      </c>
      <c r="H34" s="5">
        <f>CEILING(H16*4/12*代币!$B$27,0.01)</f>
        <v>0.26</v>
      </c>
      <c r="I34" s="5">
        <f>CEILING(I16*4/12*代币!$B$27,0.01)</f>
        <v>7.0000000000000007E-2</v>
      </c>
      <c r="J34" s="5">
        <f>CEILING(J16*4/12*代币!$B$27,0.01)</f>
        <v>0.76</v>
      </c>
      <c r="K34" s="5">
        <f>CEILING(K16*4/12*代币!$B$27,0.01)</f>
        <v>0.26</v>
      </c>
      <c r="L34" s="5">
        <f>CEILING(L16*4/12*代币!$B$27,0.01)</f>
        <v>0</v>
      </c>
    </row>
    <row r="35" spans="1:12" x14ac:dyDescent="0.2">
      <c r="A35" s="2">
        <v>15</v>
      </c>
      <c r="B35" s="5">
        <f>CEILING(B17*4/12*代币!$B$27,0.01)</f>
        <v>7.45</v>
      </c>
      <c r="C35" s="5">
        <f>CEILING(C17*4/12*代币!$B$27,0.01)</f>
        <v>0</v>
      </c>
      <c r="D35" s="5">
        <f>CEILING(D17*4/12*代币!$B$27,0.01)</f>
        <v>0.38</v>
      </c>
      <c r="E35" s="5">
        <f>CEILING(E17*4/12*代币!$B$27,0.01)</f>
        <v>1.9000000000000001</v>
      </c>
      <c r="F35" s="5">
        <f>CEILING(F17*4/12*代币!$B$27,0.01)</f>
        <v>0.38</v>
      </c>
      <c r="G35" s="5">
        <f>CEILING(G17*4/12*代币!$B$27,0.01)</f>
        <v>0.38</v>
      </c>
      <c r="H35" s="5">
        <f>CEILING(H17*4/12*代币!$B$27,0.01)</f>
        <v>0.26</v>
      </c>
      <c r="I35" s="5">
        <f>CEILING(I17*4/12*代币!$B$27,0.01)</f>
        <v>7.0000000000000007E-2</v>
      </c>
      <c r="J35" s="5">
        <f>CEILING(J17*4/12*代币!$B$27,0.01)</f>
        <v>0.76</v>
      </c>
      <c r="K35" s="5">
        <f>CEILING(K17*4/12*代币!$B$27,0.01)</f>
        <v>0.26</v>
      </c>
      <c r="L35" s="5">
        <f>CEILING(L17*4/12*代币!$B$27,0.01)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D656-2980-4504-99CC-FD22E8172397}">
  <sheetPr codeName="Sheet3"/>
  <dimension ref="A2:G50"/>
  <sheetViews>
    <sheetView workbookViewId="0">
      <selection activeCell="K15" sqref="K15"/>
    </sheetView>
  </sheetViews>
  <sheetFormatPr defaultRowHeight="14.25" x14ac:dyDescent="0.2"/>
  <cols>
    <col min="1" max="6" width="9" style="1"/>
  </cols>
  <sheetData>
    <row r="2" spans="1:7" x14ac:dyDescent="0.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</row>
    <row r="3" spans="1:7" x14ac:dyDescent="0.2">
      <c r="A3" s="2" t="s">
        <v>47</v>
      </c>
      <c r="B3" s="2">
        <v>2</v>
      </c>
      <c r="C3" s="2">
        <v>0</v>
      </c>
      <c r="D3" s="2">
        <v>1</v>
      </c>
      <c r="E3" s="2">
        <v>0</v>
      </c>
      <c r="F3" s="2">
        <v>1</v>
      </c>
    </row>
    <row r="4" spans="1:7" x14ac:dyDescent="0.2">
      <c r="A4" s="2" t="s">
        <v>48</v>
      </c>
      <c r="B4" s="2">
        <v>3</v>
      </c>
      <c r="C4" s="2">
        <v>0</v>
      </c>
      <c r="D4" s="2">
        <v>0</v>
      </c>
      <c r="E4" s="2" t="s">
        <v>49</v>
      </c>
      <c r="F4" s="2">
        <v>2</v>
      </c>
    </row>
    <row r="5" spans="1:7" x14ac:dyDescent="0.2">
      <c r="A5" s="2" t="s">
        <v>50</v>
      </c>
      <c r="B5" s="2">
        <v>3</v>
      </c>
      <c r="C5" s="2">
        <v>0</v>
      </c>
      <c r="D5" s="2">
        <v>1</v>
      </c>
      <c r="E5" s="2" t="s">
        <v>49</v>
      </c>
      <c r="F5" s="2" t="s">
        <v>51</v>
      </c>
    </row>
    <row r="6" spans="1:7" x14ac:dyDescent="0.2">
      <c r="A6" s="2" t="s">
        <v>52</v>
      </c>
      <c r="B6" s="2">
        <v>2</v>
      </c>
      <c r="C6" s="2">
        <v>0</v>
      </c>
      <c r="D6" s="2">
        <v>1</v>
      </c>
      <c r="E6" s="2">
        <v>0</v>
      </c>
      <c r="F6" s="2" t="s">
        <v>51</v>
      </c>
    </row>
    <row r="7" spans="1:7" x14ac:dyDescent="0.2">
      <c r="A7" s="2" t="s">
        <v>53</v>
      </c>
      <c r="B7" s="2">
        <v>3</v>
      </c>
      <c r="C7" s="2">
        <v>0</v>
      </c>
      <c r="D7" s="2">
        <v>0</v>
      </c>
      <c r="E7" s="2">
        <v>0</v>
      </c>
      <c r="F7" s="2" t="s">
        <v>51</v>
      </c>
    </row>
    <row r="8" spans="1:7" x14ac:dyDescent="0.2">
      <c r="A8" s="2" t="s">
        <v>54</v>
      </c>
      <c r="B8" s="2">
        <v>3</v>
      </c>
      <c r="C8" s="2">
        <v>0</v>
      </c>
      <c r="D8" s="2">
        <v>1</v>
      </c>
      <c r="E8" s="2" t="s">
        <v>49</v>
      </c>
      <c r="F8" s="2" t="s">
        <v>51</v>
      </c>
    </row>
    <row r="9" spans="1:7" x14ac:dyDescent="0.2">
      <c r="A9" s="2" t="s">
        <v>55</v>
      </c>
      <c r="B9" s="2">
        <v>3</v>
      </c>
      <c r="C9" s="2">
        <v>0</v>
      </c>
      <c r="D9" s="2">
        <v>1</v>
      </c>
      <c r="E9" s="2" t="s">
        <v>56</v>
      </c>
      <c r="F9" s="2" t="s">
        <v>51</v>
      </c>
    </row>
    <row r="10" spans="1:7" x14ac:dyDescent="0.2">
      <c r="A10" s="2" t="s">
        <v>57</v>
      </c>
      <c r="B10" s="2">
        <v>3</v>
      </c>
      <c r="C10" s="2" t="s">
        <v>49</v>
      </c>
      <c r="D10" s="2">
        <v>1</v>
      </c>
      <c r="E10" s="2">
        <v>0</v>
      </c>
      <c r="F10" s="2" t="s">
        <v>51</v>
      </c>
    </row>
    <row r="11" spans="1:7" x14ac:dyDescent="0.2">
      <c r="A11" s="2" t="s">
        <v>58</v>
      </c>
      <c r="B11" s="2">
        <v>3</v>
      </c>
      <c r="C11" s="2">
        <v>1</v>
      </c>
      <c r="D11" s="2">
        <v>1</v>
      </c>
      <c r="E11" s="2" t="s">
        <v>49</v>
      </c>
      <c r="F11" s="2">
        <v>2</v>
      </c>
    </row>
    <row r="12" spans="1:7" x14ac:dyDescent="0.2">
      <c r="A12" s="2" t="s">
        <v>59</v>
      </c>
      <c r="B12" s="2">
        <v>3</v>
      </c>
      <c r="C12" s="2">
        <v>1</v>
      </c>
      <c r="D12" s="2">
        <v>1</v>
      </c>
      <c r="E12" s="2">
        <v>0</v>
      </c>
      <c r="F12" s="2">
        <v>2</v>
      </c>
    </row>
    <row r="13" spans="1:7" x14ac:dyDescent="0.2">
      <c r="A13" s="2" t="s">
        <v>60</v>
      </c>
      <c r="B13" s="2">
        <v>3</v>
      </c>
      <c r="C13" s="2">
        <v>1</v>
      </c>
      <c r="D13" s="2">
        <v>1</v>
      </c>
      <c r="E13" s="2" t="s">
        <v>56</v>
      </c>
      <c r="F13" s="2">
        <v>2</v>
      </c>
    </row>
    <row r="14" spans="1:7" x14ac:dyDescent="0.2">
      <c r="A14" s="2" t="s">
        <v>61</v>
      </c>
      <c r="B14" s="2">
        <v>4</v>
      </c>
      <c r="C14" s="2">
        <v>1</v>
      </c>
      <c r="D14" s="2">
        <v>0</v>
      </c>
      <c r="E14" s="2">
        <v>0</v>
      </c>
      <c r="F14" s="2">
        <v>2</v>
      </c>
    </row>
    <row r="15" spans="1:7" x14ac:dyDescent="0.2">
      <c r="A15" s="2" t="s">
        <v>62</v>
      </c>
      <c r="B15" s="2">
        <v>6</v>
      </c>
      <c r="C15" s="2">
        <v>0</v>
      </c>
      <c r="D15" s="2">
        <v>1</v>
      </c>
      <c r="E15" s="2">
        <v>0</v>
      </c>
      <c r="F15" s="2">
        <v>4</v>
      </c>
    </row>
    <row r="16" spans="1:7" x14ac:dyDescent="0.2">
      <c r="A16" s="2" t="s">
        <v>63</v>
      </c>
      <c r="B16" s="2">
        <v>3</v>
      </c>
      <c r="C16" s="2">
        <v>1</v>
      </c>
      <c r="D16" s="2">
        <v>1</v>
      </c>
      <c r="E16" s="2">
        <v>0</v>
      </c>
      <c r="F16" s="2">
        <v>2</v>
      </c>
    </row>
    <row r="17" spans="1:6" x14ac:dyDescent="0.2">
      <c r="A17" s="2" t="s">
        <v>64</v>
      </c>
      <c r="B17" s="2">
        <v>3</v>
      </c>
      <c r="C17" s="2">
        <v>1</v>
      </c>
      <c r="D17" s="2">
        <v>1</v>
      </c>
      <c r="E17" s="2" t="s">
        <v>56</v>
      </c>
      <c r="F17" s="2">
        <v>2</v>
      </c>
    </row>
    <row r="18" spans="1:6" x14ac:dyDescent="0.2">
      <c r="A18" s="2" t="s">
        <v>65</v>
      </c>
      <c r="B18" s="2">
        <v>2</v>
      </c>
      <c r="C18" s="2">
        <v>1</v>
      </c>
      <c r="D18" s="2">
        <v>1</v>
      </c>
      <c r="E18" s="2">
        <v>0</v>
      </c>
      <c r="F18" s="2">
        <v>2</v>
      </c>
    </row>
    <row r="19" spans="1:6" x14ac:dyDescent="0.2">
      <c r="A19" s="2" t="s">
        <v>66</v>
      </c>
      <c r="B19" s="2">
        <v>3</v>
      </c>
      <c r="C19" s="2">
        <v>1</v>
      </c>
      <c r="D19" s="2">
        <v>1</v>
      </c>
      <c r="E19" s="2">
        <v>0</v>
      </c>
      <c r="F19" s="2">
        <v>2</v>
      </c>
    </row>
    <row r="20" spans="1:6" x14ac:dyDescent="0.2">
      <c r="A20" s="2" t="s">
        <v>67</v>
      </c>
      <c r="B20" s="2">
        <v>3</v>
      </c>
      <c r="C20" s="2">
        <v>1</v>
      </c>
      <c r="D20" s="2">
        <v>1</v>
      </c>
      <c r="E20" s="2">
        <v>0</v>
      </c>
      <c r="F20" s="2">
        <v>2</v>
      </c>
    </row>
    <row r="21" spans="1:6" x14ac:dyDescent="0.2">
      <c r="A21" s="2" t="s">
        <v>68</v>
      </c>
      <c r="B21" s="2">
        <v>4</v>
      </c>
      <c r="C21" s="2">
        <v>1</v>
      </c>
      <c r="D21" s="2">
        <v>1</v>
      </c>
      <c r="E21" s="2">
        <v>0</v>
      </c>
      <c r="F21" s="2">
        <v>2</v>
      </c>
    </row>
    <row r="22" spans="1:6" x14ac:dyDescent="0.2">
      <c r="A22" s="2" t="s">
        <v>69</v>
      </c>
      <c r="B22" s="2">
        <v>3</v>
      </c>
      <c r="C22" s="2">
        <v>1</v>
      </c>
      <c r="D22" s="2">
        <v>1</v>
      </c>
      <c r="E22" s="2" t="s">
        <v>56</v>
      </c>
      <c r="F22" s="2">
        <v>2</v>
      </c>
    </row>
    <row r="23" spans="1:6" x14ac:dyDescent="0.2">
      <c r="A23" s="2" t="s">
        <v>70</v>
      </c>
      <c r="B23" s="2">
        <v>3</v>
      </c>
      <c r="C23" s="2">
        <v>1</v>
      </c>
      <c r="D23" s="2">
        <v>1</v>
      </c>
      <c r="E23" s="2" t="s">
        <v>56</v>
      </c>
      <c r="F23" s="2">
        <v>2</v>
      </c>
    </row>
    <row r="24" spans="1:6" x14ac:dyDescent="0.2">
      <c r="A24" s="2" t="s">
        <v>71</v>
      </c>
      <c r="B24" s="2">
        <v>3</v>
      </c>
      <c r="C24" s="2">
        <v>1</v>
      </c>
      <c r="D24" s="2">
        <v>1</v>
      </c>
      <c r="E24" s="2">
        <v>0</v>
      </c>
      <c r="F24" s="2">
        <v>2</v>
      </c>
    </row>
    <row r="25" spans="1:6" x14ac:dyDescent="0.2">
      <c r="A25" s="2" t="s">
        <v>72</v>
      </c>
      <c r="B25" s="2">
        <v>3</v>
      </c>
      <c r="C25" s="2">
        <v>1</v>
      </c>
      <c r="D25" s="2">
        <v>1</v>
      </c>
      <c r="E25" s="2" t="s">
        <v>56</v>
      </c>
      <c r="F25" s="2">
        <v>3</v>
      </c>
    </row>
    <row r="26" spans="1:6" x14ac:dyDescent="0.2">
      <c r="A26" s="2" t="s">
        <v>73</v>
      </c>
      <c r="B26" s="2">
        <v>3</v>
      </c>
      <c r="C26" s="2">
        <v>1</v>
      </c>
      <c r="D26" s="2">
        <v>1</v>
      </c>
      <c r="E26" s="2">
        <v>0</v>
      </c>
      <c r="F26" s="2">
        <v>2</v>
      </c>
    </row>
    <row r="27" spans="1:6" x14ac:dyDescent="0.2">
      <c r="A27" s="2" t="s">
        <v>74</v>
      </c>
      <c r="B27" s="2">
        <v>4</v>
      </c>
      <c r="C27" s="2">
        <v>1</v>
      </c>
      <c r="D27" s="2">
        <v>1</v>
      </c>
      <c r="E27" s="2">
        <v>0</v>
      </c>
      <c r="F27" s="2">
        <v>3</v>
      </c>
    </row>
    <row r="28" spans="1:6" x14ac:dyDescent="0.2">
      <c r="A28" s="2" t="s">
        <v>75</v>
      </c>
      <c r="B28" s="2">
        <v>4</v>
      </c>
      <c r="C28" s="2">
        <v>1</v>
      </c>
      <c r="D28" s="2">
        <v>1</v>
      </c>
      <c r="E28" s="2">
        <v>0</v>
      </c>
      <c r="F28" s="2">
        <v>2</v>
      </c>
    </row>
    <row r="29" spans="1:6" x14ac:dyDescent="0.2">
      <c r="A29" s="2" t="s">
        <v>76</v>
      </c>
      <c r="B29" s="2">
        <v>4</v>
      </c>
      <c r="C29" s="2">
        <v>1</v>
      </c>
      <c r="D29" s="2">
        <v>1</v>
      </c>
      <c r="E29" s="2">
        <v>0</v>
      </c>
      <c r="F29" s="2">
        <v>2</v>
      </c>
    </row>
    <row r="30" spans="1:6" x14ac:dyDescent="0.2">
      <c r="A30" s="2" t="s">
        <v>77</v>
      </c>
      <c r="B30" s="2">
        <v>4</v>
      </c>
      <c r="C30" s="2">
        <v>1</v>
      </c>
      <c r="D30" s="2">
        <v>1</v>
      </c>
      <c r="E30" s="2" t="s">
        <v>56</v>
      </c>
      <c r="F30" s="2">
        <v>2</v>
      </c>
    </row>
    <row r="31" spans="1:6" x14ac:dyDescent="0.2">
      <c r="A31" s="2" t="s">
        <v>78</v>
      </c>
      <c r="B31" s="2">
        <v>4</v>
      </c>
      <c r="C31" s="2">
        <v>1</v>
      </c>
      <c r="D31" s="2">
        <v>1</v>
      </c>
      <c r="E31" s="2">
        <v>0</v>
      </c>
      <c r="F31" s="2">
        <v>2</v>
      </c>
    </row>
    <row r="32" spans="1:6" x14ac:dyDescent="0.2">
      <c r="A32" s="2" t="s">
        <v>79</v>
      </c>
      <c r="B32" s="2">
        <v>3</v>
      </c>
      <c r="C32" s="2">
        <v>1</v>
      </c>
      <c r="D32" s="2">
        <v>0</v>
      </c>
      <c r="E32" s="2">
        <v>0</v>
      </c>
      <c r="F32" s="2">
        <v>2</v>
      </c>
    </row>
    <row r="33" spans="1:6" x14ac:dyDescent="0.2">
      <c r="A33" s="2" t="s">
        <v>80</v>
      </c>
      <c r="B33" s="2">
        <v>4</v>
      </c>
      <c r="C33" s="2">
        <v>1</v>
      </c>
      <c r="D33" s="2">
        <v>1</v>
      </c>
      <c r="E33" s="2">
        <v>0</v>
      </c>
      <c r="F33" s="2">
        <v>2</v>
      </c>
    </row>
    <row r="34" spans="1:6" x14ac:dyDescent="0.2">
      <c r="A34" s="2" t="s">
        <v>81</v>
      </c>
      <c r="B34" s="2">
        <v>4</v>
      </c>
      <c r="C34" s="2">
        <v>1</v>
      </c>
      <c r="D34" s="2">
        <v>1</v>
      </c>
      <c r="E34" s="2">
        <v>0</v>
      </c>
      <c r="F34" s="2">
        <v>4</v>
      </c>
    </row>
    <row r="35" spans="1:6" x14ac:dyDescent="0.2">
      <c r="A35" s="2" t="s">
        <v>82</v>
      </c>
      <c r="B35" s="2">
        <v>5</v>
      </c>
      <c r="C35" s="2">
        <v>1</v>
      </c>
      <c r="D35" s="2">
        <v>1</v>
      </c>
      <c r="E35" s="2">
        <v>0</v>
      </c>
      <c r="F35" s="2">
        <v>2</v>
      </c>
    </row>
    <row r="36" spans="1:6" x14ac:dyDescent="0.2">
      <c r="A36" s="2" t="s">
        <v>83</v>
      </c>
      <c r="B36" s="2">
        <v>5</v>
      </c>
      <c r="C36" s="2">
        <v>1</v>
      </c>
      <c r="D36" s="2">
        <v>0</v>
      </c>
      <c r="E36" s="2">
        <v>0</v>
      </c>
      <c r="F36" s="2">
        <v>2</v>
      </c>
    </row>
    <row r="37" spans="1:6" x14ac:dyDescent="0.2">
      <c r="A37" s="2" t="s">
        <v>84</v>
      </c>
      <c r="B37" s="2">
        <v>5</v>
      </c>
      <c r="C37" s="2">
        <v>1</v>
      </c>
      <c r="D37" s="2">
        <v>1</v>
      </c>
      <c r="E37" s="2" t="s">
        <v>56</v>
      </c>
      <c r="F37" s="2">
        <v>2</v>
      </c>
    </row>
    <row r="38" spans="1:6" x14ac:dyDescent="0.2">
      <c r="A38" s="2" t="s">
        <v>85</v>
      </c>
      <c r="B38" s="2">
        <v>5</v>
      </c>
      <c r="C38" s="2">
        <v>1</v>
      </c>
      <c r="D38" s="2">
        <v>1</v>
      </c>
      <c r="E38" s="2" t="s">
        <v>56</v>
      </c>
      <c r="F38" s="2">
        <v>2</v>
      </c>
    </row>
    <row r="39" spans="1:6" x14ac:dyDescent="0.2">
      <c r="A39" s="2" t="s">
        <v>86</v>
      </c>
      <c r="B39" s="2">
        <v>5</v>
      </c>
      <c r="C39" s="2">
        <v>1</v>
      </c>
      <c r="D39" s="2">
        <v>1</v>
      </c>
      <c r="E39" s="2" t="s">
        <v>56</v>
      </c>
      <c r="F39" s="2">
        <v>2</v>
      </c>
    </row>
    <row r="40" spans="1:6" x14ac:dyDescent="0.2">
      <c r="A40" s="2" t="s">
        <v>87</v>
      </c>
      <c r="B40" s="2">
        <v>4</v>
      </c>
      <c r="C40" s="2">
        <v>1</v>
      </c>
      <c r="D40" s="2">
        <v>1</v>
      </c>
      <c r="E40" s="2">
        <v>0</v>
      </c>
      <c r="F40" s="2">
        <v>4</v>
      </c>
    </row>
    <row r="41" spans="1:6" x14ac:dyDescent="0.2">
      <c r="A41" s="2" t="s">
        <v>88</v>
      </c>
      <c r="B41" s="2">
        <v>4</v>
      </c>
      <c r="C41" s="2">
        <v>1</v>
      </c>
      <c r="D41" s="2">
        <v>1</v>
      </c>
      <c r="E41" s="2">
        <v>0</v>
      </c>
      <c r="F41" s="2">
        <v>2</v>
      </c>
    </row>
    <row r="42" spans="1:6" x14ac:dyDescent="0.2">
      <c r="A42" s="2" t="s">
        <v>89</v>
      </c>
      <c r="B42" s="2">
        <v>5</v>
      </c>
      <c r="C42" s="2">
        <v>1</v>
      </c>
      <c r="D42" s="2">
        <v>1</v>
      </c>
      <c r="E42" s="2">
        <v>0</v>
      </c>
      <c r="F42" s="2">
        <v>2</v>
      </c>
    </row>
    <row r="43" spans="1:6" x14ac:dyDescent="0.2">
      <c r="A43" s="2" t="s">
        <v>90</v>
      </c>
      <c r="B43" s="2">
        <v>5</v>
      </c>
      <c r="C43" s="2">
        <v>1</v>
      </c>
      <c r="D43" s="2">
        <v>1</v>
      </c>
      <c r="E43" s="2">
        <v>0</v>
      </c>
      <c r="F43" s="2">
        <v>2</v>
      </c>
    </row>
    <row r="44" spans="1:6" x14ac:dyDescent="0.2">
      <c r="A44" s="2" t="s">
        <v>91</v>
      </c>
      <c r="B44" s="2">
        <v>4</v>
      </c>
      <c r="C44" s="2">
        <v>1</v>
      </c>
      <c r="D44" s="2">
        <v>0</v>
      </c>
      <c r="E44" s="2" t="s">
        <v>56</v>
      </c>
      <c r="F44" s="2">
        <v>2</v>
      </c>
    </row>
    <row r="45" spans="1:6" x14ac:dyDescent="0.2">
      <c r="A45" s="2" t="s">
        <v>92</v>
      </c>
      <c r="B45" s="2">
        <v>5</v>
      </c>
      <c r="C45" s="2">
        <v>1</v>
      </c>
      <c r="D45" s="2">
        <v>1</v>
      </c>
      <c r="E45" s="2">
        <v>0</v>
      </c>
      <c r="F45" s="2">
        <v>4</v>
      </c>
    </row>
    <row r="46" spans="1:6" x14ac:dyDescent="0.2">
      <c r="A46" s="2" t="s">
        <v>93</v>
      </c>
      <c r="B46" s="2">
        <v>5</v>
      </c>
      <c r="C46" s="2">
        <v>1</v>
      </c>
      <c r="D46" s="2">
        <v>0</v>
      </c>
      <c r="E46" s="2">
        <v>0</v>
      </c>
      <c r="F46" s="2">
        <v>2</v>
      </c>
    </row>
    <row r="47" spans="1:6" x14ac:dyDescent="0.2">
      <c r="A47" s="2" t="s">
        <v>94</v>
      </c>
      <c r="B47" s="2">
        <v>5</v>
      </c>
      <c r="C47" s="2">
        <v>1</v>
      </c>
      <c r="D47" s="2">
        <v>1</v>
      </c>
      <c r="E47" s="2">
        <v>0</v>
      </c>
      <c r="F47" s="2">
        <v>2</v>
      </c>
    </row>
    <row r="48" spans="1:6" x14ac:dyDescent="0.2">
      <c r="A48" s="2" t="s">
        <v>95</v>
      </c>
      <c r="B48" s="2">
        <v>4</v>
      </c>
      <c r="C48" s="2">
        <v>1</v>
      </c>
      <c r="D48" s="2">
        <v>0</v>
      </c>
      <c r="E48" s="2">
        <v>0</v>
      </c>
      <c r="F48" s="2">
        <v>2</v>
      </c>
    </row>
    <row r="49" spans="1:6" x14ac:dyDescent="0.2">
      <c r="A49" s="2" t="s">
        <v>96</v>
      </c>
      <c r="B49" s="2">
        <v>4</v>
      </c>
      <c r="C49" s="2">
        <v>1</v>
      </c>
      <c r="D49" s="2">
        <v>1</v>
      </c>
      <c r="E49" s="2">
        <v>0</v>
      </c>
      <c r="F49" s="2">
        <v>2</v>
      </c>
    </row>
    <row r="50" spans="1:6" x14ac:dyDescent="0.2">
      <c r="A50" s="2" t="s">
        <v>97</v>
      </c>
      <c r="B50" s="2">
        <v>5</v>
      </c>
      <c r="C50" s="2">
        <v>1</v>
      </c>
      <c r="D50" s="2">
        <v>1</v>
      </c>
      <c r="E50" s="2" t="s">
        <v>56</v>
      </c>
      <c r="F50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代币</vt:lpstr>
      <vt:lpstr>随机副本</vt:lpstr>
      <vt:lpstr>主线副本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sky</cp:lastModifiedBy>
  <dcterms:created xsi:type="dcterms:W3CDTF">2015-06-05T18:19:34Z</dcterms:created>
  <dcterms:modified xsi:type="dcterms:W3CDTF">2019-08-20T06:14:16Z</dcterms:modified>
</cp:coreProperties>
</file>