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_SSD/WORK/teaching 2025/TB1/"/>
    </mc:Choice>
  </mc:AlternateContent>
  <xr:revisionPtr revIDLastSave="0" documentId="13_ncr:1_{80AF64F3-C4A6-D841-B5D4-47D75F62C704}" xr6:coauthVersionLast="47" xr6:coauthVersionMax="47" xr10:uidLastSave="{00000000-0000-0000-0000-000000000000}"/>
  <bookViews>
    <workbookView xWindow="53080" yWindow="6100" windowWidth="28060" windowHeight="16400" activeTab="3" xr2:uid="{E0F2D099-F1A7-477B-A60E-DF530F9CB2C9}"/>
  </bookViews>
  <sheets>
    <sheet name="Linear regression analysis" sheetId="12" r:id="rId1"/>
    <sheet name="Regression analysis" sheetId="8" r:id="rId2"/>
    <sheet name="Regression graph" sheetId="4" r:id="rId3"/>
    <sheet name="Regression formulas" sheetId="11" r:id="rId4"/>
  </sheets>
  <externalReferences>
    <externalReference r:id="rId5"/>
  </externalReferences>
  <definedNames>
    <definedName name="_xlnm._FilterDatabase" localSheetId="3" hidden="1">'Regression formulas'!$A$49:$D$73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0" i="11" l="1"/>
  <c r="E51" i="11" a="1"/>
  <c r="F51" i="11" s="1"/>
  <c r="E54" i="11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" i="11"/>
  <c r="E9" i="11"/>
  <c r="E6" i="11"/>
  <c r="E51" i="11" l="1"/>
  <c r="E57" i="11" s="1"/>
  <c r="E12" i="11"/>
  <c r="E3" i="11" a="1"/>
  <c r="E3" i="11" s="1"/>
  <c r="D51" i="11" l="1"/>
  <c r="D66" i="11"/>
  <c r="D61" i="11"/>
  <c r="D54" i="11"/>
  <c r="D67" i="11"/>
  <c r="D64" i="11"/>
  <c r="D55" i="11"/>
  <c r="D70" i="11"/>
  <c r="D62" i="11"/>
  <c r="D50" i="11"/>
  <c r="D69" i="11"/>
  <c r="D57" i="11"/>
  <c r="D59" i="11"/>
  <c r="D56" i="11"/>
  <c r="D58" i="11"/>
  <c r="D73" i="11"/>
  <c r="D71" i="11"/>
  <c r="D63" i="11"/>
  <c r="D68" i="11"/>
  <c r="D60" i="11"/>
  <c r="D65" i="11"/>
  <c r="D72" i="11"/>
  <c r="D52" i="11"/>
  <c r="D53" i="11"/>
  <c r="F3" i="11"/>
</calcChain>
</file>

<file path=xl/sharedStrings.xml><?xml version="1.0" encoding="utf-8"?>
<sst xmlns="http://schemas.openxmlformats.org/spreadsheetml/2006/main" count="175" uniqueCount="68">
  <si>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</si>
  <si>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</si>
  <si>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</si>
  <si>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</si>
  <si>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</si>
  <si>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</si>
  <si>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</si>
  <si>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</si>
  <si>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</si>
  <si>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</si>
  <si>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</si>
  <si>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</si>
  <si>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</si>
  <si>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Rainfall (mm)</t>
  </si>
  <si>
    <t>Umbrellas sold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</si>
  <si>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</si>
  <si>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</si>
  <si>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</si>
  <si>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</si>
  <si>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</si>
  <si>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</si>
  <si>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</si>
  <si>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</si>
  <si>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</si>
  <si>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</si>
  <si>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</si>
  <si>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</si>
  <si>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</si>
  <si>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</si>
  <si>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</si>
  <si>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</si>
  <si>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</si>
  <si>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</si>
  <si>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</si>
  <si>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</si>
  <si>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</si>
  <si>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</si>
  <si>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</si>
  <si>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</si>
  <si>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</si>
  <si>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</si>
  <si>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</si>
  <si>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 xml:space="preserve"> </t>
  </si>
  <si>
    <t>Rainfall</t>
  </si>
  <si>
    <t>Predicted Umbrellas sold</t>
  </si>
  <si>
    <t>Regression formula</t>
  </si>
  <si>
    <t xml:space="preserve">Correlation coefficient </t>
  </si>
  <si>
    <t xml:space="preserve"> y = bx + a</t>
  </si>
  <si>
    <t xml:space="preserve">a (Y-intercept) </t>
  </si>
  <si>
    <t>b (slope of a regression line)</t>
  </si>
  <si>
    <t>Author</t>
  </si>
  <si>
    <t>Last update</t>
  </si>
  <si>
    <t>Tutorial URL</t>
  </si>
  <si>
    <t>Sample Workbook to Linear Regression Analysis in Excel</t>
  </si>
  <si>
    <t>Ablebits.com</t>
  </si>
  <si>
    <t>Linear regression analysis in Excel</t>
  </si>
  <si>
    <t>Examples:</t>
  </si>
  <si>
    <t xml:space="preserve">• </t>
  </si>
  <si>
    <t>Regression analysis with Analysis ToolPak</t>
  </si>
  <si>
    <t>Regression graph</t>
  </si>
  <si>
    <t>Regression formulas</t>
  </si>
  <si>
    <t>The workbook shows different techniques to perform linear regression analysis in Excel.</t>
  </si>
  <si>
    <t>X = Rainfall (mm)</t>
  </si>
  <si>
    <t>Y = Umbrellas sold</t>
  </si>
  <si>
    <t>Y hat</t>
  </si>
  <si>
    <t>beta</t>
  </si>
  <si>
    <t>alpha</t>
  </si>
  <si>
    <t>Experiment yourself. How does the line changes when you manually set the intercpt and slope? What if some observation 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</si>
</sst>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7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27"/>
      <color theme="1" tint="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b/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0" xfId="3" applyFill="1"/>
    <xf numFmtId="0" fontId="2" fillId="3" borderId="0" xfId="3" applyFill="1" applyAlignment="1">
      <alignment horizontal="left"/>
    </xf>
    <xf numFmtId="0" fontId="8" fillId="3" borderId="0" xfId="4" applyFont="1" applyFill="1"/>
    <xf numFmtId="164" fontId="2" fillId="3" borderId="0" xfId="3" applyNumberFormat="1" applyFill="1" applyAlignment="1">
      <alignment horizontal="left"/>
    </xf>
    <xf numFmtId="0" fontId="1" fillId="3" borderId="0" xfId="3" applyFont="1" applyFill="1" applyAlignment="1">
      <alignment vertical="top"/>
    </xf>
    <xf numFmtId="0" fontId="2" fillId="3" borderId="0" xfId="3" applyFill="1" applyAlignment="1">
      <alignment vertical="top"/>
    </xf>
    <xf numFmtId="0" fontId="2" fillId="3" borderId="0" xfId="3" applyFill="1" applyAlignment="1">
      <alignment horizontal="right"/>
    </xf>
    <xf numFmtId="0" fontId="2" fillId="0" borderId="0" xfId="3"/>
    <xf numFmtId="0" fontId="2" fillId="3" borderId="0" xfId="3" applyFill="1" applyAlignment="1">
      <alignment vertical="top" wrapText="1"/>
    </xf>
    <xf numFmtId="0" fontId="8" fillId="3" borderId="0" xfId="4" applyFont="1" applyFill="1"/>
    <xf numFmtId="0" fontId="6" fillId="3" borderId="0" xfId="3" applyFont="1" applyFill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0" fillId="4" borderId="0" xfId="0" applyFill="1"/>
    <xf numFmtId="0" fontId="9" fillId="0" borderId="0" xfId="0" applyFont="1" applyAlignment="1">
      <alignment horizontal="center" wrapText="1"/>
    </xf>
  </cellXfs>
  <cellStyles count="5">
    <cellStyle name="Hyperlink" xfId="1" builtinId="8"/>
    <cellStyle name="Hyperlink 2" xfId="2" xr:uid="{001EDE02-0D68-4F86-9D95-D145849101AE}"/>
    <cellStyle name="Hyperlink 3" xfId="4" xr:uid="{5584A9BC-26D5-4747-86FD-C9F0C95B24F8}"/>
    <cellStyle name="Normal" xfId="0" builtinId="0"/>
    <cellStyle name="Normal 3" xfId="3" xr:uid="{941AB275-B1A5-4D7F-8138-DE8ED1141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graph'!$C$1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174586938801104"/>
                  <c:y val="1.058214128460518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graph'!$B$2:$B$25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graph'!$C$2:$C$25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5-4F61-9821-B1A63780F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8392"/>
        <c:axId val="797410032"/>
      </c:scatterChart>
      <c:valAx>
        <c:axId val="797408392"/>
        <c:scaling>
          <c:orientation val="minMax"/>
          <c:max val="18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Rainfall (mm)</a:t>
                </a:r>
              </a:p>
            </c:rich>
          </c:tx>
          <c:layout>
            <c:manualLayout>
              <c:xMode val="edge"/>
              <c:yMode val="edge"/>
              <c:x val="0.44131258621770753"/>
              <c:y val="0.89314240524393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10032"/>
        <c:crosses val="autoZero"/>
        <c:crossBetween val="midCat"/>
      </c:valAx>
      <c:valAx>
        <c:axId val="7974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Umbrellas sold</a:t>
                </a:r>
              </a:p>
            </c:rich>
          </c:tx>
          <c:layout>
            <c:manualLayout>
              <c:xMode val="edge"/>
              <c:yMode val="edge"/>
              <c:x val="1.7364339389431542E-2"/>
              <c:y val="0.34979112598148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0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Linear regression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'Regression formulas'!$C$1</c:f>
              <c:strCache>
                <c:ptCount val="1"/>
                <c:pt idx="0">
                  <c:v>Y = Umbrellas sold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trendline>
            <c:spPr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formulas'!$B$2:$B$25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formulas'!$C$2:$C$25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D83-4B42-9C80-DFCA5A6AF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8392"/>
        <c:axId val="797410032"/>
      </c:scatterChart>
      <c:valAx>
        <c:axId val="797408392"/>
        <c:scaling>
          <c:orientation val="minMax"/>
          <c:max val="18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Rainfall (mm)</a:t>
                </a:r>
              </a:p>
            </c:rich>
          </c:tx>
          <c:layout>
            <c:manualLayout>
              <c:xMode val="edge"/>
              <c:yMode val="edge"/>
              <c:x val="0.44131258621770753"/>
              <c:y val="0.893142405243935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10032"/>
        <c:crosses val="autoZero"/>
        <c:crossBetween val="midCat"/>
      </c:valAx>
      <c:valAx>
        <c:axId val="7974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Umbrellas sold</a:t>
                </a:r>
              </a:p>
            </c:rich>
          </c:tx>
          <c:layout>
            <c:manualLayout>
              <c:xMode val="edge"/>
              <c:yMode val="edge"/>
              <c:x val="1.7364339389431542E-2"/>
              <c:y val="0.3497911259814810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083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Linear regression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'Regression formulas'!$C$1</c:f>
              <c:strCache>
                <c:ptCount val="1"/>
                <c:pt idx="0">
                  <c:v>Y = Umbrellas sold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chemeClr val="accent1"/>
              </a:solidFill>
            </c:spPr>
          </c:marker>
          <c:xVal>
            <c:numRef>
              <c:f>'Regression formulas'!$B$2:$B$25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formulas'!$C$2:$C$25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0-CA49-9F37-DCECD6F5619A}"/>
            </c:ext>
          </c:extLst>
        </c:ser>
        <c:ser>
          <c:idx val="3"/>
          <c:order val="1"/>
          <c:tx>
            <c:strRef>
              <c:f>'Regression formulas'!$D$1</c:f>
              <c:strCache>
                <c:ptCount val="1"/>
                <c:pt idx="0">
                  <c:v>Y hat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</c:spPr>
          </c:marker>
          <c:trendline>
            <c:spPr>
              <a:ln w="635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formulas'!$B$2:$B$25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formulas'!$D$2:$D$25</c:f>
              <c:numCache>
                <c:formatCode>0.0</c:formatCode>
                <c:ptCount val="24"/>
                <c:pt idx="0">
                  <c:v>17.825999237458554</c:v>
                </c:pt>
                <c:pt idx="1">
                  <c:v>22.551013096383308</c:v>
                </c:pt>
                <c:pt idx="2">
                  <c:v>18.366000821335675</c:v>
                </c:pt>
                <c:pt idx="3">
                  <c:v>24.891019959850809</c:v>
                </c:pt>
                <c:pt idx="4">
                  <c:v>40.28106510034857</c:v>
                </c:pt>
                <c:pt idx="5">
                  <c:v>44.511077507385963</c:v>
                </c:pt>
                <c:pt idx="6">
                  <c:v>55.356109316918015</c:v>
                </c:pt>
                <c:pt idx="7">
                  <c:v>43.926075791519089</c:v>
                </c:pt>
                <c:pt idx="8">
                  <c:v>37.941058236881069</c:v>
                </c:pt>
                <c:pt idx="9">
                  <c:v>24.936020091840561</c:v>
                </c:pt>
                <c:pt idx="10">
                  <c:v>19.71600478102846</c:v>
                </c:pt>
                <c:pt idx="11">
                  <c:v>25.746022467656232</c:v>
                </c:pt>
                <c:pt idx="12">
                  <c:v>20.076005836946536</c:v>
                </c:pt>
                <c:pt idx="13">
                  <c:v>24.801019695871283</c:v>
                </c:pt>
                <c:pt idx="14">
                  <c:v>20.616007420823649</c:v>
                </c:pt>
                <c:pt idx="15">
                  <c:v>27.141026559338783</c:v>
                </c:pt>
                <c:pt idx="16">
                  <c:v>36.276053353259968</c:v>
                </c:pt>
                <c:pt idx="17">
                  <c:v>46.761084106873945</c:v>
                </c:pt>
                <c:pt idx="18">
                  <c:v>52.926102189470988</c:v>
                </c:pt>
                <c:pt idx="19">
                  <c:v>46.176082391007064</c:v>
                </c:pt>
                <c:pt idx="20">
                  <c:v>40.191064836369037</c:v>
                </c:pt>
                <c:pt idx="21">
                  <c:v>34.026046753771986</c:v>
                </c:pt>
                <c:pt idx="22">
                  <c:v>21.966011380516434</c:v>
                </c:pt>
                <c:pt idx="23">
                  <c:v>27.996029067144207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50-CA49-9F37-DCECD6F56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8392"/>
        <c:axId val="797410032"/>
      </c:scatterChart>
      <c:valAx>
        <c:axId val="797408392"/>
        <c:scaling>
          <c:orientation val="minMax"/>
          <c:max val="18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Rainfall (mm)</a:t>
                </a:r>
              </a:p>
            </c:rich>
          </c:tx>
          <c:layout>
            <c:manualLayout>
              <c:xMode val="edge"/>
              <c:yMode val="edge"/>
              <c:x val="0.44131258621770753"/>
              <c:y val="0.893142405243935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10032"/>
        <c:crosses val="autoZero"/>
        <c:crossBetween val="midCat"/>
      </c:valAx>
      <c:valAx>
        <c:axId val="7974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Umbrellas sold</a:t>
                </a:r>
              </a:p>
            </c:rich>
          </c:tx>
          <c:layout>
            <c:manualLayout>
              <c:xMode val="edge"/>
              <c:yMode val="edge"/>
              <c:x val="1.7364339389431542E-2"/>
              <c:y val="0.3497911259814810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083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Linear regression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'Regression formulas'!$C$49</c:f>
              <c:strCache>
                <c:ptCount val="1"/>
                <c:pt idx="0">
                  <c:v>Y = Umbrellas sold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chemeClr val="accent1"/>
              </a:solidFill>
            </c:spPr>
          </c:marker>
          <c:xVal>
            <c:numRef>
              <c:f>'Regression formulas'!$B$50:$B$73</c:f>
              <c:numCache>
                <c:formatCode>General</c:formatCode>
                <c:ptCount val="24"/>
                <c:pt idx="0">
                  <c:v>87</c:v>
                </c:pt>
                <c:pt idx="1">
                  <c:v>88.2</c:v>
                </c:pt>
                <c:pt idx="2">
                  <c:v>82</c:v>
                </c:pt>
                <c:pt idx="3">
                  <c:v>83.2</c:v>
                </c:pt>
                <c:pt idx="4">
                  <c:v>86.2</c:v>
                </c:pt>
                <c:pt idx="5">
                  <c:v>91.2</c:v>
                </c:pt>
                <c:pt idx="6">
                  <c:v>97.8</c:v>
                </c:pt>
                <c:pt idx="7">
                  <c:v>92.5</c:v>
                </c:pt>
                <c:pt idx="8">
                  <c:v>97.5</c:v>
                </c:pt>
                <c:pt idx="9">
                  <c:v>97.7</c:v>
                </c:pt>
                <c:pt idx="10">
                  <c:v>99.6</c:v>
                </c:pt>
                <c:pt idx="11">
                  <c:v>102.7</c:v>
                </c:pt>
                <c:pt idx="12">
                  <c:v>104.6</c:v>
                </c:pt>
                <c:pt idx="13">
                  <c:v>118</c:v>
                </c:pt>
                <c:pt idx="14">
                  <c:v>126.7</c:v>
                </c:pt>
                <c:pt idx="15">
                  <c:v>131.69999999999999</c:v>
                </c:pt>
                <c:pt idx="16">
                  <c:v>131.9</c:v>
                </c:pt>
                <c:pt idx="17">
                  <c:v>123</c:v>
                </c:pt>
                <c:pt idx="18">
                  <c:v>145</c:v>
                </c:pt>
                <c:pt idx="19">
                  <c:v>140</c:v>
                </c:pt>
                <c:pt idx="20">
                  <c:v>141.30000000000001</c:v>
                </c:pt>
                <c:pt idx="21">
                  <c:v>146.30000000000001</c:v>
                </c:pt>
                <c:pt idx="22">
                  <c:v>160</c:v>
                </c:pt>
                <c:pt idx="23">
                  <c:v>165.4</c:v>
                </c:pt>
              </c:numCache>
            </c:numRef>
          </c:xVal>
          <c:yVal>
            <c:numRef>
              <c:f>'Regression formulas'!$C$50:$C$73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30</c:v>
                </c:pt>
                <c:pt idx="11">
                  <c:v>30</c:v>
                </c:pt>
                <c:pt idx="12">
                  <c:v>32</c:v>
                </c:pt>
                <c:pt idx="13">
                  <c:v>36</c:v>
                </c:pt>
                <c:pt idx="14">
                  <c:v>37</c:v>
                </c:pt>
                <c:pt idx="15">
                  <c:v>39</c:v>
                </c:pt>
                <c:pt idx="16">
                  <c:v>41</c:v>
                </c:pt>
                <c:pt idx="17">
                  <c:v>43</c:v>
                </c:pt>
                <c:pt idx="18">
                  <c:v>44</c:v>
                </c:pt>
                <c:pt idx="19">
                  <c:v>46</c:v>
                </c:pt>
                <c:pt idx="20">
                  <c:v>47</c:v>
                </c:pt>
                <c:pt idx="21">
                  <c:v>49</c:v>
                </c:pt>
                <c:pt idx="22">
                  <c:v>49</c:v>
                </c:pt>
                <c:pt idx="2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D-814E-AC5A-D96F32155C2E}"/>
            </c:ext>
          </c:extLst>
        </c:ser>
        <c:ser>
          <c:idx val="3"/>
          <c:order val="1"/>
          <c:tx>
            <c:strRef>
              <c:f>'Regression formulas'!$D$49</c:f>
              <c:strCache>
                <c:ptCount val="1"/>
                <c:pt idx="0">
                  <c:v>Y hat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</c:spPr>
          </c:marker>
          <c:trendline>
            <c:spPr>
              <a:ln w="635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formulas'!$B$50:$B$73</c:f>
              <c:numCache>
                <c:formatCode>General</c:formatCode>
                <c:ptCount val="24"/>
                <c:pt idx="0">
                  <c:v>87</c:v>
                </c:pt>
                <c:pt idx="1">
                  <c:v>88.2</c:v>
                </c:pt>
                <c:pt idx="2">
                  <c:v>82</c:v>
                </c:pt>
                <c:pt idx="3">
                  <c:v>83.2</c:v>
                </c:pt>
                <c:pt idx="4">
                  <c:v>86.2</c:v>
                </c:pt>
                <c:pt idx="5">
                  <c:v>91.2</c:v>
                </c:pt>
                <c:pt idx="6">
                  <c:v>97.8</c:v>
                </c:pt>
                <c:pt idx="7">
                  <c:v>92.5</c:v>
                </c:pt>
                <c:pt idx="8">
                  <c:v>97.5</c:v>
                </c:pt>
                <c:pt idx="9">
                  <c:v>97.7</c:v>
                </c:pt>
                <c:pt idx="10">
                  <c:v>99.6</c:v>
                </c:pt>
                <c:pt idx="11">
                  <c:v>102.7</c:v>
                </c:pt>
                <c:pt idx="12">
                  <c:v>104.6</c:v>
                </c:pt>
                <c:pt idx="13">
                  <c:v>118</c:v>
                </c:pt>
                <c:pt idx="14">
                  <c:v>126.7</c:v>
                </c:pt>
                <c:pt idx="15">
                  <c:v>131.69999999999999</c:v>
                </c:pt>
                <c:pt idx="16">
                  <c:v>131.9</c:v>
                </c:pt>
                <c:pt idx="17">
                  <c:v>123</c:v>
                </c:pt>
                <c:pt idx="18">
                  <c:v>145</c:v>
                </c:pt>
                <c:pt idx="19">
                  <c:v>140</c:v>
                </c:pt>
                <c:pt idx="20">
                  <c:v>141.30000000000001</c:v>
                </c:pt>
                <c:pt idx="21">
                  <c:v>146.30000000000001</c:v>
                </c:pt>
                <c:pt idx="22">
                  <c:v>160</c:v>
                </c:pt>
                <c:pt idx="23">
                  <c:v>165.4</c:v>
                </c:pt>
              </c:numCache>
            </c:numRef>
          </c:xVal>
          <c:yVal>
            <c:numRef>
              <c:f>'Regression formulas'!$D$50:$D$73</c:f>
              <c:numCache>
                <c:formatCode>0.0</c:formatCode>
                <c:ptCount val="24"/>
                <c:pt idx="0">
                  <c:v>20.076005836946507</c:v>
                </c:pt>
                <c:pt idx="1">
                  <c:v>20.616007420823621</c:v>
                </c:pt>
                <c:pt idx="2">
                  <c:v>17.825999237458532</c:v>
                </c:pt>
                <c:pt idx="3">
                  <c:v>18.366000821335646</c:v>
                </c:pt>
                <c:pt idx="4">
                  <c:v>19.716004781028431</c:v>
                </c:pt>
                <c:pt idx="5">
                  <c:v>21.966011380516413</c:v>
                </c:pt>
                <c:pt idx="6">
                  <c:v>24.93602009184054</c:v>
                </c:pt>
                <c:pt idx="7">
                  <c:v>22.551013096383286</c:v>
                </c:pt>
                <c:pt idx="8">
                  <c:v>24.801019695871261</c:v>
                </c:pt>
                <c:pt idx="9">
                  <c:v>24.89101995985078</c:v>
                </c:pt>
                <c:pt idx="10">
                  <c:v>25.746022467656211</c:v>
                </c:pt>
                <c:pt idx="11">
                  <c:v>27.141026559338755</c:v>
                </c:pt>
                <c:pt idx="12">
                  <c:v>27.996029067144185</c:v>
                </c:pt>
                <c:pt idx="13">
                  <c:v>34.026046753771965</c:v>
                </c:pt>
                <c:pt idx="14">
                  <c:v>37.941058236881048</c:v>
                </c:pt>
                <c:pt idx="15">
                  <c:v>40.191064836369023</c:v>
                </c:pt>
                <c:pt idx="16">
                  <c:v>40.281065100348549</c:v>
                </c:pt>
                <c:pt idx="17">
                  <c:v>36.276053353259947</c:v>
                </c:pt>
                <c:pt idx="18">
                  <c:v>46.176082391007043</c:v>
                </c:pt>
                <c:pt idx="19">
                  <c:v>43.926075791519068</c:v>
                </c:pt>
                <c:pt idx="20">
                  <c:v>44.511077507385949</c:v>
                </c:pt>
                <c:pt idx="21">
                  <c:v>46.761084106873923</c:v>
                </c:pt>
                <c:pt idx="22">
                  <c:v>52.926102189470981</c:v>
                </c:pt>
                <c:pt idx="23">
                  <c:v>55.356109316917994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4D-814E-AC5A-D96F32155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8392"/>
        <c:axId val="797410032"/>
      </c:scatterChart>
      <c:valAx>
        <c:axId val="797408392"/>
        <c:scaling>
          <c:orientation val="minMax"/>
          <c:max val="18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Rainfall (mm)</a:t>
                </a:r>
              </a:p>
            </c:rich>
          </c:tx>
          <c:layout>
            <c:manualLayout>
              <c:xMode val="edge"/>
              <c:yMode val="edge"/>
              <c:x val="0.44131258621770753"/>
              <c:y val="0.893142405243935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10032"/>
        <c:crosses val="autoZero"/>
        <c:crossBetween val="midCat"/>
      </c:valAx>
      <c:valAx>
        <c:axId val="7974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Umbrellas sold</a:t>
                </a:r>
              </a:p>
            </c:rich>
          </c:tx>
          <c:layout>
            <c:manualLayout>
              <c:xMode val="edge"/>
              <c:yMode val="edge"/>
              <c:x val="1.7364339389431542E-2"/>
              <c:y val="0.3497911259814810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083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165734</xdr:colOff>
      <xdr:row>1</xdr:row>
      <xdr:rowOff>182880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766AB-4F2A-464F-BBF8-91037927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5280" y="251460"/>
          <a:ext cx="1289684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161925</xdr:rowOff>
    </xdr:from>
    <xdr:to>
      <xdr:col>2</xdr:col>
      <xdr:colOff>5006339</xdr:colOff>
      <xdr:row>20</xdr:row>
      <xdr:rowOff>75246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8AC9BD-66CB-4ECF-83DF-BD3D87A62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3566160"/>
          <a:ext cx="6101714" cy="999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2040</xdr:colOff>
      <xdr:row>1</xdr:row>
      <xdr:rowOff>188459</xdr:rowOff>
    </xdr:from>
    <xdr:to>
      <xdr:col>12</xdr:col>
      <xdr:colOff>228600</xdr:colOff>
      <xdr:row>17</xdr:row>
      <xdr:rowOff>136072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7E59BD-6BBF-43CE-9439-7B06A33ED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0</xdr:row>
      <xdr:rowOff>127000</xdr:rowOff>
    </xdr:from>
    <xdr:to>
      <xdr:col>17</xdr:col>
      <xdr:colOff>152400</xdr:colOff>
      <xdr:row>17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F56B2-A3A6-E44A-90DE-A0BE30823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18</xdr:col>
      <xdr:colOff>25400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615BD-5F55-9A4C-B610-D4ED76AA1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20</xdr:col>
      <xdr:colOff>25401</xdr:colOff>
      <xdr:row>73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4ED0DE-B80A-9844-A834-325CD6BF4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Extreme_SSD/WORK/teaching%202025/TB1/regression_demo_with_chart.xlsx" TargetMode="External"/><Relationship Id="rId1" Type="http://schemas.openxmlformats.org/officeDocument/2006/relationships/externalLinkPath" Target="regression_demo_with_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ression Demo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8/08/01/linear-regression-analysis-excel/" TargetMode="External"/><Relationship Id="rId2" Type="http://schemas.openxmlformats.org/officeDocument/2006/relationships/hyperlink" Target="https://www.ablebits.com/office-addins-blog/2020/09/09/excel-xmatch-function-formula-examples/" TargetMode="External"/><Relationship Id="rId1" Type="http://schemas.openxmlformats.org/officeDocument/2006/relationships/hyperlink" Target="https://www.ablebit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106-1B78-4932-81E0-BF8D1E9D2985}">
  <dimension ref="A2:G17"/>
  <sheetViews>
    <sheetView showGridLines="0" workbookViewId="0">
      <selection activeCell="B4" sqref="B4:F4"/>
    </sheetView>
  </sheetViews>
  <sheetFormatPr baseColWidth="10" defaultColWidth="9.1640625" defaultRowHeight="15" x14ac:dyDescent="0.2"/>
  <cols>
    <col min="1" max="1" width="4.6640625" style="12" customWidth="1"/>
    <col min="2" max="2" width="15.6640625" style="12" customWidth="1"/>
    <col min="3" max="3" width="75.6640625" style="12" customWidth="1"/>
    <col min="4" max="16384" width="9.1640625" style="12"/>
  </cols>
  <sheetData>
    <row r="2" spans="1:6" ht="20" customHeight="1" x14ac:dyDescent="0.2"/>
    <row r="3" spans="1:6" ht="15" customHeight="1" x14ac:dyDescent="0.2"/>
    <row r="4" spans="1:6" ht="35" x14ac:dyDescent="0.4">
      <c r="B4" s="22" t="s">
        <v>53</v>
      </c>
      <c r="C4" s="22"/>
      <c r="D4" s="22"/>
      <c r="E4" s="22"/>
      <c r="F4" s="22"/>
    </row>
    <row r="6" spans="1:6" ht="33.5" customHeight="1" x14ac:dyDescent="0.2">
      <c r="B6" s="20" t="s">
        <v>61</v>
      </c>
      <c r="C6" s="20"/>
    </row>
    <row r="7" spans="1:6" x14ac:dyDescent="0.2">
      <c r="B7" s="13" t="s">
        <v>50</v>
      </c>
      <c r="C7" s="14" t="s">
        <v>54</v>
      </c>
    </row>
    <row r="8" spans="1:6" x14ac:dyDescent="0.2">
      <c r="B8" s="13" t="s">
        <v>51</v>
      </c>
      <c r="C8" s="15">
        <v>43287</v>
      </c>
    </row>
    <row r="9" spans="1:6" x14ac:dyDescent="0.2">
      <c r="B9" s="13" t="s">
        <v>52</v>
      </c>
      <c r="C9" s="21" t="s">
        <v>55</v>
      </c>
      <c r="D9" s="21"/>
    </row>
    <row r="10" spans="1:6" x14ac:dyDescent="0.2">
      <c r="B10" s="13"/>
      <c r="C10" s="14"/>
    </row>
    <row r="11" spans="1:6" x14ac:dyDescent="0.2">
      <c r="B11" s="16" t="s">
        <v>56</v>
      </c>
      <c r="C11" s="17"/>
    </row>
    <row r="12" spans="1:6" x14ac:dyDescent="0.2">
      <c r="A12" s="18" t="s">
        <v>57</v>
      </c>
      <c r="B12" s="14" t="s">
        <v>58</v>
      </c>
      <c r="C12" s="9"/>
    </row>
    <row r="13" spans="1:6" x14ac:dyDescent="0.2">
      <c r="A13" s="18" t="s">
        <v>57</v>
      </c>
      <c r="B13" s="14" t="s">
        <v>59</v>
      </c>
      <c r="C13" s="9"/>
    </row>
    <row r="14" spans="1:6" x14ac:dyDescent="0.2">
      <c r="A14" s="18" t="s">
        <v>57</v>
      </c>
      <c r="B14" s="14" t="s">
        <v>60</v>
      </c>
      <c r="C14" s="9"/>
    </row>
    <row r="15" spans="1:6" s="19" customFormat="1" x14ac:dyDescent="0.2"/>
    <row r="17" spans="7:7" x14ac:dyDescent="0.2">
      <c r="G17" s="12" t="s">
        <v>42</v>
      </c>
    </row>
  </sheetData>
  <mergeCells count="3">
    <mergeCell ref="B6:C6"/>
    <mergeCell ref="C9:D9"/>
    <mergeCell ref="B4:F4"/>
  </mergeCells>
  <hyperlinks>
    <hyperlink ref="C7" r:id="rId1" display="https://www.Ablebits.com" xr:uid="{4F6EDAD9-BC12-410A-8BAF-F18A91394135}"/>
    <hyperlink ref="C9" r:id="rId2" display="Excel SMALL function with examples" xr:uid="{B662A20F-DAE1-461A-9F1A-2D2769F9842D}"/>
    <hyperlink ref="B12" location="'Regression analysis'!A1" display="Regression analysis with Analysis ToolPak" xr:uid="{DFFF5318-80A0-4A52-AAAD-5D168A719402}"/>
    <hyperlink ref="B13" location="'Regression graph'!A1" display="Regression graph" xr:uid="{BD21DA48-7E0D-4036-9706-D110C6B077D5}"/>
    <hyperlink ref="B14" location="'Regression formulas'!A1" display="Regression formulas" xr:uid="{1FD90F89-D129-4D1D-BB13-D3B940707216}"/>
    <hyperlink ref="C9:D9" r:id="rId3" display="Linear regression analysis in Excel" xr:uid="{197CDCEB-F2ED-4192-98BC-5D862D542B58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034-A1F4-4C03-8E38-CF926F102637}">
  <dimension ref="A1:W27"/>
  <sheetViews>
    <sheetView workbookViewId="0"/>
  </sheetViews>
  <sheetFormatPr baseColWidth="10" defaultColWidth="8.83203125" defaultRowHeight="15" x14ac:dyDescent="0.2"/>
  <cols>
    <col min="1" max="1" width="9.33203125" customWidth="1"/>
    <col min="2" max="2" width="14.1640625" customWidth="1"/>
    <col min="3" max="3" width="14.6640625" customWidth="1"/>
    <col min="5" max="5" width="10.6640625" customWidth="1"/>
    <col min="6" max="6" width="14.83203125" customWidth="1"/>
    <col min="7" max="7" width="14.33203125" customWidth="1"/>
    <col min="8" max="8" width="12.6640625" bestFit="1" customWidth="1"/>
    <col min="10" max="10" width="13.33203125" bestFit="1" customWidth="1"/>
    <col min="11" max="13" width="12.6640625" bestFit="1" customWidth="1"/>
    <col min="15" max="15" width="12.33203125" customWidth="1"/>
    <col min="16" max="16" width="23.1640625" customWidth="1"/>
    <col min="17" max="17" width="12.6640625" bestFit="1" customWidth="1"/>
  </cols>
  <sheetData>
    <row r="1" spans="1:17" ht="15" customHeight="1" x14ac:dyDescent="0.2">
      <c r="A1" s="11" t="s">
        <v>12</v>
      </c>
      <c r="B1" s="10" t="s">
        <v>13</v>
      </c>
      <c r="C1" s="10" t="s">
        <v>14</v>
      </c>
      <c r="E1" t="s">
        <v>15</v>
      </c>
      <c r="O1" t="s">
        <v>39</v>
      </c>
    </row>
    <row r="2" spans="1:17" ht="16" thickBot="1" x14ac:dyDescent="0.25">
      <c r="A2" s="1" t="s">
        <v>0</v>
      </c>
      <c r="B2">
        <v>82</v>
      </c>
      <c r="C2" s="1">
        <v>15</v>
      </c>
    </row>
    <row r="3" spans="1:17" ht="15.75" customHeight="1" x14ac:dyDescent="0.2">
      <c r="A3" s="1" t="s">
        <v>1</v>
      </c>
      <c r="B3">
        <v>92.5</v>
      </c>
      <c r="C3" s="1">
        <v>25</v>
      </c>
      <c r="E3" s="4" t="s">
        <v>16</v>
      </c>
      <c r="F3" s="4"/>
      <c r="O3" s="7" t="s">
        <v>40</v>
      </c>
      <c r="P3" s="7" t="s">
        <v>44</v>
      </c>
      <c r="Q3" s="7" t="s">
        <v>41</v>
      </c>
    </row>
    <row r="4" spans="1:17" x14ac:dyDescent="0.2">
      <c r="A4" s="1" t="s">
        <v>2</v>
      </c>
      <c r="B4">
        <v>83.2</v>
      </c>
      <c r="C4" s="1">
        <v>17</v>
      </c>
      <c r="E4" t="s">
        <v>17</v>
      </c>
      <c r="F4">
        <v>0.95766679847859604</v>
      </c>
      <c r="O4">
        <v>1</v>
      </c>
      <c r="P4">
        <v>17.825999237458554</v>
      </c>
      <c r="Q4">
        <v>-2.8259992374585536</v>
      </c>
    </row>
    <row r="5" spans="1:17" x14ac:dyDescent="0.2">
      <c r="A5" s="1" t="s">
        <v>3</v>
      </c>
      <c r="B5">
        <v>97.7</v>
      </c>
      <c r="C5" s="1">
        <v>28</v>
      </c>
      <c r="E5" t="s">
        <v>18</v>
      </c>
      <c r="F5">
        <v>0.91712569690824386</v>
      </c>
      <c r="O5">
        <v>2</v>
      </c>
      <c r="P5">
        <v>22.551013096383308</v>
      </c>
      <c r="Q5">
        <v>2.4489869036166922</v>
      </c>
    </row>
    <row r="6" spans="1:17" x14ac:dyDescent="0.2">
      <c r="A6" s="1" t="s">
        <v>4</v>
      </c>
      <c r="B6">
        <v>131.9</v>
      </c>
      <c r="C6" s="1">
        <v>41</v>
      </c>
      <c r="E6" t="s">
        <v>19</v>
      </c>
      <c r="F6">
        <v>0.91335868313134583</v>
      </c>
      <c r="O6">
        <v>3</v>
      </c>
      <c r="P6">
        <v>18.366000821335668</v>
      </c>
      <c r="Q6">
        <v>-1.3660008213356676</v>
      </c>
    </row>
    <row r="7" spans="1:17" x14ac:dyDescent="0.2">
      <c r="A7" s="1" t="s">
        <v>5</v>
      </c>
      <c r="B7">
        <v>141.30000000000001</v>
      </c>
      <c r="C7" s="1">
        <v>47</v>
      </c>
      <c r="E7" t="s">
        <v>20</v>
      </c>
      <c r="F7">
        <v>3.5814138201875458</v>
      </c>
      <c r="O7">
        <v>4</v>
      </c>
      <c r="P7">
        <v>24.891019959850802</v>
      </c>
      <c r="Q7">
        <v>3.1089800401491985</v>
      </c>
    </row>
    <row r="8" spans="1:17" ht="16" thickBot="1" x14ac:dyDescent="0.25">
      <c r="A8" s="1" t="s">
        <v>6</v>
      </c>
      <c r="B8">
        <v>165.4</v>
      </c>
      <c r="C8" s="1">
        <v>50</v>
      </c>
      <c r="E8" s="2" t="s">
        <v>21</v>
      </c>
      <c r="F8" s="2">
        <v>24</v>
      </c>
      <c r="O8">
        <v>5</v>
      </c>
      <c r="P8">
        <v>40.28106510034857</v>
      </c>
      <c r="Q8">
        <v>0.71893489965142976</v>
      </c>
    </row>
    <row r="9" spans="1:17" x14ac:dyDescent="0.2">
      <c r="A9" s="1" t="s">
        <v>7</v>
      </c>
      <c r="B9">
        <v>140</v>
      </c>
      <c r="C9" s="1">
        <v>46</v>
      </c>
      <c r="O9">
        <v>6</v>
      </c>
      <c r="P9">
        <v>44.51107750738597</v>
      </c>
      <c r="Q9">
        <v>2.4889224926140301</v>
      </c>
    </row>
    <row r="10" spans="1:17" ht="16" thickBot="1" x14ac:dyDescent="0.25">
      <c r="A10" s="1" t="s">
        <v>8</v>
      </c>
      <c r="B10">
        <v>126.7</v>
      </c>
      <c r="C10" s="1">
        <v>37</v>
      </c>
      <c r="E10" t="s">
        <v>22</v>
      </c>
      <c r="O10">
        <v>7</v>
      </c>
      <c r="P10">
        <v>55.356109316918008</v>
      </c>
      <c r="Q10">
        <v>-5.3561093169180083</v>
      </c>
    </row>
    <row r="11" spans="1:17" x14ac:dyDescent="0.2">
      <c r="A11" s="1" t="s">
        <v>9</v>
      </c>
      <c r="B11">
        <v>97.8</v>
      </c>
      <c r="C11" s="1">
        <v>22</v>
      </c>
      <c r="E11" s="3"/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O11">
        <v>8</v>
      </c>
      <c r="P11">
        <v>43.926075791519089</v>
      </c>
      <c r="Q11">
        <v>2.0739242084809106</v>
      </c>
    </row>
    <row r="12" spans="1:17" x14ac:dyDescent="0.2">
      <c r="A12" s="1" t="s">
        <v>10</v>
      </c>
      <c r="B12">
        <v>86.2</v>
      </c>
      <c r="C12" s="1">
        <v>20</v>
      </c>
      <c r="E12" t="s">
        <v>23</v>
      </c>
      <c r="F12">
        <v>1</v>
      </c>
      <c r="G12">
        <v>3122.7747844018659</v>
      </c>
      <c r="H12">
        <v>3122.7747844018659</v>
      </c>
      <c r="I12">
        <v>243.46226247769701</v>
      </c>
      <c r="J12">
        <v>2.2160430135560091E-13</v>
      </c>
      <c r="O12">
        <v>9</v>
      </c>
      <c r="P12">
        <v>37.941058236881069</v>
      </c>
      <c r="Q12">
        <v>-0.94105823688106938</v>
      </c>
    </row>
    <row r="13" spans="1:17" x14ac:dyDescent="0.2">
      <c r="A13" s="1" t="s">
        <v>11</v>
      </c>
      <c r="B13">
        <v>99.6</v>
      </c>
      <c r="C13" s="1">
        <v>30</v>
      </c>
      <c r="E13" t="s">
        <v>24</v>
      </c>
      <c r="F13">
        <v>22</v>
      </c>
      <c r="G13">
        <v>282.18354893146773</v>
      </c>
      <c r="H13">
        <v>12.826524951430351</v>
      </c>
      <c r="O13">
        <v>10</v>
      </c>
      <c r="P13">
        <v>24.936020091840561</v>
      </c>
      <c r="Q13">
        <v>-2.936020091840561</v>
      </c>
    </row>
    <row r="14" spans="1:17" ht="16" thickBot="1" x14ac:dyDescent="0.25">
      <c r="A14" s="1" t="s">
        <v>0</v>
      </c>
      <c r="B14">
        <v>87</v>
      </c>
      <c r="C14" s="1">
        <v>14</v>
      </c>
      <c r="E14" s="2" t="s">
        <v>25</v>
      </c>
      <c r="F14" s="2">
        <v>23</v>
      </c>
      <c r="G14" s="2">
        <v>3404.9583333333335</v>
      </c>
      <c r="H14" s="2"/>
      <c r="I14" s="2"/>
      <c r="J14" s="2"/>
      <c r="O14">
        <v>11</v>
      </c>
      <c r="P14">
        <v>19.71600478102846</v>
      </c>
      <c r="Q14">
        <v>0.28399521897154045</v>
      </c>
    </row>
    <row r="15" spans="1:17" ht="16" thickBot="1" x14ac:dyDescent="0.25">
      <c r="A15" s="1" t="s">
        <v>1</v>
      </c>
      <c r="B15">
        <v>97.5</v>
      </c>
      <c r="C15" s="1">
        <v>27</v>
      </c>
      <c r="O15">
        <v>12</v>
      </c>
      <c r="P15">
        <v>25.746022467656232</v>
      </c>
      <c r="Q15">
        <v>4.2539775323437681</v>
      </c>
    </row>
    <row r="16" spans="1:17" x14ac:dyDescent="0.2">
      <c r="A16" s="1" t="s">
        <v>2</v>
      </c>
      <c r="B16">
        <v>88.2</v>
      </c>
      <c r="C16" s="1">
        <v>14</v>
      </c>
      <c r="E16" s="3"/>
      <c r="F16" s="3" t="s">
        <v>32</v>
      </c>
      <c r="G16" s="3" t="s">
        <v>20</v>
      </c>
      <c r="H16" s="3" t="s">
        <v>33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O16">
        <v>13</v>
      </c>
      <c r="P16">
        <v>20.076005836946528</v>
      </c>
      <c r="Q16">
        <v>-6.0760058369465284</v>
      </c>
    </row>
    <row r="17" spans="1:23" x14ac:dyDescent="0.2">
      <c r="A17" s="1" t="s">
        <v>3</v>
      </c>
      <c r="B17">
        <v>102.7</v>
      </c>
      <c r="C17" s="1">
        <v>30</v>
      </c>
      <c r="E17" t="s">
        <v>26</v>
      </c>
      <c r="F17">
        <v>-19.074108994144268</v>
      </c>
      <c r="G17">
        <v>3.3721821679540174</v>
      </c>
      <c r="H17">
        <v>-5.656310378308234</v>
      </c>
      <c r="I17">
        <v>1.0928970923498202E-5</v>
      </c>
      <c r="J17">
        <v>-26.067586772330316</v>
      </c>
      <c r="K17">
        <v>-12.080631215958221</v>
      </c>
      <c r="L17">
        <v>-26.067586772330316</v>
      </c>
      <c r="M17">
        <v>-12.080631215958221</v>
      </c>
      <c r="O17">
        <v>14</v>
      </c>
      <c r="P17">
        <v>24.801019695871283</v>
      </c>
      <c r="Q17">
        <v>2.1989803041287175</v>
      </c>
    </row>
    <row r="18" spans="1:23" ht="17" thickBot="1" x14ac:dyDescent="0.25">
      <c r="A18" s="1" t="s">
        <v>4</v>
      </c>
      <c r="B18">
        <v>123</v>
      </c>
      <c r="C18" s="1">
        <v>43</v>
      </c>
      <c r="E18" s="5" t="s">
        <v>43</v>
      </c>
      <c r="F18" s="2">
        <v>0.4500013198975954</v>
      </c>
      <c r="G18" s="2">
        <v>2.884017961526901E-2</v>
      </c>
      <c r="H18" s="2">
        <v>15.603277299263032</v>
      </c>
      <c r="I18" s="2">
        <v>2.2160430135560016E-13</v>
      </c>
      <c r="J18" s="2">
        <v>0.39019044811997433</v>
      </c>
      <c r="K18" s="2">
        <v>0.50981219167521652</v>
      </c>
      <c r="L18" s="2">
        <v>0.39019044811997433</v>
      </c>
      <c r="M18" s="2">
        <v>0.50981219167521652</v>
      </c>
      <c r="O18">
        <v>15</v>
      </c>
      <c r="P18">
        <v>20.616007420823649</v>
      </c>
      <c r="Q18">
        <v>-6.6160074208236495</v>
      </c>
    </row>
    <row r="19" spans="1:23" x14ac:dyDescent="0.2">
      <c r="A19" s="1" t="s">
        <v>5</v>
      </c>
      <c r="B19">
        <v>146.30000000000001</v>
      </c>
      <c r="C19" s="1">
        <v>49</v>
      </c>
      <c r="O19">
        <v>16</v>
      </c>
      <c r="P19">
        <v>27.141026559338783</v>
      </c>
      <c r="Q19">
        <v>2.8589734406612166</v>
      </c>
    </row>
    <row r="20" spans="1:23" x14ac:dyDescent="0.2">
      <c r="A20" s="1" t="s">
        <v>6</v>
      </c>
      <c r="B20">
        <v>160</v>
      </c>
      <c r="C20" s="1">
        <v>49</v>
      </c>
      <c r="O20">
        <v>17</v>
      </c>
      <c r="P20">
        <v>36.276053353259968</v>
      </c>
      <c r="Q20">
        <v>6.723946646740032</v>
      </c>
      <c r="W20" t="s">
        <v>42</v>
      </c>
    </row>
    <row r="21" spans="1:23" x14ac:dyDescent="0.2">
      <c r="A21" s="1" t="s">
        <v>7</v>
      </c>
      <c r="B21">
        <v>145</v>
      </c>
      <c r="C21" s="1">
        <v>44</v>
      </c>
      <c r="O21">
        <v>18</v>
      </c>
      <c r="P21">
        <v>46.761084106873938</v>
      </c>
      <c r="Q21">
        <v>2.2389158931260624</v>
      </c>
    </row>
    <row r="22" spans="1:23" x14ac:dyDescent="0.2">
      <c r="A22" s="1" t="s">
        <v>8</v>
      </c>
      <c r="B22">
        <v>131.69999999999999</v>
      </c>
      <c r="C22" s="1">
        <v>39</v>
      </c>
      <c r="O22">
        <v>19</v>
      </c>
      <c r="P22">
        <v>52.926102189470996</v>
      </c>
      <c r="Q22">
        <v>-3.9261021894709955</v>
      </c>
    </row>
    <row r="23" spans="1:23" x14ac:dyDescent="0.2">
      <c r="A23" s="1" t="s">
        <v>9</v>
      </c>
      <c r="B23">
        <v>118</v>
      </c>
      <c r="C23" s="1">
        <v>36</v>
      </c>
      <c r="O23">
        <v>20</v>
      </c>
      <c r="P23">
        <v>46.176082391007071</v>
      </c>
      <c r="Q23">
        <v>-2.1760823910070712</v>
      </c>
    </row>
    <row r="24" spans="1:23" x14ac:dyDescent="0.2">
      <c r="A24" s="1" t="s">
        <v>10</v>
      </c>
      <c r="B24">
        <v>91.2</v>
      </c>
      <c r="C24" s="1">
        <v>20</v>
      </c>
      <c r="O24">
        <v>21</v>
      </c>
      <c r="P24">
        <v>40.191064836369044</v>
      </c>
      <c r="Q24">
        <v>-1.1910648363690441</v>
      </c>
    </row>
    <row r="25" spans="1:23" ht="13.5" customHeight="1" x14ac:dyDescent="0.2">
      <c r="A25" s="1" t="s">
        <v>11</v>
      </c>
      <c r="B25">
        <v>104.6</v>
      </c>
      <c r="C25" s="1">
        <v>32</v>
      </c>
      <c r="O25">
        <v>22</v>
      </c>
      <c r="P25">
        <v>34.026046753771986</v>
      </c>
      <c r="Q25">
        <v>1.9739532462280138</v>
      </c>
    </row>
    <row r="26" spans="1:23" x14ac:dyDescent="0.2">
      <c r="O26">
        <v>23</v>
      </c>
      <c r="P26">
        <v>21.966011380516434</v>
      </c>
      <c r="Q26">
        <v>-1.9660113805164343</v>
      </c>
    </row>
    <row r="27" spans="1:23" ht="16" thickBot="1" x14ac:dyDescent="0.25">
      <c r="O27" s="2">
        <v>24</v>
      </c>
      <c r="P27" s="2">
        <v>27.996029067144207</v>
      </c>
      <c r="Q27" s="2">
        <v>4.0039709328557933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3271-5113-433B-AC95-C2BD0990B0D3}">
  <dimension ref="A1:S25"/>
  <sheetViews>
    <sheetView zoomScaleNormal="100" workbookViewId="0">
      <selection activeCell="I25" sqref="I25"/>
    </sheetView>
  </sheetViews>
  <sheetFormatPr baseColWidth="10" defaultColWidth="8.83203125" defaultRowHeight="15" x14ac:dyDescent="0.2"/>
  <cols>
    <col min="1" max="1" width="11.83203125" customWidth="1"/>
    <col min="2" max="2" width="13.33203125" customWidth="1"/>
    <col min="3" max="3" width="15.1640625" customWidth="1"/>
  </cols>
  <sheetData>
    <row r="1" spans="1:19" ht="15.75" customHeight="1" x14ac:dyDescent="0.2">
      <c r="A1" s="11" t="s">
        <v>12</v>
      </c>
      <c r="B1" s="10" t="s">
        <v>13</v>
      </c>
      <c r="C1" s="10" t="s">
        <v>14</v>
      </c>
    </row>
    <row r="2" spans="1:19" x14ac:dyDescent="0.2">
      <c r="A2" s="1" t="s">
        <v>0</v>
      </c>
      <c r="B2">
        <v>82</v>
      </c>
      <c r="C2" s="1">
        <v>15</v>
      </c>
      <c r="F2" s="6"/>
    </row>
    <row r="3" spans="1:19" x14ac:dyDescent="0.2">
      <c r="A3" s="1" t="s">
        <v>1</v>
      </c>
      <c r="B3">
        <v>92.5</v>
      </c>
      <c r="C3" s="1">
        <v>25</v>
      </c>
      <c r="S3" s="1"/>
    </row>
    <row r="4" spans="1:19" x14ac:dyDescent="0.2">
      <c r="A4" s="1" t="s">
        <v>2</v>
      </c>
      <c r="B4">
        <v>83.2</v>
      </c>
      <c r="C4" s="1">
        <v>17</v>
      </c>
      <c r="S4" s="1"/>
    </row>
    <row r="5" spans="1:19" x14ac:dyDescent="0.2">
      <c r="A5" s="1" t="s">
        <v>3</v>
      </c>
      <c r="B5">
        <v>97.7</v>
      </c>
      <c r="C5" s="1">
        <v>28</v>
      </c>
      <c r="S5" s="1"/>
    </row>
    <row r="6" spans="1:19" x14ac:dyDescent="0.2">
      <c r="A6" s="1" t="s">
        <v>4</v>
      </c>
      <c r="B6">
        <v>131.9</v>
      </c>
      <c r="C6" s="1">
        <v>41</v>
      </c>
      <c r="S6" s="1"/>
    </row>
    <row r="7" spans="1:19" x14ac:dyDescent="0.2">
      <c r="A7" s="1" t="s">
        <v>5</v>
      </c>
      <c r="B7">
        <v>141.30000000000001</v>
      </c>
      <c r="C7" s="1">
        <v>47</v>
      </c>
      <c r="S7" s="1"/>
    </row>
    <row r="8" spans="1:19" x14ac:dyDescent="0.2">
      <c r="A8" s="1" t="s">
        <v>6</v>
      </c>
      <c r="B8">
        <v>165.4</v>
      </c>
      <c r="C8" s="1">
        <v>50</v>
      </c>
      <c r="S8" s="1"/>
    </row>
    <row r="9" spans="1:19" x14ac:dyDescent="0.2">
      <c r="A9" s="1" t="s">
        <v>7</v>
      </c>
      <c r="B9">
        <v>140</v>
      </c>
      <c r="C9" s="1">
        <v>46</v>
      </c>
      <c r="S9" s="1"/>
    </row>
    <row r="10" spans="1:19" x14ac:dyDescent="0.2">
      <c r="A10" s="1" t="s">
        <v>8</v>
      </c>
      <c r="B10">
        <v>126.7</v>
      </c>
      <c r="C10" s="1">
        <v>37</v>
      </c>
      <c r="S10" s="1"/>
    </row>
    <row r="11" spans="1:19" x14ac:dyDescent="0.2">
      <c r="A11" s="1" t="s">
        <v>9</v>
      </c>
      <c r="B11">
        <v>97.8</v>
      </c>
      <c r="C11" s="1">
        <v>22</v>
      </c>
      <c r="S11" s="1"/>
    </row>
    <row r="12" spans="1:19" x14ac:dyDescent="0.2">
      <c r="A12" s="1" t="s">
        <v>10</v>
      </c>
      <c r="B12">
        <v>86.2</v>
      </c>
      <c r="C12" s="1">
        <v>20</v>
      </c>
      <c r="S12" s="1"/>
    </row>
    <row r="13" spans="1:19" x14ac:dyDescent="0.2">
      <c r="A13" s="1" t="s">
        <v>11</v>
      </c>
      <c r="B13">
        <v>99.6</v>
      </c>
      <c r="C13" s="1">
        <v>30</v>
      </c>
      <c r="S13" s="1"/>
    </row>
    <row r="14" spans="1:19" x14ac:dyDescent="0.2">
      <c r="A14" s="1" t="s">
        <v>0</v>
      </c>
      <c r="B14">
        <v>87</v>
      </c>
      <c r="C14" s="1">
        <v>14</v>
      </c>
      <c r="S14" s="1"/>
    </row>
    <row r="15" spans="1:19" x14ac:dyDescent="0.2">
      <c r="A15" s="1" t="s">
        <v>1</v>
      </c>
      <c r="B15">
        <v>97.5</v>
      </c>
      <c r="C15" s="1">
        <v>27</v>
      </c>
    </row>
    <row r="16" spans="1:19" x14ac:dyDescent="0.2">
      <c r="A16" s="1" t="s">
        <v>2</v>
      </c>
      <c r="B16">
        <v>88.2</v>
      </c>
      <c r="C16" s="1">
        <v>14</v>
      </c>
    </row>
    <row r="17" spans="1:3" x14ac:dyDescent="0.2">
      <c r="A17" s="1" t="s">
        <v>3</v>
      </c>
      <c r="B17">
        <v>102.7</v>
      </c>
      <c r="C17" s="1">
        <v>30</v>
      </c>
    </row>
    <row r="18" spans="1:3" x14ac:dyDescent="0.2">
      <c r="A18" s="1" t="s">
        <v>4</v>
      </c>
      <c r="B18">
        <v>123</v>
      </c>
      <c r="C18" s="1">
        <v>43</v>
      </c>
    </row>
    <row r="19" spans="1:3" x14ac:dyDescent="0.2">
      <c r="A19" s="1" t="s">
        <v>5</v>
      </c>
      <c r="B19">
        <v>146.30000000000001</v>
      </c>
      <c r="C19" s="1">
        <v>49</v>
      </c>
    </row>
    <row r="20" spans="1:3" x14ac:dyDescent="0.2">
      <c r="A20" s="1" t="s">
        <v>6</v>
      </c>
      <c r="B20">
        <v>160</v>
      </c>
      <c r="C20" s="1">
        <v>49</v>
      </c>
    </row>
    <row r="21" spans="1:3" x14ac:dyDescent="0.2">
      <c r="A21" s="1" t="s">
        <v>7</v>
      </c>
      <c r="B21">
        <v>145</v>
      </c>
      <c r="C21" s="1">
        <v>44</v>
      </c>
    </row>
    <row r="22" spans="1:3" x14ac:dyDescent="0.2">
      <c r="A22" s="1" t="s">
        <v>8</v>
      </c>
      <c r="B22">
        <v>131.69999999999999</v>
      </c>
      <c r="C22" s="1">
        <v>39</v>
      </c>
    </row>
    <row r="23" spans="1:3" x14ac:dyDescent="0.2">
      <c r="A23" s="1" t="s">
        <v>9</v>
      </c>
      <c r="B23">
        <v>118</v>
      </c>
      <c r="C23" s="1">
        <v>36</v>
      </c>
    </row>
    <row r="24" spans="1:3" x14ac:dyDescent="0.2">
      <c r="A24" s="1" t="s">
        <v>10</v>
      </c>
      <c r="B24">
        <v>91.2</v>
      </c>
      <c r="C24" s="1">
        <v>20</v>
      </c>
    </row>
    <row r="25" spans="1:3" x14ac:dyDescent="0.2">
      <c r="A25" s="1" t="s">
        <v>11</v>
      </c>
      <c r="B25">
        <v>104.6</v>
      </c>
      <c r="C25" s="1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28F5-1992-4BE6-9929-E65AEB65B1FE}">
  <dimension ref="A1:S73"/>
  <sheetViews>
    <sheetView tabSelected="1" topLeftCell="A46" zoomScale="118" zoomScaleNormal="118" workbookViewId="0">
      <selection activeCell="E69" sqref="E68:E69"/>
    </sheetView>
  </sheetViews>
  <sheetFormatPr baseColWidth="10" defaultColWidth="8.83203125" defaultRowHeight="15" x14ac:dyDescent="0.2"/>
  <cols>
    <col min="1" max="1" width="9.33203125" customWidth="1"/>
    <col min="2" max="2" width="16.1640625" customWidth="1"/>
    <col min="3" max="3" width="14.6640625" customWidth="1"/>
    <col min="4" max="4" width="8" customWidth="1"/>
  </cols>
  <sheetData>
    <row r="1" spans="1:19" ht="17.25" customHeight="1" x14ac:dyDescent="0.2">
      <c r="A1" s="10" t="s">
        <v>12</v>
      </c>
      <c r="B1" s="10" t="s">
        <v>62</v>
      </c>
      <c r="C1" s="10" t="s">
        <v>63</v>
      </c>
      <c r="D1" s="10" t="s">
        <v>64</v>
      </c>
      <c r="E1" s="23" t="s">
        <v>45</v>
      </c>
      <c r="F1" s="23"/>
      <c r="G1" t="s">
        <v>47</v>
      </c>
    </row>
    <row r="2" spans="1:19" ht="15.75" customHeight="1" x14ac:dyDescent="0.2">
      <c r="A2" s="1" t="s">
        <v>0</v>
      </c>
      <c r="B2">
        <v>82</v>
      </c>
      <c r="C2" s="1">
        <v>15</v>
      </c>
      <c r="D2" s="24">
        <f>($E$9*$B2)+$E$6</f>
        <v>17.825999237458554</v>
      </c>
      <c r="E2" s="8" t="s">
        <v>65</v>
      </c>
      <c r="F2" s="8" t="s">
        <v>66</v>
      </c>
    </row>
    <row r="3" spans="1:19" x14ac:dyDescent="0.2">
      <c r="A3" s="1" t="s">
        <v>1</v>
      </c>
      <c r="B3">
        <v>92.5</v>
      </c>
      <c r="C3" s="1">
        <v>25</v>
      </c>
      <c r="D3" s="24">
        <f t="shared" ref="D3:D25" si="0">($E$9*$B3)+$E$6</f>
        <v>22.551013096383308</v>
      </c>
      <c r="E3">
        <f t="array" ref="E3:F3">LINEST(C2:C25, B2:B25)</f>
        <v>0.4500013198975954</v>
      </c>
      <c r="F3" s="6">
        <v>-19.074108994144268</v>
      </c>
    </row>
    <row r="4" spans="1:19" x14ac:dyDescent="0.2">
      <c r="A4" s="1" t="s">
        <v>2</v>
      </c>
      <c r="B4">
        <v>83.2</v>
      </c>
      <c r="C4" s="1">
        <v>17</v>
      </c>
      <c r="D4" s="24">
        <f t="shared" si="0"/>
        <v>18.366000821335675</v>
      </c>
      <c r="S4" s="1"/>
    </row>
    <row r="5" spans="1:19" x14ac:dyDescent="0.2">
      <c r="A5" s="1" t="s">
        <v>3</v>
      </c>
      <c r="B5">
        <v>97.7</v>
      </c>
      <c r="C5" s="1">
        <v>28</v>
      </c>
      <c r="D5" s="24">
        <f t="shared" si="0"/>
        <v>24.891019959850809</v>
      </c>
      <c r="E5" s="23" t="s">
        <v>48</v>
      </c>
      <c r="F5" s="23"/>
      <c r="G5" s="23"/>
      <c r="S5" s="1"/>
    </row>
    <row r="6" spans="1:19" x14ac:dyDescent="0.2">
      <c r="A6" s="1" t="s">
        <v>4</v>
      </c>
      <c r="B6">
        <v>131.9</v>
      </c>
      <c r="C6" s="1">
        <v>41</v>
      </c>
      <c r="D6" s="24">
        <f t="shared" si="0"/>
        <v>40.28106510034857</v>
      </c>
      <c r="E6">
        <f>INTERCEPT(C2:C25, B2:B25)</f>
        <v>-19.074108994144261</v>
      </c>
      <c r="F6" t="s">
        <v>42</v>
      </c>
      <c r="S6" s="1"/>
    </row>
    <row r="7" spans="1:19" x14ac:dyDescent="0.2">
      <c r="A7" s="1" t="s">
        <v>5</v>
      </c>
      <c r="B7">
        <v>141.30000000000001</v>
      </c>
      <c r="C7" s="1">
        <v>47</v>
      </c>
      <c r="D7" s="24">
        <f t="shared" si="0"/>
        <v>44.511077507385963</v>
      </c>
      <c r="S7" s="1"/>
    </row>
    <row r="8" spans="1:19" x14ac:dyDescent="0.2">
      <c r="A8" s="1" t="s">
        <v>6</v>
      </c>
      <c r="B8">
        <v>165.4</v>
      </c>
      <c r="C8" s="1">
        <v>50</v>
      </c>
      <c r="D8" s="24">
        <f t="shared" si="0"/>
        <v>55.356109316918015</v>
      </c>
      <c r="E8" s="23" t="s">
        <v>49</v>
      </c>
      <c r="F8" s="23"/>
      <c r="G8" s="23"/>
      <c r="S8" s="1"/>
    </row>
    <row r="9" spans="1:19" x14ac:dyDescent="0.2">
      <c r="A9" s="1" t="s">
        <v>7</v>
      </c>
      <c r="B9">
        <v>140</v>
      </c>
      <c r="C9" s="1">
        <v>46</v>
      </c>
      <c r="D9" s="24">
        <f t="shared" si="0"/>
        <v>43.926075791519089</v>
      </c>
      <c r="E9">
        <f>SLOPE(C2:C25, B2:B25)</f>
        <v>0.45000131989759534</v>
      </c>
      <c r="F9" t="s">
        <v>42</v>
      </c>
      <c r="S9" s="1"/>
    </row>
    <row r="10" spans="1:19" x14ac:dyDescent="0.2">
      <c r="A10" s="1" t="s">
        <v>8</v>
      </c>
      <c r="B10">
        <v>126.7</v>
      </c>
      <c r="C10" s="1">
        <v>37</v>
      </c>
      <c r="D10" s="24">
        <f t="shared" si="0"/>
        <v>37.941058236881069</v>
      </c>
      <c r="S10" s="1"/>
    </row>
    <row r="11" spans="1:19" x14ac:dyDescent="0.2">
      <c r="A11" s="1" t="s">
        <v>9</v>
      </c>
      <c r="B11">
        <v>97.8</v>
      </c>
      <c r="C11" s="1">
        <v>22</v>
      </c>
      <c r="D11" s="24">
        <f t="shared" si="0"/>
        <v>24.936020091840561</v>
      </c>
      <c r="E11" s="23" t="s">
        <v>46</v>
      </c>
      <c r="F11" s="23"/>
      <c r="G11" s="23"/>
      <c r="S11" s="1"/>
    </row>
    <row r="12" spans="1:19" x14ac:dyDescent="0.2">
      <c r="A12" s="1" t="s">
        <v>10</v>
      </c>
      <c r="B12">
        <v>86.2</v>
      </c>
      <c r="C12" s="1">
        <v>20</v>
      </c>
      <c r="D12" s="24">
        <f t="shared" si="0"/>
        <v>19.71600478102846</v>
      </c>
      <c r="E12">
        <f>CORREL(B2:B25,C2:C25)</f>
        <v>0.95766679847859593</v>
      </c>
      <c r="S12" s="1"/>
    </row>
    <row r="13" spans="1:19" x14ac:dyDescent="0.2">
      <c r="A13" s="1" t="s">
        <v>11</v>
      </c>
      <c r="B13">
        <v>99.6</v>
      </c>
      <c r="C13" s="1">
        <v>30</v>
      </c>
      <c r="D13" s="24">
        <f t="shared" si="0"/>
        <v>25.746022467656232</v>
      </c>
      <c r="S13" s="1"/>
    </row>
    <row r="14" spans="1:19" x14ac:dyDescent="0.2">
      <c r="A14" s="1" t="s">
        <v>0</v>
      </c>
      <c r="B14">
        <v>87</v>
      </c>
      <c r="C14" s="1">
        <v>14</v>
      </c>
      <c r="D14" s="24">
        <f t="shared" si="0"/>
        <v>20.076005836946536</v>
      </c>
      <c r="S14" s="1"/>
    </row>
    <row r="15" spans="1:19" x14ac:dyDescent="0.2">
      <c r="A15" s="1" t="s">
        <v>1</v>
      </c>
      <c r="B15">
        <v>97.5</v>
      </c>
      <c r="C15" s="1">
        <v>27</v>
      </c>
      <c r="D15" s="24">
        <f t="shared" si="0"/>
        <v>24.801019695871283</v>
      </c>
      <c r="S15" s="1"/>
    </row>
    <row r="16" spans="1:19" x14ac:dyDescent="0.2">
      <c r="A16" s="1" t="s">
        <v>2</v>
      </c>
      <c r="B16">
        <v>88.2</v>
      </c>
      <c r="C16" s="1">
        <v>14</v>
      </c>
      <c r="D16" s="24">
        <f t="shared" si="0"/>
        <v>20.616007420823649</v>
      </c>
    </row>
    <row r="17" spans="1:4" x14ac:dyDescent="0.2">
      <c r="A17" s="1" t="s">
        <v>3</v>
      </c>
      <c r="B17">
        <v>102.7</v>
      </c>
      <c r="C17" s="1">
        <v>30</v>
      </c>
      <c r="D17" s="24">
        <f t="shared" si="0"/>
        <v>27.141026559338783</v>
      </c>
    </row>
    <row r="18" spans="1:4" x14ac:dyDescent="0.2">
      <c r="A18" s="1" t="s">
        <v>4</v>
      </c>
      <c r="B18">
        <v>123</v>
      </c>
      <c r="C18" s="1">
        <v>43</v>
      </c>
      <c r="D18" s="24">
        <f t="shared" si="0"/>
        <v>36.276053353259968</v>
      </c>
    </row>
    <row r="19" spans="1:4" x14ac:dyDescent="0.2">
      <c r="A19" s="1" t="s">
        <v>5</v>
      </c>
      <c r="B19">
        <v>146.30000000000001</v>
      </c>
      <c r="C19" s="1">
        <v>49</v>
      </c>
      <c r="D19" s="24">
        <f t="shared" si="0"/>
        <v>46.761084106873945</v>
      </c>
    </row>
    <row r="20" spans="1:4" x14ac:dyDescent="0.2">
      <c r="A20" s="1" t="s">
        <v>6</v>
      </c>
      <c r="B20">
        <v>160</v>
      </c>
      <c r="C20" s="1">
        <v>49</v>
      </c>
      <c r="D20" s="24">
        <f t="shared" si="0"/>
        <v>52.926102189470988</v>
      </c>
    </row>
    <row r="21" spans="1:4" x14ac:dyDescent="0.2">
      <c r="A21" s="1" t="s">
        <v>7</v>
      </c>
      <c r="B21">
        <v>145</v>
      </c>
      <c r="C21" s="1">
        <v>44</v>
      </c>
      <c r="D21" s="24">
        <f t="shared" si="0"/>
        <v>46.176082391007064</v>
      </c>
    </row>
    <row r="22" spans="1:4" x14ac:dyDescent="0.2">
      <c r="A22" s="1" t="s">
        <v>8</v>
      </c>
      <c r="B22">
        <v>131.69999999999999</v>
      </c>
      <c r="C22" s="1">
        <v>39</v>
      </c>
      <c r="D22" s="24">
        <f t="shared" si="0"/>
        <v>40.191064836369037</v>
      </c>
    </row>
    <row r="23" spans="1:4" x14ac:dyDescent="0.2">
      <c r="A23" s="1" t="s">
        <v>9</v>
      </c>
      <c r="B23">
        <v>118</v>
      </c>
      <c r="C23" s="1">
        <v>36</v>
      </c>
      <c r="D23" s="24">
        <f t="shared" si="0"/>
        <v>34.026046753771986</v>
      </c>
    </row>
    <row r="24" spans="1:4" x14ac:dyDescent="0.2">
      <c r="A24" s="1" t="s">
        <v>10</v>
      </c>
      <c r="B24">
        <v>91.2</v>
      </c>
      <c r="C24" s="1">
        <v>20</v>
      </c>
      <c r="D24" s="24">
        <f t="shared" si="0"/>
        <v>21.966011380516434</v>
      </c>
    </row>
    <row r="25" spans="1:4" x14ac:dyDescent="0.2">
      <c r="A25" s="1" t="s">
        <v>11</v>
      </c>
      <c r="B25">
        <v>104.6</v>
      </c>
      <c r="C25" s="1">
        <v>32</v>
      </c>
      <c r="D25" s="24">
        <f t="shared" si="0"/>
        <v>27.996029067144207</v>
      </c>
    </row>
    <row r="47" spans="1:7" x14ac:dyDescent="0.2">
      <c r="A47" s="26" t="s">
        <v>67</v>
      </c>
      <c r="B47" s="26"/>
      <c r="C47" s="26"/>
      <c r="D47" s="26"/>
      <c r="E47" s="26"/>
      <c r="F47" s="26"/>
      <c r="G47" s="26"/>
    </row>
    <row r="48" spans="1:7" x14ac:dyDescent="0.2">
      <c r="A48" s="26"/>
      <c r="B48" s="26"/>
      <c r="C48" s="26"/>
      <c r="D48" s="26"/>
      <c r="E48" s="26"/>
      <c r="F48" s="26"/>
      <c r="G48" s="26"/>
    </row>
    <row r="49" spans="1:7" ht="32" x14ac:dyDescent="0.2">
      <c r="A49" s="10" t="s">
        <v>12</v>
      </c>
      <c r="B49" s="10" t="s">
        <v>62</v>
      </c>
      <c r="C49" s="10" t="s">
        <v>63</v>
      </c>
      <c r="D49" s="10" t="s">
        <v>64</v>
      </c>
      <c r="E49" s="23" t="s">
        <v>45</v>
      </c>
      <c r="F49" s="23"/>
      <c r="G49" t="s">
        <v>47</v>
      </c>
    </row>
    <row r="50" spans="1:7" x14ac:dyDescent="0.2">
      <c r="A50" s="1" t="s">
        <v>0</v>
      </c>
      <c r="B50">
        <v>87</v>
      </c>
      <c r="C50" s="1">
        <v>14</v>
      </c>
      <c r="D50" s="24">
        <f>($E$57*$B50)+$E$54</f>
        <v>20.076005836946507</v>
      </c>
      <c r="E50" s="8" t="s">
        <v>65</v>
      </c>
      <c r="F50" s="8" t="s">
        <v>66</v>
      </c>
    </row>
    <row r="51" spans="1:7" x14ac:dyDescent="0.2">
      <c r="A51" s="1" t="s">
        <v>2</v>
      </c>
      <c r="B51">
        <v>88.2</v>
      </c>
      <c r="C51" s="1">
        <v>14</v>
      </c>
      <c r="D51" s="24">
        <f>($E$57*$B51)+$E$54</f>
        <v>20.616007420823621</v>
      </c>
      <c r="E51">
        <f t="array" ref="E51:F51">LINEST(C50:C73, B50:B73)</f>
        <v>0.45000131989759545</v>
      </c>
      <c r="F51" s="6">
        <v>-19.074108994144297</v>
      </c>
    </row>
    <row r="52" spans="1:7" x14ac:dyDescent="0.2">
      <c r="A52" s="1" t="s">
        <v>0</v>
      </c>
      <c r="B52">
        <v>82</v>
      </c>
      <c r="C52" s="1">
        <v>15</v>
      </c>
      <c r="D52" s="24">
        <f>($E$57*$B52)+$E$54</f>
        <v>17.825999237458532</v>
      </c>
    </row>
    <row r="53" spans="1:7" x14ac:dyDescent="0.2">
      <c r="A53" s="1" t="s">
        <v>2</v>
      </c>
      <c r="B53">
        <v>83.2</v>
      </c>
      <c r="C53" s="1">
        <v>17</v>
      </c>
      <c r="D53" s="24">
        <f>($E$57*$B53)+$E$54</f>
        <v>18.366000821335646</v>
      </c>
      <c r="E53" s="23" t="s">
        <v>48</v>
      </c>
      <c r="F53" s="23"/>
      <c r="G53" s="23"/>
    </row>
    <row r="54" spans="1:7" x14ac:dyDescent="0.2">
      <c r="A54" s="1" t="s">
        <v>10</v>
      </c>
      <c r="B54">
        <v>86.2</v>
      </c>
      <c r="C54" s="1">
        <v>20</v>
      </c>
      <c r="D54" s="24">
        <f>($E$57*$B54)+$E$54</f>
        <v>19.716004781028431</v>
      </c>
      <c r="E54" s="25">
        <f>F51</f>
        <v>-19.074108994144297</v>
      </c>
      <c r="F54" t="s">
        <v>42</v>
      </c>
    </row>
    <row r="55" spans="1:7" x14ac:dyDescent="0.2">
      <c r="A55" s="1" t="s">
        <v>10</v>
      </c>
      <c r="B55">
        <v>91.2</v>
      </c>
      <c r="C55" s="1">
        <v>20</v>
      </c>
      <c r="D55" s="24">
        <f>($E$57*$B55)+$E$54</f>
        <v>21.966011380516413</v>
      </c>
    </row>
    <row r="56" spans="1:7" x14ac:dyDescent="0.2">
      <c r="A56" s="1" t="s">
        <v>9</v>
      </c>
      <c r="B56">
        <v>97.8</v>
      </c>
      <c r="C56" s="1">
        <v>22</v>
      </c>
      <c r="D56" s="24">
        <f>($E$57*$B56)+$E$54</f>
        <v>24.93602009184054</v>
      </c>
      <c r="E56" s="23" t="s">
        <v>49</v>
      </c>
      <c r="F56" s="23"/>
      <c r="G56" s="23"/>
    </row>
    <row r="57" spans="1:7" x14ac:dyDescent="0.2">
      <c r="A57" s="1" t="s">
        <v>1</v>
      </c>
      <c r="B57">
        <v>92.5</v>
      </c>
      <c r="C57" s="1">
        <v>25</v>
      </c>
      <c r="D57" s="24">
        <f>($E$57*$B57)+$E$54</f>
        <v>22.551013096383286</v>
      </c>
      <c r="E57" s="25">
        <f>E51</f>
        <v>0.45000131989759545</v>
      </c>
      <c r="F57" t="s">
        <v>42</v>
      </c>
    </row>
    <row r="58" spans="1:7" x14ac:dyDescent="0.2">
      <c r="A58" s="1" t="s">
        <v>1</v>
      </c>
      <c r="B58">
        <v>97.5</v>
      </c>
      <c r="C58" s="1">
        <v>27</v>
      </c>
      <c r="D58" s="24">
        <f>($E$57*$B58)+$E$54</f>
        <v>24.801019695871261</v>
      </c>
    </row>
    <row r="59" spans="1:7" x14ac:dyDescent="0.2">
      <c r="A59" s="1" t="s">
        <v>3</v>
      </c>
      <c r="B59">
        <v>97.7</v>
      </c>
      <c r="C59" s="1">
        <v>28</v>
      </c>
      <c r="D59" s="24">
        <f>($E$57*$B59)+$E$54</f>
        <v>24.89101995985078</v>
      </c>
      <c r="E59" s="23" t="s">
        <v>46</v>
      </c>
      <c r="F59" s="23"/>
      <c r="G59" s="23"/>
    </row>
    <row r="60" spans="1:7" x14ac:dyDescent="0.2">
      <c r="A60" s="1" t="s">
        <v>11</v>
      </c>
      <c r="B60">
        <v>99.6</v>
      </c>
      <c r="C60" s="1">
        <v>30</v>
      </c>
      <c r="D60" s="24">
        <f>($E$57*$B60)+$E$54</f>
        <v>25.746022467656211</v>
      </c>
      <c r="E60">
        <f>CORREL(B50:B73,C50:C73)</f>
        <v>0.95766679847859615</v>
      </c>
    </row>
    <row r="61" spans="1:7" x14ac:dyDescent="0.2">
      <c r="A61" s="1" t="s">
        <v>3</v>
      </c>
      <c r="B61">
        <v>102.7</v>
      </c>
      <c r="C61" s="1">
        <v>30</v>
      </c>
      <c r="D61" s="24">
        <f>($E$57*$B61)+$E$54</f>
        <v>27.141026559338755</v>
      </c>
    </row>
    <row r="62" spans="1:7" x14ac:dyDescent="0.2">
      <c r="A62" s="1" t="s">
        <v>11</v>
      </c>
      <c r="B62">
        <v>104.6</v>
      </c>
      <c r="C62" s="1">
        <v>32</v>
      </c>
      <c r="D62" s="24">
        <f>($E$57*$B62)+$E$54</f>
        <v>27.996029067144185</v>
      </c>
    </row>
    <row r="63" spans="1:7" x14ac:dyDescent="0.2">
      <c r="A63" s="1" t="s">
        <v>9</v>
      </c>
      <c r="B63">
        <v>118</v>
      </c>
      <c r="C63" s="1">
        <v>36</v>
      </c>
      <c r="D63" s="24">
        <f>($E$57*$B63)+$E$54</f>
        <v>34.026046753771965</v>
      </c>
    </row>
    <row r="64" spans="1:7" x14ac:dyDescent="0.2">
      <c r="A64" s="1" t="s">
        <v>8</v>
      </c>
      <c r="B64">
        <v>126.7</v>
      </c>
      <c r="C64" s="1">
        <v>37</v>
      </c>
      <c r="D64" s="24">
        <f>($E$57*$B64)+$E$54</f>
        <v>37.941058236881048</v>
      </c>
    </row>
    <row r="65" spans="1:4" x14ac:dyDescent="0.2">
      <c r="A65" s="1" t="s">
        <v>8</v>
      </c>
      <c r="B65">
        <v>131.69999999999999</v>
      </c>
      <c r="C65" s="1">
        <v>39</v>
      </c>
      <c r="D65" s="24">
        <f>($E$57*$B65)+$E$54</f>
        <v>40.191064836369023</v>
      </c>
    </row>
    <row r="66" spans="1:4" x14ac:dyDescent="0.2">
      <c r="A66" s="1" t="s">
        <v>4</v>
      </c>
      <c r="B66">
        <v>131.9</v>
      </c>
      <c r="C66" s="1">
        <v>41</v>
      </c>
      <c r="D66" s="24">
        <f>($E$57*$B66)+$E$54</f>
        <v>40.281065100348549</v>
      </c>
    </row>
    <row r="67" spans="1:4" x14ac:dyDescent="0.2">
      <c r="A67" s="1" t="s">
        <v>4</v>
      </c>
      <c r="B67">
        <v>123</v>
      </c>
      <c r="C67" s="1">
        <v>43</v>
      </c>
      <c r="D67" s="24">
        <f>($E$57*$B67)+$E$54</f>
        <v>36.276053353259947</v>
      </c>
    </row>
    <row r="68" spans="1:4" x14ac:dyDescent="0.2">
      <c r="A68" s="1" t="s">
        <v>7</v>
      </c>
      <c r="B68">
        <v>145</v>
      </c>
      <c r="C68" s="1">
        <v>44</v>
      </c>
      <c r="D68" s="24">
        <f>($E$57*$B68)+$E$54</f>
        <v>46.176082391007043</v>
      </c>
    </row>
    <row r="69" spans="1:4" x14ac:dyDescent="0.2">
      <c r="A69" s="1" t="s">
        <v>7</v>
      </c>
      <c r="B69">
        <v>140</v>
      </c>
      <c r="C69" s="1">
        <v>46</v>
      </c>
      <c r="D69" s="24">
        <f>($E$57*$B69)+$E$54</f>
        <v>43.926075791519068</v>
      </c>
    </row>
    <row r="70" spans="1:4" x14ac:dyDescent="0.2">
      <c r="A70" s="1" t="s">
        <v>5</v>
      </c>
      <c r="B70">
        <v>141.30000000000001</v>
      </c>
      <c r="C70" s="1">
        <v>47</v>
      </c>
      <c r="D70" s="24">
        <f>($E$57*$B70)+$E$54</f>
        <v>44.511077507385949</v>
      </c>
    </row>
    <row r="71" spans="1:4" x14ac:dyDescent="0.2">
      <c r="A71" s="1" t="s">
        <v>5</v>
      </c>
      <c r="B71">
        <v>146.30000000000001</v>
      </c>
      <c r="C71" s="1">
        <v>49</v>
      </c>
      <c r="D71" s="24">
        <f>($E$57*$B71)+$E$54</f>
        <v>46.761084106873923</v>
      </c>
    </row>
    <row r="72" spans="1:4" x14ac:dyDescent="0.2">
      <c r="A72" s="1" t="s">
        <v>6</v>
      </c>
      <c r="B72">
        <v>160</v>
      </c>
      <c r="C72" s="1">
        <v>49</v>
      </c>
      <c r="D72" s="24">
        <f>($E$57*$B72)+$E$54</f>
        <v>52.926102189470981</v>
      </c>
    </row>
    <row r="73" spans="1:4" x14ac:dyDescent="0.2">
      <c r="A73" s="1" t="s">
        <v>6</v>
      </c>
      <c r="B73">
        <v>165.4</v>
      </c>
      <c r="C73" s="1">
        <v>50</v>
      </c>
      <c r="D73" s="24">
        <f>($E$57*$B73)+$E$54</f>
        <v>55.356109316917994</v>
      </c>
    </row>
  </sheetData>
  <autoFilter ref="A49:D73" xr:uid="{DA2A28F5-1992-4BE6-9929-E65AEB65B1FE}">
    <sortState xmlns:xlrd2="http://schemas.microsoft.com/office/spreadsheetml/2017/richdata2" ref="A50:D73">
      <sortCondition ref="C49:C73"/>
    </sortState>
  </autoFilter>
  <mergeCells count="9">
    <mergeCell ref="E53:G53"/>
    <mergeCell ref="E56:G56"/>
    <mergeCell ref="E59:G59"/>
    <mergeCell ref="A47:G48"/>
    <mergeCell ref="E1:F1"/>
    <mergeCell ref="E11:G11"/>
    <mergeCell ref="E5:G5"/>
    <mergeCell ref="E8:G8"/>
    <mergeCell ref="E49:F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regression analysis</vt:lpstr>
      <vt:lpstr>Regression analysis</vt:lpstr>
      <vt:lpstr>Regression graph</vt:lpstr>
      <vt:lpstr>Regression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Lenka Hasova</cp:lastModifiedBy>
  <dcterms:created xsi:type="dcterms:W3CDTF">2018-06-25T11:13:37Z</dcterms:created>
  <dcterms:modified xsi:type="dcterms:W3CDTF">2025-08-21T15:09:33Z</dcterms:modified>
</cp:coreProperties>
</file>