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a7391ff3ceab06/Documents/Investissement/Template/"/>
    </mc:Choice>
  </mc:AlternateContent>
  <xr:revisionPtr revIDLastSave="391" documentId="8_{270992EE-CCFF-4A5C-8890-939C871629D2}" xr6:coauthVersionLast="47" xr6:coauthVersionMax="47" xr10:uidLastSave="{7E95D4FE-90FE-4C2A-B753-446CB5EA5653}"/>
  <bookViews>
    <workbookView xWindow="31920" yWindow="1935" windowWidth="21600" windowHeight="11295" activeTab="1" xr2:uid="{5633A272-A974-42D4-A54F-6EA629C485AF}"/>
  </bookViews>
  <sheets>
    <sheet name="Projets" sheetId="1" r:id="rId1"/>
    <sheet name="Interets" sheetId="2" r:id="rId2"/>
    <sheet name="Pré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M3" i="1"/>
  <c r="N3" i="1" s="1"/>
  <c r="F2" i="1"/>
  <c r="M2" i="1"/>
  <c r="N2" i="1" s="1"/>
  <c r="C3" i="3"/>
  <c r="D3" i="3" s="1"/>
  <c r="C4" i="3" l="1"/>
  <c r="D4" i="3" s="1"/>
  <c r="C5" i="3" s="1"/>
  <c r="D5" i="3" s="1"/>
  <c r="C6" i="3" l="1"/>
  <c r="D6" i="3" l="1"/>
  <c r="C7" i="3" l="1"/>
  <c r="D7" i="3" s="1"/>
  <c r="C8" i="3" l="1"/>
  <c r="D8" i="3" s="1"/>
  <c r="C9" i="3" l="1"/>
  <c r="D9" i="3" s="1"/>
  <c r="C10" i="3" l="1"/>
  <c r="D10" i="3" s="1"/>
  <c r="C11" i="3" l="1"/>
  <c r="D11" i="3" s="1"/>
  <c r="C12" i="3" l="1"/>
  <c r="D12" i="3" s="1"/>
  <c r="C13" i="3" l="1"/>
  <c r="D13" i="3" s="1"/>
  <c r="C14" i="3" l="1"/>
  <c r="D14" i="3" s="1"/>
  <c r="C15" i="3" l="1"/>
  <c r="D15" i="3" s="1"/>
  <c r="C16" i="3" l="1"/>
  <c r="D16" i="3" s="1"/>
  <c r="C17" i="3" l="1"/>
  <c r="D17" i="3" s="1"/>
  <c r="C18" i="3" l="1"/>
  <c r="D18" i="3" s="1"/>
  <c r="C19" i="3" l="1"/>
  <c r="D19" i="3" s="1"/>
  <c r="C20" i="3" l="1"/>
  <c r="D20" i="3" s="1"/>
  <c r="C21" i="3" l="1"/>
  <c r="D21" i="3" s="1"/>
  <c r="C22" i="3" l="1"/>
  <c r="D22" i="3" s="1"/>
  <c r="C23" i="3" l="1"/>
  <c r="D23" i="3" s="1"/>
  <c r="C24" i="3" l="1"/>
  <c r="D24" i="3" s="1"/>
  <c r="C25" i="3" l="1"/>
  <c r="D25" i="3" s="1"/>
  <c r="C26" i="3" l="1"/>
  <c r="D26" i="3" s="1"/>
  <c r="C27" i="3" l="1"/>
  <c r="D27" i="3" s="1"/>
  <c r="C28" i="3" l="1"/>
  <c r="D28" i="3" s="1"/>
  <c r="C29" i="3" l="1"/>
  <c r="D29" i="3" s="1"/>
  <c r="C30" i="3" l="1"/>
  <c r="D30" i="3" s="1"/>
  <c r="C31" i="3" l="1"/>
  <c r="D31" i="3" s="1"/>
  <c r="C32" i="3" l="1"/>
  <c r="D32" i="3" s="1"/>
  <c r="C33" i="3" l="1"/>
  <c r="D33" i="3" s="1"/>
  <c r="C34" i="3" l="1"/>
  <c r="D34" i="3" s="1"/>
  <c r="C35" i="3" l="1"/>
  <c r="D35" i="3" s="1"/>
  <c r="C36" i="3" l="1"/>
  <c r="D36" i="3" s="1"/>
  <c r="C37" i="3" l="1"/>
  <c r="D37" i="3" s="1"/>
</calcChain>
</file>

<file path=xl/sharedStrings.xml><?xml version="1.0" encoding="utf-8"?>
<sst xmlns="http://schemas.openxmlformats.org/spreadsheetml/2006/main" count="43" uniqueCount="36">
  <si>
    <t>Plateforme</t>
  </si>
  <si>
    <t>Projet</t>
  </si>
  <si>
    <t>Localisation</t>
  </si>
  <si>
    <t>Rendement annuel</t>
  </si>
  <si>
    <t>Type Projet</t>
  </si>
  <si>
    <t>Remboursement intérêts</t>
  </si>
  <si>
    <t>Couverture hypothécaire</t>
  </si>
  <si>
    <t>Début Projet</t>
  </si>
  <si>
    <t>Durée contrat</t>
  </si>
  <si>
    <t>Sommes investies</t>
  </si>
  <si>
    <t>Intérêts total à percevoir avant fiscalité</t>
  </si>
  <si>
    <t>Intérêts total à percevoir après fiscalité</t>
  </si>
  <si>
    <t>Bonus</t>
  </si>
  <si>
    <t>En cours</t>
  </si>
  <si>
    <t>Intérets reçues</t>
  </si>
  <si>
    <t>Date Fin</t>
  </si>
  <si>
    <t>Capital récupéré</t>
  </si>
  <si>
    <t>Date</t>
  </si>
  <si>
    <t>Somme ajoutée</t>
  </si>
  <si>
    <t>Intérêts reçues</t>
  </si>
  <si>
    <t>Total</t>
  </si>
  <si>
    <t>Retard &lt; 6 mois</t>
  </si>
  <si>
    <t>Retard &gt; 6 mois</t>
  </si>
  <si>
    <t>Réel Date fin</t>
  </si>
  <si>
    <t>LaPremiereBrique</t>
  </si>
  <si>
    <t>Paris</t>
  </si>
  <si>
    <t>Achat-Renovation-Revente</t>
  </si>
  <si>
    <t>Mensuel</t>
  </si>
  <si>
    <t>oui</t>
  </si>
  <si>
    <t>non</t>
  </si>
  <si>
    <t>Bricks</t>
  </si>
  <si>
    <t>Exemple 1</t>
  </si>
  <si>
    <t>Exemple 2</t>
  </si>
  <si>
    <t>Montpellier</t>
  </si>
  <si>
    <t>In Fine</t>
  </si>
  <si>
    <t>Refinancement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</si>
</sst>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7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22" formatCode="mmm\-yy"/>
    </dxf>
    <dxf>
      <numFmt numFmtId="2" formatCode="0.00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E58E1-2087-4637-9E02-CF4DF893A8C6}" name="Tableau1" displayName="Tableau1" ref="A1:S3" totalsRowShown="0">
  <autoFilter ref="A1:S3" xr:uid="{599E58E1-2087-4637-9E02-CF4DF893A8C6}"/>
  <tableColumns count="19">
    <tableColumn id="1" xr3:uid="{ACCFEB74-C5FD-49E0-BD08-49ED7F08A68B}" name="Plateforme"/>
    <tableColumn id="2" xr3:uid="{3A1178FB-E7D7-4CC2-BF70-D69B3EAAAA7F}" name="Projet"/>
    <tableColumn id="3" xr3:uid="{8444026B-AA6F-47F0-B09F-B57CE05B1035}" name="Localisation"/>
    <tableColumn id="4" xr3:uid="{3C30A40B-C4A7-42C3-80AD-8B5555EB6756}" name="Début Projet" dataDxfId="8"/>
    <tableColumn id="5" xr3:uid="{F91B2084-C7A2-4A84-A17E-111B07470E73}" name="Durée contrat" dataDxfId="7"/>
    <tableColumn id="6" xr3:uid="{F6E928EE-B198-4DA2-9A71-F2D17B65987D}" name="Date Fin" dataDxfId="6">
      <calculatedColumnFormula>DATE(YEAR(D2), MONTH(D2) + E2, DAY(D2))</calculatedColumnFormula>
    </tableColumn>
    <tableColumn id="21" xr3:uid="{5E004E9E-C3CB-418F-AA80-423252AB0CBC}" name="Réel Date fin" dataDxfId="5"/>
    <tableColumn id="7" xr3:uid="{F100B1F5-82C4-4F8E-B8CF-7A28BB78CF7B}" name="Type Projet"/>
    <tableColumn id="8" xr3:uid="{A997252B-1855-46A3-BB97-BD539D30E4D6}" name="Sommes investies"/>
    <tableColumn id="9" xr3:uid="{149B00E6-E6E4-47A7-A32B-9F15F18B3946}" name="Rendement annuel" dataDxfId="4"/>
    <tableColumn id="10" xr3:uid="{B327B078-FF0C-4261-9497-DC1773D0CAD0}" name="Remboursement intérêts"/>
    <tableColumn id="11" xr3:uid="{661C5C2A-B223-4EB9-8025-1B9FCDF31D1D}" name="Couverture hypothécaire"/>
    <tableColumn id="14" xr3:uid="{0CB896BE-BE4E-48C6-8369-E98E3F2381F6}" name="Intérêts total à percevoir avant fiscalité">
      <calculatedColumnFormula>I2*J2/100*E2/12</calculatedColumnFormula>
    </tableColumn>
    <tableColumn id="15" xr3:uid="{654F8A72-1221-4D5A-B18E-38FC772462AB}" name="Intérêts total à percevoir après fiscalité">
      <calculatedColumnFormula>M2*0.7</calculatedColumnFormula>
    </tableColumn>
    <tableColumn id="12" xr3:uid="{7690AA35-2B99-4F60-89DE-756BA0D8ABAF}" name="Bonus"/>
    <tableColumn id="16" xr3:uid="{44277FF2-F0E1-4471-9DB8-B1EC46765231}" name="En cours"/>
    <tableColumn id="19" xr3:uid="{3E5058BF-CB88-4DED-851B-F8216DACE668}" name="Retard &lt; 6 mois"/>
    <tableColumn id="18" xr3:uid="{B54D5019-7B6F-447B-AF49-D60B98B74276}" name="Retard &gt; 6 mois"/>
    <tableColumn id="20" xr3:uid="{E3E9D9C2-D637-467B-8BE3-E00D59E0F0B2}" name="Capital récupéré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7192ED-8009-40FB-B680-4F7102615FED}" name="Tableau3" displayName="Tableau3" ref="A1:C2" totalsRowShown="0">
  <autoFilter ref="A1:C2" xr:uid="{727192ED-8009-40FB-B680-4F7102615FED}"/>
  <tableColumns count="3">
    <tableColumn id="1" xr3:uid="{BE175FD5-5D05-41BA-9715-D3B529E6B769}" name="Date"/>
    <tableColumn id="2" xr3:uid="{813EB5A6-D5C8-40AA-BD82-B37F368931AE}" name="Projet"/>
    <tableColumn id="3" xr3:uid="{FE18AF25-F8D9-49D3-AD9A-FA936599B7AB}" name="Intérets reçu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346265-7F8D-48D6-B2EE-EBA1A4965C57}" name="Tableau2" displayName="Tableau2" ref="A1:D37" totalsRowShown="0">
  <autoFilter ref="A1:D37" xr:uid="{29346265-7F8D-48D6-B2EE-EBA1A4965C57}"/>
  <tableColumns count="4">
    <tableColumn id="1" xr3:uid="{046B9F03-76EE-401F-BB9F-C8F053A72841}" name="Date" dataDxfId="3"/>
    <tableColumn id="2" xr3:uid="{CEDBBF1B-E9FF-4DC3-A668-796C557E8E5B}" name="Somme ajoutée" dataDxfId="2"/>
    <tableColumn id="3" xr3:uid="{ABF3FD18-D2DF-4927-BFCE-F27695CBDD8F}" name="Intérêts reçues" dataDxfId="1">
      <calculatedColumnFormula>0.0066*D1</calculatedColumnFormula>
    </tableColumn>
    <tableColumn id="4" xr3:uid="{E56018D7-CEA8-4540-A113-14AD90D7FC20}" name="Total" dataDxfId="0">
      <calculatedColumnFormula>D1+B2+C2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DDCC-228B-488C-AAE1-1C858EC52D20}">
  <dimension ref="A1:S3"/>
  <sheetViews>
    <sheetView topLeftCell="G1" zoomScale="115" zoomScaleNormal="115" workbookViewId="0">
      <selection activeCell="R11" sqref="R11"/>
    </sheetView>
  </sheetViews>
  <sheetFormatPr baseColWidth="10" defaultRowHeight="15" x14ac:dyDescent="0.25"/>
  <cols>
    <col min="1" max="1" width="16.7109375" bestFit="1" customWidth="1"/>
    <col min="2" max="2" width="38" bestFit="1" customWidth="1"/>
    <col min="3" max="3" width="20.85546875" bestFit="1" customWidth="1"/>
    <col min="4" max="4" width="14.7109375" style="1" bestFit="1" customWidth="1"/>
    <col min="5" max="5" width="15.7109375" style="2" bestFit="1" customWidth="1"/>
    <col min="6" max="6" width="23.42578125" style="1" bestFit="1" customWidth="1"/>
    <col min="7" max="7" width="23.42578125" style="1" customWidth="1"/>
    <col min="8" max="8" width="37.42578125" bestFit="1" customWidth="1"/>
    <col min="9" max="9" width="20.5703125" bestFit="1" customWidth="1"/>
    <col min="10" max="10" width="26.28515625" style="5" bestFit="1" customWidth="1"/>
    <col min="11" max="11" width="26.140625" bestFit="1" customWidth="1"/>
    <col min="12" max="12" width="21.28515625" bestFit="1" customWidth="1"/>
    <col min="13" max="14" width="39.28515625" bestFit="1" customWidth="1"/>
    <col min="17" max="18" width="17" bestFit="1" customWidth="1"/>
    <col min="19" max="19" width="17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7</v>
      </c>
      <c r="E1" s="2" t="s">
        <v>8</v>
      </c>
      <c r="F1" s="1" t="s">
        <v>15</v>
      </c>
      <c r="G1" s="1" t="s">
        <v>23</v>
      </c>
      <c r="H1" t="s">
        <v>4</v>
      </c>
      <c r="I1" t="s">
        <v>9</v>
      </c>
      <c r="J1" s="5" t="s">
        <v>3</v>
      </c>
      <c r="K1" t="s">
        <v>5</v>
      </c>
      <c r="L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  <c r="R1" t="s">
        <v>22</v>
      </c>
      <c r="S1" t="s">
        <v>16</v>
      </c>
    </row>
    <row r="2" spans="1:19" x14ac:dyDescent="0.25">
      <c r="A2" t="s">
        <v>24</v>
      </c>
      <c r="B2" t="s">
        <v>31</v>
      </c>
      <c r="C2" t="s">
        <v>25</v>
      </c>
      <c r="D2" s="1">
        <v>45658</v>
      </c>
      <c r="E2" s="2">
        <v>20</v>
      </c>
      <c r="F2" s="1">
        <f>DATE(YEAR(D2), MONTH(D2) + E2, DAY(D2))</f>
        <v>46266</v>
      </c>
      <c r="H2" t="s">
        <v>26</v>
      </c>
      <c r="I2">
        <v>1000</v>
      </c>
      <c r="J2" s="5">
        <v>12</v>
      </c>
      <c r="K2" t="s">
        <v>27</v>
      </c>
      <c r="L2">
        <v>100</v>
      </c>
      <c r="M2">
        <f>I2*J2/100*E2/12</f>
        <v>200</v>
      </c>
      <c r="N2">
        <f>M2*0.7</f>
        <v>140</v>
      </c>
      <c r="O2">
        <v>10</v>
      </c>
      <c r="P2" t="s">
        <v>28</v>
      </c>
      <c r="Q2" t="s">
        <v>29</v>
      </c>
      <c r="R2" t="s">
        <v>29</v>
      </c>
      <c r="S2">
        <v>0</v>
      </c>
    </row>
    <row r="3" spans="1:19" x14ac:dyDescent="0.25">
      <c r="A3" t="s">
        <v>30</v>
      </c>
      <c r="B3" t="s">
        <v>32</v>
      </c>
      <c r="C3" t="s">
        <v>33</v>
      </c>
      <c r="D3" s="1">
        <v>45689</v>
      </c>
      <c r="E3" s="2">
        <v>12</v>
      </c>
      <c r="F3" s="1">
        <f>DATE(YEAR(D3), MONTH(D3) + E3, DAY(D3))</f>
        <v>46054</v>
      </c>
      <c r="H3" t="s">
        <v>35</v>
      </c>
      <c r="I3">
        <v>500</v>
      </c>
      <c r="J3" s="5">
        <v>11.5</v>
      </c>
      <c r="K3" t="s">
        <v>34</v>
      </c>
      <c r="L3">
        <v>120</v>
      </c>
      <c r="M3">
        <f>I3*J3/100*E3/12</f>
        <v>57.5</v>
      </c>
      <c r="N3">
        <f>M3*0.7</f>
        <v>40.25</v>
      </c>
      <c r="O3">
        <v>5</v>
      </c>
      <c r="P3" t="s">
        <v>28</v>
      </c>
      <c r="Q3" t="s">
        <v>29</v>
      </c>
      <c r="R3" t="s">
        <v>29</v>
      </c>
      <c r="S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E810-C5F5-4279-BD79-94C25BE26745}">
  <dimension ref="A1:C2"/>
  <sheetViews>
    <sheetView tabSelected="1" workbookViewId="0">
      <selection activeCell="C6" sqref="C6"/>
    </sheetView>
  </sheetViews>
  <sheetFormatPr baseColWidth="10" defaultRowHeight="15" x14ac:dyDescent="0.25"/>
  <cols>
    <col min="1" max="1" width="7.5703125" bestFit="1" customWidth="1"/>
    <col min="2" max="2" width="38" bestFit="1" customWidth="1"/>
    <col min="3" max="3" width="16" customWidth="1"/>
  </cols>
  <sheetData>
    <row r="1" spans="1:3" x14ac:dyDescent="0.25">
      <c r="A1" t="s">
        <v>17</v>
      </c>
      <c r="B1" t="s">
        <v>1</v>
      </c>
      <c r="C1" t="s">
        <v>14</v>
      </c>
    </row>
    <row r="2" spans="1:3" x14ac:dyDescent="0.25">
      <c r="A2" s="3">
        <v>45689</v>
      </c>
      <c r="B2" t="s">
        <v>31</v>
      </c>
      <c r="C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8898-6930-40E5-8A43-4564072D70C2}">
  <dimension ref="A1:D37"/>
  <sheetViews>
    <sheetView workbookViewId="0">
      <selection activeCell="F9" sqref="F9"/>
    </sheetView>
  </sheetViews>
  <sheetFormatPr baseColWidth="10" defaultRowHeight="15" x14ac:dyDescent="0.25"/>
  <cols>
    <col min="1" max="1" width="8.28515625" bestFit="1" customWidth="1"/>
    <col min="2" max="2" width="17.42578125" style="4" bestFit="1" customWidth="1"/>
    <col min="3" max="3" width="17" style="4" bestFit="1" customWidth="1"/>
    <col min="4" max="4" width="11.42578125" style="4"/>
  </cols>
  <sheetData>
    <row r="1" spans="1:4" x14ac:dyDescent="0.25">
      <c r="A1" s="3" t="s">
        <v>17</v>
      </c>
      <c r="B1" s="4" t="s">
        <v>18</v>
      </c>
      <c r="C1" s="4" t="s">
        <v>19</v>
      </c>
      <c r="D1" s="4" t="s">
        <v>20</v>
      </c>
    </row>
    <row r="2" spans="1:4" x14ac:dyDescent="0.25">
      <c r="A2" s="3">
        <v>45658</v>
      </c>
      <c r="B2" s="4">
        <v>350</v>
      </c>
      <c r="C2" s="4">
        <v>0</v>
      </c>
      <c r="D2" s="4">
        <v>350</v>
      </c>
    </row>
    <row r="3" spans="1:4" x14ac:dyDescent="0.25">
      <c r="A3" s="3">
        <v>45689</v>
      </c>
      <c r="B3" s="4">
        <v>300</v>
      </c>
      <c r="C3" s="4">
        <f>0.0066*D2</f>
        <v>2.31</v>
      </c>
      <c r="D3" s="4">
        <f>D2+B3+C3</f>
        <v>652.30999999999995</v>
      </c>
    </row>
    <row r="4" spans="1:4" x14ac:dyDescent="0.25">
      <c r="A4" s="3">
        <v>45717</v>
      </c>
      <c r="B4" s="4">
        <v>200</v>
      </c>
      <c r="C4" s="4">
        <f>0.0066*D3</f>
        <v>4.3052459999999995</v>
      </c>
      <c r="D4" s="4">
        <f t="shared" ref="D4:D37" si="0">D3+B4+C4</f>
        <v>856.61524599999996</v>
      </c>
    </row>
    <row r="5" spans="1:4" x14ac:dyDescent="0.25">
      <c r="A5" s="3">
        <v>45748</v>
      </c>
      <c r="B5" s="4">
        <v>200</v>
      </c>
      <c r="C5" s="4">
        <f>0.0066*D4</f>
        <v>5.6536606235999995</v>
      </c>
      <c r="D5" s="4">
        <f t="shared" si="0"/>
        <v>1062.2689066235998</v>
      </c>
    </row>
    <row r="6" spans="1:4" x14ac:dyDescent="0.25">
      <c r="A6" s="3">
        <v>45778</v>
      </c>
      <c r="B6" s="4">
        <v>200</v>
      </c>
      <c r="C6" s="4">
        <f>0.0066*D5</f>
        <v>7.010974783715759</v>
      </c>
      <c r="D6" s="4">
        <f t="shared" si="0"/>
        <v>1269.2798814073155</v>
      </c>
    </row>
    <row r="7" spans="1:4" x14ac:dyDescent="0.25">
      <c r="A7" s="3">
        <v>45809</v>
      </c>
      <c r="B7" s="4">
        <v>200</v>
      </c>
      <c r="C7" s="4">
        <f t="shared" ref="C7:C37" si="1">0.0066*D6</f>
        <v>8.3772472172882821</v>
      </c>
      <c r="D7" s="4">
        <f t="shared" si="0"/>
        <v>1477.6571286246037</v>
      </c>
    </row>
    <row r="8" spans="1:4" x14ac:dyDescent="0.25">
      <c r="A8" s="3">
        <v>45839</v>
      </c>
      <c r="B8" s="4">
        <v>200</v>
      </c>
      <c r="C8" s="4">
        <f t="shared" si="1"/>
        <v>9.7525370489223846</v>
      </c>
      <c r="D8" s="4">
        <f t="shared" si="0"/>
        <v>1687.4096656735262</v>
      </c>
    </row>
    <row r="9" spans="1:4" x14ac:dyDescent="0.25">
      <c r="A9" s="3">
        <v>45870</v>
      </c>
      <c r="B9" s="4">
        <v>200</v>
      </c>
      <c r="C9" s="4">
        <f t="shared" si="1"/>
        <v>11.136903793445272</v>
      </c>
      <c r="D9" s="4">
        <f t="shared" si="0"/>
        <v>1898.5465694669715</v>
      </c>
    </row>
    <row r="10" spans="1:4" x14ac:dyDescent="0.25">
      <c r="A10" s="3">
        <v>45901</v>
      </c>
      <c r="B10" s="4">
        <v>200</v>
      </c>
      <c r="C10" s="4">
        <f t="shared" si="1"/>
        <v>12.530407358482012</v>
      </c>
      <c r="D10" s="4">
        <f t="shared" si="0"/>
        <v>2111.0769768254536</v>
      </c>
    </row>
    <row r="11" spans="1:4" x14ac:dyDescent="0.25">
      <c r="A11" s="3">
        <v>45931</v>
      </c>
      <c r="B11" s="4">
        <v>200</v>
      </c>
      <c r="C11" s="4">
        <f t="shared" si="1"/>
        <v>13.933108047047993</v>
      </c>
      <c r="D11" s="4">
        <f t="shared" si="0"/>
        <v>2325.0100848725015</v>
      </c>
    </row>
    <row r="12" spans="1:4" x14ac:dyDescent="0.25">
      <c r="A12" s="3">
        <v>45962</v>
      </c>
      <c r="B12" s="4">
        <v>200</v>
      </c>
      <c r="C12" s="4">
        <f t="shared" si="1"/>
        <v>15.345066560158509</v>
      </c>
      <c r="D12" s="4">
        <f t="shared" si="0"/>
        <v>2540.35515143266</v>
      </c>
    </row>
    <row r="13" spans="1:4" x14ac:dyDescent="0.25">
      <c r="A13" s="3">
        <v>45992</v>
      </c>
      <c r="B13" s="4">
        <v>200</v>
      </c>
      <c r="C13" s="4">
        <f t="shared" si="1"/>
        <v>16.766343999455557</v>
      </c>
      <c r="D13" s="4">
        <f t="shared" si="0"/>
        <v>2757.1214954321158</v>
      </c>
    </row>
    <row r="14" spans="1:4" x14ac:dyDescent="0.25">
      <c r="A14" s="3">
        <v>46023</v>
      </c>
      <c r="B14" s="4">
        <v>200</v>
      </c>
      <c r="C14" s="4">
        <f>0.0066*D13</f>
        <v>18.197001869851963</v>
      </c>
      <c r="D14" s="4">
        <f t="shared" si="0"/>
        <v>2975.3184973019679</v>
      </c>
    </row>
    <row r="15" spans="1:4" x14ac:dyDescent="0.25">
      <c r="A15" s="3">
        <v>46054</v>
      </c>
      <c r="B15" s="4">
        <v>200</v>
      </c>
      <c r="C15" s="4">
        <f t="shared" si="1"/>
        <v>19.637102082192989</v>
      </c>
      <c r="D15" s="4">
        <f t="shared" si="0"/>
        <v>3194.9555993841609</v>
      </c>
    </row>
    <row r="16" spans="1:4" x14ac:dyDescent="0.25">
      <c r="A16" s="3">
        <v>46082</v>
      </c>
      <c r="B16" s="4">
        <v>200</v>
      </c>
      <c r="C16" s="4">
        <f t="shared" si="1"/>
        <v>21.086706955935462</v>
      </c>
      <c r="D16" s="4">
        <f t="shared" si="0"/>
        <v>3416.0423063400963</v>
      </c>
    </row>
    <row r="17" spans="1:4" x14ac:dyDescent="0.25">
      <c r="A17" s="3">
        <v>46113</v>
      </c>
      <c r="B17" s="4">
        <v>200</v>
      </c>
      <c r="C17" s="4">
        <f t="shared" si="1"/>
        <v>22.545879221844636</v>
      </c>
      <c r="D17" s="4">
        <f t="shared" si="0"/>
        <v>3638.5881855619409</v>
      </c>
    </row>
    <row r="18" spans="1:4" x14ac:dyDescent="0.25">
      <c r="A18" s="3">
        <v>46143</v>
      </c>
      <c r="B18" s="4">
        <v>200</v>
      </c>
      <c r="C18" s="4">
        <f t="shared" si="1"/>
        <v>24.014682024708812</v>
      </c>
      <c r="D18" s="4">
        <f t="shared" si="0"/>
        <v>3862.6028675866496</v>
      </c>
    </row>
    <row r="19" spans="1:4" x14ac:dyDescent="0.25">
      <c r="A19" s="3">
        <v>46174</v>
      </c>
      <c r="B19" s="4">
        <v>200</v>
      </c>
      <c r="C19" s="4">
        <f t="shared" si="1"/>
        <v>25.493178926071888</v>
      </c>
      <c r="D19" s="4">
        <f t="shared" si="0"/>
        <v>4088.0960465127214</v>
      </c>
    </row>
    <row r="20" spans="1:4" x14ac:dyDescent="0.25">
      <c r="A20" s="3">
        <v>46204</v>
      </c>
      <c r="B20" s="4">
        <v>200</v>
      </c>
      <c r="C20" s="4">
        <f t="shared" si="1"/>
        <v>26.981433906983963</v>
      </c>
      <c r="D20" s="4">
        <f t="shared" si="0"/>
        <v>4315.0774804197044</v>
      </c>
    </row>
    <row r="21" spans="1:4" x14ac:dyDescent="0.25">
      <c r="A21" s="3">
        <v>46235</v>
      </c>
      <c r="B21" s="4">
        <v>200</v>
      </c>
      <c r="C21" s="4">
        <f t="shared" si="1"/>
        <v>28.479511370770048</v>
      </c>
      <c r="D21" s="4">
        <f t="shared" si="0"/>
        <v>4543.5569917904741</v>
      </c>
    </row>
    <row r="22" spans="1:4" x14ac:dyDescent="0.25">
      <c r="A22" s="3">
        <v>46266</v>
      </c>
      <c r="B22" s="4">
        <v>200</v>
      </c>
      <c r="C22" s="4">
        <f t="shared" si="1"/>
        <v>29.98747614581713</v>
      </c>
      <c r="D22" s="4">
        <f t="shared" si="0"/>
        <v>4773.5444679362909</v>
      </c>
    </row>
    <row r="23" spans="1:4" x14ac:dyDescent="0.25">
      <c r="A23" s="3">
        <v>46296</v>
      </c>
      <c r="B23" s="4">
        <v>200</v>
      </c>
      <c r="C23" s="4">
        <f t="shared" si="1"/>
        <v>31.505393488379518</v>
      </c>
      <c r="D23" s="4">
        <f t="shared" si="0"/>
        <v>5005.0498614246708</v>
      </c>
    </row>
    <row r="24" spans="1:4" x14ac:dyDescent="0.25">
      <c r="A24" s="3">
        <v>46327</v>
      </c>
      <c r="B24" s="4">
        <v>200</v>
      </c>
      <c r="C24" s="4">
        <f t="shared" si="1"/>
        <v>33.033329085402826</v>
      </c>
      <c r="D24" s="4">
        <f t="shared" si="0"/>
        <v>5238.083190510074</v>
      </c>
    </row>
    <row r="25" spans="1:4" x14ac:dyDescent="0.25">
      <c r="A25" s="3">
        <v>46357</v>
      </c>
      <c r="B25" s="4">
        <v>200</v>
      </c>
      <c r="C25" s="4">
        <f t="shared" si="1"/>
        <v>34.57134905736649</v>
      </c>
      <c r="D25" s="4">
        <f t="shared" si="0"/>
        <v>5472.6545395674402</v>
      </c>
    </row>
    <row r="26" spans="1:4" x14ac:dyDescent="0.25">
      <c r="A26" s="3">
        <v>46388</v>
      </c>
      <c r="B26" s="4">
        <v>200</v>
      </c>
      <c r="C26" s="4">
        <f t="shared" si="1"/>
        <v>36.119519961145109</v>
      </c>
      <c r="D26" s="4">
        <f t="shared" si="0"/>
        <v>5708.774059528585</v>
      </c>
    </row>
    <row r="27" spans="1:4" x14ac:dyDescent="0.25">
      <c r="A27" s="3">
        <v>46419</v>
      </c>
      <c r="B27" s="4">
        <v>200</v>
      </c>
      <c r="C27" s="4">
        <f t="shared" si="1"/>
        <v>37.677908792888658</v>
      </c>
      <c r="D27" s="4">
        <f t="shared" si="0"/>
        <v>5946.4519683214739</v>
      </c>
    </row>
    <row r="28" spans="1:4" x14ac:dyDescent="0.25">
      <c r="A28" s="3">
        <v>46447</v>
      </c>
      <c r="B28" s="4">
        <v>200</v>
      </c>
      <c r="C28" s="4">
        <f t="shared" si="1"/>
        <v>39.246582990921731</v>
      </c>
      <c r="D28" s="4">
        <f t="shared" si="0"/>
        <v>6185.6985513123955</v>
      </c>
    </row>
    <row r="29" spans="1:4" x14ac:dyDescent="0.25">
      <c r="A29" s="3">
        <v>46478</v>
      </c>
      <c r="B29" s="4">
        <v>200</v>
      </c>
      <c r="C29" s="4">
        <f t="shared" si="1"/>
        <v>40.825610438661812</v>
      </c>
      <c r="D29" s="4">
        <f t="shared" si="0"/>
        <v>6426.5241617510574</v>
      </c>
    </row>
    <row r="30" spans="1:4" x14ac:dyDescent="0.25">
      <c r="A30" s="3">
        <v>46508</v>
      </c>
      <c r="B30" s="4">
        <v>200</v>
      </c>
      <c r="C30" s="4">
        <f t="shared" si="1"/>
        <v>42.415059467556979</v>
      </c>
      <c r="D30" s="4">
        <f t="shared" si="0"/>
        <v>6668.939221218614</v>
      </c>
    </row>
    <row r="31" spans="1:4" x14ac:dyDescent="0.25">
      <c r="A31" s="3">
        <v>46539</v>
      </c>
      <c r="B31" s="4">
        <v>200</v>
      </c>
      <c r="C31" s="4">
        <f t="shared" si="1"/>
        <v>44.014998860042851</v>
      </c>
      <c r="D31" s="4">
        <f t="shared" si="0"/>
        <v>6912.9542200786564</v>
      </c>
    </row>
    <row r="32" spans="1:4" x14ac:dyDescent="0.25">
      <c r="A32" s="3">
        <v>46569</v>
      </c>
      <c r="B32" s="4">
        <v>200</v>
      </c>
      <c r="C32" s="4">
        <f t="shared" si="1"/>
        <v>45.625497852519132</v>
      </c>
      <c r="D32" s="4">
        <f t="shared" si="0"/>
        <v>7158.5797179311758</v>
      </c>
    </row>
    <row r="33" spans="1:4" x14ac:dyDescent="0.25">
      <c r="A33" s="3">
        <v>46600</v>
      </c>
      <c r="B33" s="4">
        <v>200</v>
      </c>
      <c r="C33" s="4">
        <f t="shared" si="1"/>
        <v>47.246626138345761</v>
      </c>
      <c r="D33" s="4">
        <f t="shared" si="0"/>
        <v>7405.8263440695218</v>
      </c>
    </row>
    <row r="34" spans="1:4" x14ac:dyDescent="0.25">
      <c r="A34" s="3">
        <v>46631</v>
      </c>
      <c r="B34" s="4">
        <v>200</v>
      </c>
      <c r="C34" s="4">
        <f t="shared" si="1"/>
        <v>48.878453870858841</v>
      </c>
      <c r="D34" s="4">
        <f t="shared" si="0"/>
        <v>7654.7047979403806</v>
      </c>
    </row>
    <row r="35" spans="1:4" x14ac:dyDescent="0.25">
      <c r="A35" s="3">
        <v>46661</v>
      </c>
      <c r="B35" s="4">
        <v>200</v>
      </c>
      <c r="C35" s="4">
        <f t="shared" si="1"/>
        <v>50.521051666406514</v>
      </c>
      <c r="D35" s="4">
        <f t="shared" si="0"/>
        <v>7905.2258496067871</v>
      </c>
    </row>
    <row r="36" spans="1:4" x14ac:dyDescent="0.25">
      <c r="A36" s="3">
        <v>46692</v>
      </c>
      <c r="B36" s="4">
        <v>200</v>
      </c>
      <c r="C36" s="4">
        <f t="shared" si="1"/>
        <v>52.174490607404792</v>
      </c>
      <c r="D36" s="4">
        <f t="shared" si="0"/>
        <v>8157.4003402141916</v>
      </c>
    </row>
    <row r="37" spans="1:4" x14ac:dyDescent="0.25">
      <c r="A37" s="3">
        <v>46722</v>
      </c>
      <c r="B37" s="4">
        <v>200</v>
      </c>
      <c r="C37" s="4">
        <f t="shared" si="1"/>
        <v>53.838842245413666</v>
      </c>
      <c r="D37" s="4">
        <f t="shared" si="0"/>
        <v>8411.2391824596052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Projets</vt:lpstr>
      <vt:lpstr>Interets</vt:lpstr>
      <vt:lpstr>Prévision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Herrmann</dc:creator>
  <cp:lastModifiedBy>Lennon Herrmann</cp:lastModifiedBy>
  <dcterms:created xsi:type="dcterms:W3CDTF">2025-02-08T08:56:22Z</dcterms:created>
  <dcterms:modified xsi:type="dcterms:W3CDTF">2025-02-23T21:38:03Z</dcterms:modified>
</cp:coreProperties>
</file>