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pivotCache/pivotCacheDefinition16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NIKOTSY-PC\Amberta LTD - Accounting\Purchase_Orders_Payment\"/>
    </mc:Choice>
  </mc:AlternateContent>
  <xr:revisionPtr revIDLastSave="0" documentId="13_ncr:1_{014CE93D-04D8-4F3B-9E94-3B25140C562A}" xr6:coauthVersionLast="47" xr6:coauthVersionMax="47" xr10:uidLastSave="{00000000-0000-0000-0000-000000000000}"/>
  <bookViews>
    <workbookView xWindow="28680" yWindow="-120" windowWidth="29040" windowHeight="15840" firstSheet="1" activeTab="1" xr2:uid="{531B5C49-9D66-409C-A71F-F0D1EB2B70F4}"/>
  </bookViews>
  <sheets>
    <sheet name="Map " sheetId="2" r:id="rId1"/>
    <sheet name="Main" sheetId="1" r:id="rId2"/>
    <sheet name="Dashboard" sheetId="4" r:id="rId3"/>
    <sheet name="Dashboard GBP" sheetId="7" r:id="rId4"/>
    <sheet name="Value of Stock" sheetId="6" r:id="rId5"/>
  </sheets>
  <definedNames>
    <definedName name="_xlcn.WorksheetConnection_PO_PAYMENT.xlsmtbSummary1" hidden="1">tbSummary[]</definedName>
    <definedName name="check">Dashboard!$BU$72</definedName>
    <definedName name="ExternalData_1" localSheetId="1" hidden="1">Main!$M$1:$M$32</definedName>
    <definedName name="ExternalData_1" localSheetId="0" hidden="1">'Map '!$A$1:$B$24</definedName>
    <definedName name="path">'Map '!$H$2</definedName>
  </definedNames>
  <calcPr calcId="191029"/>
  <pivotCaches>
    <pivotCache cacheId="18" r:id="rId6"/>
    <pivotCache cacheId="21" r:id="rId7"/>
    <pivotCache cacheId="24" r:id="rId8"/>
    <pivotCache cacheId="27" r:id="rId9"/>
    <pivotCache cacheId="30" r:id="rId10"/>
    <pivotCache cacheId="33" r:id="rId11"/>
    <pivotCache cacheId="36" r:id="rId12"/>
    <pivotCache cacheId="39" r:id="rId13"/>
    <pivotCache cacheId="42" r:id="rId14"/>
    <pivotCache cacheId="45" r:id="rId15"/>
    <pivotCache cacheId="48" r:id="rId16"/>
    <pivotCache cacheId="51" r:id="rId17"/>
    <pivotCache cacheId="54" r:id="rId18"/>
    <pivotCache cacheId="57" r:id="rId19"/>
    <pivotCache cacheId="60" r:id="rId20"/>
    <pivotCache cacheId="63" r:id="rId21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st_Cost_8ed59ba9-19db-4710-8cff-ba37be44ba47" name="Est_Cost" connection="Query - Est_Cost"/>
          <x15:modelTable id="Inventory_cd22c6f8-3968-4fd9-a512-f3cd37b07dcd" name="Inventory" connection="Query - Inventory"/>
          <x15:modelTable id="Only_open_po_1dbb6c2e-5e6d-46ad-9606-ab227e5837d6" name="Only_open_po" connection="Query - Only_open_po"/>
          <x15:modelTable id="tbSummary 1_ff62f3d7-ea5b-42a2-ad2e-d69161ddc407" name="tbSummary 1" connection="Query - tbSummary"/>
          <x15:modelTable id="Listed_472c2cfc-c72e-4c33-9ded-437ab22b2266" name="Listed" connection="Query - Listed"/>
          <x15:modelTable id="GBP Price_e4746c04-aef3-4d6b-bd8a-9583cb3e4543" name="GBP Price" connection="Query - GBP Price"/>
          <x15:modelTable id="UK_2efc9464-1019-4d92-927a-6f82ac66b103" name="UK" connection="Query - UK"/>
          <x15:modelTable id="EU_74dd9e1a-4e59-4063-9366-ef2de2ca423b" name="EU" connection="Query - EU"/>
          <x15:modelTable id="Total FBA Listed Transter_fcd7dadf-979d-43b3-98eb-a2c8b9c7fca4" name="Total FBA Listed Transter" connection="Query - Total FBA Listed Transter"/>
          <x15:modelTable id="Total FBA LISTED AMBERTA_12e1ca06-3e94-4619-895a-e2ce4066ea2b" name="Total FBA LISTED AMBERTA" connection="Query - Total FBA LISTED AMBERTA"/>
          <x15:modelTable id="tbSummary  2_f556e0e0-98a2-44e5-ade5-523d1669c361" name="tbSummary  2" connection="Query - tbSummary (2)"/>
          <x15:modelTable id="Temporary_72747a5b-1820-4789-ad20-e6a43ab602e5" name="Temporary" connection="Query - Temporary"/>
          <x15:modelTable id="tbSummary" name="tbSummary" connection="WorksheetConnection_PO_PAYMENT .xlsm!tbSummary"/>
        </x15:modelTables>
        <x15:modelRelationships>
          <x15:modelRelationship fromTable="Est_Cost" fromColumn="Supplier" toTable="Inventory" toColumn="Main Manufacturer"/>
          <x15:modelRelationship fromTable="Est_Cost" fromColumn="PO Number" toTable="tbSummary  2" toColumn="PO Number"/>
          <x15:modelRelationship fromTable="tbSummary 1" fromColumn="PO Number" toTable="Est_Cost" toColumn="PO Number"/>
          <x15:modelRelationship fromTable="Temporary" fromColumn="PO Number" toTable="tbSummary  2" toColumn="PO Number"/>
          <x15:modelRelationship fromTable="Temporary" fromColumn="Supplier" toTable="Inventory" toColumn="Main Manufactur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2" l="1" a="1"/>
  <c r="E3" i="2" s="1"/>
  <c r="H2" i="2" a="1"/>
  <c r="H2" i="2" s="1"/>
  <c r="I2" i="2" s="1"/>
  <c r="E2" i="2" a="1"/>
  <c r="E2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03FC59-34BA-40C9-B7C6-CCD22A73F17B}" keepAlive="1" name="ModelConnection_ExternalData_1" description="Data Model" type="5" refreshedVersion="7" minRefreshableVersion="5" saveData="1">
    <dbPr connection="Data Model Connection" command="Inventory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B1F32BAF-6988-41D0-BDFC-91CACBEA6C19}" keepAlive="1" name="Query - Currency" description="Connection to the 'Currency' query in the workbook." type="5" refreshedVersion="7" background="1" saveData="1">
    <dbPr connection="Provider=Microsoft.Mashup.OleDb.1;Data Source=$Workbook$;Location=Currency;Extended Properties=&quot;&quot;" command="SELECT * FROM [Currency]"/>
  </connection>
  <connection id="3" xr16:uid="{C2E77861-514C-4EE2-928C-C095961CA10F}" name="Query - Est_Cost" description="Connection to the 'Est_Cost' query in the workbook." type="100" refreshedVersion="7" minRefreshableVersion="5">
    <extLst>
      <ext xmlns:x15="http://schemas.microsoft.com/office/spreadsheetml/2010/11/main" uri="{DE250136-89BD-433C-8126-D09CA5730AF9}">
        <x15:connection id="39fdbada-e432-4a10-bdf9-3562d1a33450"/>
      </ext>
    </extLst>
  </connection>
  <connection id="4" xr16:uid="{94D50FA9-272B-4599-BB72-F770D0DD67BE}" keepAlive="1" name="Query - est_costs" description="Connection to the 'est_costs' query in the workbook." type="5" refreshedVersion="7" background="1" saveData="1">
    <dbPr connection="Provider=Microsoft.Mashup.OleDb.1;Data Source=$Workbook$;Location=est_costs;Extended Properties=&quot;&quot;" command="SELECT * FROM [est_costs]"/>
  </connection>
  <connection id="5" xr16:uid="{0EFAE658-20A2-48D6-AC2D-30F490260D12}" name="Query - EU" description="Connection to the 'EU' query in the workbook." type="100" refreshedVersion="7" minRefreshableVersion="5">
    <extLst>
      <ext xmlns:x15="http://schemas.microsoft.com/office/spreadsheetml/2010/11/main" uri="{DE250136-89BD-433C-8126-D09CA5730AF9}">
        <x15:connection id="08ecfab0-312a-4267-aee8-733b8774d26e"/>
      </ext>
    </extLst>
  </connection>
  <connection id="6" xr16:uid="{66BCC5C9-96CC-42F1-A153-168E7DAB55EA}" name="Query - GBP Price" description="Connection to the 'GBP Price' query in the workbook." type="100" refreshedVersion="7" minRefreshableVersion="5">
    <extLst>
      <ext xmlns:x15="http://schemas.microsoft.com/office/spreadsheetml/2010/11/main" uri="{DE250136-89BD-433C-8126-D09CA5730AF9}">
        <x15:connection id="1edf1e00-5b38-4964-851f-6bbb98461588"/>
      </ext>
    </extLst>
  </connection>
  <connection id="7" xr16:uid="{603CC60C-C1EB-4BD1-A875-F2F0C706E57F}" name="Query - Inventory" description="Connection to the 'Inventory' query in the workbook." type="100" refreshedVersion="7" minRefreshableVersion="5">
    <extLst>
      <ext xmlns:x15="http://schemas.microsoft.com/office/spreadsheetml/2010/11/main" uri="{DE250136-89BD-433C-8126-D09CA5730AF9}">
        <x15:connection id="d39b7bd7-827d-43fb-be97-681c5ac044bb"/>
      </ext>
    </extLst>
  </connection>
  <connection id="8" xr16:uid="{EB7336F1-7E77-42D9-B919-6DB9E471E592}" name="Query - Listed" description="Connection to the 'Listed' query in the workbook." type="100" refreshedVersion="7" minRefreshableVersion="5">
    <extLst>
      <ext xmlns:x15="http://schemas.microsoft.com/office/spreadsheetml/2010/11/main" uri="{DE250136-89BD-433C-8126-D09CA5730AF9}">
        <x15:connection id="50104a26-c673-4d36-a036-a8f6789a1a2c"/>
      </ext>
    </extLst>
  </connection>
  <connection id="9" xr16:uid="{1549ADEF-DACE-4C0F-ADAA-2BCF9FEE8C65}" name="Query - Only_open_po" description="Connection to the 'Only_open_po' query in the workbook." type="100" refreshedVersion="7" minRefreshableVersion="5">
    <extLst>
      <ext xmlns:x15="http://schemas.microsoft.com/office/spreadsheetml/2010/11/main" uri="{DE250136-89BD-433C-8126-D09CA5730AF9}">
        <x15:connection id="020bb216-446c-4a01-b0ce-e2e20d80a41b"/>
      </ext>
    </extLst>
  </connection>
  <connection id="10" xr16:uid="{0A9FC211-6AF9-48AD-8908-68B32C0D37F5}" keepAlive="1" name="Query - purchase" description="Connection to the 'purchase' query in the workbook." type="5" refreshedVersion="7" background="1" saveData="1">
    <dbPr connection="Provider=Microsoft.Mashup.OleDb.1;Data Source=$Workbook$;Location=purchase;Extended Properties=&quot;&quot;" command="SELECT * FROM [purchase]"/>
  </connection>
  <connection id="11" xr16:uid="{BD15C0F8-95A0-481A-B2F2-464A7FD65053}" keepAlive="1" name="Query - stock" description="Connection to the 'stock' query in the workbook." type="5" refreshedVersion="7" background="1" saveData="1">
    <dbPr connection="Provider=Microsoft.Mashup.OleDb.1;Data Source=$Workbook$;Location=stock;Extended Properties=&quot;&quot;" command="SELECT * FROM [stock]"/>
  </connection>
  <connection id="12" xr16:uid="{FBF4958E-6FCC-4905-A7ED-048A662055A3}" name="Query - tbSummary" description="Connection to the 'tbSummary' query in the workbook." type="100" refreshedVersion="7" minRefreshableVersion="5">
    <extLst>
      <ext xmlns:x15="http://schemas.microsoft.com/office/spreadsheetml/2010/11/main" uri="{DE250136-89BD-433C-8126-D09CA5730AF9}">
        <x15:connection id="965a6f11-e896-4d5b-b86d-40954533ff04"/>
      </ext>
    </extLst>
  </connection>
  <connection id="13" xr16:uid="{EC94FAFB-6563-43AC-B38C-4DBF57914052}" name="Query - tbSummary (2)" description="Connection to the 'tbSummary (2)' query in the workbook." type="100" refreshedVersion="7" minRefreshableVersion="5">
    <extLst>
      <ext xmlns:x15="http://schemas.microsoft.com/office/spreadsheetml/2010/11/main" uri="{DE250136-89BD-433C-8126-D09CA5730AF9}">
        <x15:connection id="cc3ad21c-ee23-4c14-8e93-339c080176a6"/>
      </ext>
    </extLst>
  </connection>
  <connection id="14" xr16:uid="{FE99D7BA-EA85-4BC1-9A85-AF35E0EDE8F8}" name="Query - Temporary" description="Connection to the 'Temporary' query in the workbook." type="100" refreshedVersion="7" minRefreshableVersion="5">
    <extLst>
      <ext xmlns:x15="http://schemas.microsoft.com/office/spreadsheetml/2010/11/main" uri="{DE250136-89BD-433C-8126-D09CA5730AF9}">
        <x15:connection id="75ade496-9b1c-4e51-8f98-ae67551e83d8"/>
      </ext>
    </extLst>
  </connection>
  <connection id="15" xr16:uid="{93E7CD15-FFED-4769-BEF9-7012D109B5DC}" name="Query - Total FBA LISTED AMBERTA" description="Connection to the 'Total FBA LISTED AMBERTA' query in the workbook." type="100" refreshedVersion="7" minRefreshableVersion="5">
    <extLst>
      <ext xmlns:x15="http://schemas.microsoft.com/office/spreadsheetml/2010/11/main" uri="{DE250136-89BD-433C-8126-D09CA5730AF9}">
        <x15:connection id="a5153bc5-4e25-46a0-9e82-b6420fe49118"/>
      </ext>
    </extLst>
  </connection>
  <connection id="16" xr16:uid="{4B1236ED-65DE-40C1-AD02-3429207BB9D0}" name="Query - Total FBA Listed Transter" description="Connection to the 'Total FBA Listed Transter' query in the workbook." type="100" refreshedVersion="7" minRefreshableVersion="5">
    <extLst>
      <ext xmlns:x15="http://schemas.microsoft.com/office/spreadsheetml/2010/11/main" uri="{DE250136-89BD-433C-8126-D09CA5730AF9}">
        <x15:connection id="71f240a1-cd7f-4811-bdf5-2e0100c8b380"/>
      </ext>
    </extLst>
  </connection>
  <connection id="17" xr16:uid="{ED178CDC-9AB0-4B7F-9A56-DD6CAF309359}" name="Query - UK" description="Connection to the 'UK' query in the workbook." type="100" refreshedVersion="7" minRefreshableVersion="5">
    <extLst>
      <ext xmlns:x15="http://schemas.microsoft.com/office/spreadsheetml/2010/11/main" uri="{DE250136-89BD-433C-8126-D09CA5730AF9}">
        <x15:connection id="6df269ff-e391-4256-9e63-295cb7f04f28"/>
      </ext>
    </extLst>
  </connection>
  <connection id="18" xr16:uid="{12F9064F-6E81-4852-852F-888C31017F75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9" xr16:uid="{877B561E-39A2-4C59-A752-22BF9E39BF58}" name="WorksheetConnection_PO_PAYMENT .xlsm!tbSummary" type="102" refreshedVersion="7" minRefreshableVersion="5">
    <extLst>
      <ext xmlns:x15="http://schemas.microsoft.com/office/spreadsheetml/2010/11/main" uri="{DE250136-89BD-433C-8126-D09CA5730AF9}">
        <x15:connection id="tbSummary">
          <x15:rangePr sourceName="_xlcn.WorksheetConnection_PO_PAYMENT.xlsmtbSummary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3">
    <metadataType name="XLMDX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metadataStrings count="5">
    <s v="ThisWorkbookDataModel"/>
    <s v="{[tbSummary 1].[PAYMENT/DEPOSIT].&amp;[Deposit]}"/>
    <s v="{[Est_Cost].[Difference].[All]}"/>
    <s v="{[tbSummary 1].[PAYMENT/DEPOSIT].&amp;[Payment]}"/>
    <s v="{[Est_Cost].[Tot Paid GBP].[All]}"/>
  </metadataStrings>
  <mdxMetadata count="4">
    <mdx n="0" f="s">
      <ms ns="1" c="0"/>
    </mdx>
    <mdx n="0" f="s">
      <ms ns="2" c="0"/>
    </mdx>
    <mdx n="0" f="s">
      <ms ns="3" c="0"/>
    </mdx>
    <mdx n="0" f="s">
      <ms ns="4" c="0"/>
    </mdx>
  </mdxMetadata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1"/>
        </ext>
      </extLst>
    </bk>
    <bk>
      <extLst>
        <ext uri="{3e2802c4-a4d2-4d8b-9148-e3be6c30e623}">
          <xlrd:rvb i="3"/>
        </ext>
      </extLst>
    </bk>
  </futureMetadata>
  <cellMetadata count="1">
    <bk>
      <rc t="2" v="0"/>
    </bk>
  </cellMetadata>
  <valueMetadata count="6">
    <bk>
      <rc t="1" v="0"/>
    </bk>
    <bk>
      <rc t="1" v="1"/>
    </bk>
    <bk>
      <rc t="1" v="2"/>
    </bk>
    <bk>
      <rc t="1" v="3"/>
    </bk>
    <bk>
      <rc t="3" v="0"/>
    </bk>
    <bk>
      <rc t="3" v="1"/>
    </bk>
  </valueMetadata>
</metadata>
</file>

<file path=xl/sharedStrings.xml><?xml version="1.0" encoding="utf-8"?>
<sst xmlns="http://schemas.openxmlformats.org/spreadsheetml/2006/main" count="1341" uniqueCount="230">
  <si>
    <t>externalinvoicenumber</t>
  </si>
  <si>
    <t>PO220106-22/001BIA</t>
  </si>
  <si>
    <t>PO211210-21/014BIA</t>
  </si>
  <si>
    <t>PO211210-21/019PAV</t>
  </si>
  <si>
    <t>PO210921-21/001CHI</t>
  </si>
  <si>
    <t>PO210927-21/001SAR</t>
  </si>
  <si>
    <t>PO211105-21/017PAV</t>
  </si>
  <si>
    <t>PO211210-21/007MAR</t>
  </si>
  <si>
    <t>PO220119-22/001MAR</t>
  </si>
  <si>
    <t>PO211015-21/014GS</t>
  </si>
  <si>
    <t>PO211210-21/017GS</t>
  </si>
  <si>
    <t>PO211111-21/016GS</t>
  </si>
  <si>
    <t>PO210921-21/009CHR</t>
  </si>
  <si>
    <t>PO220119-22/001GS</t>
  </si>
  <si>
    <t>PO211007-21/015PAV</t>
  </si>
  <si>
    <t>PO220119-22/001PAV</t>
  </si>
  <si>
    <t>PO211027-21/004FAN</t>
  </si>
  <si>
    <t>PO211015-21/010CHR</t>
  </si>
  <si>
    <t>PO220119-22/001BC</t>
  </si>
  <si>
    <t>PO211210-21/012CHR</t>
  </si>
  <si>
    <t>PO220119-22/001CHR</t>
  </si>
  <si>
    <t>PO211111-21/018PAV</t>
  </si>
  <si>
    <t>PO220119-22/001CS</t>
  </si>
  <si>
    <t>PO220119-22/002BIA</t>
  </si>
  <si>
    <t>PO211004-21/001TOP</t>
  </si>
  <si>
    <t>PO211210-21/003BP</t>
  </si>
  <si>
    <t>PO220119-22/001BP</t>
  </si>
  <si>
    <t>PO211111-21/011CHR</t>
  </si>
  <si>
    <t>PO211210-21/002MS</t>
  </si>
  <si>
    <t>WAYBILL</t>
  </si>
  <si>
    <t>COURIER</t>
  </si>
  <si>
    <t>EUR</t>
  </si>
  <si>
    <t>Main Manufacturer</t>
  </si>
  <si>
    <t>Manufacturer's Currency</t>
  </si>
  <si>
    <t>Biamet Bis</t>
  </si>
  <si>
    <t>Benedetti Palmiro</t>
  </si>
  <si>
    <t>Chrysos</t>
  </si>
  <si>
    <t>GandS</t>
  </si>
  <si>
    <t>BC</t>
  </si>
  <si>
    <t>Tiezzi</t>
  </si>
  <si>
    <t>Gold Line</t>
  </si>
  <si>
    <t>Costa Sergio</t>
  </si>
  <si>
    <t>Mainly-Silver</t>
  </si>
  <si>
    <t>USD</t>
  </si>
  <si>
    <t>Pavee</t>
  </si>
  <si>
    <t>CSJC</t>
  </si>
  <si>
    <t>Fantasy</t>
  </si>
  <si>
    <t>Checcarini</t>
  </si>
  <si>
    <t>R.V. s.r.l.</t>
  </si>
  <si>
    <t>Elledi</t>
  </si>
  <si>
    <t>Cavinato Dino</t>
  </si>
  <si>
    <t>Martinelli</t>
  </si>
  <si>
    <t>Vieri</t>
  </si>
  <si>
    <t>SilverArt</t>
  </si>
  <si>
    <t>Lolita</t>
  </si>
  <si>
    <t>Aguilar de Dios</t>
  </si>
  <si>
    <t>Top Star</t>
  </si>
  <si>
    <t>Chini</t>
  </si>
  <si>
    <t>filename</t>
  </si>
  <si>
    <t>path</t>
  </si>
  <si>
    <t>Row Labels</t>
  </si>
  <si>
    <t>Grand Total</t>
  </si>
  <si>
    <t>All</t>
  </si>
  <si>
    <t>Sum of Est Cost</t>
  </si>
  <si>
    <t>PURCHASE ORDERS: 
SUM OF ALL PAYMENTS</t>
  </si>
  <si>
    <t>SUPPLIERS: 
EST COST BY PURCHASE ORDER</t>
  </si>
  <si>
    <t xml:space="preserve">SUPPLIERS: 
EST COST VS ACTUAL COST PER PURCHASE ORDER </t>
  </si>
  <si>
    <t>SUPPLIERS: 
OUTSTANDING AMOUNT</t>
  </si>
  <si>
    <t>SUPPLIERS: PAID SO FAR</t>
  </si>
  <si>
    <t>Manufacturer</t>
  </si>
  <si>
    <t>PO Number</t>
  </si>
  <si>
    <t>INVOICE</t>
  </si>
  <si>
    <t>Sum of Difference</t>
  </si>
  <si>
    <t>PAYMENT/DEPOSIT</t>
  </si>
  <si>
    <t>AMOUNT</t>
  </si>
  <si>
    <t>DATE</t>
  </si>
  <si>
    <t>DELIVERY</t>
  </si>
  <si>
    <t>CURRENCY</t>
  </si>
  <si>
    <t>Sum of AMOUNT</t>
  </si>
  <si>
    <t>Sum of Tot Paid</t>
  </si>
  <si>
    <t>LISTED STOCK</t>
  </si>
  <si>
    <t>NON-LISTED STOCK</t>
  </si>
  <si>
    <t>Listed Status?</t>
  </si>
  <si>
    <t>Manufacturer / PO</t>
  </si>
  <si>
    <t>Stock Value</t>
  </si>
  <si>
    <t>Deposit</t>
  </si>
  <si>
    <t>DHL</t>
  </si>
  <si>
    <t>Column1</t>
  </si>
  <si>
    <t>Column2</t>
  </si>
  <si>
    <t>FV 41</t>
  </si>
  <si>
    <t>35/2022</t>
  </si>
  <si>
    <t>21/01/2022</t>
  </si>
  <si>
    <t>33/2022</t>
  </si>
  <si>
    <t>PO211210-21/005FAN</t>
  </si>
  <si>
    <t>21/22</t>
  </si>
  <si>
    <t>28/01/2022</t>
  </si>
  <si>
    <t>FS 23/2022</t>
  </si>
  <si>
    <t>FS 22/2022</t>
  </si>
  <si>
    <t>26/01/2022</t>
  </si>
  <si>
    <t>66 CHR</t>
  </si>
  <si>
    <t>25/01/2022</t>
  </si>
  <si>
    <t>22200004</t>
  </si>
  <si>
    <t>18/11/2022</t>
  </si>
  <si>
    <t>FS 12/2022</t>
  </si>
  <si>
    <t>17/01/2022</t>
  </si>
  <si>
    <t>FS 13/2022</t>
  </si>
  <si>
    <t>PO210729-21/002CAV</t>
  </si>
  <si>
    <t>Doc 5</t>
  </si>
  <si>
    <t>fedEx</t>
  </si>
  <si>
    <t>4AS</t>
  </si>
  <si>
    <t>28/09/2021</t>
  </si>
  <si>
    <t>Doc1</t>
  </si>
  <si>
    <t>PO211210-21/002CSJC</t>
  </si>
  <si>
    <t>NKT111221UK</t>
  </si>
  <si>
    <t>Payment</t>
  </si>
  <si>
    <t>156 CHR</t>
  </si>
  <si>
    <t>FedEx</t>
  </si>
  <si>
    <t>PURCHASE ORDERS: 
DEPOSITS/PAYMENTS (FILTER ON)</t>
  </si>
  <si>
    <t>PO220203-22/003BIA</t>
  </si>
  <si>
    <t>PO220203-22/002MAR</t>
  </si>
  <si>
    <t>PO220203-22/002CHR</t>
  </si>
  <si>
    <t>PO220203-22/001MS</t>
  </si>
  <si>
    <t>PO220203-22/001FAN</t>
  </si>
  <si>
    <t>PF 143</t>
  </si>
  <si>
    <t>443/21</t>
  </si>
  <si>
    <t>20/12/2021</t>
  </si>
  <si>
    <t>22/12/2021</t>
  </si>
  <si>
    <t>14/10/2021</t>
  </si>
  <si>
    <t>15/12/2021</t>
  </si>
  <si>
    <t>FS 46/2022</t>
  </si>
  <si>
    <t>FS 45/2022</t>
  </si>
  <si>
    <t>PO220203-22/002GS</t>
  </si>
  <si>
    <t>PO220203-22/002PAV</t>
  </si>
  <si>
    <t>Difference</t>
  </si>
  <si>
    <t>Column3</t>
  </si>
  <si>
    <t>INV 2202-100</t>
  </si>
  <si>
    <t>14/02/2022</t>
  </si>
  <si>
    <t>29/09/2021</t>
  </si>
  <si>
    <t>21PF0959</t>
  </si>
  <si>
    <t>27/01/2022</t>
  </si>
  <si>
    <t>FP 63</t>
  </si>
  <si>
    <t>16/02/2022</t>
  </si>
  <si>
    <t>Sum of Cost</t>
  </si>
  <si>
    <t>FS 60/2022</t>
  </si>
  <si>
    <t>17/02/2022</t>
  </si>
  <si>
    <t>FS 61/2022</t>
  </si>
  <si>
    <t>PO220217-22/002BC</t>
  </si>
  <si>
    <t>PO220217-22/002BP</t>
  </si>
  <si>
    <t>PO220217-22/004BIA</t>
  </si>
  <si>
    <t>PO220217-22/003CHR</t>
  </si>
  <si>
    <t>PO220217-22/002GS</t>
  </si>
  <si>
    <t>PO220217-22/003PAV</t>
  </si>
  <si>
    <t>Amazon DE</t>
  </si>
  <si>
    <t>Amazon JP</t>
  </si>
  <si>
    <t>Amazon UK</t>
  </si>
  <si>
    <t>Sum of Count</t>
  </si>
  <si>
    <t>Transter AMA AU</t>
  </si>
  <si>
    <t>Transter AMA CA</t>
  </si>
  <si>
    <t>Transter AMA US</t>
  </si>
  <si>
    <t>WAREHOUSE</t>
  </si>
  <si>
    <t>PURCHASE ORDERS: 
DEPOSITS/PAYMENTS 
(FILTER ON)</t>
  </si>
  <si>
    <t>SUPPLIERS:
 PAID SO FAR</t>
  </si>
  <si>
    <t>Sum of AMOUNT GBP</t>
  </si>
  <si>
    <t>Sum of Est Cost GBP</t>
  </si>
  <si>
    <t>PO210928-21/001ADD</t>
  </si>
  <si>
    <t>Sum of Tot Paid GBP</t>
  </si>
  <si>
    <t>Sum of Difference GBP</t>
  </si>
  <si>
    <t>Tot Paid GBP</t>
  </si>
  <si>
    <t>FV 70</t>
  </si>
  <si>
    <t>18/02/2022</t>
  </si>
  <si>
    <t>PO220223-22/004CHR</t>
  </si>
  <si>
    <t>28/02/2022</t>
  </si>
  <si>
    <t>8/2022</t>
  </si>
  <si>
    <t>FS 82/2022</t>
  </si>
  <si>
    <t>FS 81/2022</t>
  </si>
  <si>
    <t>FS 80/2022</t>
  </si>
  <si>
    <t>318 CHR</t>
  </si>
  <si>
    <t>4/E</t>
  </si>
  <si>
    <t>PO220303-22/005BIA</t>
  </si>
  <si>
    <t>PO220317-22/006BIA</t>
  </si>
  <si>
    <t>PO220303-22/005CHR</t>
  </si>
  <si>
    <t>PO220317-22/003GS</t>
  </si>
  <si>
    <t>PO220317-22/003MAR</t>
  </si>
  <si>
    <t>PO220303-22/004PAV</t>
  </si>
  <si>
    <t>PO220317-22/005PAV</t>
  </si>
  <si>
    <t>FS 99/2022</t>
  </si>
  <si>
    <t>FS 98/2022</t>
  </si>
  <si>
    <t>FS 97/2022</t>
  </si>
  <si>
    <t>FP 149</t>
  </si>
  <si>
    <t>400 CHR</t>
  </si>
  <si>
    <t>381 CHR</t>
  </si>
  <si>
    <t>FV 123</t>
  </si>
  <si>
    <t>16/03/2022</t>
  </si>
  <si>
    <t>FS 110/2022</t>
  </si>
  <si>
    <t>15/03/2022</t>
  </si>
  <si>
    <t>FS 109/2022</t>
  </si>
  <si>
    <t>FS 108/2022</t>
  </si>
  <si>
    <t>18/03/2022</t>
  </si>
  <si>
    <t>INV2203-192</t>
  </si>
  <si>
    <t>PO220223-22/001ADD</t>
  </si>
  <si>
    <t>PO220222-22/002FAN</t>
  </si>
  <si>
    <t>FBA AMBERTA</t>
  </si>
  <si>
    <t>FBA TRANSTER</t>
  </si>
  <si>
    <t>PF 60 (Silver)</t>
  </si>
  <si>
    <t>FS 123/2022</t>
  </si>
  <si>
    <t>22/03/2022</t>
  </si>
  <si>
    <t>FS 124/2022</t>
  </si>
  <si>
    <t>FS 125/2022</t>
  </si>
  <si>
    <t>FS 126/2022</t>
  </si>
  <si>
    <t>BASED ON MAIN TABLE DATA (USER)</t>
  </si>
  <si>
    <t>BASED ON OPEN, RECENTLY DELIVERED AND PARTIAL ORDERS</t>
  </si>
  <si>
    <t>BASED ON MAIN DATA (USER) AND EXISTING ESTIMATED COSTS FOR MATCHING PO
(INCLUDES ANY PAID PO)</t>
  </si>
  <si>
    <t>BASED ON EST COSTS OF ANY ORDER PAID IN THIS FILE (TRACKS NEW SYSTEM)</t>
  </si>
  <si>
    <t xml:space="preserve">BASED ON PAYMENTS AND MATCHING EST COST </t>
  </si>
  <si>
    <t>ONLY PAID PO</t>
  </si>
  <si>
    <t xml:space="preserve">TEMPORARY. ONLY OPEN AND PARTIAL </t>
  </si>
  <si>
    <t>22PF0161</t>
  </si>
  <si>
    <t>504 CHR</t>
  </si>
  <si>
    <t>23/03/2022</t>
  </si>
  <si>
    <t>Inv 12/2022</t>
  </si>
  <si>
    <t>FP 7 (Silver)</t>
  </si>
  <si>
    <t>Tags</t>
  </si>
  <si>
    <t>24/03/2022</t>
  </si>
  <si>
    <t>PROFORMAA1</t>
  </si>
  <si>
    <t>422 (Silver for tags)</t>
  </si>
  <si>
    <t>556 CHR</t>
  </si>
  <si>
    <t>28/03/2022</t>
  </si>
  <si>
    <t>FS 132/2022</t>
  </si>
  <si>
    <t>FS 133/2022</t>
  </si>
  <si>
    <t>FS 134/2022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</si>
</sst>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[$£-809]* #,##0.00_-;\-[$£-809]* #,##0.00_-;_-[$£-809]* &quot;-&quot;??_-;_-@_-"/>
    <numFmt numFmtId="165" formatCode="&quot;£&quot;#,##0.00"/>
    <numFmt numFmtId="166" formatCode="dd/mm/yyyy;@"/>
  </numFmts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5" fontId="0" fillId="0" borderId="0" xfId="0" applyNumberFormat="1"/>
    <xf numFmtId="14" fontId="0" fillId="0" borderId="0" xfId="0" applyNumberFormat="1"/>
    <xf numFmtId="1" fontId="0" fillId="0" borderId="0" xfId="0" applyNumberFormat="1"/>
    <xf numFmtId="14" fontId="0" fillId="0" borderId="0" xfId="0" applyNumberFormat="1" applyAlignment="1">
      <alignment horizontal="right"/>
    </xf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2" xfId="0" applyFont="1" applyBorder="1"/>
    <xf numFmtId="164" fontId="2" fillId="3" borderId="3" xfId="0" applyNumberFormat="1" applyFont="1" applyFill="1" applyBorder="1"/>
    <xf numFmtId="164" fontId="0" fillId="4" borderId="3" xfId="0" applyNumberFormat="1" applyFont="1" applyFill="1" applyBorder="1"/>
    <xf numFmtId="164" fontId="0" fillId="0" borderId="1" xfId="0" applyNumberFormat="1" applyFont="1" applyBorder="1"/>
    <xf numFmtId="0" fontId="2" fillId="3" borderId="4" xfId="0" applyFont="1" applyFill="1" applyBorder="1"/>
    <xf numFmtId="0" fontId="0" fillId="4" borderId="4" xfId="0" applyFont="1" applyFill="1" applyBorder="1"/>
    <xf numFmtId="0" fontId="1" fillId="2" borderId="0" xfId="0" applyFont="1" applyFill="1" applyAlignment="1">
      <alignment horizontal="center" vertical="center"/>
    </xf>
    <xf numFmtId="165" fontId="3" fillId="0" borderId="0" xfId="0" applyNumberFormat="1" applyFont="1"/>
    <xf numFmtId="49" fontId="0" fillId="0" borderId="0" xfId="0" applyNumberFormat="1" applyAlignment="1">
      <alignment horizontal="center"/>
    </xf>
    <xf numFmtId="166" fontId="0" fillId="0" borderId="0" xfId="0" applyNumberFormat="1"/>
    <xf numFmtId="2" fontId="0" fillId="0" borderId="0" xfId="0" applyNumberFormat="1"/>
    <xf numFmtId="0" fontId="1" fillId="8" borderId="0" xfId="0" applyFont="1" applyFill="1" applyAlignment="1">
      <alignment horizontal="center"/>
    </xf>
    <xf numFmtId="0" fontId="0" fillId="7" borderId="0" xfId="0" applyFill="1" applyAlignment="1">
      <alignment horizontal="center" vertical="center" wrapText="1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  <xf numFmtId="0" fontId="0" fillId="7" borderId="0" xfId="0" applyFill="1" applyAlignment="1">
      <alignment horizontal="center" wrapText="1"/>
    </xf>
    <xf numFmtId="0" fontId="0" fillId="7" borderId="0" xfId="0" applyFill="1" applyAlignment="1">
      <alignment horizontal="center"/>
    </xf>
    <xf numFmtId="0" fontId="4" fillId="7" borderId="0" xfId="0" applyFont="1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</cellXfs>
  <cellStyles count="1">
    <cellStyle name="Normal" xfId="0" builtinId="0"/>
  </cellStyles>
  <dxfs count="15">
    <dxf>
      <numFmt numFmtId="0" formatCode="General"/>
    </dxf>
    <dxf>
      <numFmt numFmtId="0" formatCode="General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font>
        <sz val="12"/>
      </font>
    </dxf>
    <dxf>
      <font>
        <b/>
      </font>
    </dxf>
    <dxf>
      <alignment horizontal="center" vertical="bottom" textRotation="0" wrapText="0" indent="0" justifyLastLine="0" shrinkToFit="0" readingOrder="0"/>
    </dxf>
    <dxf>
      <border outline="0">
        <right style="thin">
          <color theme="4" tint="0.39997558519241921"/>
        </righ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8.xml"/><Relationship Id="rId18" Type="http://schemas.openxmlformats.org/officeDocument/2006/relationships/pivotCacheDefinition" Target="pivotCache/pivotCacheDefinition13.xml"/><Relationship Id="rId26" Type="http://schemas.openxmlformats.org/officeDocument/2006/relationships/sheetMetadata" Target="metadata.xml"/><Relationship Id="rId39" Type="http://schemas.openxmlformats.org/officeDocument/2006/relationships/customXml" Target="../customXml/item5.xml"/><Relationship Id="rId21" Type="http://schemas.openxmlformats.org/officeDocument/2006/relationships/pivotCacheDefinition" Target="pivotCache/pivotCacheDefinition16.xml"/><Relationship Id="rId34" Type="http://schemas.openxmlformats.org/officeDocument/2006/relationships/calcChain" Target="calcChain.xml"/><Relationship Id="rId42" Type="http://schemas.openxmlformats.org/officeDocument/2006/relationships/customXml" Target="../customXml/item8.xml"/><Relationship Id="rId47" Type="http://schemas.openxmlformats.org/officeDocument/2006/relationships/customXml" Target="../customXml/item13.xml"/><Relationship Id="rId50" Type="http://schemas.openxmlformats.org/officeDocument/2006/relationships/customXml" Target="../customXml/item16.xml"/><Relationship Id="rId55" Type="http://schemas.openxmlformats.org/officeDocument/2006/relationships/customXml" Target="../customXml/item21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1.xml"/><Relationship Id="rId29" Type="http://schemas.microsoft.com/office/2017/06/relationships/richStyles" Target="richData/richStyles.xml"/><Relationship Id="rId11" Type="http://schemas.openxmlformats.org/officeDocument/2006/relationships/pivotCacheDefinition" Target="pivotCache/pivotCacheDefinition6.xml"/><Relationship Id="rId24" Type="http://schemas.openxmlformats.org/officeDocument/2006/relationships/styles" Target="styles.xml"/><Relationship Id="rId32" Type="http://schemas.microsoft.com/office/2017/06/relationships/rdRichValueTypes" Target="richData/rdRichValueTypes.xml"/><Relationship Id="rId37" Type="http://schemas.openxmlformats.org/officeDocument/2006/relationships/customXml" Target="../customXml/item3.xml"/><Relationship Id="rId40" Type="http://schemas.openxmlformats.org/officeDocument/2006/relationships/customXml" Target="../customXml/item6.xml"/><Relationship Id="rId45" Type="http://schemas.openxmlformats.org/officeDocument/2006/relationships/customXml" Target="../customXml/item11.xml"/><Relationship Id="rId53" Type="http://schemas.openxmlformats.org/officeDocument/2006/relationships/customXml" Target="../customXml/item19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5.xml"/><Relationship Id="rId19" Type="http://schemas.openxmlformats.org/officeDocument/2006/relationships/pivotCacheDefinition" Target="pivotCache/pivotCacheDefinition14.xml"/><Relationship Id="rId31" Type="http://schemas.microsoft.com/office/2017/06/relationships/rdSupportingPropertyBag" Target="richData/rdsupportingpropertybag.xml"/><Relationship Id="rId44" Type="http://schemas.openxmlformats.org/officeDocument/2006/relationships/customXml" Target="../customXml/item10.xml"/><Relationship Id="rId52" Type="http://schemas.openxmlformats.org/officeDocument/2006/relationships/customXml" Target="../customXml/item18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openxmlformats.org/officeDocument/2006/relationships/pivotCacheDefinition" Target="pivotCache/pivotCacheDefinition9.xml"/><Relationship Id="rId22" Type="http://schemas.openxmlformats.org/officeDocument/2006/relationships/theme" Target="theme/theme1.xml"/><Relationship Id="rId27" Type="http://schemas.microsoft.com/office/2017/06/relationships/rdRichValue" Target="richData/rdrichvalue.xml"/><Relationship Id="rId30" Type="http://schemas.microsoft.com/office/2017/06/relationships/rdSupportingPropertyBagStructure" Target="richData/rdsupportingpropertybagstructure.xml"/><Relationship Id="rId35" Type="http://schemas.openxmlformats.org/officeDocument/2006/relationships/customXml" Target="../customXml/item1.xml"/><Relationship Id="rId43" Type="http://schemas.openxmlformats.org/officeDocument/2006/relationships/customXml" Target="../customXml/item9.xml"/><Relationship Id="rId48" Type="http://schemas.openxmlformats.org/officeDocument/2006/relationships/customXml" Target="../customXml/item14.xml"/><Relationship Id="rId56" Type="http://schemas.microsoft.com/office/2006/relationships/vbaProject" Target="vbaProject.bin"/><Relationship Id="rId8" Type="http://schemas.openxmlformats.org/officeDocument/2006/relationships/pivotCacheDefinition" Target="pivotCache/pivotCacheDefinition3.xml"/><Relationship Id="rId51" Type="http://schemas.openxmlformats.org/officeDocument/2006/relationships/customXml" Target="../customXml/item17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7.xml"/><Relationship Id="rId17" Type="http://schemas.openxmlformats.org/officeDocument/2006/relationships/pivotCacheDefinition" Target="pivotCache/pivotCacheDefinition12.xml"/><Relationship Id="rId25" Type="http://schemas.openxmlformats.org/officeDocument/2006/relationships/sharedStrings" Target="sharedStrings.xml"/><Relationship Id="rId33" Type="http://schemas.openxmlformats.org/officeDocument/2006/relationships/powerPivotData" Target="model/item.data"/><Relationship Id="rId38" Type="http://schemas.openxmlformats.org/officeDocument/2006/relationships/customXml" Target="../customXml/item4.xml"/><Relationship Id="rId46" Type="http://schemas.openxmlformats.org/officeDocument/2006/relationships/customXml" Target="../customXml/item12.xml"/><Relationship Id="rId20" Type="http://schemas.openxmlformats.org/officeDocument/2006/relationships/pivotCacheDefinition" Target="pivotCache/pivotCacheDefinition15.xml"/><Relationship Id="rId41" Type="http://schemas.openxmlformats.org/officeDocument/2006/relationships/customXml" Target="../customXml/item7.xml"/><Relationship Id="rId54" Type="http://schemas.openxmlformats.org/officeDocument/2006/relationships/customXml" Target="../customXml/item20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5" Type="http://schemas.openxmlformats.org/officeDocument/2006/relationships/pivotCacheDefinition" Target="pivotCache/pivotCacheDefinition10.xml"/><Relationship Id="rId23" Type="http://schemas.openxmlformats.org/officeDocument/2006/relationships/connections" Target="connections.xml"/><Relationship Id="rId28" Type="http://schemas.microsoft.com/office/2017/06/relationships/rdRichValueStructure" Target="richData/rdrichvaluestructure.xml"/><Relationship Id="rId36" Type="http://schemas.openxmlformats.org/officeDocument/2006/relationships/customXml" Target="../customXml/item2.xml"/><Relationship Id="rId49" Type="http://schemas.openxmlformats.org/officeDocument/2006/relationships/customXml" Target="../customXml/item15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0</xdr:row>
      <xdr:rowOff>161925</xdr:rowOff>
    </xdr:from>
    <xdr:to>
      <xdr:col>16</xdr:col>
      <xdr:colOff>533400</xdr:colOff>
      <xdr:row>5</xdr:row>
      <xdr:rowOff>85725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3430250" y="161925"/>
          <a:ext cx="1819275" cy="8763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DOUBLE</a:t>
          </a:r>
          <a:r>
            <a:rPr lang="en-GB" sz="1100" baseline="0"/>
            <a:t>-CLICK ON ANY PURCHASE ORDER TO OPEN THE FORM.</a:t>
          </a:r>
          <a:endParaRPr lang="en-GB" sz="1100"/>
        </a:p>
      </xdr:txBody>
    </xdr:sp>
    <xdr:clientData/>
  </xdr:twoCellAnchor>
  <xdr:twoCellAnchor>
    <xdr:from>
      <xdr:col>10</xdr:col>
      <xdr:colOff>590550</xdr:colOff>
      <xdr:row>0</xdr:row>
      <xdr:rowOff>0</xdr:rowOff>
    </xdr:from>
    <xdr:to>
      <xdr:col>11</xdr:col>
      <xdr:colOff>676275</xdr:colOff>
      <xdr:row>6</xdr:row>
      <xdr:rowOff>133350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0963275" y="0"/>
          <a:ext cx="962025" cy="1276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DOUBLE</a:t>
          </a:r>
          <a:r>
            <a:rPr lang="en-GB" sz="1100" baseline="0"/>
            <a:t>-CLICK ON ANY PURCHASE ORDER TO UPDATE.</a:t>
          </a:r>
          <a:endParaRPr lang="en-GB" sz="1100"/>
        </a:p>
      </xdr:txBody>
    </xdr:sp>
    <xdr:clientData/>
  </xdr:twoCellAnchor>
  <xdr:twoCellAnchor>
    <xdr:from>
      <xdr:col>13</xdr:col>
      <xdr:colOff>57150</xdr:colOff>
      <xdr:row>2</xdr:row>
      <xdr:rowOff>66675</xdr:rowOff>
    </xdr:from>
    <xdr:to>
      <xdr:col>13</xdr:col>
      <xdr:colOff>542925</xdr:colOff>
      <xdr:row>3</xdr:row>
      <xdr:rowOff>171450</xdr:rowOff>
    </xdr:to>
    <xdr:sp macro="" textlink="">
      <xdr:nvSpPr>
        <xdr:cNvPr id="4" name="Arrow: Lef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2944475" y="447675"/>
          <a:ext cx="485775" cy="2952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104775</xdr:colOff>
      <xdr:row>0</xdr:row>
      <xdr:rowOff>57150</xdr:rowOff>
    </xdr:from>
    <xdr:to>
      <xdr:col>10</xdr:col>
      <xdr:colOff>590550</xdr:colOff>
      <xdr:row>1</xdr:row>
      <xdr:rowOff>161925</xdr:rowOff>
    </xdr:to>
    <xdr:sp macro="" textlink="">
      <xdr:nvSpPr>
        <xdr:cNvPr id="5" name="Arrow: Lef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0477500" y="57150"/>
          <a:ext cx="485775" cy="2952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10</xdr:row>
          <xdr:rowOff>171450</xdr:rowOff>
        </xdr:from>
        <xdr:to>
          <xdr:col>16</xdr:col>
          <xdr:colOff>581025</xdr:colOff>
          <xdr:row>15</xdr:row>
          <xdr:rowOff>123825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8.593180671298" backgroundQuery="1" createdVersion="7" refreshedVersion="7" minRefreshableVersion="3" recordCount="0" supportSubquery="1" supportAdvancedDrill="1" xr:uid="{5581B2C3-1A98-4B57-844C-B0C58183C21F}">
  <cacheSource type="external" connectionId="18"/>
  <cacheFields count="3">
    <cacheField name="[Only_open_po].[Supplier].[Supplier]" caption="Supplier" numFmtId="0" hierarchy="17" level="1">
      <sharedItems count="10">
        <s v="Aguilar de Dios"/>
        <s v="BC"/>
        <s v="Benedetti Palmiro"/>
        <s v="Biamet Bis"/>
        <s v="Chrysos"/>
        <s v="Fantasy"/>
        <s v="GandS"/>
        <s v="Mainly-Silver"/>
        <s v="Martinelli"/>
        <s v="Pavee"/>
      </sharedItems>
    </cacheField>
    <cacheField name="[Only_open_po].[PO Number].[PO Number]" caption="PO Number" numFmtId="0" hierarchy="18" level="1">
      <sharedItems count="32">
        <s v="PO220223-22/001ADD"/>
        <s v="PO220217-22/002BC"/>
        <s v="PO220217-22/002BP"/>
        <s v="PO220106-22/001BIA"/>
        <s v="PO220119-22/002BIA"/>
        <s v="PO220203-22/003BIA"/>
        <s v="PO220217-22/004BIA"/>
        <s v="PO220303-22/005BIA"/>
        <s v="PO220317-22/006BIA"/>
        <s v="PO210921-21/009CHR"/>
        <s v="PO211015-21/010CHR"/>
        <s v="PO211111-21/011CHR"/>
        <s v="PO211210-21/012CHR"/>
        <s v="PO220119-22/001CHR"/>
        <s v="PO220203-22/002CHR"/>
        <s v="PO220217-22/003CHR"/>
        <s v="PO220223-22/004CHR"/>
        <s v="PO220303-22/005CHR"/>
        <s v="PO220203-22/001FAN"/>
        <s v="PO220222-22/002FAN"/>
        <s v="PO220119-22/001GS"/>
        <s v="PO220203-22/002GS"/>
        <s v="PO220217-22/002GS"/>
        <s v="PO220317-22/003GS"/>
        <s v="PO220203-22/001MS"/>
        <s v="PO220203-22/002MAR"/>
        <s v="PO220317-22/003MAR"/>
        <s v="PO220119-22/001PAV"/>
        <s v="PO220203-22/002PAV"/>
        <s v="PO220217-22/003PAV"/>
        <s v="PO220303-22/004PAV"/>
        <s v="PO220317-22/005PAV"/>
      </sharedItems>
    </cacheField>
    <cacheField name="[Measures].[Sum of Est Cost GBP]" caption="Sum of Est Cost GBP" numFmtId="0" hierarchy="86" level="32767"/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2" memberValueDatatype="130" unbalanced="0">
      <fieldsUsage count="2">
        <fieldUsage x="-1"/>
        <fieldUsage x="0"/>
      </fieldsUsage>
    </cacheHierarchy>
    <cacheHierarchy uniqueName="[Only_open_po].[PO Number]" caption="PO Number" attribute="1" defaultMemberUniqueName="[Only_open_po].[PO Number].[All]" allUniqueName="[Only_open_po].[PO Number].[All]" dimensionUniqueName="[Only_open_po]" displayFolder="" count="2" memberValueDatatype="130" unbalanced="0">
      <fieldsUsage count="2">
        <fieldUsage x="-1"/>
        <fieldUsage x="1"/>
      </fieldsUsage>
    </cacheHierarchy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8.59318171296" backgroundQuery="1" createdVersion="7" refreshedVersion="7" minRefreshableVersion="3" recordCount="0" supportSubquery="1" supportAdvancedDrill="1" xr:uid="{B5AC3FAA-E5DE-47CC-97C4-A7E8CDD800A2}">
  <cacheSource type="external" connectionId="18"/>
  <cacheFields count="4">
    <cacheField name="[Est_Cost].[Est Cost].[Est Cost]" caption="Est Cost" numFmtId="0" hierarchy="2" level="1">
      <sharedItems containsString="0" containsBlank="1" containsNumber="1" minValue="1105.5" maxValue="58119.16" count="15">
        <n v="1105.5"/>
        <n v="1438.5"/>
        <n v="2470"/>
        <n v="3000"/>
        <n v="3818.67"/>
        <n v="4681.9399999999996"/>
        <n v="7421.13"/>
        <n v="8847.2800000000007"/>
        <n v="10327.39"/>
        <n v="11098.74"/>
        <n v="14191.04"/>
        <n v="20299.484"/>
        <n v="50002.8"/>
        <n v="58119.16"/>
        <m/>
      </sharedItems>
    </cacheField>
    <cacheField name="[Only_open_po].[Supplier].[Supplier]" caption="Supplier" numFmtId="0" hierarchy="17" level="1">
      <sharedItems count="10">
        <s v="Aguilar de Dios"/>
        <s v="BC"/>
        <s v="Benedetti Palmiro"/>
        <s v="Biamet Bis"/>
        <s v="Chrysos"/>
        <s v="Fantasy"/>
        <s v="GandS"/>
        <s v="Mainly-Silver"/>
        <s v="Martinelli"/>
        <s v="Pavee"/>
      </sharedItems>
    </cacheField>
    <cacheField name="[Only_open_po].[PO Number].[PO Number]" caption="PO Number" numFmtId="0" hierarchy="18" level="1">
      <sharedItems count="32">
        <s v="PO220223-22/001ADD"/>
        <s v="PO220217-22/002BC"/>
        <s v="PO220217-22/002BP"/>
        <s v="PO220106-22/001BIA"/>
        <s v="PO220119-22/002BIA"/>
        <s v="PO220203-22/003BIA"/>
        <s v="PO220217-22/004BIA"/>
        <s v="PO220303-22/005BIA"/>
        <s v="PO220317-22/006BIA"/>
        <s v="PO210921-21/009CHR"/>
        <s v="PO211015-21/010CHR"/>
        <s v="PO211111-21/011CHR"/>
        <s v="PO211210-21/012CHR"/>
        <s v="PO220119-22/001CHR"/>
        <s v="PO220203-22/002CHR"/>
        <s v="PO220217-22/003CHR"/>
        <s v="PO220223-22/004CHR"/>
        <s v="PO220303-22/005CHR"/>
        <s v="PO220203-22/001FAN"/>
        <s v="PO220222-22/002FAN"/>
        <s v="PO220119-22/001GS"/>
        <s v="PO220203-22/002GS"/>
        <s v="PO220217-22/002GS"/>
        <s v="PO220317-22/003GS"/>
        <s v="PO220203-22/001MS"/>
        <s v="PO220203-22/002MAR"/>
        <s v="PO220317-22/003MAR"/>
        <s v="PO220119-22/001PAV"/>
        <s v="PO220203-22/002PAV"/>
        <s v="PO220217-22/003PAV"/>
        <s v="PO220303-22/004PAV"/>
        <s v="PO220317-22/005PAV"/>
      </sharedItems>
    </cacheField>
    <cacheField name="[Measures].[Sum of Cost]" caption="Sum of Cost" numFmtId="0" hierarchy="82" level="32767"/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2" memberValueDatatype="5" unbalanced="0">
      <fieldsUsage count="2">
        <fieldUsage x="-1"/>
        <fieldUsage x="0"/>
      </fieldsUsage>
    </cacheHierarchy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2" memberValueDatatype="130" unbalanced="0">
      <fieldsUsage count="2">
        <fieldUsage x="-1"/>
        <fieldUsage x="1"/>
      </fieldsUsage>
    </cacheHierarchy>
    <cacheHierarchy uniqueName="[Only_open_po].[PO Number]" caption="PO Number" attribute="1" defaultMemberUniqueName="[Only_open_po].[PO Number].[All]" allUniqueName="[Only_open_po].[PO Number].[All]" dimensionUniqueName="[Only_open_po]" displayFolder="" count="2" memberValueDatatype="130" unbalanced="0">
      <fieldsUsage count="2">
        <fieldUsage x="-1"/>
        <fieldUsage x="2"/>
      </fieldsUsage>
    </cacheHierarchy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8.593183217592" backgroundQuery="1" createdVersion="7" refreshedVersion="7" minRefreshableVersion="3" recordCount="0" supportSubquery="1" supportAdvancedDrill="1" xr:uid="{D164DC5D-3DAC-4954-8622-03BE40AFF938}">
  <cacheSource type="external" connectionId="18"/>
  <cacheFields count="4">
    <cacheField name="[tbSummary 1].[PO Number].[PO Number]" caption="PO Number" numFmtId="0" hierarchy="34" level="1">
      <sharedItems count="14">
        <s v="PO210927-21/001SAR"/>
        <s v="PO210928-21/001ADD"/>
        <s v="PO211004-21/001TOP"/>
        <s v="PO211007-21/015PAV"/>
        <s v="PO211105-21/017PAV"/>
        <s v="PO211210-21/019PAV"/>
        <s v="PO220119-22/001PAV"/>
        <s v="PO220203-22/002PAV"/>
        <s v="PO220217-22/003PAV"/>
        <s v="PO220223-22/001ADD"/>
        <s v="PO220317-22/003GS"/>
        <s v="PO220317-22/003MAR"/>
        <s v="PO220317-22/005PAV"/>
        <s v="Tags"/>
      </sharedItems>
    </cacheField>
    <cacheField name="[tbSummary 1].[PAYMENT/DEPOSIT].[PAYMENT/DEPOSIT]" caption="PAYMENT/DEPOSIT" numFmtId="0" hierarchy="36" level="1">
      <sharedItems containsSemiMixedTypes="0" containsNonDate="0" containsString="0"/>
    </cacheField>
    <cacheField name="[Measures].[Sum of AMOUNT]" caption="Sum of AMOUNT" numFmtId="0" hierarchy="76" level="32767"/>
    <cacheField name="[tbSummary 1].[CURRENCY].[CURRENCY]" caption="CURRENCY" numFmtId="0" hierarchy="43" level="1">
      <sharedItems count="2">
        <s v="EUR"/>
        <s v="USD"/>
      </sharedItems>
    </cacheField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1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2" memberValueDatatype="130" unbalanced="0">
      <fieldsUsage count="2">
        <fieldUsage x="-1"/>
        <fieldUsage x="3"/>
      </fieldsUsage>
    </cacheHierarchy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8.593184606485" backgroundQuery="1" createdVersion="7" refreshedVersion="7" minRefreshableVersion="3" recordCount="0" supportSubquery="1" supportAdvancedDrill="1" xr:uid="{B70072A1-4DC0-4F0A-B10D-324345C4B85C}">
  <cacheSource type="external" connectionId="18"/>
  <cacheFields count="4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Difference]" caption="Sum of Difference" numFmtId="0" hierarchy="79" level="32767"/>
    <cacheField name="[Est_Cost].[Tot Paid].[Tot Paid]" caption="Tot Paid" numFmtId="0" hierarchy="3" level="1">
      <sharedItems containsSemiMixedTypes="0" containsNonDate="0" containsString="0"/>
    </cacheField>
    <cacheField name="[Est_Cost].[Difference].[Difference]" caption="Difference" numFmtId="0" hierarchy="4" level="1">
      <sharedItems containsSemiMixedTypes="0" containsNonDate="0" containsString="0"/>
    </cacheField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2" memberValueDatatype="5" unbalanced="0">
      <fieldsUsage count="2">
        <fieldUsage x="-1"/>
        <fieldUsage x="2"/>
      </fieldsUsage>
    </cacheHierarchy>
    <cacheHierarchy uniqueName="[Est_Cost].[Difference]" caption="Difference" attribute="1" defaultMemberUniqueName="[Est_Cost].[Difference].[All]" allUniqueName="[Est_Cost].[Difference].[All]" dimensionUniqueName="[Est_Cost]" displayFolder="" count="2" memberValueDatatype="5" unbalanced="0">
      <fieldsUsage count="2">
        <fieldUsage x="-1"/>
        <fieldUsage x="3"/>
      </fieldsUsage>
    </cacheHierarchy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8.593185648147" backgroundQuery="1" createdVersion="7" refreshedVersion="7" minRefreshableVersion="3" recordCount="0" supportSubquery="1" supportAdvancedDrill="1" xr:uid="{F21A60BE-7F32-4475-A5CF-C3E5719F07AE}">
  <cacheSource type="external" connectionId="18"/>
  <cacheFields count="3">
    <cacheField name="[tbSummary 1].[PO Number].[PO Number]" caption="PO Number" numFmtId="0" hierarchy="34" level="1">
      <sharedItems count="47">
        <s v="PO210729-21/002CAV"/>
        <s v="PO210921-21/001CHI"/>
        <s v="PO210921-21/009CHR"/>
        <s v="PO210927-21/001SAR"/>
        <s v="PO210928-21/001ADD"/>
        <s v="PO211004-21/001TOP"/>
        <s v="PO211007-21/015PAV"/>
        <s v="PO211015-21/010CHR"/>
        <s v="PO211015-21/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BC"/>
        <s v="PO220119-22/001BP"/>
        <s v="PO220119-22/001CHR"/>
        <s v="PO220119-22/001CS"/>
        <s v="PO220119-22/001MAR"/>
        <s v="PO220119-22/001PAV"/>
        <s v="PO220119-22/002BIA"/>
        <s v="PO220203-22/001MS"/>
        <s v="PO220203-22/002CHR"/>
        <s v="PO220203-22/002MAR"/>
        <s v="PO220203-22/002PAV"/>
        <s v="PO220203-22/003BIA"/>
        <s v="PO220217-22/002BC"/>
        <s v="PO220217-22/002BP"/>
        <s v="PO220217-22/003CHR"/>
        <s v="PO220217-22/003PAV"/>
        <s v="PO220217-22/004BIA"/>
        <s v="PO220223-22/001ADD"/>
        <s v="PO220303-22/005CHR"/>
        <s v="PO220317-22/003GS"/>
        <s v="PO220317-22/003MAR"/>
        <s v="PO220317-22/005PAV"/>
        <s v="Tags"/>
      </sharedItems>
    </cacheField>
    <cacheField name="[Measures].[Sum of AMOUNT]" caption="Sum of AMOUNT" numFmtId="0" hierarchy="76" level="32767"/>
    <cacheField name="[tbSummary 1].[CURRENCY].[CURRENCY]" caption="CURRENCY" numFmtId="0" hierarchy="43" level="1">
      <sharedItems count="2">
        <s v="EUR"/>
        <s v="USD"/>
      </sharedItems>
    </cacheField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8.593186921295" backgroundQuery="1" createdVersion="7" refreshedVersion="7" minRefreshableVersion="3" recordCount="0" supportSubquery="1" supportAdvancedDrill="1" xr:uid="{93122940-1544-425B-A8F2-690DB7F24ADC}">
  <cacheSource type="external" connectionId="18"/>
  <cacheFields count="6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Est_Cost].[PO Number].[PO Number]" caption="PO Number" numFmtId="0" hierarchy="1" level="1">
      <sharedItems count="46">
        <s v="PO210928-21/001ADD"/>
        <s v="PO220223-22/001ADD"/>
        <s v="PO220119-22/001BC"/>
        <s v="PO220217-22/002BC"/>
        <s v="PO211210-21/003BP"/>
        <s v="PO220119-22/001BP"/>
        <s v="PO220217-22/002BP"/>
        <s v="PO211210-21/014BIA"/>
        <s v="PO220106-22/001BIA"/>
        <s v="PO220119-22/002BIA"/>
        <s v="PO220203-22/003BIA"/>
        <s v="PO220217-22/004BIA"/>
        <s v="PO210729-21/002CAV"/>
        <s v="PO210921-21/001CHI"/>
        <s v="PO210921-21/009CHR"/>
        <s v="PO211015-21/010CHR"/>
        <s v="PO211111-21/011CHR"/>
        <s v="PO211210-21/012CHR"/>
        <s v="PO220119-22/001CHR"/>
        <s v="PO220203-22/002CHR"/>
        <s v="PO220217-22/003CHR"/>
        <s v="PO220303-22/005CHR"/>
        <s v="PO220119-22/001CS"/>
        <s v="PO211210-21/002CSJC"/>
        <s v="PO211027-21/004FAN"/>
        <s v="PO211210-21/005FAN"/>
        <s v="PO211015-21/014GS"/>
        <s v="PO211111-21/016GS"/>
        <s v="PO211210-21/017GS"/>
        <s v="PO220317-22/003GS"/>
        <s v="PO211210-21/002MS"/>
        <s v="PO220203-22/001MS"/>
        <s v="PO211210-21/007MAR"/>
        <s v="PO220119-22/001MAR"/>
        <s v="PO220203-22/002MAR"/>
        <s v="PO220317-22/003MAR"/>
        <s v="PO211007-21/015PAV"/>
        <s v="PO211105-21/017PAV"/>
        <s v="PO211111-21/018PAV"/>
        <s v="PO211210-21/019PAV"/>
        <s v="PO220119-22/001PAV"/>
        <s v="PO220203-22/002PAV"/>
        <s v="PO220217-22/003PAV"/>
        <s v="PO220317-22/005PAV"/>
        <s v="PO210927-21/001SAR"/>
        <s v="PO211004-21/001TOP"/>
      </sharedItems>
    </cacheField>
    <cacheField name="[Measures].[Sum of Est Cost]" caption="Sum of Est Cost" numFmtId="0" hierarchy="77" level="32767"/>
    <cacheField name="[Measures].[Sum of Tot Paid]" caption="Sum of Tot Paid" numFmtId="0" hierarchy="78" level="32767"/>
    <cacheField name="[Measures].[Sum of Difference]" caption="Sum of Difference" numFmtId="0" hierarchy="79" level="32767"/>
    <cacheField name="[Est_Cost].[Manufacturer's Currency].[Manufacturer's Currency]" caption="Manufacturer's Currency" numFmtId="0" hierarchy="5" level="1">
      <sharedItems count="2">
        <s v="EUR"/>
        <s v="USD"/>
      </sharedItems>
    </cacheField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2" memberValueDatatype="130" unbalanced="0">
      <fieldsUsage count="2">
        <fieldUsage x="-1"/>
        <fieldUsage x="1"/>
      </fieldsUsage>
    </cacheHierarchy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2" memberValueDatatype="130" unbalanced="0">
      <fieldsUsage count="2">
        <fieldUsage x="-1"/>
        <fieldUsage x="5"/>
      </fieldsUsage>
    </cacheHierarchy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8.593187962964" backgroundQuery="1" createdVersion="7" refreshedVersion="7" minRefreshableVersion="3" recordCount="0" supportSubquery="1" supportAdvancedDrill="1" xr:uid="{D8556959-9B78-4109-9973-EAC178F5FB56}">
  <cacheSource type="external" connectionId="18"/>
  <cacheFields count="2">
    <cacheField name="[tbSummary 1].[Manufacturer].[Manufacturer]" caption="Manufacturer" numFmtId="0" hierarchy="35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AMOUNT GBP]" caption="Sum of AMOUNT GBP" numFmtId="0" hierarchy="85" level="32767"/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8.593189236111" backgroundQuery="1" createdVersion="7" refreshedVersion="7" minRefreshableVersion="3" recordCount="0" supportSubquery="1" supportAdvancedDrill="1" xr:uid="{205FFC26-CE12-41AC-BF9A-2917113D4505}">
  <cacheSource type="external" connectionId="18"/>
  <cacheFields count="2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Difference GBP]" caption="Sum of Difference GBP" numFmtId="0" hierarchy="89" level="32767"/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8.593190277781" backgroundQuery="1" createdVersion="7" refreshedVersion="7" minRefreshableVersion="3" recordCount="0" supportSubquery="1" supportAdvancedDrill="1" xr:uid="{D61B910D-8E44-4D0C-ACC2-68448584658A}">
  <cacheSource type="external" connectionId="18"/>
  <cacheFields count="6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Est_Cost].[PO Number].[PO Number]" caption="PO Number" numFmtId="0" hierarchy="1" level="1">
      <sharedItems count="46">
        <s v="PO210928-21/001ADD"/>
        <s v="PO220223-22/001ADD"/>
        <s v="PO220119-22/001BC"/>
        <s v="PO220217-22/002BC"/>
        <s v="PO211210-21/003BP"/>
        <s v="PO220119-22/001BP"/>
        <s v="PO220217-22/002BP"/>
        <s v="PO211210-21/014BIA"/>
        <s v="PO220106-22/001BIA"/>
        <s v="PO220119-22/002BIA"/>
        <s v="PO220203-22/003BIA"/>
        <s v="PO220217-22/004BIA"/>
        <s v="PO210729-21/002CAV"/>
        <s v="PO210921-21/001CHI"/>
        <s v="PO210921-21/009CHR"/>
        <s v="PO211015-21/010CHR"/>
        <s v="PO211111-21/011CHR"/>
        <s v="PO211210-21/012CHR"/>
        <s v="PO220119-22/001CHR"/>
        <s v="PO220203-22/002CHR"/>
        <s v="PO220217-22/003CHR"/>
        <s v="PO220303-22/005CHR"/>
        <s v="PO220119-22/001CS"/>
        <s v="PO211210-21/002CSJC"/>
        <s v="PO211027-21/004FAN"/>
        <s v="PO211210-21/005FAN"/>
        <s v="PO211015-21/014GS"/>
        <s v="PO211111-21/016GS"/>
        <s v="PO211210-21/017GS"/>
        <s v="PO220317-22/003GS"/>
        <s v="PO211210-21/002MS"/>
        <s v="PO220203-22/001MS"/>
        <s v="PO211210-21/007MAR"/>
        <s v="PO220119-22/001MAR"/>
        <s v="PO220203-22/002MAR"/>
        <s v="PO220317-22/003MAR"/>
        <s v="PO211007-21/015PAV"/>
        <s v="PO211105-21/017PAV"/>
        <s v="PO211111-21/018PAV"/>
        <s v="PO211210-21/019PAV"/>
        <s v="PO220119-22/001PAV"/>
        <s v="PO220203-22/002PAV"/>
        <s v="PO220217-22/003PAV"/>
        <s v="PO220317-22/005PAV"/>
        <s v="PO210927-21/001SAR"/>
        <s v="PO211004-21/001TOP"/>
      </sharedItems>
    </cacheField>
    <cacheField name="[Measures].[Sum of Est Cost GBP 2]" caption="Sum of Est Cost GBP 2" numFmtId="0" hierarchy="87" level="32767"/>
    <cacheField name="[Measures].[Sum of Tot Paid GBP]" caption="Sum of Tot Paid GBP" numFmtId="0" hierarchy="88" level="32767"/>
    <cacheField name="[Measures].[Sum of Difference GBP]" caption="Sum of Difference GBP" numFmtId="0" hierarchy="89" level="32767"/>
    <cacheField name="[Est_Cost].[Tot Paid GBP].[Tot Paid GBP]" caption="Tot Paid GBP" numFmtId="0" hierarchy="7" level="1">
      <sharedItems containsSemiMixedTypes="0" containsNonDate="0" containsString="0"/>
    </cacheField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2" memberValueDatatype="130" unbalanced="0">
      <fieldsUsage count="2">
        <fieldUsage x="-1"/>
        <fieldUsage x="1"/>
      </fieldsUsage>
    </cacheHierarchy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2" memberValueDatatype="5" unbalanced="0">
      <fieldsUsage count="2">
        <fieldUsage x="-1"/>
        <fieldUsage x="5"/>
      </fieldsUsage>
    </cacheHierarchy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8.593191550928" backgroundQuery="1" createdVersion="7" refreshedVersion="7" minRefreshableVersion="3" recordCount="0" supportSubquery="1" supportAdvancedDrill="1" xr:uid="{5E36F969-D7D7-48B7-8B8D-1BB3E318E61D}">
  <cacheSource type="external" connectionId="18"/>
  <cacheFields count="2">
    <cacheField name="[tbSummary 1].[PO Number].[PO Number]" caption="PO Number" numFmtId="0" hierarchy="34" level="1">
      <sharedItems count="47">
        <s v="PO210729-21/002CAV"/>
        <s v="PO210921-21/001CHI"/>
        <s v="PO210921-21/009CHR"/>
        <s v="PO210927-21/001SAR"/>
        <s v="PO210928-21/001ADD"/>
        <s v="PO211004-21/001TOP"/>
        <s v="PO211007-21/015PAV"/>
        <s v="PO211015-21/010CHR"/>
        <s v="PO211015-21/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BC"/>
        <s v="PO220119-22/001BP"/>
        <s v="PO220119-22/001CHR"/>
        <s v="PO220119-22/001CS"/>
        <s v="PO220119-22/001MAR"/>
        <s v="PO220119-22/001PAV"/>
        <s v="PO220119-22/002BIA"/>
        <s v="PO220203-22/001MS"/>
        <s v="PO220203-22/002CHR"/>
        <s v="PO220203-22/002MAR"/>
        <s v="PO220203-22/002PAV"/>
        <s v="PO220203-22/003BIA"/>
        <s v="PO220217-22/002BC"/>
        <s v="PO220217-22/002BP"/>
        <s v="PO220217-22/003CHR"/>
        <s v="PO220217-22/003PAV"/>
        <s v="PO220217-22/004BIA"/>
        <s v="PO220223-22/001ADD"/>
        <s v="PO220303-22/005CHR"/>
        <s v="PO220317-22/003GS"/>
        <s v="PO220317-22/003MAR"/>
        <s v="PO220317-22/005PAV"/>
        <s v="Tags"/>
      </sharedItems>
    </cacheField>
    <cacheField name="[Measures].[Sum of AMOUNT GBP]" caption="Sum of AMOUNT GBP" numFmtId="0" hierarchy="85" level="32767"/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8.593192824075" backgroundQuery="1" createdVersion="7" refreshedVersion="7" minRefreshableVersion="3" recordCount="0" supportSubquery="1" supportAdvancedDrill="1" xr:uid="{CE4AE125-3A43-4223-A9C6-67E5CD89C145}">
  <cacheSource type="external" connectionId="18"/>
  <cacheFields count="3">
    <cacheField name="[tbSummary 1].[PO Number].[PO Number]" caption="PO Number" numFmtId="0" hierarchy="34" level="1">
      <sharedItems count="39">
        <s v="PO210729-21/002CAV"/>
        <s v="PO210921-21/001CHI"/>
        <s v="PO210921-21/009CHR"/>
        <s v="PO210927-21/001SAR"/>
        <s v="PO210928-21/001ADD"/>
        <s v="PO211007-21/015PAV"/>
        <s v="PO211015-21/010CHR"/>
        <s v="PO211015-21/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BC"/>
        <s v="PO220119-22/001BP"/>
        <s v="PO220119-22/001CHR"/>
        <s v="PO220119-22/001CS"/>
        <s v="PO220119-22/001MAR"/>
        <s v="PO220119-22/001PAV"/>
        <s v="PO220119-22/002BIA"/>
        <s v="PO220203-22/001MS"/>
        <s v="PO220203-22/002CHR"/>
        <s v="PO220203-22/002MAR"/>
        <s v="PO220203-22/003BIA"/>
        <s v="PO220217-22/002BC"/>
        <s v="PO220217-22/002BP"/>
        <s v="PO220217-22/003CHR"/>
        <s v="PO220217-22/004BIA"/>
        <s v="PO220303-22/005CHR"/>
      </sharedItems>
    </cacheField>
    <cacheField name="[Measures].[Sum of AMOUNT GBP]" caption="Sum of AMOUNT GBP" numFmtId="0" hierarchy="85" level="32767"/>
    <cacheField name="[tbSummary 1].[PAYMENT/DEPOSIT].[PAYMENT/DEPOSIT]" caption="PAYMENT/DEPOSIT" numFmtId="0" hierarchy="36" level="1">
      <sharedItems containsSemiMixedTypes="0" containsNonDate="0" containsString="0"/>
    </cacheField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8.593193749999" backgroundQuery="1" createdVersion="7" refreshedVersion="7" minRefreshableVersion="3" recordCount="0" supportSubquery="1" supportAdvancedDrill="1" xr:uid="{F21F89FB-DB66-4235-9411-D0F91A1BFC81}">
  <cacheSource type="external" connectionId="18"/>
  <cacheFields count="6">
    <cacheField name="[Temporary].[Supplier].[Supplier]" caption="Supplier" numFmtId="0" hierarchy="45" level="1">
      <sharedItems count="10">
        <s v="Aguilar de Dios"/>
        <s v="BC"/>
        <s v="Benedetti Palmiro"/>
        <s v="Biamet Bis"/>
        <s v="Chrysos"/>
        <s v="Fantasy"/>
        <s v="GandS"/>
        <s v="Mainly-Silver"/>
        <s v="Martinelli"/>
        <s v="Pavee"/>
      </sharedItems>
    </cacheField>
    <cacheField name="[Measures].[Sum of Difference 2]" caption="Sum of Difference 2" numFmtId="0" hierarchy="90" level="32767"/>
    <cacheField name="[Measures].[Sum of Difference GBP 2]" caption="Sum of Difference GBP 2" numFmtId="0" hierarchy="91" level="32767"/>
    <cacheField name="[Measures].[Sum of Tot Paid 2]" caption="Sum of Tot Paid 2" numFmtId="0" hierarchy="92" level="32767"/>
    <cacheField name="[Measures].[Sum of Est Cost 2]" caption="Sum of Est Cost 2" numFmtId="0" hierarchy="93" level="32767"/>
    <cacheField name="[Temporary].[PO Number].[PO Number]" caption="PO Number" numFmtId="0" hierarchy="46" level="1">
      <sharedItems count="31">
        <s v="PO220223-22/001ADD"/>
        <s v="PO220217-22/002BC"/>
        <s v="PO220217-22/002BP"/>
        <s v="PO220106-22/001BIA"/>
        <s v="PO220119-22/002BIA"/>
        <s v="PO220203-22/003BIA"/>
        <s v="PO220217-22/004BIA"/>
        <s v="PO220303-22/005BIA"/>
        <s v="PO220317-22/006BIA"/>
        <s v="PO210921-21/009CHR"/>
        <s v="PO211015-21/010CHR"/>
        <s v="PO211111-21/011CHR"/>
        <s v="PO211210-21/012CHR"/>
        <s v="PO220119-22/001CHR"/>
        <s v="PO220203-22/002CHR"/>
        <s v="PO220217-22/003CHR"/>
        <s v="PO220223-22/004CHR"/>
        <s v="PO220303-22/005CHR"/>
        <s v="PO220203-22/001FAN"/>
        <s v="PO220222-22/002FAN"/>
        <s v="PO220119-22/001GS"/>
        <s v="PO220217-22/002GS"/>
        <s v="PO220317-22/003GS"/>
        <s v="PO220203-22/001MS"/>
        <s v="PO220203-22/002MAR"/>
        <s v="PO220317-22/003MAR"/>
        <s v="PO220119-22/001PAV"/>
        <s v="PO220203-22/002PAV"/>
        <s v="PO220217-22/003PAV"/>
        <s v="PO220303-22/004PAV"/>
        <s v="PO220317-22/005PAV"/>
      </sharedItems>
    </cacheField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2" memberValueDatatype="130" unbalanced="0">
      <fieldsUsage count="2">
        <fieldUsage x="-1"/>
        <fieldUsage x="0"/>
      </fieldsUsage>
    </cacheHierarchy>
    <cacheHierarchy uniqueName="[Temporary].[PO Number]" caption="PO Number" attribute="1" defaultMemberUniqueName="[Temporary].[PO Number].[All]" allUniqueName="[Temporary].[PO Number].[All]" dimensionUniqueName="[Temporary]" displayFolder="" count="2" memberValueDatatype="130" unbalanced="0">
      <fieldsUsage count="2">
        <fieldUsage x="-1"/>
        <fieldUsage x="5"/>
      </fieldsUsage>
    </cacheHierarchy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8.593194907407" backgroundQuery="1" createdVersion="7" refreshedVersion="7" minRefreshableVersion="3" recordCount="0" supportSubquery="1" supportAdvancedDrill="1" xr:uid="{072CDE56-4FB5-4B0E-82D5-AE10835B3D9C}">
  <cacheSource type="external" connectionId="18"/>
  <cacheFields count="2">
    <cacheField name="[Total FBA LISTED AMBERTA].[subsource].[subsource]" caption="subsource" numFmtId="0" hierarchy="55" level="1">
      <sharedItems count="3">
        <s v="Amazon DE"/>
        <s v="Amazon JP"/>
        <s v="Amazon UK"/>
      </sharedItems>
    </cacheField>
    <cacheField name="[Measures].[Sum of Count 2]" caption="Sum of Count 2" numFmtId="0" hierarchy="83" level="32767"/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2" memberValueDatatype="130" unbalanced="0">
      <fieldsUsage count="2">
        <fieldUsage x="-1"/>
        <fieldUsage x="0"/>
      </fieldsUsage>
    </cacheHierarchy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8.593196064816" backgroundQuery="1" createdVersion="7" refreshedVersion="7" minRefreshableVersion="3" recordCount="0" supportSubquery="1" supportAdvancedDrill="1" xr:uid="{B58980E2-F2AD-4EDF-8443-064285267C3D}">
  <cacheSource type="external" connectionId="18"/>
  <cacheFields count="2">
    <cacheField name="[Total FBA Listed Transter].[subsource].[subsource]" caption="subsource" numFmtId="0" hierarchy="57" level="1">
      <sharedItems count="3">
        <s v="Transter AMA AU"/>
        <s v="Transter AMA CA"/>
        <s v="Transter AMA US"/>
      </sharedItems>
    </cacheField>
    <cacheField name="[Measures].[Sum of Count 3]" caption="Sum of Count 3" numFmtId="0" hierarchy="84" level="32767"/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2" memberValueDatatype="130" unbalanced="0">
      <fieldsUsage count="2">
        <fieldUsage x="-1"/>
        <fieldUsage x="0"/>
      </fieldsUsage>
    </cacheHierarchy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8.593196875001" backgroundQuery="1" createdVersion="7" refreshedVersion="7" minRefreshableVersion="3" recordCount="0" supportSubquery="1" supportAdvancedDrill="1" xr:uid="{F100D6AB-5ACF-49B2-9B22-67393FA65DE1}">
  <cacheSource type="external" connectionId="18"/>
  <cacheFields count="2">
    <cacheField name="[Listed].[Listed Status?].[Listed Status?]" caption="Listed Status?" numFmtId="0" hierarchy="15" level="1">
      <sharedItems count="2">
        <s v="LISTED STOCK"/>
        <s v="NON-LISTED STOCK"/>
      </sharedItems>
    </cacheField>
    <cacheField name="[Measures].[Sum of Count]" caption="Sum of Count" numFmtId="0" hierarchy="80" level="32767"/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2" memberValueDatatype="130" unbalanced="0">
      <fieldsUsage count="2">
        <fieldUsage x="-1"/>
        <fieldUsage x="0"/>
      </fieldsUsage>
    </cacheHierarchy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8.593201041665" backgroundQuery="1" createdVersion="7" refreshedVersion="7" minRefreshableVersion="3" recordCount="0" supportSubquery="1" supportAdvancedDrill="1" xr:uid="{BFDC80A6-53E9-4FE1-8B60-ECD7650F9D7C}">
  <cacheSource type="external" connectionId="18"/>
  <cacheFields count="3">
    <cacheField name="[tbSummary].[Manufacturer].[Manufacturer]" caption="Manufacturer" numFmtId="0" hierarchy="23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AMOUNT 2]" caption="Sum of AMOUNT 2" numFmtId="0" hierarchy="81" level="32767"/>
    <cacheField name="[tbSummary].[CURRENCY].[CURRENCY]" caption="CURRENCY" numFmtId="0" hierarchy="31" level="1">
      <sharedItems count="2">
        <s v="EUR"/>
        <s v="USD"/>
      </sharedItems>
    </cacheField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2" memberValueDatatype="130" unbalanced="0">
      <fieldsUsage count="2">
        <fieldUsage x="-1"/>
        <fieldUsage x="0"/>
      </fieldsUsage>
    </cacheHierarchy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2" memberValueDatatype="130" unbalanced="0">
      <fieldsUsage count="2">
        <fieldUsage x="-1"/>
        <fieldUsage x="2"/>
      </fieldsUsage>
    </cacheHierarchy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0B68BC-BCC4-47F6-ADD7-A88C9954D1B2}" name="PivotTable16" cacheId="21" applyNumberFormats="0" applyBorderFormats="0" applyFontFormats="0" applyPatternFormats="0" applyAlignmentFormats="0" applyWidthHeightFormats="1" dataCaption="Values" tag="362c2655-a032-4833-a4b2-a8416269ffa7" updatedVersion="7" minRefreshableVersion="3" useAutoFormatting="1" rowGrandTotals="0" colGrandTotals="0" itemPrintTitles="1" createdVersion="7" indent="0" outline="1" outlineData="1" multipleFieldFilters="0" rowHeaderCaption="Manufacturer / PO">
  <location ref="I7:J49" firstHeaderRow="1" firstDataRow="1" firstDataCol="1"/>
  <pivotFields count="4">
    <pivotField allDrilled="1" subtotalTop="0" showAll="0" dataSourceSort="1" defaultSubtotal="0" defaultAttributeDrillState="1">
      <items count="15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</items>
    </pivotField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allDrilled="1" subtotalTop="0" showAll="0" dataSourceSort="1" defaultSubtotal="0" defaultAttributeDrillState="1">
      <items count="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</items>
    </pivotField>
    <pivotField dataField="1" subtotalTop="0" showAll="0" defaultSubtotal="0"/>
  </pivotFields>
  <rowFields count="2">
    <field x="1"/>
    <field x="2"/>
  </rowFields>
  <rowItems count="42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 r="1">
      <x v="4"/>
    </i>
    <i r="1">
      <x v="5"/>
    </i>
    <i r="1">
      <x v="6"/>
    </i>
    <i r="1">
      <x v="7"/>
    </i>
    <i r="1">
      <x v="8"/>
    </i>
    <i>
      <x v="4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>
      <x v="5"/>
    </i>
    <i r="1">
      <x v="18"/>
    </i>
    <i r="1">
      <x v="19"/>
    </i>
    <i>
      <x v="6"/>
    </i>
    <i r="1">
      <x v="20"/>
    </i>
    <i r="1">
      <x v="21"/>
    </i>
    <i r="1">
      <x v="22"/>
    </i>
    <i r="1">
      <x v="23"/>
    </i>
    <i>
      <x v="7"/>
    </i>
    <i r="1">
      <x v="24"/>
    </i>
    <i>
      <x v="8"/>
    </i>
    <i r="1">
      <x v="25"/>
    </i>
    <i r="1">
      <x v="26"/>
    </i>
    <i>
      <x v="9"/>
    </i>
    <i r="1">
      <x v="27"/>
    </i>
    <i r="1">
      <x v="28"/>
    </i>
    <i r="1">
      <x v="29"/>
    </i>
    <i r="1">
      <x v="30"/>
    </i>
    <i r="1">
      <x v="31"/>
    </i>
  </rowItems>
  <colItems count="1">
    <i/>
  </colItems>
  <dataFields count="1">
    <dataField name="Sum of Cost" fld="3" baseField="0" baseItem="0"/>
  </dataFields>
  <pivotHierarchies count="94"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7"/>
    <rowHierarchyUsage hierarchyUsage="1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  <x15:activeTabTopLevelEntity name="[tbSummary 1]"/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911284-8193-4058-9E6E-809F1EF419B7}" name="PivotTable18" cacheId="27" applyNumberFormats="0" applyBorderFormats="0" applyFontFormats="0" applyPatternFormats="0" applyAlignmentFormats="0" applyWidthHeightFormats="1" dataCaption="Values" tag="6940e18a-74d5-4877-811a-ba3537d6708b" updatedVersion="7" minRefreshableVersion="3" useAutoFormatting="1" rowGrandTotals="0" colGrandTotals="0" itemPrintTitles="1" createdVersion="7" indent="0" outline="1" outlineData="1" multipleFieldFilters="0">
  <location ref="R7:S23" firstHeaderRow="1" firstDataRow="1" firstDataCol="1" rowPageCount="1" colPageCount="1"/>
  <pivotFields count="4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  <pivotField allDrilled="1" subtotalTop="0" showAll="0" dataSourceSort="1" defaultSubtotal="0" defaultAttributeDrillState="1"/>
    <pivotField axis="axisPage" allDrilled="1" subtotalTop="0" showAll="0" dataSourceSort="1" defaultSubtotal="0" defaultAttributeDrillState="1"/>
  </pivotFields>
  <rowFields count="1">
    <field x="0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</rowItems>
  <colItems count="1">
    <i/>
  </colItems>
  <pageFields count="1">
    <pageField fld="3" hier="4" name="[Est_Cost].[Difference].[All]" cap="All"/>
  </pageFields>
  <dataFields count="1">
    <dataField name="Sum of Difference" fld="1" baseField="0" baseItem="0"/>
  </dataFields>
  <pivotHierarchies count="94">
    <pivotHierarchy dragToData="1"/>
    <pivotHierarchy dragToData="1"/>
    <pivotHierarchy dragToData="1"/>
    <pivotHierarchy multipleItemSelectionAllowed="1" dragToData="1">
      <members count="20" level="1">
        <member name="[Est_Cost].[Tot Paid].&amp;[3.3E3]"/>
        <member name="[Est_Cost].[Tot Paid].&amp;[6.5E3]"/>
        <member name=""/>
        <member name=""/>
        <member name="[Est_Cost].[Tot Paid].&amp;[7.1083E2]"/>
        <member name="[Est_Cost].[Tot Paid].&amp;[1.80572E3]"/>
        <member name="[Est_Cost].[Tot Paid].&amp;[2.06118E3]"/>
        <member name="[Est_Cost].[Tot Paid].&amp;[2.08392E3]"/>
        <member name="[Est_Cost].[Tot Paid].&amp;[3.25631E3]"/>
        <member name="[Est_Cost].[Tot Paid].&amp;[3.96818E3]"/>
        <member name="[Est_Cost].[Tot Paid].&amp;[4.33545E3]"/>
        <member name="[Est_Cost].[Tot Paid].&amp;[5.92954E3]"/>
        <member name="[Est_Cost].[Tot Paid].&amp;[9.23109E3]"/>
        <member name=""/>
        <member name="[Est_Cost].[Tot Paid].&amp;[1.422914E4]"/>
        <member name="[Est_Cost].[Tot Paid].&amp;[1.779191E4]"/>
        <member name="[Est_Cost].[Tot Paid].&amp;[4.531608E4]"/>
        <member name="[Est_Cost].[Tot Paid].&amp;[4.960898E4]"/>
        <member name="[Est_Cost].[Tot Paid].&amp;[2.4362260000000002E4]"/>
        <member name="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7153D6-ADC5-4090-8FE0-298E5DCA2ED6}" name="PivotTable14" cacheId="24" applyNumberFormats="0" applyBorderFormats="0" applyFontFormats="0" applyPatternFormats="0" applyAlignmentFormats="0" applyWidthHeightFormats="1" dataCaption="Values" tag="b6d7dd94-bf68-47e1-98f6-84ab03965283" updatedVersion="7" minRefreshableVersion="3" showDrill="0" useAutoFormatting="1" rowGrandTotals="0" colGrandTotals="0" itemPrintTitles="1" createdVersion="7" indent="0" compact="0" compactData="0" multipleFieldFilters="0">
  <location ref="A7:C21" firstHeaderRow="1" firstDataRow="1" firstDataCol="2" rowPageCount="1" colPageCount="1"/>
  <pivotFields count="4">
    <pivotField axis="axisRow" compact="0" allDrilled="1" outline="0" subtotalTop="0" showAll="0" dataSourceSort="1" defaultSubtotal="0" defaultAttributeDrillState="1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Page" compact="0" allDrilled="1" outline="0" subtotalTop="0" showAll="0" dataSourceSort="1" defaultSubtotal="0" defaultAttributeDrillState="1"/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3"/>
  </rowFields>
  <rowItems count="14">
    <i>
      <x/>
      <x/>
    </i>
    <i>
      <x v="1"/>
      <x/>
    </i>
    <i>
      <x v="2"/>
      <x/>
    </i>
    <i>
      <x v="3"/>
      <x v="1"/>
    </i>
    <i>
      <x v="4"/>
      <x v="1"/>
    </i>
    <i>
      <x v="5"/>
      <x v="1"/>
    </i>
    <i>
      <x v="6"/>
      <x v="1"/>
    </i>
    <i>
      <x v="7"/>
      <x v="1"/>
    </i>
    <i>
      <x v="8"/>
      <x v="1"/>
    </i>
    <i>
      <x v="9"/>
      <x/>
    </i>
    <i>
      <x v="10"/>
      <x/>
    </i>
    <i>
      <x v="11"/>
      <x/>
    </i>
    <i>
      <x v="12"/>
      <x v="1"/>
    </i>
    <i>
      <x v="13"/>
      <x/>
    </i>
  </rowItems>
  <colItems count="1">
    <i/>
  </colItems>
  <pageFields count="1">
    <pageField fld="1" hier="36" name="[tbSummary 1].[PAYMENT/DEPOSIT].&amp;[Deposit]" cap="Deposit"/>
  </pageFields>
  <dataFields count="1">
    <dataField name="Sum of AMOUNT" fld="2" baseField="0" baseItem="0"/>
  </dataFields>
  <pivotHierarchies count="9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Summary 1].[PAYMENT/DEPOSIT].&amp;[Deposit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34"/>
    <rowHierarchyUsage hierarchyUsage="4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61B23E-4802-4B77-9080-D17B36CB6082}" name="PivotTable15" cacheId="30" applyNumberFormats="0" applyBorderFormats="0" applyFontFormats="0" applyPatternFormats="0" applyAlignmentFormats="0" applyWidthHeightFormats="1" dataCaption="Values" tag="f20aaacf-9e38-4bbc-98d1-749c424d01a7" updatedVersion="7" minRefreshableVersion="3" showDrill="0" useAutoFormatting="1" rowGrandTotals="0" colGrandTotals="0" itemPrintTitles="1" createdVersion="7" indent="0" compact="0" compactData="0" multipleFieldFilters="0">
  <location ref="E7:G54" firstHeaderRow="1" firstDataRow="1" firstDataCol="2"/>
  <pivotFields count="3">
    <pivotField axis="axisRow" compact="0" allDrilled="1" outline="0" subtotalTop="0" showAll="0" dataSourceSort="1" defaultSubtotal="0" defaultAttributeDrillState="1">
      <items count="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2"/>
  </rowFields>
  <rowItems count="47">
    <i>
      <x/>
      <x/>
    </i>
    <i>
      <x v="1"/>
      <x/>
    </i>
    <i>
      <x v="2"/>
      <x/>
    </i>
    <i>
      <x v="3"/>
      <x/>
    </i>
    <i>
      <x v="4"/>
      <x/>
    </i>
    <i>
      <x v="5"/>
      <x/>
    </i>
    <i>
      <x v="6"/>
      <x v="1"/>
    </i>
    <i>
      <x v="7"/>
      <x/>
    </i>
    <i>
      <x v="8"/>
      <x/>
    </i>
    <i>
      <x v="9"/>
      <x/>
    </i>
    <i>
      <x v="10"/>
      <x v="1"/>
    </i>
    <i>
      <x v="11"/>
      <x/>
    </i>
    <i>
      <x v="12"/>
      <x/>
    </i>
    <i>
      <x v="13"/>
      <x v="1"/>
    </i>
    <i>
      <x v="14"/>
      <x v="1"/>
    </i>
    <i>
      <x v="15"/>
      <x v="1"/>
    </i>
    <i>
      <x v="16"/>
      <x/>
    </i>
    <i>
      <x v="17"/>
      <x/>
    </i>
    <i>
      <x v="18"/>
      <x/>
    </i>
    <i>
      <x v="19"/>
      <x/>
    </i>
    <i>
      <x v="20"/>
      <x/>
    </i>
    <i>
      <x v="21"/>
      <x/>
    </i>
    <i>
      <x v="22"/>
      <x v="1"/>
    </i>
    <i>
      <x v="23"/>
      <x/>
    </i>
    <i>
      <x v="24"/>
      <x/>
    </i>
    <i>
      <x v="25"/>
      <x/>
    </i>
    <i>
      <x v="26"/>
      <x/>
    </i>
    <i>
      <x v="27"/>
      <x/>
    </i>
    <i>
      <x v="28"/>
      <x/>
    </i>
    <i>
      <x v="29"/>
      <x v="1"/>
    </i>
    <i>
      <x v="30"/>
      <x/>
    </i>
    <i>
      <x v="31"/>
      <x v="1"/>
    </i>
    <i>
      <x v="32"/>
      <x/>
    </i>
    <i>
      <x v="33"/>
      <x/>
    </i>
    <i>
      <x v="34"/>
      <x v="1"/>
    </i>
    <i>
      <x v="35"/>
      <x/>
    </i>
    <i>
      <x v="36"/>
      <x/>
    </i>
    <i>
      <x v="37"/>
      <x/>
    </i>
    <i>
      <x v="38"/>
      <x/>
    </i>
    <i>
      <x v="39"/>
      <x v="1"/>
    </i>
    <i>
      <x v="40"/>
      <x/>
    </i>
    <i>
      <x v="41"/>
      <x/>
    </i>
    <i>
      <x v="42"/>
      <x/>
    </i>
    <i>
      <x v="43"/>
      <x/>
    </i>
    <i>
      <x v="44"/>
      <x/>
    </i>
    <i>
      <x v="45"/>
      <x v="1"/>
    </i>
    <i>
      <x v="46"/>
      <x/>
    </i>
  </rowItems>
  <colItems count="1">
    <i/>
  </colItems>
  <dataFields count="1">
    <dataField name="Sum of AMOUNT" fld="1" baseField="0" baseItem="0"/>
  </dataFields>
  <pivotHierarchies count="9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34"/>
    <rowHierarchyUsage hierarchyUsage="4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FEEF4D-3609-4176-A79F-FF12191527C3}" name="PivotTable19" cacheId="63" applyNumberFormats="0" applyBorderFormats="0" applyFontFormats="0" applyPatternFormats="0" applyAlignmentFormats="0" applyWidthHeightFormats="1" dataCaption="Values" tag="d3159f28-89e7-4e5e-9ff4-e1381f2ed466" updatedVersion="7" minRefreshableVersion="3" showDrill="0" useAutoFormatting="1" rowGrandTotals="0" colGrandTotals="0" itemPrintTitles="1" createdVersion="7" indent="0" compact="0" compactData="0" multipleFieldFilters="0" rowHeaderCaption="Manufacturer">
  <location ref="U7:W23" firstHeaderRow="1" firstDataRow="1" firstDataCol="2"/>
  <pivotFields count="3">
    <pivotField axis="axisRow" compact="0" allDrilled="1" outline="0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2"/>
  </rowFields>
  <rowItems count="16">
    <i>
      <x/>
      <x/>
    </i>
    <i>
      <x v="1"/>
      <x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 v="1"/>
    </i>
    <i>
      <x v="9"/>
      <x/>
    </i>
    <i>
      <x v="10"/>
      <x/>
    </i>
    <i>
      <x v="11"/>
      <x v="1"/>
    </i>
    <i>
      <x v="12"/>
      <x/>
    </i>
    <i>
      <x v="13"/>
      <x v="1"/>
    </i>
    <i>
      <x v="14"/>
      <x/>
    </i>
    <i>
      <x v="15"/>
      <x/>
    </i>
  </rowItems>
  <colItems count="1">
    <i/>
  </colItems>
  <dataFields count="1">
    <dataField name="Sum of AMOUNT" fld="1" baseField="0" baseItem="0"/>
  </dataFields>
  <pivotHierarchies count="9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23"/>
    <rowHierarchyUsage hierarchyUsage="3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21E303-2B5E-4653-8343-28D0B6FFB4A8}" name="PivotTable1" cacheId="5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A7:AE49" firstHeaderRow="0" firstDataRow="1" firstDataCol="1"/>
  <pivotFields count="6">
    <pivotField axis="axisRow" allDrilled="1" showAll="0" dataSourceSort="1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howAll="0" dataSourceSort="1" defaultAttributeDrillState="1">
      <items count="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</pivotFields>
  <rowFields count="2">
    <field x="0"/>
    <field x="5"/>
  </rowFields>
  <rowItems count="42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 r="1">
      <x v="4"/>
    </i>
    <i r="1">
      <x v="5"/>
    </i>
    <i r="1">
      <x v="6"/>
    </i>
    <i r="1">
      <x v="7"/>
    </i>
    <i r="1">
      <x v="8"/>
    </i>
    <i>
      <x v="4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>
      <x v="5"/>
    </i>
    <i r="1">
      <x v="18"/>
    </i>
    <i r="1">
      <x v="19"/>
    </i>
    <i>
      <x v="6"/>
    </i>
    <i r="1">
      <x v="20"/>
    </i>
    <i r="1">
      <x v="21"/>
    </i>
    <i r="1">
      <x v="22"/>
    </i>
    <i>
      <x v="7"/>
    </i>
    <i r="1">
      <x v="23"/>
    </i>
    <i>
      <x v="8"/>
    </i>
    <i r="1">
      <x v="24"/>
    </i>
    <i r="1">
      <x v="25"/>
    </i>
    <i>
      <x v="9"/>
    </i>
    <i r="1">
      <x v="26"/>
    </i>
    <i r="1">
      <x v="27"/>
    </i>
    <i r="1">
      <x v="28"/>
    </i>
    <i r="1">
      <x v="29"/>
    </i>
    <i r="1">
      <x v="30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Est Cost" fld="4" baseField="0" baseItem="0"/>
    <dataField name="Sum of Tot Paid" fld="3" baseField="0" baseItem="0"/>
    <dataField name="Sum of Difference" fld="1" baseField="0" baseItem="0"/>
    <dataField name="Sum of Difference GBP" fld="2" baseField="0" baseItem="0"/>
  </dataFields>
  <pivotHierarchies count="9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45"/>
    <rowHierarchyUsage hierarchyUsage="4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emporary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E3BEB7-2149-4C5F-A7D2-0D26AE9FB428}" name="PivotTable17" cacheId="33" applyNumberFormats="0" applyBorderFormats="0" applyFontFormats="0" applyPatternFormats="0" applyAlignmentFormats="0" applyWidthHeightFormats="1" dataCaption="Values" tag="314e0829-6dd3-4f67-b645-d1d5b8d4542a" updatedVersion="7" minRefreshableVersion="3" useAutoFormatting="1" rowGrandTotals="0" colGrandTotals="0" itemPrintTitles="1" createdVersion="7" indent="0" outline="1" outlineData="1" multipleFieldFilters="0" rowHeaderCaption="Manufacturer / PO">
  <location ref="M7:P85" firstHeaderRow="0" firstDataRow="1" firstDataCol="1"/>
  <pivotFields count="6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axis="axisRow" allDrilled="1" subtotalTop="0" showAll="0" dataSourceSort="1" defaultSubtotal="0" defaultAttributeDrillState="1">
      <items count="4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2">
        <item x="0"/>
        <item x="1"/>
      </items>
    </pivotField>
  </pivotFields>
  <rowFields count="3">
    <field x="0"/>
    <field x="5"/>
    <field x="1"/>
  </rowFields>
  <rowItems count="78">
    <i>
      <x/>
    </i>
    <i r="1">
      <x/>
    </i>
    <i r="2">
      <x/>
    </i>
    <i r="2">
      <x v="1"/>
    </i>
    <i>
      <x v="1"/>
    </i>
    <i r="1">
      <x/>
    </i>
    <i r="2">
      <x v="2"/>
    </i>
    <i r="2">
      <x v="3"/>
    </i>
    <i>
      <x v="2"/>
    </i>
    <i r="1">
      <x/>
    </i>
    <i r="2">
      <x v="4"/>
    </i>
    <i r="2">
      <x v="5"/>
    </i>
    <i r="2">
      <x v="6"/>
    </i>
    <i>
      <x v="3"/>
    </i>
    <i r="1">
      <x/>
    </i>
    <i r="2">
      <x v="7"/>
    </i>
    <i r="2">
      <x v="8"/>
    </i>
    <i r="2">
      <x v="9"/>
    </i>
    <i r="2">
      <x v="10"/>
    </i>
    <i r="2">
      <x v="11"/>
    </i>
    <i>
      <x v="4"/>
    </i>
    <i r="1">
      <x/>
    </i>
    <i r="2">
      <x v="12"/>
    </i>
    <i>
      <x v="5"/>
    </i>
    <i r="1">
      <x/>
    </i>
    <i r="2">
      <x v="13"/>
    </i>
    <i>
      <x v="6"/>
    </i>
    <i r="1">
      <x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>
      <x v="7"/>
    </i>
    <i r="1">
      <x/>
    </i>
    <i r="2">
      <x v="22"/>
    </i>
    <i>
      <x v="8"/>
    </i>
    <i r="1">
      <x v="1"/>
    </i>
    <i r="2">
      <x v="23"/>
    </i>
    <i>
      <x v="9"/>
    </i>
    <i r="1">
      <x/>
    </i>
    <i r="2">
      <x v="24"/>
    </i>
    <i r="2">
      <x v="25"/>
    </i>
    <i>
      <x v="10"/>
    </i>
    <i r="1">
      <x/>
    </i>
    <i r="2">
      <x v="26"/>
    </i>
    <i r="2">
      <x v="27"/>
    </i>
    <i r="2">
      <x v="28"/>
    </i>
    <i r="2">
      <x v="29"/>
    </i>
    <i>
      <x v="11"/>
    </i>
    <i r="1">
      <x v="1"/>
    </i>
    <i r="2">
      <x v="30"/>
    </i>
    <i r="2">
      <x v="31"/>
    </i>
    <i>
      <x v="12"/>
    </i>
    <i r="1">
      <x/>
    </i>
    <i r="2">
      <x v="32"/>
    </i>
    <i r="2">
      <x v="33"/>
    </i>
    <i r="2">
      <x v="34"/>
    </i>
    <i r="2">
      <x v="35"/>
    </i>
    <i>
      <x v="13"/>
    </i>
    <i r="1">
      <x v="1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>
      <x v="14"/>
    </i>
    <i r="1">
      <x/>
    </i>
    <i r="2">
      <x v="44"/>
    </i>
    <i>
      <x v="15"/>
    </i>
    <i r="1">
      <x/>
    </i>
    <i r="2">
      <x v="45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Est Cost" fld="2" baseField="0" baseItem="0"/>
    <dataField name="Sum of Tot Paid" fld="3" baseField="0" baseItem="0"/>
    <dataField name="Sum of Difference" fld="4" baseField="0" baseItem="0"/>
  </dataFields>
  <pivotHierarchies count="94"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3">
    <rowHierarchyUsage hierarchyUsage="0"/>
    <rowHierarchyUsage hierarchyUsage="5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5458B4-E67F-48E4-8EE8-7E03C7DA929E}" name="PivotTable7" cacheId="48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outline="1" outlineData="1" multipleFieldFilters="0">
  <location ref="A6:B46" firstHeaderRow="1" firstDataRow="1" firstDataCol="1" rowPageCount="1" colPageCount="1"/>
  <pivotFields count="3">
    <pivotField axis="axisRow" allDrilled="1" subtotalTop="0" showAll="0" dataSourceSort="1" defaultSubtotal="0" defaultAttributeDrillState="1">
      <items count="3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</items>
    </pivotField>
    <pivotField dataField="1" subtotalTop="0" showAll="0" defaultSubtotal="0"/>
    <pivotField axis="axisPage" allDrilled="1" subtotalTop="0" showAll="0" dataSourceSort="1" defaultSubtotal="0" defaultAttributeDrillState="1"/>
  </pivotFields>
  <rowFields count="1">
    <field x="0"/>
  </rowFields>
  <rowItems count="4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 t="grand">
      <x/>
    </i>
  </rowItems>
  <colItems count="1">
    <i/>
  </colItems>
  <pageFields count="1">
    <pageField fld="2" hier="36" name="[tbSummary 1].[PAYMENT/DEPOSIT].&amp;[Payment]" cap="Payment"/>
  </pageFields>
  <dataFields count="1">
    <dataField name="Sum of AMOUNT GBP" fld="1" baseField="0" baseItem="0" numFmtId="165"/>
  </dataFields>
  <formats count="5">
    <format dxfId="12">
      <pivotArea dataOnly="0" labelOnly="1" outline="0" fieldPosition="0">
        <references count="1">
          <reference field="2" count="0"/>
        </references>
      </pivotArea>
    </format>
    <format dxfId="11">
      <pivotArea dataOnly="0" labelOnly="1" outline="0" fieldPosition="0">
        <references count="1">
          <reference field="2" count="0"/>
        </references>
      </pivotArea>
    </format>
    <format dxfId="10">
      <pivotArea outline="0" collapsedLevelsAreSubtotals="1" fieldPosition="0"/>
    </format>
    <format dxfId="9">
      <pivotArea dataOnly="0" labelOnly="1" outline="0" fieldPosition="0">
        <references count="1">
          <reference field="2" count="0"/>
        </references>
      </pivotArea>
    </format>
    <format dxfId="8">
      <pivotArea dataOnly="0" labelOnly="1" outline="0" axis="axisValues" fieldPosition="0"/>
    </format>
  </formats>
  <pivotHierarchies count="9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Summary 1].[PAYMENT/DEPOSIT].&amp;[Payment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 2]"/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3C611A-FBEF-46B3-90A7-0F3520630B2F}" name="PivotTable13" cacheId="3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U6:V23" firstHeaderRow="1" firstDataRow="1" firstDataCol="1"/>
  <pivotFields count="2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Sum of AMOUNT GBP" fld="1" baseField="0" baseItem="0"/>
  </dataFields>
  <pivotHierarchies count="9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28BA13-45BC-4B12-ABFA-1456567D5EFF}" name="PivotTable12" cacheId="39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outline="1" outlineData="1" multipleFieldFilters="0">
  <location ref="R7:S24" firstHeaderRow="1" firstDataRow="1" firstDataCol="1"/>
  <pivotFields count="2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Sum of Difference GBP" fld="1" baseField="0" baseItem="0"/>
  </dataFields>
  <pivotHierarchies count="9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332B50-0AA8-4DBB-85B0-4AA5723CE18A}" name="PivotTable11" cacheId="4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M9:P72" firstHeaderRow="0" firstDataRow="1" firstDataCol="1" rowPageCount="1" colPageCount="1"/>
  <pivotFields count="6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axis="axisRow" allDrilled="1" subtotalTop="0" showAll="0" dataSourceSort="1" defaultSubtotal="0" defaultAttributeDrillState="1">
      <items count="4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Page" allDrilled="1" subtotalTop="0" showAll="0" dataSourceSort="1" defaultSubtotal="0" defaultAttributeDrillState="1"/>
  </pivotFields>
  <rowFields count="2">
    <field x="0"/>
    <field x="1"/>
  </rowFields>
  <rowItems count="63">
    <i>
      <x/>
    </i>
    <i r="1">
      <x/>
    </i>
    <i r="1">
      <x v="1"/>
    </i>
    <i>
      <x v="1"/>
    </i>
    <i r="1">
      <x v="2"/>
    </i>
    <i r="1">
      <x v="3"/>
    </i>
    <i>
      <x v="2"/>
    </i>
    <i r="1">
      <x v="4"/>
    </i>
    <i r="1">
      <x v="5"/>
    </i>
    <i r="1">
      <x v="6"/>
    </i>
    <i>
      <x v="3"/>
    </i>
    <i r="1">
      <x v="7"/>
    </i>
    <i r="1">
      <x v="8"/>
    </i>
    <i r="1">
      <x v="9"/>
    </i>
    <i r="1">
      <x v="10"/>
    </i>
    <i r="1">
      <x v="11"/>
    </i>
    <i>
      <x v="4"/>
    </i>
    <i r="1">
      <x v="12"/>
    </i>
    <i>
      <x v="5"/>
    </i>
    <i r="1">
      <x v="13"/>
    </i>
    <i>
      <x v="6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>
      <x v="7"/>
    </i>
    <i r="1">
      <x v="22"/>
    </i>
    <i>
      <x v="8"/>
    </i>
    <i r="1">
      <x v="23"/>
    </i>
    <i>
      <x v="9"/>
    </i>
    <i r="1">
      <x v="24"/>
    </i>
    <i r="1">
      <x v="25"/>
    </i>
    <i>
      <x v="10"/>
    </i>
    <i r="1">
      <x v="26"/>
    </i>
    <i r="1">
      <x v="27"/>
    </i>
    <i r="1">
      <x v="28"/>
    </i>
    <i r="1">
      <x v="29"/>
    </i>
    <i>
      <x v="11"/>
    </i>
    <i r="1">
      <x v="30"/>
    </i>
    <i r="1">
      <x v="31"/>
    </i>
    <i>
      <x v="12"/>
    </i>
    <i r="1">
      <x v="32"/>
    </i>
    <i r="1">
      <x v="33"/>
    </i>
    <i r="1">
      <x v="34"/>
    </i>
    <i r="1">
      <x v="35"/>
    </i>
    <i>
      <x v="13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>
      <x v="14"/>
    </i>
    <i r="1">
      <x v="44"/>
    </i>
    <i>
      <x v="15"/>
    </i>
    <i r="1">
      <x v="45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5" hier="7" name="[Est_Cost].[Tot Paid GBP].[All]" cap="All"/>
  </pageFields>
  <dataFields count="3">
    <dataField name="Sum of Est Cost GBP" fld="2" baseField="0" baseItem="0"/>
    <dataField name="Sum of Tot Paid GBP" fld="3" baseField="0" baseItem="0"/>
    <dataField name="Sum of Difference GBP" fld="4" baseField="0" baseItem="0"/>
  </dataFields>
  <pivotHierarchies count="9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0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3C074F-5A3B-45B5-926B-4CF97D7CC22E}" name="PivotTable10" cacheId="1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I5:J48" firstHeaderRow="1" firstDataRow="1" firstDataCol="1"/>
  <pivotFields count="3"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allDrilled="1" subtotalTop="0" showAll="0" dataSourceSort="1" defaultSubtotal="0" defaultAttributeDrillState="1">
      <items count="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</items>
    </pivotField>
    <pivotField dataField="1" subtotalTop="0" showAll="0" defaultSubtotal="0"/>
  </pivotFields>
  <rowFields count="2">
    <field x="0"/>
    <field x="1"/>
  </rowFields>
  <rowItems count="43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 r="1">
      <x v="4"/>
    </i>
    <i r="1">
      <x v="5"/>
    </i>
    <i r="1">
      <x v="6"/>
    </i>
    <i r="1">
      <x v="7"/>
    </i>
    <i r="1">
      <x v="8"/>
    </i>
    <i>
      <x v="4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>
      <x v="5"/>
    </i>
    <i r="1">
      <x v="18"/>
    </i>
    <i r="1">
      <x v="19"/>
    </i>
    <i>
      <x v="6"/>
    </i>
    <i r="1">
      <x v="20"/>
    </i>
    <i r="1">
      <x v="21"/>
    </i>
    <i r="1">
      <x v="22"/>
    </i>
    <i r="1">
      <x v="23"/>
    </i>
    <i>
      <x v="7"/>
    </i>
    <i r="1">
      <x v="24"/>
    </i>
    <i>
      <x v="8"/>
    </i>
    <i r="1">
      <x v="25"/>
    </i>
    <i r="1">
      <x v="26"/>
    </i>
    <i>
      <x v="9"/>
    </i>
    <i r="1">
      <x v="27"/>
    </i>
    <i r="1">
      <x v="28"/>
    </i>
    <i r="1">
      <x v="29"/>
    </i>
    <i r="1">
      <x v="30"/>
    </i>
    <i r="1">
      <x v="31"/>
    </i>
    <i t="grand">
      <x/>
    </i>
  </rowItems>
  <colItems count="1">
    <i/>
  </colItems>
  <dataFields count="1">
    <dataField name="Sum of Est Cost GBP" fld="2" baseField="0" baseItem="0"/>
  </dataFields>
  <pivotHierarchies count="9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7"/>
    <rowHierarchyUsage hierarchyUsage="1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3BE8C9-D91F-4D77-AC77-2CC2DB8ECBE7}" name="PivotTable9" cacheId="45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E5:F53" firstHeaderRow="1" firstDataRow="1" firstDataCol="1"/>
  <pivotFields count="2">
    <pivotField axis="axisRow" allDrilled="1" subtotalTop="0" showAll="0" dataSourceSort="1" defaultSubtotal="0" defaultAttributeDrillState="1">
      <items count="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</items>
    </pivotField>
    <pivotField dataField="1" subtotalTop="0" showAll="0" defaultSubtotal="0"/>
  </pivotFields>
  <rowFields count="1">
    <field x="0"/>
  </rowFields>
  <rowItems count="4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 t="grand">
      <x/>
    </i>
  </rowItems>
  <colItems count="1">
    <i/>
  </colItems>
  <dataFields count="1">
    <dataField name="Sum of AMOUNT GBP" fld="1" baseField="0" baseItem="0"/>
  </dataFields>
  <pivotHierarchies count="9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nly_open_po]"/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6E4A2F-02E3-4E81-AAEA-D7E3FCC8FCE1}" name="PivotTable3" cacheId="5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G3:H7" firstHeaderRow="1" firstDataRow="1" firstDataCol="1"/>
  <pivotFields count="2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ount" fld="1" baseField="0" baseItem="0" numFmtId="165"/>
  </dataFields>
  <formats count="2">
    <format dxfId="3">
      <pivotArea outline="0" collapsedLevelsAreSubtotals="1" fieldPosition="0"/>
    </format>
    <format dxfId="2">
      <pivotArea dataOnly="0" labelOnly="1" outline="0" axis="axisValues" fieldPosition="0"/>
    </format>
  </formats>
  <pivotHierarchies count="9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5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otal FBA Listed Transter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4B0BAB-5966-4C58-A5E2-D91034155D6E}" name="PivotTable2" cacheId="5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E7" firstHeaderRow="1" firstDataRow="1" firstDataCol="1"/>
  <pivotFields count="2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ount" fld="1" baseField="0" baseItem="0" numFmtId="165"/>
  </dataFields>
  <formats count="2">
    <format dxfId="5">
      <pivotArea outline="0" collapsedLevelsAreSubtotals="1" fieldPosition="0"/>
    </format>
    <format dxfId="4">
      <pivotArea dataOnly="0" labelOnly="1" outline="0" axis="axisValues" fieldPosition="0"/>
    </format>
  </formats>
  <pivotHierarchies count="9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5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otal FBA LISTED AMBERT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ED0637-7545-4E8D-85A4-3196D6A5738C}" name="PivotTable1" cacheId="60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compact="0" compactData="0" multipleFieldFilters="0">
  <location ref="A3:B6" firstHeaderRow="1" firstDataRow="1" firstDataCol="1"/>
  <pivotFields count="2">
    <pivotField axis="axisRow" compact="0" allDrilled="1" outline="0" subtotalTop="0" showAll="0" dataSourceSort="1" defaultSubtotal="0" defaultAttributeDrillState="1">
      <items count="2">
        <item x="0"/>
        <item x="1"/>
      </items>
    </pivotField>
    <pivotField dataField="1" compact="0" outline="0" subtotalTop="0" showAll="0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Stock Value" fld="1" baseField="0" baseItem="0" numFmtId="165"/>
  </dataFields>
  <formats count="2">
    <format dxfId="7">
      <pivotArea outline="0" collapsedLevelsAreSubtotals="1" fieldPosition="0"/>
    </format>
    <format dxfId="6">
      <pivotArea dataOnly="0" labelOnly="1" outline="0" axis="axisValues" fieldPosition="0"/>
    </format>
  </formats>
  <pivotHierarchies count="9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 caption="Stock Value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Liste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0C9A03C7-56F5-4645-A2D4-B7BC653AD942}" autoFormatId="16" applyNumberFormats="0" applyBorderFormats="0" applyFontFormats="0" applyPatternFormats="0" applyAlignmentFormats="0" applyWidthHeightFormats="0">
  <queryTableRefresh nextId="3">
    <queryTableFields count="2">
      <queryTableField id="1" name="Main Manufacturer" tableColumnId="1"/>
      <queryTableField id="2" name="Manufacturer's Currency" tableColumnId="2"/>
    </queryTableFields>
  </queryTableRefresh>
  <extLst>
    <ext xmlns:x15="http://schemas.microsoft.com/office/spreadsheetml/2010/11/main" uri="{883FBD77-0823-4a55-B5E3-86C4891E6966}">
      <x15:queryTable sourceDataName="Query - Inventory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CC951267-68DE-41C8-BDB7-2113D413F151}" autoFormatId="16" applyNumberFormats="0" applyBorderFormats="0" applyFontFormats="0" applyPatternFormats="0" applyAlignmentFormats="0" applyWidthHeightFormats="0">
  <queryTableRefresh nextId="2">
    <queryTableFields count="1">
      <queryTableField id="1" name="externalinvoicenumber" tableColumnId="1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linkedentity">
      <keyFlags>
        <key name="%cvi">
          <flag name="ShowInCardView" value="0"/>
          <flag name="ShowInDotNotation" value="0"/>
          <flag name="ShowInAutoComplete" value="0"/>
          <flag name="ExcludeFromCalcComparison" value="1"/>
        </key>
      </keyFlags>
    </type>
    <type name="_linkedentitycore">
      <keyFlags>
        <key name="%EntityServiceId">
          <flag name="ShowInCardView" value="0"/>
          <flag name="ShowInDotNotation" value="0"/>
          <flag name="ShowInAutoComplete" value="0"/>
        </key>
        <key name="%EntitySubDomainId">
          <flag name="ShowInCardView" value="0"/>
          <flag name="ShowInDotNotation" value="0"/>
          <flag name="ShowInAutoComplete" value="0"/>
        </key>
        <key name="%EntityCulture">
          <flag name="ShowInCardView" value="0"/>
          <flag name="ShowInDotNotation" value="0"/>
          <flag name="ShowInAutoComplete" value="0"/>
        </key>
        <key name="%EntityId">
          <flag name="ShowInCardView" value="0"/>
          <flag name="ShowInDotNotation" value="0"/>
          <flag name="ShowInAutoComplete" value="0"/>
        </key>
        <key name="%IsRefreshable">
          <flag name="ShowInCardView" value="0"/>
          <flag name="ShowInAutoComplete" value="0"/>
          <flag name="ExcludeFromCalcComparison" value="1"/>
        </key>
        <key name="%ProviderInfo">
          <flag name="ShowInCardView" value="0"/>
          <flag name="ShowInDotNotation" value="0"/>
          <flag name="ShowInAutoComplete" value="0"/>
        </key>
        <key name="%DataProviderExternalLinkLogo">
          <flag name="ShowInCardView" value="0"/>
          <flag name="ShowInDotNotation" value="0"/>
          <flag name="ShowInAutoComplete" value="0"/>
        </key>
        <key name="%DataProviderExternalLink">
          <flag name="ShowInCardView" value="0"/>
          <flag name="ShowInDotNotation" value="0"/>
          <flag name="ShowInAutoComplete" value="0"/>
        </key>
        <key name="%OutdatedReason">
          <flag name="ShowInCardView" value="0"/>
          <flag name="ShowInDotNotation" value="0"/>
          <flag name="ShowInAutoComplete" value="0"/>
          <flag name="ExcludeFromCalcComparison" value="1"/>
        </key>
      </keyFlags>
    </type>
  </types>
</rvTypesInfo>
</file>

<file path=xl/richData/rdrichvalue.xml><?xml version="1.0" encoding="utf-8"?>
<rvData xmlns="http://schemas.microsoft.com/office/spreadsheetml/2017/richdata" count="4">
  <rv s="0">
    <v>en-GB</v>
    <v>av92z2</v>
    <v>268435456</v>
    <v>1</v>
    <v>Powered by Refinitiv</v>
    <v>0</v>
    <v>EUR/GBP</v>
    <v>2</v>
    <v>3</v>
    <v>Finance</v>
    <v>4</v>
    <v>0.872</v>
    <v>0.81989999999999996</v>
    <v>3.8E-3</v>
    <v>4.5650000000000005E-3</v>
    <v>GBP</v>
    <v>EUR</v>
    <v>0.83679999999999999</v>
    <v>Currency Pair</v>
    <v>44648.551504629628</v>
    <v>0.83220000000000005</v>
    <v>Euro/UK Pound Sterling FX Cross Rate</v>
    <v>0.83250000000000002</v>
    <v>0.83240000000000003</v>
    <v>0.83620000000000005</v>
    <v>EURGBP</v>
    <v>EUR/GBP</v>
  </rv>
  <rv s="1">
    <v>0</v>
  </rv>
  <rv s="0">
    <v>en-GB</v>
    <v>avyu4c</v>
    <v>268435456</v>
    <v>1</v>
    <v>Powered by Refinitiv</v>
    <v>0</v>
    <v>USD/GBP</v>
    <v>2</v>
    <v>3</v>
    <v>Finance</v>
    <v>4</v>
    <v>0.76919999999999999</v>
    <v>0.70169999999999999</v>
    <v>5.8999999999999999E-3</v>
    <v>7.7840000000000001E-3</v>
    <v>GBP</v>
    <v>USD</v>
    <v>0.76400000000000001</v>
    <v>Currency Pair</v>
    <v>44648.551493055558</v>
    <v>0.75829999999999997</v>
    <v>US Dollar/UK Pound Sterling FX Cross Rate</v>
    <v>0.7581</v>
    <v>0.75800000000000001</v>
    <v>0.76390000000000002</v>
    <v>USDGBP</v>
    <v>USD/GBP</v>
  </rv>
  <rv s="1">
    <v>2</v>
  </rv>
</rvData>
</file>

<file path=xl/richData/rdrichvaluestructure.xml><?xml version="1.0" encoding="utf-8"?>
<rvStructures xmlns="http://schemas.microsoft.com/office/spreadsheetml/2017/richdata" count="2">
  <s t="_linkedentitycore">
    <k n="%EntityCulture" t="s"/>
    <k n="%EntityId" t="s"/>
    <k n="%EntityServiceId"/>
    <k n="%IsRefreshable" t="b"/>
    <k n="%ProviderInfo" t="s"/>
    <k n="_Display" t="spb"/>
    <k n="_DisplayString" t="s"/>
    <k n="_Flags" t="spb"/>
    <k n="_Format" t="spb"/>
    <k n="_Icon" t="s"/>
    <k n="_SubLabel" t="spb"/>
    <k n="52 week high"/>
    <k n="52 week low"/>
    <k n="Change"/>
    <k n="Change (%)"/>
    <k n="Currency" t="s"/>
    <k n="From currency" t="s"/>
    <k n="High"/>
    <k n="Instrument type" t="s"/>
    <k n="Last trade time"/>
    <k n="Low"/>
    <k n="Name" t="s"/>
    <k n="Open"/>
    <k n="Previous close"/>
    <k n="Price"/>
    <k n="Ticker symbol" t="s"/>
    <k n="UniqueName" t="s"/>
  </s>
  <s t="_linkedentity">
    <k n="%cvi" t="r"/>
  </s>
</rvStructures>
</file>

<file path=xl/richData/rdsupportingpropertybag.xml><?xml version="1.0" encoding="utf-8"?>
<supportingPropertyBags xmlns="http://schemas.microsoft.com/office/spreadsheetml/2017/richdata2">
  <spbArrays count="1">
    <a count="27">
      <v t="s">%EntityServiceId</v>
      <v t="s">_Format</v>
      <v t="s">%IsRefreshable</v>
      <v t="s">%EntityCulture</v>
      <v t="s">%EntityId</v>
      <v t="s">_Icon</v>
      <v t="s">_Display</v>
      <v t="s">Name</v>
      <v t="s">Price</v>
      <v t="s">_SubLabel</v>
      <v t="s">Last trade time</v>
      <v t="s">Ticker symbol</v>
      <v t="s">Change</v>
      <v t="s">Change (%)</v>
      <v t="s">Currency</v>
      <v t="s">From currency</v>
      <v t="s">Previous close</v>
      <v t="s">Open</v>
      <v t="s">High</v>
      <v t="s">Low</v>
      <v t="s">52 week high</v>
      <v t="s">52 week low</v>
      <v t="s">Instrument type</v>
      <v t="s">_Flags</v>
      <v t="s">UniqueName</v>
      <v t="s">_DisplayString</v>
      <v t="s">%ProviderInfo</v>
    </a>
  </spbArrays>
  <spbData count="5">
    <spb s="0">
      <v>0</v>
      <v>Name</v>
    </spb>
    <spb s="1">
      <v>0</v>
      <v>0</v>
      <v>0</v>
    </spb>
    <spb s="2">
      <v>1</v>
      <v>1</v>
    </spb>
    <spb s="3">
      <v>1</v>
      <v>1</v>
      <v>2</v>
      <v>1</v>
      <v>1</v>
      <v>1</v>
      <v>3</v>
      <v>1</v>
      <v>1</v>
      <v>1</v>
      <v>4</v>
      <v>5</v>
    </spb>
    <spb s="4">
      <v>GMT</v>
    </spb>
  </spbData>
</supportingPropertyBags>
</file>

<file path=xl/richData/rdsupportingpropertybagstructure.xml><?xml version="1.0" encoding="utf-8"?>
<spbStructures xmlns="http://schemas.microsoft.com/office/spreadsheetml/2017/richdata2" count="5">
  <s>
    <k n="^Order" t="spba"/>
    <k n="TitleProperty" t="s"/>
  </s>
  <s>
    <k n="ShowInCardView" t="b"/>
    <k n="ShowInDotNotation" t="b"/>
    <k n="ShowInAutoComplete" t="b"/>
  </s>
  <s>
    <k n="UniqueName" t="spb"/>
    <k n="`%ProviderInfo" t="spb"/>
  </s>
  <s>
    <k n="Low" t="i"/>
    <k n="High" t="i"/>
    <k n="Name" t="i"/>
    <k n="Open" t="i"/>
    <k n="Price" t="i"/>
    <k n="Change" t="i"/>
    <k n="Change (%)" t="i"/>
    <k n="52 week low" t="i"/>
    <k n="52 week high" t="i"/>
    <k n="Previous close" t="i"/>
    <k n="Last trade time" t="i"/>
    <k n="`%EntityServiceId" t="i"/>
  </s>
  <s>
    <k n="Last trade time" t="s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4">
    <x:dxf>
      <x:numFmt numFmtId="2" formatCode="0.00"/>
    </x:dxf>
    <x:dxf>
      <x:numFmt numFmtId="27" formatCode="dd/mm/yyyy\ hh:mm"/>
    </x:dxf>
    <x:dxf>
      <x:numFmt numFmtId="14" formatCode="0.00%"/>
    </x:dxf>
    <x:dxf>
      <x:numFmt numFmtId="0" formatCode="General"/>
    </x:dxf>
  </dxfs>
  <richProperties>
    <rPr n="NumberFormat" t="s"/>
    <rPr n="IsTitleField" t="b"/>
  </richProperties>
  <richStyles>
    <rSty dxfid="3">
      <rpv i="0">_-[$£-en-GB]* #,##0.00_-;-[$£-en-GB]* #,##0.00_-;_-[$£-en-GB]* "-"??_-;_-@_-</rpv>
    </rSty>
    <rSty>
      <rpv i="1">1</rpv>
    </rSty>
    <rSty dxfid="2"/>
    <rSty dxfid="1"/>
    <rSty dxfid="0">
      <rpv i="0">0.00</rpv>
    </rSty>
  </richStyles>
</richStyleSheet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875D2D-3B71-4059-B70C-357241436ABF}" name="Inventory" displayName="Inventory" ref="A1:B24" tableType="queryTable" totalsRowShown="0">
  <autoFilter ref="A1:B24" xr:uid="{D6875D2D-3B71-4059-B70C-357241436ABF}"/>
  <tableColumns count="2">
    <tableColumn id="1" xr3:uid="{874E16DE-F48C-4061-B331-58C794800FE9}" uniqueName="1" name="Main Manufacturer" queryTableFieldId="1" dataDxfId="1"/>
    <tableColumn id="2" xr3:uid="{A080E448-B145-42E5-B9BA-E3026A0706D1}" uniqueName="2" name="Manufacturer's Currency" queryTableField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DE2EF6E-8615-4A33-9B8D-3FCD47459C0A}" name="Table5" displayName="Table5" ref="H1:I2" totalsRowShown="0">
  <autoFilter ref="H1:I2" xr:uid="{CDE2EF6E-8615-4A33-9B8D-3FCD47459C0A}"/>
  <tableColumns count="2">
    <tableColumn id="1" xr3:uid="{68A90FE6-2973-41F3-AC67-96755632F1B7}" name="filename">
      <calculatedColumnFormula array="1">CELL("filename", A1)</calculatedColumnFormula>
    </tableColumn>
    <tableColumn id="2" xr3:uid="{69B8D916-7A53-4E66-A1CC-6BE9CEB48230}" name="path">
      <calculatedColumnFormula>LEFT(path,FIND("?",SUBSTITUTE(path,"\","?",LEN(path)-LEN(SUBSTITUTE(path,"\",""))))) &amp; "reports\"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7BED32F-61F0-442E-A735-6349C5194767}" name="Table2" displayName="Table2" ref="D1:F3" totalsRowShown="0" tableBorderDxfId="14">
  <autoFilter ref="D1:F3" xr:uid="{A7BED32F-61F0-442E-A735-6349C5194767}"/>
  <tableColumns count="3">
    <tableColumn id="1" xr3:uid="{9BBB6A56-1D7D-49FA-8696-C4F8CF6FB847}" name="Column3"/>
    <tableColumn id="2" xr3:uid="{432D335C-0F2E-4BEF-AD0B-FB49EB2D0527}" name="Column1">
      <calculatedColumnFormula array="1">_FV(D2,"Price")</calculatedColumnFormula>
    </tableColumn>
    <tableColumn id="3" xr3:uid="{EEE7A0A8-FB8B-4512-AE89-281946195E02}" name="Column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9CBFABC-6681-46CF-955C-F2F82A412EB2}" name="purchase" displayName="purchase" ref="M1:M32" tableType="queryTable" totalsRowShown="0">
  <autoFilter ref="M1:M32" xr:uid="{19CBFABC-6681-46CF-955C-F2F82A412EB2}"/>
  <tableColumns count="1">
    <tableColumn id="1" xr3:uid="{9B57C7A5-7266-4FE3-8D59-CE8DDF0065C3}" uniqueName="1" name="externalinvoicenumber" queryTableFieldId="1" dataDxfId="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2CE0A91-D677-437D-8E33-D31FCEC583DE}" name="tbSummary" displayName="tbSummary" ref="A1:J93" totalsRowShown="0">
  <autoFilter ref="A1:J93" xr:uid="{12CE0A91-D677-437D-8E33-D31FCEC583DE}"/>
  <tableColumns count="10">
    <tableColumn id="1" xr3:uid="{1D34EC5C-3F19-4620-9BB2-E0A643422789}" name="PO Number"/>
    <tableColumn id="2" xr3:uid="{47C2C703-51A3-4F3B-B3ED-9FDBB353A066}" name="Manufacturer"/>
    <tableColumn id="3" xr3:uid="{2D2DBEE4-0005-47DA-B929-97D9788F8D5B}" name="PAYMENT/DEPOSIT"/>
    <tableColumn id="4" xr3:uid="{32D4170D-D9EE-4E09-A04B-422E86DB4539}" name="AMOUNT"/>
    <tableColumn id="11" xr3:uid="{43F69A02-C9C3-44B4-B46E-1C019943DDE5}" name="INVOICE" dataDxfId="13"/>
    <tableColumn id="5" xr3:uid="{09B88B88-7CB6-4023-AEED-945D4B2E883D}" name="WAYBILL"/>
    <tableColumn id="6" xr3:uid="{AE3E64F5-21CE-4BED-8199-B1604839F2D6}" name="COURIER"/>
    <tableColumn id="7" xr3:uid="{B8D489F3-30C3-4C3A-8942-858ED6C5F5D4}" name="DATE"/>
    <tableColumn id="8" xr3:uid="{A5AF3512-6D4A-429E-9C47-6CF30E8B9156}" name="DELIVERY"/>
    <tableColumn id="9" xr3:uid="{8CA3D45E-50B0-41C3-AD0A-D464944CF638}" name="CURRENC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0.xml"/><Relationship Id="rId7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9.xml"/><Relationship Id="rId1" Type="http://schemas.openxmlformats.org/officeDocument/2006/relationships/pivotTable" Target="../pivotTables/pivotTable8.xml"/><Relationship Id="rId6" Type="http://schemas.openxmlformats.org/officeDocument/2006/relationships/pivotTable" Target="../pivotTables/pivotTable13.xml"/><Relationship Id="rId5" Type="http://schemas.openxmlformats.org/officeDocument/2006/relationships/pivotTable" Target="../pivotTables/pivotTable12.xml"/><Relationship Id="rId4" Type="http://schemas.openxmlformats.org/officeDocument/2006/relationships/pivotTable" Target="../pivotTables/pivotTable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6.xml"/><Relationship Id="rId2" Type="http://schemas.openxmlformats.org/officeDocument/2006/relationships/pivotTable" Target="../pivotTables/pivotTable15.xml"/><Relationship Id="rId1" Type="http://schemas.openxmlformats.org/officeDocument/2006/relationships/pivotTable" Target="../pivotTables/pivot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7996E-0CF8-4117-BC67-A4157E817859}">
  <sheetPr codeName="shMap"/>
  <dimension ref="A1:I24"/>
  <sheetViews>
    <sheetView workbookViewId="0">
      <selection sqref="A1:B24"/>
    </sheetView>
  </sheetViews>
  <sheetFormatPr defaultRowHeight="15" x14ac:dyDescent="0.25"/>
  <cols>
    <col min="1" max="1" width="20.7109375" bestFit="1" customWidth="1"/>
    <col min="2" max="2" width="25.5703125" bestFit="1" customWidth="1"/>
    <col min="4" max="4" width="11" customWidth="1"/>
    <col min="5" max="5" width="12.42578125" customWidth="1"/>
    <col min="6" max="6" width="11" customWidth="1"/>
    <col min="8" max="8" width="11.140625" customWidth="1"/>
  </cols>
  <sheetData>
    <row r="1" spans="1:9" x14ac:dyDescent="0.25">
      <c r="A1" t="s">
        <v>32</v>
      </c>
      <c r="B1" t="s">
        <v>33</v>
      </c>
      <c r="D1" t="s">
        <v>134</v>
      </c>
      <c r="E1" s="14" t="s">
        <v>87</v>
      </c>
      <c r="F1" s="17" t="s">
        <v>88</v>
      </c>
      <c r="H1" t="s">
        <v>58</v>
      </c>
      <c r="I1" t="s">
        <v>59</v>
      </c>
    </row>
    <row r="2" spans="1:9" x14ac:dyDescent="0.25">
      <c r="A2" s="1" t="s">
        <v>55</v>
      </c>
      <c r="B2" t="s">
        <v>31</v>
      </c>
      <c r="D2" t="e" vm="5">
        <v>#VALUE!</v>
      </c>
      <c r="E2" s="15" cm="1">
        <f t="array" ref="E2">_FV(D2,"Price")</f>
        <v>0.83620000000000005</v>
      </c>
      <c r="F2" s="18" t="s">
        <v>31</v>
      </c>
      <c r="H2" t="str" cm="1">
        <f t="array" aca="1" ref="H2" ca="1">CELL("filename", A1)</f>
        <v xml:space="preserve">\\NIKOTSY-PC\Amberta LTD - Accounting\Purchase_Orders_Payment\[Copy of PO_Tracker.xlsm]Map </v>
      </c>
      <c r="I2" t="str">
        <f ca="1">LEFT(path,FIND("?",SUBSTITUTE(path,"\","?",LEN(path)-LEN(SUBSTITUTE(path,"\",""))))) &amp; "reports\"</f>
        <v>\\NIKOTSY-PC\Amberta LTD - Accounting\Purchase_Orders_Payment\reports\</v>
      </c>
    </row>
    <row r="3" spans="1:9" x14ac:dyDescent="0.25">
      <c r="A3" s="1" t="s">
        <v>38</v>
      </c>
      <c r="B3" t="s">
        <v>31</v>
      </c>
      <c r="D3" t="e" vm="6">
        <v>#VALUE!</v>
      </c>
      <c r="E3" s="16" cm="1">
        <f t="array" ref="E3">_FV(D3,"Price")</f>
        <v>0.76390000000000002</v>
      </c>
      <c r="F3" s="13" t="s">
        <v>43</v>
      </c>
    </row>
    <row r="4" spans="1:9" x14ac:dyDescent="0.25">
      <c r="A4" s="1" t="s">
        <v>35</v>
      </c>
      <c r="B4" t="s">
        <v>31</v>
      </c>
    </row>
    <row r="5" spans="1:9" x14ac:dyDescent="0.25">
      <c r="A5" s="1" t="s">
        <v>34</v>
      </c>
      <c r="B5" t="s">
        <v>31</v>
      </c>
    </row>
    <row r="6" spans="1:9" x14ac:dyDescent="0.25">
      <c r="A6" s="1" t="s">
        <v>45</v>
      </c>
      <c r="B6" t="s">
        <v>43</v>
      </c>
    </row>
    <row r="7" spans="1:9" x14ac:dyDescent="0.25">
      <c r="A7" s="1" t="s">
        <v>50</v>
      </c>
      <c r="B7" t="s">
        <v>31</v>
      </c>
    </row>
    <row r="8" spans="1:9" x14ac:dyDescent="0.25">
      <c r="A8" s="1" t="s">
        <v>47</v>
      </c>
      <c r="B8" t="s">
        <v>31</v>
      </c>
    </row>
    <row r="9" spans="1:9" x14ac:dyDescent="0.25">
      <c r="A9" s="1" t="s">
        <v>57</v>
      </c>
      <c r="B9" t="s">
        <v>31</v>
      </c>
    </row>
    <row r="10" spans="1:9" x14ac:dyDescent="0.25">
      <c r="A10" s="1" t="s">
        <v>36</v>
      </c>
      <c r="B10" t="s">
        <v>31</v>
      </c>
    </row>
    <row r="11" spans="1:9" x14ac:dyDescent="0.25">
      <c r="A11" s="1" t="s">
        <v>41</v>
      </c>
      <c r="B11" t="s">
        <v>31</v>
      </c>
    </row>
    <row r="12" spans="1:9" x14ac:dyDescent="0.25">
      <c r="A12" s="1" t="s">
        <v>49</v>
      </c>
      <c r="B12" t="s">
        <v>31</v>
      </c>
    </row>
    <row r="13" spans="1:9" x14ac:dyDescent="0.25">
      <c r="A13" s="1" t="s">
        <v>46</v>
      </c>
      <c r="B13" t="s">
        <v>31</v>
      </c>
    </row>
    <row r="14" spans="1:9" x14ac:dyDescent="0.25">
      <c r="A14" s="1" t="s">
        <v>37</v>
      </c>
      <c r="B14" t="s">
        <v>31</v>
      </c>
    </row>
    <row r="15" spans="1:9" x14ac:dyDescent="0.25">
      <c r="A15" s="1" t="s">
        <v>40</v>
      </c>
      <c r="B15" t="s">
        <v>31</v>
      </c>
    </row>
    <row r="16" spans="1:9" x14ac:dyDescent="0.25">
      <c r="A16" s="1" t="s">
        <v>54</v>
      </c>
      <c r="B16" t="s">
        <v>31</v>
      </c>
    </row>
    <row r="17" spans="1:2" x14ac:dyDescent="0.25">
      <c r="A17" s="1" t="s">
        <v>42</v>
      </c>
      <c r="B17" t="s">
        <v>43</v>
      </c>
    </row>
    <row r="18" spans="1:2" x14ac:dyDescent="0.25">
      <c r="A18" s="1" t="s">
        <v>51</v>
      </c>
      <c r="B18" t="s">
        <v>31</v>
      </c>
    </row>
    <row r="19" spans="1:2" x14ac:dyDescent="0.25">
      <c r="A19" s="1" t="s">
        <v>44</v>
      </c>
      <c r="B19" t="s">
        <v>43</v>
      </c>
    </row>
    <row r="20" spans="1:2" x14ac:dyDescent="0.25">
      <c r="A20" s="1" t="s">
        <v>48</v>
      </c>
      <c r="B20" t="s">
        <v>31</v>
      </c>
    </row>
    <row r="21" spans="1:2" x14ac:dyDescent="0.25">
      <c r="A21" s="1" t="s">
        <v>53</v>
      </c>
      <c r="B21" t="s">
        <v>31</v>
      </c>
    </row>
    <row r="22" spans="1:2" x14ac:dyDescent="0.25">
      <c r="A22" s="1" t="s">
        <v>39</v>
      </c>
      <c r="B22" t="s">
        <v>31</v>
      </c>
    </row>
    <row r="23" spans="1:2" x14ac:dyDescent="0.25">
      <c r="A23" s="1" t="s">
        <v>56</v>
      </c>
      <c r="B23" t="s">
        <v>31</v>
      </c>
    </row>
    <row r="24" spans="1:2" x14ac:dyDescent="0.25">
      <c r="A24" s="1" t="s">
        <v>52</v>
      </c>
      <c r="B24" t="s">
        <v>31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ABD0C-68A3-44D7-BCDA-CFA4D624F3A5}">
  <sheetPr codeName="shMaster"/>
  <dimension ref="A1:M182"/>
  <sheetViews>
    <sheetView showGridLines="0" tabSelected="1" workbookViewId="0">
      <selection activeCell="K17" sqref="K17"/>
    </sheetView>
  </sheetViews>
  <sheetFormatPr defaultRowHeight="15" x14ac:dyDescent="0.25"/>
  <cols>
    <col min="1" max="1" width="20.5703125" bestFit="1" customWidth="1"/>
    <col min="2" max="2" width="18.28515625" customWidth="1"/>
    <col min="3" max="3" width="22.85546875" customWidth="1"/>
    <col min="4" max="4" width="12" customWidth="1"/>
    <col min="5" max="5" width="18.140625" bestFit="1" customWidth="1"/>
    <col min="6" max="6" width="14.7109375" customWidth="1"/>
    <col min="7" max="7" width="11" customWidth="1"/>
    <col min="8" max="8" width="19.85546875" customWidth="1"/>
    <col min="9" max="9" width="16.42578125" customWidth="1"/>
    <col min="10" max="12" width="13.140625" customWidth="1"/>
    <col min="13" max="13" width="24.5703125" bestFit="1" customWidth="1"/>
  </cols>
  <sheetData>
    <row r="1" spans="1:13" x14ac:dyDescent="0.25">
      <c r="A1" t="s">
        <v>70</v>
      </c>
      <c r="B1" t="s">
        <v>69</v>
      </c>
      <c r="C1" t="s">
        <v>73</v>
      </c>
      <c r="D1" t="s">
        <v>74</v>
      </c>
      <c r="E1" t="s">
        <v>71</v>
      </c>
      <c r="F1" t="s">
        <v>29</v>
      </c>
      <c r="G1" t="s">
        <v>30</v>
      </c>
      <c r="H1" t="s">
        <v>75</v>
      </c>
      <c r="I1" t="s">
        <v>76</v>
      </c>
      <c r="J1" t="s">
        <v>77</v>
      </c>
      <c r="M1" t="s">
        <v>0</v>
      </c>
    </row>
    <row r="2" spans="1:13" x14ac:dyDescent="0.25">
      <c r="A2" t="s">
        <v>118</v>
      </c>
      <c r="B2" t="s">
        <v>34</v>
      </c>
      <c r="C2" t="s">
        <v>114</v>
      </c>
      <c r="D2">
        <v>18011.48</v>
      </c>
      <c r="E2" s="12" t="s">
        <v>229</v>
      </c>
      <c r="G2" t="s">
        <v>86</v>
      </c>
      <c r="H2" s="11" t="s">
        <v>226</v>
      </c>
      <c r="J2" t="s">
        <v>31</v>
      </c>
      <c r="M2" s="1" t="s">
        <v>179</v>
      </c>
    </row>
    <row r="3" spans="1:13" x14ac:dyDescent="0.25">
      <c r="A3" t="s">
        <v>23</v>
      </c>
      <c r="B3" t="s">
        <v>34</v>
      </c>
      <c r="C3" t="s">
        <v>114</v>
      </c>
      <c r="D3">
        <v>5803.85</v>
      </c>
      <c r="E3" s="12" t="s">
        <v>228</v>
      </c>
      <c r="G3" t="s">
        <v>86</v>
      </c>
      <c r="H3" s="11" t="s">
        <v>226</v>
      </c>
      <c r="J3" t="s">
        <v>31</v>
      </c>
      <c r="M3" s="1" t="s">
        <v>184</v>
      </c>
    </row>
    <row r="4" spans="1:13" x14ac:dyDescent="0.25">
      <c r="A4" t="s">
        <v>1</v>
      </c>
      <c r="B4" t="s">
        <v>34</v>
      </c>
      <c r="C4" t="s">
        <v>114</v>
      </c>
      <c r="D4">
        <v>8311.75</v>
      </c>
      <c r="E4" s="12" t="s">
        <v>227</v>
      </c>
      <c r="G4" t="s">
        <v>86</v>
      </c>
      <c r="H4" s="11" t="s">
        <v>226</v>
      </c>
      <c r="J4" t="s">
        <v>31</v>
      </c>
      <c r="M4" s="1" t="s">
        <v>182</v>
      </c>
    </row>
    <row r="5" spans="1:13" x14ac:dyDescent="0.25">
      <c r="A5" t="s">
        <v>180</v>
      </c>
      <c r="B5" t="s">
        <v>36</v>
      </c>
      <c r="C5" t="s">
        <v>114</v>
      </c>
      <c r="D5" s="23">
        <v>2351.1709999999998</v>
      </c>
      <c r="E5" s="12" t="s">
        <v>225</v>
      </c>
      <c r="F5">
        <v>1133864336</v>
      </c>
      <c r="G5" t="s">
        <v>86</v>
      </c>
      <c r="H5" s="11" t="s">
        <v>226</v>
      </c>
      <c r="J5" t="s">
        <v>31</v>
      </c>
      <c r="M5" s="1" t="s">
        <v>181</v>
      </c>
    </row>
    <row r="6" spans="1:13" x14ac:dyDescent="0.25">
      <c r="A6" t="s">
        <v>149</v>
      </c>
      <c r="B6" t="s">
        <v>36</v>
      </c>
      <c r="C6" t="s">
        <v>114</v>
      </c>
      <c r="D6" s="23">
        <v>1217.0719999999999</v>
      </c>
      <c r="E6" s="12" t="s">
        <v>225</v>
      </c>
      <c r="F6">
        <v>1133864336</v>
      </c>
      <c r="G6" t="s">
        <v>86</v>
      </c>
      <c r="H6" s="11" t="s">
        <v>226</v>
      </c>
      <c r="J6" t="s">
        <v>31</v>
      </c>
      <c r="M6" s="1" t="s">
        <v>180</v>
      </c>
    </row>
    <row r="7" spans="1:13" x14ac:dyDescent="0.25">
      <c r="A7" t="s">
        <v>120</v>
      </c>
      <c r="B7" t="s">
        <v>36</v>
      </c>
      <c r="C7" t="s">
        <v>114</v>
      </c>
      <c r="D7" s="23">
        <v>1552.403</v>
      </c>
      <c r="E7" s="12" t="s">
        <v>225</v>
      </c>
      <c r="F7">
        <v>1133864336</v>
      </c>
      <c r="G7" t="s">
        <v>86</v>
      </c>
      <c r="H7" s="11" t="s">
        <v>226</v>
      </c>
      <c r="J7" t="s">
        <v>31</v>
      </c>
      <c r="M7" s="1" t="s">
        <v>178</v>
      </c>
    </row>
    <row r="8" spans="1:13" x14ac:dyDescent="0.25">
      <c r="A8" t="s">
        <v>20</v>
      </c>
      <c r="B8" t="s">
        <v>36</v>
      </c>
      <c r="C8" t="s">
        <v>114</v>
      </c>
      <c r="D8" s="23">
        <v>21500.045999999998</v>
      </c>
      <c r="E8" s="12" t="s">
        <v>225</v>
      </c>
      <c r="F8">
        <v>1133864336</v>
      </c>
      <c r="G8" t="s">
        <v>86</v>
      </c>
      <c r="H8" s="11" t="s">
        <v>226</v>
      </c>
      <c r="J8" t="s">
        <v>31</v>
      </c>
      <c r="M8" s="1" t="s">
        <v>183</v>
      </c>
    </row>
    <row r="9" spans="1:13" x14ac:dyDescent="0.25">
      <c r="A9" t="s">
        <v>19</v>
      </c>
      <c r="B9" t="s">
        <v>36</v>
      </c>
      <c r="C9" t="s">
        <v>114</v>
      </c>
      <c r="D9" s="23">
        <v>3876.373</v>
      </c>
      <c r="E9" s="12" t="s">
        <v>225</v>
      </c>
      <c r="F9">
        <v>1133864336</v>
      </c>
      <c r="G9" t="s">
        <v>86</v>
      </c>
      <c r="H9" s="11" t="s">
        <v>226</v>
      </c>
      <c r="J9" t="s">
        <v>31</v>
      </c>
      <c r="M9" s="1" t="s">
        <v>170</v>
      </c>
    </row>
    <row r="10" spans="1:13" x14ac:dyDescent="0.25">
      <c r="A10" t="s">
        <v>27</v>
      </c>
      <c r="B10" t="s">
        <v>36</v>
      </c>
      <c r="C10" t="s">
        <v>114</v>
      </c>
      <c r="D10" s="23">
        <v>1511.15</v>
      </c>
      <c r="E10" s="12" t="s">
        <v>225</v>
      </c>
      <c r="F10">
        <v>1133864336</v>
      </c>
      <c r="G10" t="s">
        <v>86</v>
      </c>
      <c r="H10" s="11" t="s">
        <v>226</v>
      </c>
      <c r="J10" t="s">
        <v>31</v>
      </c>
      <c r="M10" s="1" t="s">
        <v>199</v>
      </c>
    </row>
    <row r="11" spans="1:13" x14ac:dyDescent="0.25">
      <c r="A11" t="s">
        <v>17</v>
      </c>
      <c r="B11" t="s">
        <v>36</v>
      </c>
      <c r="C11" t="s">
        <v>114</v>
      </c>
      <c r="D11" s="23">
        <v>2577.0439999999999</v>
      </c>
      <c r="E11" s="12" t="s">
        <v>225</v>
      </c>
      <c r="F11">
        <v>1133864336</v>
      </c>
      <c r="G11" t="s">
        <v>86</v>
      </c>
      <c r="H11" s="11" t="s">
        <v>226</v>
      </c>
      <c r="J11" t="s">
        <v>31</v>
      </c>
      <c r="M11" s="1" t="s">
        <v>200</v>
      </c>
    </row>
    <row r="12" spans="1:13" x14ac:dyDescent="0.25">
      <c r="A12" t="s">
        <v>12</v>
      </c>
      <c r="B12" t="s">
        <v>36</v>
      </c>
      <c r="C12" t="s">
        <v>114</v>
      </c>
      <c r="D12" s="23">
        <v>8238.0130000000008</v>
      </c>
      <c r="E12" s="12" t="s">
        <v>225</v>
      </c>
      <c r="F12">
        <v>1133864336</v>
      </c>
      <c r="G12" t="s">
        <v>86</v>
      </c>
      <c r="H12" s="11" t="s">
        <v>226</v>
      </c>
      <c r="J12" t="s">
        <v>31</v>
      </c>
      <c r="M12" s="1" t="s">
        <v>148</v>
      </c>
    </row>
    <row r="13" spans="1:13" x14ac:dyDescent="0.25">
      <c r="A13" t="s">
        <v>147</v>
      </c>
      <c r="B13" t="s">
        <v>35</v>
      </c>
      <c r="C13" t="s">
        <v>114</v>
      </c>
      <c r="D13">
        <v>4245.7299999999996</v>
      </c>
      <c r="E13" s="12" t="s">
        <v>223</v>
      </c>
      <c r="H13" s="11" t="s">
        <v>222</v>
      </c>
      <c r="J13" t="s">
        <v>31</v>
      </c>
      <c r="M13" s="1" t="s">
        <v>151</v>
      </c>
    </row>
    <row r="14" spans="1:13" x14ac:dyDescent="0.25">
      <c r="A14" t="s">
        <v>184</v>
      </c>
      <c r="B14" t="s">
        <v>44</v>
      </c>
      <c r="C14" t="s">
        <v>85</v>
      </c>
      <c r="D14">
        <v>1000</v>
      </c>
      <c r="E14" s="12"/>
      <c r="H14" s="11" t="s">
        <v>222</v>
      </c>
      <c r="J14" t="s">
        <v>43</v>
      </c>
      <c r="M14" s="1" t="s">
        <v>149</v>
      </c>
    </row>
    <row r="15" spans="1:13" x14ac:dyDescent="0.25">
      <c r="A15" t="s">
        <v>221</v>
      </c>
      <c r="B15" t="s">
        <v>37</v>
      </c>
      <c r="C15" t="s">
        <v>85</v>
      </c>
      <c r="D15">
        <v>9036</v>
      </c>
      <c r="E15" s="12" t="s">
        <v>224</v>
      </c>
      <c r="H15" s="11" t="s">
        <v>218</v>
      </c>
      <c r="J15" t="s">
        <v>31</v>
      </c>
      <c r="M15" s="1" t="s">
        <v>150</v>
      </c>
    </row>
    <row r="16" spans="1:13" x14ac:dyDescent="0.25">
      <c r="A16" t="s">
        <v>146</v>
      </c>
      <c r="B16" t="s">
        <v>38</v>
      </c>
      <c r="C16" t="s">
        <v>114</v>
      </c>
      <c r="D16">
        <v>3214.5</v>
      </c>
      <c r="E16" s="21" t="s">
        <v>219</v>
      </c>
      <c r="F16">
        <v>1184247746</v>
      </c>
      <c r="G16" t="s">
        <v>86</v>
      </c>
      <c r="H16" s="11" t="s">
        <v>218</v>
      </c>
      <c r="J16" t="s">
        <v>31</v>
      </c>
      <c r="M16" s="1" t="s">
        <v>147</v>
      </c>
    </row>
    <row r="17" spans="1:13" x14ac:dyDescent="0.25">
      <c r="A17" t="s">
        <v>180</v>
      </c>
      <c r="B17" t="s">
        <v>36</v>
      </c>
      <c r="C17" t="s">
        <v>114</v>
      </c>
      <c r="D17">
        <v>2283.64</v>
      </c>
      <c r="E17" s="12" t="s">
        <v>217</v>
      </c>
      <c r="F17">
        <v>7211590411</v>
      </c>
      <c r="G17" t="s">
        <v>86</v>
      </c>
      <c r="H17" s="11" t="s">
        <v>205</v>
      </c>
      <c r="J17" t="s">
        <v>31</v>
      </c>
      <c r="M17" s="1" t="s">
        <v>146</v>
      </c>
    </row>
    <row r="18" spans="1:13" x14ac:dyDescent="0.25">
      <c r="A18" t="s">
        <v>149</v>
      </c>
      <c r="B18" t="s">
        <v>36</v>
      </c>
      <c r="C18" t="s">
        <v>114</v>
      </c>
      <c r="D18">
        <v>654.42999999999995</v>
      </c>
      <c r="E18" s="12" t="s">
        <v>217</v>
      </c>
      <c r="F18">
        <v>7211590411</v>
      </c>
      <c r="G18" t="s">
        <v>86</v>
      </c>
      <c r="H18" s="11" t="s">
        <v>205</v>
      </c>
      <c r="J18" t="s">
        <v>31</v>
      </c>
      <c r="M18" s="1" t="s">
        <v>118</v>
      </c>
    </row>
    <row r="19" spans="1:13" x14ac:dyDescent="0.25">
      <c r="A19" t="s">
        <v>19</v>
      </c>
      <c r="B19" t="s">
        <v>36</v>
      </c>
      <c r="C19" t="s">
        <v>114</v>
      </c>
      <c r="D19">
        <v>48.12</v>
      </c>
      <c r="E19" s="12" t="s">
        <v>217</v>
      </c>
      <c r="F19">
        <v>7211590411</v>
      </c>
      <c r="G19" t="s">
        <v>86</v>
      </c>
      <c r="H19" s="11" t="s">
        <v>205</v>
      </c>
      <c r="J19" t="s">
        <v>31</v>
      </c>
      <c r="M19" s="1" t="s">
        <v>132</v>
      </c>
    </row>
    <row r="20" spans="1:13" x14ac:dyDescent="0.25">
      <c r="A20" t="s">
        <v>27</v>
      </c>
      <c r="B20" t="s">
        <v>36</v>
      </c>
      <c r="C20" t="s">
        <v>114</v>
      </c>
      <c r="D20">
        <v>82.44</v>
      </c>
      <c r="E20" s="12" t="s">
        <v>217</v>
      </c>
      <c r="F20">
        <v>7211590411</v>
      </c>
      <c r="G20" t="s">
        <v>86</v>
      </c>
      <c r="H20" s="11" t="s">
        <v>205</v>
      </c>
      <c r="J20" t="s">
        <v>31</v>
      </c>
      <c r="M20" s="1" t="s">
        <v>119</v>
      </c>
    </row>
    <row r="21" spans="1:13" x14ac:dyDescent="0.25">
      <c r="A21" t="s">
        <v>182</v>
      </c>
      <c r="B21" t="s">
        <v>51</v>
      </c>
      <c r="C21" t="s">
        <v>85</v>
      </c>
      <c r="D21">
        <v>1431.16</v>
      </c>
      <c r="E21" s="12" t="s">
        <v>220</v>
      </c>
      <c r="H21" s="11" t="s">
        <v>205</v>
      </c>
      <c r="J21" t="s">
        <v>31</v>
      </c>
      <c r="M21" s="1" t="s">
        <v>120</v>
      </c>
    </row>
    <row r="22" spans="1:13" x14ac:dyDescent="0.25">
      <c r="A22" t="s">
        <v>199</v>
      </c>
      <c r="B22" t="s">
        <v>55</v>
      </c>
      <c r="C22" t="s">
        <v>85</v>
      </c>
      <c r="D22">
        <v>1700</v>
      </c>
      <c r="E22" s="12" t="s">
        <v>216</v>
      </c>
      <c r="H22" s="6">
        <v>44623</v>
      </c>
      <c r="J22" t="s">
        <v>31</v>
      </c>
      <c r="M22" s="1" t="s">
        <v>121</v>
      </c>
    </row>
    <row r="23" spans="1:13" x14ac:dyDescent="0.25">
      <c r="A23" t="s">
        <v>148</v>
      </c>
      <c r="B23" t="s">
        <v>34</v>
      </c>
      <c r="C23" t="s">
        <v>114</v>
      </c>
      <c r="D23">
        <v>477.51</v>
      </c>
      <c r="E23" s="12" t="s">
        <v>208</v>
      </c>
      <c r="F23">
        <v>2674329980</v>
      </c>
      <c r="G23" t="s">
        <v>86</v>
      </c>
      <c r="H23" s="11" t="s">
        <v>205</v>
      </c>
      <c r="J23" t="s">
        <v>31</v>
      </c>
      <c r="M23" s="1" t="s">
        <v>122</v>
      </c>
    </row>
    <row r="24" spans="1:13" x14ac:dyDescent="0.25">
      <c r="A24" t="s">
        <v>118</v>
      </c>
      <c r="B24" t="s">
        <v>34</v>
      </c>
      <c r="C24" t="s">
        <v>114</v>
      </c>
      <c r="D24">
        <v>9231.86</v>
      </c>
      <c r="E24" s="12" t="s">
        <v>207</v>
      </c>
      <c r="F24">
        <v>2674329980</v>
      </c>
      <c r="G24" t="s">
        <v>86</v>
      </c>
      <c r="H24" s="11" t="s">
        <v>205</v>
      </c>
      <c r="J24" t="s">
        <v>31</v>
      </c>
      <c r="M24" s="1" t="s">
        <v>23</v>
      </c>
    </row>
    <row r="25" spans="1:13" x14ac:dyDescent="0.25">
      <c r="A25" t="s">
        <v>23</v>
      </c>
      <c r="B25" t="s">
        <v>34</v>
      </c>
      <c r="C25" t="s">
        <v>114</v>
      </c>
      <c r="D25">
        <v>2130.48</v>
      </c>
      <c r="E25" s="12" t="s">
        <v>206</v>
      </c>
      <c r="F25">
        <v>2674329980</v>
      </c>
      <c r="G25" t="s">
        <v>86</v>
      </c>
      <c r="H25" s="11" t="s">
        <v>205</v>
      </c>
      <c r="J25" t="s">
        <v>31</v>
      </c>
      <c r="M25" s="1" t="s">
        <v>15</v>
      </c>
    </row>
    <row r="26" spans="1:13" x14ac:dyDescent="0.25">
      <c r="A26" t="s">
        <v>1</v>
      </c>
      <c r="B26" t="s">
        <v>34</v>
      </c>
      <c r="C26" t="s">
        <v>114</v>
      </c>
      <c r="D26">
        <v>13516.62</v>
      </c>
      <c r="E26" s="12" t="s">
        <v>204</v>
      </c>
      <c r="F26">
        <v>2674329980</v>
      </c>
      <c r="G26" t="s">
        <v>86</v>
      </c>
      <c r="H26" s="11" t="s">
        <v>205</v>
      </c>
      <c r="J26" t="s">
        <v>31</v>
      </c>
      <c r="M26" s="1" t="s">
        <v>13</v>
      </c>
    </row>
    <row r="27" spans="1:13" x14ac:dyDescent="0.25">
      <c r="A27" t="s">
        <v>181</v>
      </c>
      <c r="B27" t="s">
        <v>37</v>
      </c>
      <c r="C27" t="s">
        <v>85</v>
      </c>
      <c r="D27">
        <v>2984.69</v>
      </c>
      <c r="E27" s="12" t="s">
        <v>203</v>
      </c>
      <c r="H27" s="11" t="s">
        <v>197</v>
      </c>
      <c r="J27" t="s">
        <v>31</v>
      </c>
      <c r="M27" s="1" t="s">
        <v>20</v>
      </c>
    </row>
    <row r="28" spans="1:13" x14ac:dyDescent="0.25">
      <c r="A28" t="s">
        <v>121</v>
      </c>
      <c r="B28" t="s">
        <v>42</v>
      </c>
      <c r="C28" t="s">
        <v>114</v>
      </c>
      <c r="D28">
        <v>1879.8</v>
      </c>
      <c r="E28" s="12" t="s">
        <v>198</v>
      </c>
      <c r="F28">
        <v>3652813323</v>
      </c>
      <c r="G28" t="s">
        <v>86</v>
      </c>
      <c r="H28" s="11" t="s">
        <v>197</v>
      </c>
      <c r="I28" s="6">
        <v>44641</v>
      </c>
      <c r="J28" t="s">
        <v>43</v>
      </c>
      <c r="M28" s="1" t="s">
        <v>1</v>
      </c>
    </row>
    <row r="29" spans="1:13" x14ac:dyDescent="0.25">
      <c r="A29" t="s">
        <v>15</v>
      </c>
      <c r="B29" t="s">
        <v>44</v>
      </c>
      <c r="C29" t="s">
        <v>114</v>
      </c>
      <c r="D29">
        <v>14951.84</v>
      </c>
      <c r="E29" s="12">
        <v>22200051</v>
      </c>
      <c r="F29">
        <v>2138360766</v>
      </c>
      <c r="G29" t="s">
        <v>86</v>
      </c>
      <c r="H29" s="11" t="s">
        <v>197</v>
      </c>
      <c r="J29" t="s">
        <v>43</v>
      </c>
      <c r="M29" s="1" t="s">
        <v>19</v>
      </c>
    </row>
    <row r="30" spans="1:13" x14ac:dyDescent="0.25">
      <c r="A30" t="s">
        <v>118</v>
      </c>
      <c r="B30" t="s">
        <v>34</v>
      </c>
      <c r="C30" t="s">
        <v>114</v>
      </c>
      <c r="D30">
        <v>4393.04</v>
      </c>
      <c r="E30" s="12" t="s">
        <v>185</v>
      </c>
      <c r="F30" s="7">
        <v>9660243810</v>
      </c>
      <c r="G30" t="s">
        <v>86</v>
      </c>
      <c r="H30" s="22">
        <v>44628</v>
      </c>
      <c r="I30" s="6">
        <v>44628</v>
      </c>
      <c r="J30" t="s">
        <v>31</v>
      </c>
      <c r="M30" s="1" t="s">
        <v>27</v>
      </c>
    </row>
    <row r="31" spans="1:13" x14ac:dyDescent="0.25">
      <c r="A31" t="s">
        <v>23</v>
      </c>
      <c r="B31" t="s">
        <v>34</v>
      </c>
      <c r="C31" t="s">
        <v>114</v>
      </c>
      <c r="D31">
        <v>2060.6</v>
      </c>
      <c r="E31" s="12" t="s">
        <v>186</v>
      </c>
      <c r="F31" s="7">
        <v>9660243810</v>
      </c>
      <c r="G31" t="s">
        <v>86</v>
      </c>
      <c r="H31" s="22">
        <v>44628</v>
      </c>
      <c r="I31" s="6">
        <v>44628</v>
      </c>
      <c r="J31" t="s">
        <v>31</v>
      </c>
      <c r="M31" s="1" t="s">
        <v>17</v>
      </c>
    </row>
    <row r="32" spans="1:13" x14ac:dyDescent="0.25">
      <c r="A32" t="s">
        <v>1</v>
      </c>
      <c r="B32" t="s">
        <v>34</v>
      </c>
      <c r="C32" t="s">
        <v>114</v>
      </c>
      <c r="D32">
        <v>19372.77</v>
      </c>
      <c r="E32" s="12" t="s">
        <v>187</v>
      </c>
      <c r="F32" s="7">
        <v>9660243810</v>
      </c>
      <c r="G32" t="s">
        <v>86</v>
      </c>
      <c r="H32" s="22">
        <v>44628</v>
      </c>
      <c r="I32" s="6">
        <v>44628</v>
      </c>
      <c r="J32" t="s">
        <v>31</v>
      </c>
      <c r="M32" s="1" t="s">
        <v>12</v>
      </c>
    </row>
    <row r="33" spans="1:10" x14ac:dyDescent="0.25">
      <c r="A33" t="s">
        <v>26</v>
      </c>
      <c r="B33" t="s">
        <v>35</v>
      </c>
      <c r="C33" t="s">
        <v>114</v>
      </c>
      <c r="D33">
        <v>3444.19</v>
      </c>
      <c r="E33" s="12" t="s">
        <v>188</v>
      </c>
      <c r="F33" s="7">
        <v>270832494883</v>
      </c>
      <c r="G33" t="s">
        <v>108</v>
      </c>
      <c r="H33" s="22">
        <v>44630</v>
      </c>
      <c r="I33" s="6">
        <v>44637</v>
      </c>
      <c r="J33" t="s">
        <v>31</v>
      </c>
    </row>
    <row r="34" spans="1:10" x14ac:dyDescent="0.25">
      <c r="A34" t="s">
        <v>19</v>
      </c>
      <c r="B34" t="s">
        <v>36</v>
      </c>
      <c r="C34" t="s">
        <v>114</v>
      </c>
      <c r="D34">
        <v>3585.01</v>
      </c>
      <c r="E34" s="12" t="s">
        <v>189</v>
      </c>
      <c r="F34">
        <v>2736022321</v>
      </c>
      <c r="G34" t="s">
        <v>86</v>
      </c>
      <c r="H34" s="22">
        <v>44630</v>
      </c>
      <c r="I34" s="6">
        <v>44629</v>
      </c>
      <c r="J34" t="s">
        <v>31</v>
      </c>
    </row>
    <row r="35" spans="1:10" x14ac:dyDescent="0.25">
      <c r="A35" t="s">
        <v>27</v>
      </c>
      <c r="B35" t="s">
        <v>36</v>
      </c>
      <c r="C35" t="s">
        <v>114</v>
      </c>
      <c r="D35">
        <v>775.85</v>
      </c>
      <c r="E35" s="12" t="s">
        <v>189</v>
      </c>
      <c r="F35">
        <v>2736022321</v>
      </c>
      <c r="G35" t="s">
        <v>86</v>
      </c>
      <c r="H35" s="22">
        <v>44630</v>
      </c>
      <c r="I35" s="6">
        <v>44629</v>
      </c>
      <c r="J35" t="s">
        <v>31</v>
      </c>
    </row>
    <row r="36" spans="1:10" x14ac:dyDescent="0.25">
      <c r="A36" t="s">
        <v>20</v>
      </c>
      <c r="B36" t="s">
        <v>36</v>
      </c>
      <c r="C36" t="s">
        <v>114</v>
      </c>
      <c r="D36">
        <v>1887.04</v>
      </c>
      <c r="E36" s="12" t="s">
        <v>190</v>
      </c>
      <c r="F36">
        <v>1584166076</v>
      </c>
      <c r="G36" t="s">
        <v>86</v>
      </c>
      <c r="H36" s="22">
        <v>44627</v>
      </c>
      <c r="I36" s="6">
        <v>44629</v>
      </c>
      <c r="J36" t="s">
        <v>31</v>
      </c>
    </row>
    <row r="37" spans="1:10" x14ac:dyDescent="0.25">
      <c r="A37" t="s">
        <v>19</v>
      </c>
      <c r="B37" t="s">
        <v>36</v>
      </c>
      <c r="C37" t="s">
        <v>114</v>
      </c>
      <c r="D37">
        <v>836.53</v>
      </c>
      <c r="E37" s="12" t="s">
        <v>190</v>
      </c>
      <c r="F37">
        <v>1584166076</v>
      </c>
      <c r="G37" t="s">
        <v>86</v>
      </c>
      <c r="H37" s="22">
        <v>44627</v>
      </c>
      <c r="I37" s="6">
        <v>44629</v>
      </c>
      <c r="J37" t="s">
        <v>31</v>
      </c>
    </row>
    <row r="38" spans="1:10" x14ac:dyDescent="0.25">
      <c r="A38" t="s">
        <v>119</v>
      </c>
      <c r="B38" t="s">
        <v>51</v>
      </c>
      <c r="C38" t="s">
        <v>114</v>
      </c>
      <c r="D38">
        <v>1028.9000000000001</v>
      </c>
      <c r="E38" s="12" t="s">
        <v>191</v>
      </c>
      <c r="F38" s="7">
        <v>531175653997</v>
      </c>
      <c r="G38" t="s">
        <v>108</v>
      </c>
      <c r="H38" s="11" t="s">
        <v>192</v>
      </c>
      <c r="I38" s="6">
        <v>44641</v>
      </c>
      <c r="J38" t="s">
        <v>31</v>
      </c>
    </row>
    <row r="39" spans="1:10" x14ac:dyDescent="0.25">
      <c r="A39" t="s">
        <v>118</v>
      </c>
      <c r="B39" t="s">
        <v>34</v>
      </c>
      <c r="C39" t="s">
        <v>114</v>
      </c>
      <c r="D39">
        <v>3205.5</v>
      </c>
      <c r="E39" s="12" t="s">
        <v>193</v>
      </c>
      <c r="F39" s="7">
        <v>2861296270</v>
      </c>
      <c r="G39" t="s">
        <v>86</v>
      </c>
      <c r="H39" s="11" t="s">
        <v>194</v>
      </c>
      <c r="I39" s="6">
        <v>44635</v>
      </c>
      <c r="J39" t="s">
        <v>31</v>
      </c>
    </row>
    <row r="40" spans="1:10" x14ac:dyDescent="0.25">
      <c r="A40" t="s">
        <v>23</v>
      </c>
      <c r="B40" t="s">
        <v>34</v>
      </c>
      <c r="C40" t="s">
        <v>114</v>
      </c>
      <c r="D40">
        <v>1244.01</v>
      </c>
      <c r="E40" s="12" t="s">
        <v>195</v>
      </c>
      <c r="F40" s="7">
        <v>2861296270</v>
      </c>
      <c r="G40" t="s">
        <v>86</v>
      </c>
      <c r="H40" s="11" t="s">
        <v>194</v>
      </c>
      <c r="I40" s="6">
        <v>44635</v>
      </c>
      <c r="J40" t="s">
        <v>31</v>
      </c>
    </row>
    <row r="41" spans="1:10" x14ac:dyDescent="0.25">
      <c r="A41" t="s">
        <v>1</v>
      </c>
      <c r="B41" t="s">
        <v>34</v>
      </c>
      <c r="C41" t="s">
        <v>114</v>
      </c>
      <c r="D41">
        <v>13311.53</v>
      </c>
      <c r="E41" s="12" t="s">
        <v>196</v>
      </c>
      <c r="F41" s="7">
        <v>2861296270</v>
      </c>
      <c r="G41" t="s">
        <v>86</v>
      </c>
      <c r="H41" s="11" t="s">
        <v>194</v>
      </c>
      <c r="I41" s="6">
        <v>44635</v>
      </c>
      <c r="J41" t="s">
        <v>31</v>
      </c>
    </row>
    <row r="42" spans="1:10" x14ac:dyDescent="0.25">
      <c r="A42" t="s">
        <v>22</v>
      </c>
      <c r="B42" t="s">
        <v>41</v>
      </c>
      <c r="C42" t="s">
        <v>114</v>
      </c>
      <c r="D42">
        <v>7699.33</v>
      </c>
      <c r="E42" s="12" t="s">
        <v>177</v>
      </c>
      <c r="F42" s="7">
        <v>270438436796</v>
      </c>
      <c r="G42" t="s">
        <v>108</v>
      </c>
      <c r="H42" s="8">
        <v>44621</v>
      </c>
      <c r="I42" s="6">
        <v>44627</v>
      </c>
      <c r="J42" t="s">
        <v>31</v>
      </c>
    </row>
    <row r="43" spans="1:10" x14ac:dyDescent="0.25">
      <c r="A43" t="s">
        <v>20</v>
      </c>
      <c r="B43" t="s">
        <v>36</v>
      </c>
      <c r="C43" t="s">
        <v>114</v>
      </c>
      <c r="D43">
        <v>8837.98</v>
      </c>
      <c r="E43" s="12" t="s">
        <v>176</v>
      </c>
      <c r="F43">
        <v>9405837862</v>
      </c>
      <c r="G43" t="s">
        <v>86</v>
      </c>
      <c r="H43" s="11" t="s">
        <v>171</v>
      </c>
      <c r="I43" s="6">
        <v>44623</v>
      </c>
      <c r="J43" t="s">
        <v>31</v>
      </c>
    </row>
    <row r="44" spans="1:10" x14ac:dyDescent="0.25">
      <c r="A44" t="s">
        <v>120</v>
      </c>
      <c r="B44" t="s">
        <v>36</v>
      </c>
      <c r="C44" t="s">
        <v>114</v>
      </c>
      <c r="D44">
        <v>3044.05</v>
      </c>
      <c r="E44" s="12" t="s">
        <v>176</v>
      </c>
      <c r="F44">
        <v>9405837862</v>
      </c>
      <c r="G44" t="s">
        <v>86</v>
      </c>
      <c r="H44" s="11" t="s">
        <v>171</v>
      </c>
      <c r="I44" s="6">
        <v>44623</v>
      </c>
      <c r="J44" t="s">
        <v>31</v>
      </c>
    </row>
    <row r="45" spans="1:10" x14ac:dyDescent="0.25">
      <c r="A45" t="s">
        <v>27</v>
      </c>
      <c r="B45" t="s">
        <v>36</v>
      </c>
      <c r="C45" t="s">
        <v>114</v>
      </c>
      <c r="D45">
        <v>1061.43</v>
      </c>
      <c r="E45" s="12" t="s">
        <v>176</v>
      </c>
      <c r="F45">
        <v>9405837862</v>
      </c>
      <c r="G45" t="s">
        <v>86</v>
      </c>
      <c r="H45" s="11" t="s">
        <v>171</v>
      </c>
      <c r="I45" s="6">
        <v>44623</v>
      </c>
      <c r="J45" t="s">
        <v>31</v>
      </c>
    </row>
    <row r="46" spans="1:10" x14ac:dyDescent="0.25">
      <c r="A46" t="s">
        <v>19</v>
      </c>
      <c r="B46" t="s">
        <v>36</v>
      </c>
      <c r="C46" t="s">
        <v>114</v>
      </c>
      <c r="D46">
        <v>1495.84</v>
      </c>
      <c r="E46" s="12" t="s">
        <v>176</v>
      </c>
      <c r="F46">
        <v>9405837862</v>
      </c>
      <c r="G46" t="s">
        <v>86</v>
      </c>
      <c r="H46" s="11" t="s">
        <v>171</v>
      </c>
      <c r="I46" s="6">
        <v>44623</v>
      </c>
      <c r="J46" t="s">
        <v>31</v>
      </c>
    </row>
    <row r="47" spans="1:10" x14ac:dyDescent="0.25">
      <c r="A47" t="s">
        <v>2</v>
      </c>
      <c r="B47" t="s">
        <v>34</v>
      </c>
      <c r="C47" t="s">
        <v>114</v>
      </c>
      <c r="D47">
        <v>884.92</v>
      </c>
      <c r="E47" s="12" t="s">
        <v>175</v>
      </c>
      <c r="F47">
        <v>6694878153</v>
      </c>
      <c r="G47" t="s">
        <v>86</v>
      </c>
      <c r="H47" s="6">
        <v>44621</v>
      </c>
      <c r="I47" s="6">
        <v>44621</v>
      </c>
      <c r="J47" t="s">
        <v>31</v>
      </c>
    </row>
    <row r="48" spans="1:10" x14ac:dyDescent="0.25">
      <c r="A48" t="s">
        <v>1</v>
      </c>
      <c r="B48" t="s">
        <v>34</v>
      </c>
      <c r="C48" t="s">
        <v>114</v>
      </c>
      <c r="D48">
        <v>30402.73</v>
      </c>
      <c r="E48" s="12" t="s">
        <v>174</v>
      </c>
      <c r="F48">
        <v>6694878153</v>
      </c>
      <c r="G48" t="s">
        <v>86</v>
      </c>
      <c r="H48" s="6">
        <v>44621</v>
      </c>
      <c r="I48" s="6">
        <v>44621</v>
      </c>
      <c r="J48" t="s">
        <v>31</v>
      </c>
    </row>
    <row r="49" spans="1:10" x14ac:dyDescent="0.25">
      <c r="A49" t="s">
        <v>23</v>
      </c>
      <c r="B49" t="s">
        <v>34</v>
      </c>
      <c r="C49" t="s">
        <v>114</v>
      </c>
      <c r="D49">
        <v>611.88</v>
      </c>
      <c r="E49" s="12" t="s">
        <v>173</v>
      </c>
      <c r="F49">
        <v>6694878153</v>
      </c>
      <c r="G49" t="s">
        <v>86</v>
      </c>
      <c r="H49" s="6">
        <v>44621</v>
      </c>
      <c r="I49" s="6">
        <v>44621</v>
      </c>
      <c r="J49" t="s">
        <v>31</v>
      </c>
    </row>
    <row r="50" spans="1:10" x14ac:dyDescent="0.25">
      <c r="A50" t="s">
        <v>18</v>
      </c>
      <c r="B50" t="s">
        <v>38</v>
      </c>
      <c r="C50" t="s">
        <v>114</v>
      </c>
      <c r="D50">
        <v>13075.7</v>
      </c>
      <c r="E50" s="21" t="s">
        <v>172</v>
      </c>
      <c r="F50">
        <v>1278396070</v>
      </c>
      <c r="G50" t="s">
        <v>86</v>
      </c>
      <c r="H50" s="11" t="s">
        <v>171</v>
      </c>
      <c r="I50" s="6">
        <v>44623</v>
      </c>
      <c r="J50" t="s">
        <v>31</v>
      </c>
    </row>
    <row r="51" spans="1:10" x14ac:dyDescent="0.25">
      <c r="A51" t="s">
        <v>151</v>
      </c>
      <c r="B51" t="s">
        <v>44</v>
      </c>
      <c r="C51" t="s">
        <v>85</v>
      </c>
      <c r="D51">
        <v>2000</v>
      </c>
      <c r="E51" s="12"/>
      <c r="H51" s="8" t="s">
        <v>171</v>
      </c>
      <c r="J51" t="s">
        <v>43</v>
      </c>
    </row>
    <row r="52" spans="1:10" x14ac:dyDescent="0.25">
      <c r="A52" t="s">
        <v>132</v>
      </c>
      <c r="B52" t="s">
        <v>44</v>
      </c>
      <c r="C52" t="s">
        <v>85</v>
      </c>
      <c r="D52">
        <v>5000</v>
      </c>
      <c r="E52" s="12"/>
      <c r="H52" s="8" t="s">
        <v>171</v>
      </c>
      <c r="J52" t="s">
        <v>43</v>
      </c>
    </row>
    <row r="53" spans="1:10" x14ac:dyDescent="0.25">
      <c r="A53" t="s">
        <v>8</v>
      </c>
      <c r="B53" t="s">
        <v>51</v>
      </c>
      <c r="C53" t="s">
        <v>114</v>
      </c>
      <c r="D53">
        <v>3379.79</v>
      </c>
      <c r="E53" s="12" t="s">
        <v>168</v>
      </c>
      <c r="F53" s="7">
        <v>531175641283</v>
      </c>
      <c r="G53" t="s">
        <v>108</v>
      </c>
      <c r="H53" s="8" t="s">
        <v>169</v>
      </c>
      <c r="I53" s="6">
        <v>44615</v>
      </c>
      <c r="J53" t="s">
        <v>31</v>
      </c>
    </row>
    <row r="54" spans="1:10" x14ac:dyDescent="0.25">
      <c r="A54" t="s">
        <v>1</v>
      </c>
      <c r="B54" t="s">
        <v>34</v>
      </c>
      <c r="C54" t="s">
        <v>114</v>
      </c>
      <c r="D54">
        <v>15257.5</v>
      </c>
      <c r="E54" s="12" t="s">
        <v>145</v>
      </c>
      <c r="F54">
        <v>7951190833</v>
      </c>
      <c r="G54" t="s">
        <v>86</v>
      </c>
      <c r="H54" s="8" t="s">
        <v>144</v>
      </c>
      <c r="I54" s="6">
        <v>44638</v>
      </c>
      <c r="J54" t="s">
        <v>31</v>
      </c>
    </row>
    <row r="55" spans="1:10" x14ac:dyDescent="0.25">
      <c r="A55" t="s">
        <v>2</v>
      </c>
      <c r="B55" t="s">
        <v>34</v>
      </c>
      <c r="C55" t="s">
        <v>114</v>
      </c>
      <c r="D55">
        <v>5607.08</v>
      </c>
      <c r="E55" s="12" t="s">
        <v>143</v>
      </c>
      <c r="F55">
        <v>7951190833</v>
      </c>
      <c r="G55" t="s">
        <v>86</v>
      </c>
      <c r="H55" s="8" t="s">
        <v>144</v>
      </c>
      <c r="I55" s="6">
        <v>44638</v>
      </c>
      <c r="J55" t="s">
        <v>31</v>
      </c>
    </row>
    <row r="56" spans="1:10" x14ac:dyDescent="0.25">
      <c r="A56" t="s">
        <v>25</v>
      </c>
      <c r="B56" t="s">
        <v>35</v>
      </c>
      <c r="C56" t="s">
        <v>114</v>
      </c>
      <c r="D56">
        <v>9835.0300000000007</v>
      </c>
      <c r="E56" s="12" t="s">
        <v>140</v>
      </c>
      <c r="F56" s="7">
        <v>289935520704</v>
      </c>
      <c r="G56" t="s">
        <v>108</v>
      </c>
      <c r="H56" s="8" t="s">
        <v>141</v>
      </c>
      <c r="I56" s="6">
        <v>44617</v>
      </c>
      <c r="J56" t="s">
        <v>31</v>
      </c>
    </row>
    <row r="57" spans="1:10" x14ac:dyDescent="0.25">
      <c r="A57" t="s">
        <v>164</v>
      </c>
      <c r="B57" t="s">
        <v>55</v>
      </c>
      <c r="C57" t="s">
        <v>114</v>
      </c>
      <c r="D57">
        <v>9064.76</v>
      </c>
      <c r="E57" s="12" t="s">
        <v>138</v>
      </c>
      <c r="F57" s="7">
        <v>974843112020</v>
      </c>
      <c r="G57" t="s">
        <v>108</v>
      </c>
      <c r="H57" s="8">
        <v>44208</v>
      </c>
      <c r="I57" s="8" t="s">
        <v>139</v>
      </c>
      <c r="J57" t="s">
        <v>31</v>
      </c>
    </row>
    <row r="58" spans="1:10" x14ac:dyDescent="0.25">
      <c r="A58" t="s">
        <v>164</v>
      </c>
      <c r="B58" t="s">
        <v>55</v>
      </c>
      <c r="C58" t="s">
        <v>85</v>
      </c>
      <c r="D58">
        <v>3000</v>
      </c>
      <c r="E58" s="12"/>
      <c r="H58" s="8" t="s">
        <v>137</v>
      </c>
      <c r="J58" t="s">
        <v>31</v>
      </c>
    </row>
    <row r="59" spans="1:10" x14ac:dyDescent="0.25">
      <c r="A59" t="s">
        <v>10</v>
      </c>
      <c r="B59" t="s">
        <v>37</v>
      </c>
      <c r="C59" t="s">
        <v>114</v>
      </c>
      <c r="D59">
        <v>4898.54</v>
      </c>
      <c r="E59" s="12">
        <v>158</v>
      </c>
      <c r="F59" s="7">
        <v>531175637340</v>
      </c>
      <c r="G59" t="s">
        <v>108</v>
      </c>
      <c r="H59" s="8" t="s">
        <v>136</v>
      </c>
      <c r="I59" s="6">
        <v>44606</v>
      </c>
      <c r="J59" t="s">
        <v>31</v>
      </c>
    </row>
    <row r="60" spans="1:10" x14ac:dyDescent="0.25">
      <c r="A60" t="s">
        <v>11</v>
      </c>
      <c r="B60" t="s">
        <v>37</v>
      </c>
      <c r="C60" t="s">
        <v>114</v>
      </c>
      <c r="D60">
        <v>619.6</v>
      </c>
      <c r="E60" s="12">
        <v>158</v>
      </c>
      <c r="F60" s="7">
        <v>531175637340</v>
      </c>
      <c r="G60" t="s">
        <v>108</v>
      </c>
      <c r="H60" s="8" t="s">
        <v>136</v>
      </c>
      <c r="I60" s="6">
        <v>44606</v>
      </c>
      <c r="J60" t="s">
        <v>31</v>
      </c>
    </row>
    <row r="61" spans="1:10" x14ac:dyDescent="0.25">
      <c r="A61" t="s">
        <v>9</v>
      </c>
      <c r="B61" t="s">
        <v>37</v>
      </c>
      <c r="C61" t="s">
        <v>114</v>
      </c>
      <c r="D61">
        <v>353.7</v>
      </c>
      <c r="E61" s="12">
        <v>158</v>
      </c>
      <c r="F61" s="7">
        <v>531175637340</v>
      </c>
      <c r="G61" t="s">
        <v>108</v>
      </c>
      <c r="H61" s="8" t="s">
        <v>136</v>
      </c>
      <c r="I61" s="6">
        <v>44606</v>
      </c>
      <c r="J61" t="s">
        <v>31</v>
      </c>
    </row>
    <row r="62" spans="1:10" x14ac:dyDescent="0.25">
      <c r="A62" t="s">
        <v>28</v>
      </c>
      <c r="B62" t="s">
        <v>42</v>
      </c>
      <c r="C62" t="s">
        <v>114</v>
      </c>
      <c r="D62">
        <v>1112.8699999999999</v>
      </c>
      <c r="E62" s="12" t="s">
        <v>135</v>
      </c>
      <c r="F62">
        <v>3383960985</v>
      </c>
      <c r="G62" t="s">
        <v>86</v>
      </c>
      <c r="H62" s="8" t="s">
        <v>136</v>
      </c>
      <c r="I62" s="6">
        <v>44606</v>
      </c>
      <c r="J62" t="s">
        <v>43</v>
      </c>
    </row>
    <row r="63" spans="1:10" x14ac:dyDescent="0.25">
      <c r="A63" t="s">
        <v>2</v>
      </c>
      <c r="B63" t="s">
        <v>34</v>
      </c>
      <c r="C63" t="s">
        <v>114</v>
      </c>
      <c r="D63">
        <v>6786.27</v>
      </c>
      <c r="E63" s="12" t="s">
        <v>130</v>
      </c>
      <c r="F63">
        <v>6984317664</v>
      </c>
      <c r="G63" t="s">
        <v>86</v>
      </c>
      <c r="H63" s="6">
        <v>44601</v>
      </c>
      <c r="I63" s="6">
        <v>44602</v>
      </c>
      <c r="J63" t="s">
        <v>31</v>
      </c>
    </row>
    <row r="64" spans="1:10" x14ac:dyDescent="0.25">
      <c r="A64" t="s">
        <v>1</v>
      </c>
      <c r="B64" t="s">
        <v>34</v>
      </c>
      <c r="C64" t="s">
        <v>114</v>
      </c>
      <c r="D64">
        <v>8603.15</v>
      </c>
      <c r="E64" s="12" t="s">
        <v>129</v>
      </c>
      <c r="F64">
        <v>6984317664</v>
      </c>
      <c r="G64" t="s">
        <v>86</v>
      </c>
      <c r="H64" s="6">
        <v>44601</v>
      </c>
      <c r="I64" s="6">
        <v>44602</v>
      </c>
      <c r="J64" t="s">
        <v>31</v>
      </c>
    </row>
    <row r="65" spans="1:10" x14ac:dyDescent="0.25">
      <c r="A65" t="s">
        <v>3</v>
      </c>
      <c r="B65" t="s">
        <v>44</v>
      </c>
      <c r="C65" t="s">
        <v>114</v>
      </c>
      <c r="D65">
        <v>12291.91</v>
      </c>
      <c r="E65" s="12">
        <v>22200031</v>
      </c>
      <c r="F65">
        <v>9693017482</v>
      </c>
      <c r="G65" t="s">
        <v>86</v>
      </c>
      <c r="H65" s="6">
        <v>44601</v>
      </c>
      <c r="J65" t="s">
        <v>43</v>
      </c>
    </row>
    <row r="66" spans="1:10" x14ac:dyDescent="0.25">
      <c r="A66" t="s">
        <v>14</v>
      </c>
      <c r="B66" t="s">
        <v>44</v>
      </c>
      <c r="C66" t="s">
        <v>114</v>
      </c>
      <c r="D66">
        <v>34608.980000000003</v>
      </c>
      <c r="E66" s="12">
        <v>22100297</v>
      </c>
      <c r="H66" s="11" t="s">
        <v>125</v>
      </c>
      <c r="J66" t="s">
        <v>43</v>
      </c>
    </row>
    <row r="67" spans="1:10" x14ac:dyDescent="0.25">
      <c r="A67" t="s">
        <v>3</v>
      </c>
      <c r="B67" t="s">
        <v>44</v>
      </c>
      <c r="C67" t="s">
        <v>85</v>
      </c>
      <c r="D67">
        <v>5500</v>
      </c>
      <c r="E67" s="12"/>
      <c r="H67" s="11" t="s">
        <v>128</v>
      </c>
      <c r="J67" t="s">
        <v>43</v>
      </c>
    </row>
    <row r="68" spans="1:10" x14ac:dyDescent="0.25">
      <c r="A68" t="s">
        <v>14</v>
      </c>
      <c r="B68" t="s">
        <v>44</v>
      </c>
      <c r="C68" t="s">
        <v>85</v>
      </c>
      <c r="D68">
        <v>15000</v>
      </c>
      <c r="E68" s="12"/>
      <c r="H68" s="11" t="s">
        <v>127</v>
      </c>
      <c r="J68" t="s">
        <v>43</v>
      </c>
    </row>
    <row r="69" spans="1:10" x14ac:dyDescent="0.25">
      <c r="A69" t="s">
        <v>11</v>
      </c>
      <c r="B69" t="s">
        <v>37</v>
      </c>
      <c r="C69" t="s">
        <v>114</v>
      </c>
      <c r="D69">
        <v>566.16</v>
      </c>
      <c r="E69" s="12">
        <v>1949</v>
      </c>
      <c r="F69" s="7">
        <v>531175617440</v>
      </c>
      <c r="G69" t="s">
        <v>108</v>
      </c>
      <c r="H69" s="11" t="s">
        <v>126</v>
      </c>
      <c r="I69" s="6">
        <v>44553</v>
      </c>
      <c r="J69" t="s">
        <v>31</v>
      </c>
    </row>
    <row r="70" spans="1:10" x14ac:dyDescent="0.25">
      <c r="A70" t="s">
        <v>9</v>
      </c>
      <c r="B70" t="s">
        <v>37</v>
      </c>
      <c r="C70" t="s">
        <v>114</v>
      </c>
      <c r="D70">
        <v>187.27</v>
      </c>
      <c r="E70" s="12">
        <v>1776</v>
      </c>
      <c r="F70" s="7">
        <v>531175603889</v>
      </c>
      <c r="G70" t="s">
        <v>108</v>
      </c>
      <c r="H70" s="6">
        <v>44531</v>
      </c>
      <c r="I70" s="6">
        <v>44532</v>
      </c>
      <c r="J70" t="s">
        <v>31</v>
      </c>
    </row>
    <row r="71" spans="1:10" x14ac:dyDescent="0.25">
      <c r="A71" t="s">
        <v>9</v>
      </c>
      <c r="B71" t="s">
        <v>37</v>
      </c>
      <c r="C71" t="s">
        <v>114</v>
      </c>
      <c r="D71">
        <v>2669.83</v>
      </c>
      <c r="E71" s="12">
        <v>1949</v>
      </c>
      <c r="F71" s="7">
        <v>531175617440</v>
      </c>
      <c r="G71" t="s">
        <v>108</v>
      </c>
      <c r="H71" s="11" t="s">
        <v>126</v>
      </c>
      <c r="I71" s="6">
        <v>44553</v>
      </c>
      <c r="J71" t="s">
        <v>31</v>
      </c>
    </row>
    <row r="72" spans="1:10" x14ac:dyDescent="0.25">
      <c r="A72" t="s">
        <v>16</v>
      </c>
      <c r="B72" t="s">
        <v>46</v>
      </c>
      <c r="C72" t="s">
        <v>114</v>
      </c>
      <c r="D72">
        <v>14229.14</v>
      </c>
      <c r="E72" s="12" t="s">
        <v>124</v>
      </c>
      <c r="F72">
        <v>7718151475</v>
      </c>
      <c r="G72" t="s">
        <v>86</v>
      </c>
      <c r="H72" s="8" t="s">
        <v>125</v>
      </c>
      <c r="I72" s="6">
        <v>44560</v>
      </c>
      <c r="J72" t="s">
        <v>31</v>
      </c>
    </row>
    <row r="73" spans="1:10" x14ac:dyDescent="0.25">
      <c r="A73" t="s">
        <v>24</v>
      </c>
      <c r="B73" t="s">
        <v>56</v>
      </c>
      <c r="C73" t="s">
        <v>85</v>
      </c>
      <c r="D73">
        <v>3300</v>
      </c>
      <c r="E73" s="12" t="s">
        <v>123</v>
      </c>
      <c r="H73" s="6">
        <v>44474</v>
      </c>
      <c r="J73" t="s">
        <v>31</v>
      </c>
    </row>
    <row r="74" spans="1:10" x14ac:dyDescent="0.25">
      <c r="A74" t="s">
        <v>20</v>
      </c>
      <c r="B74" t="s">
        <v>36</v>
      </c>
      <c r="C74" t="s">
        <v>114</v>
      </c>
      <c r="D74">
        <v>2061.1799999999998</v>
      </c>
      <c r="E74" s="12" t="s">
        <v>115</v>
      </c>
      <c r="F74">
        <v>6364015490</v>
      </c>
      <c r="G74" t="s">
        <v>86</v>
      </c>
      <c r="H74" s="6">
        <v>44599</v>
      </c>
      <c r="I74" s="6">
        <v>44599</v>
      </c>
      <c r="J74" t="s">
        <v>31</v>
      </c>
    </row>
    <row r="75" spans="1:10" x14ac:dyDescent="0.25">
      <c r="A75" t="s">
        <v>19</v>
      </c>
      <c r="B75" t="s">
        <v>36</v>
      </c>
      <c r="C75" t="s">
        <v>114</v>
      </c>
      <c r="D75">
        <v>4355.5200000000004</v>
      </c>
      <c r="E75" s="12" t="s">
        <v>115</v>
      </c>
      <c r="F75">
        <v>6364015490</v>
      </c>
      <c r="G75" t="s">
        <v>86</v>
      </c>
      <c r="H75" s="6">
        <v>44599</v>
      </c>
      <c r="I75" s="6">
        <v>44599</v>
      </c>
      <c r="J75" t="s">
        <v>31</v>
      </c>
    </row>
    <row r="76" spans="1:10" x14ac:dyDescent="0.25">
      <c r="A76" t="s">
        <v>7</v>
      </c>
      <c r="B76" t="s">
        <v>51</v>
      </c>
      <c r="C76" t="s">
        <v>114</v>
      </c>
      <c r="D76">
        <v>2083.92</v>
      </c>
      <c r="E76" s="12" t="s">
        <v>89</v>
      </c>
      <c r="F76" s="7">
        <v>531175632782</v>
      </c>
      <c r="G76" t="s">
        <v>108</v>
      </c>
      <c r="H76" s="6">
        <v>44595</v>
      </c>
      <c r="I76" s="6">
        <v>44599</v>
      </c>
      <c r="J76" t="s">
        <v>31</v>
      </c>
    </row>
    <row r="77" spans="1:10" x14ac:dyDescent="0.25">
      <c r="A77" t="s">
        <v>4</v>
      </c>
      <c r="B77" t="s">
        <v>57</v>
      </c>
      <c r="C77" t="s">
        <v>114</v>
      </c>
      <c r="D77">
        <v>22615.51</v>
      </c>
      <c r="E77" s="12" t="s">
        <v>90</v>
      </c>
      <c r="F77">
        <v>8720498721</v>
      </c>
      <c r="G77" t="s">
        <v>86</v>
      </c>
      <c r="H77" s="8" t="s">
        <v>91</v>
      </c>
      <c r="I77" s="8">
        <v>44593</v>
      </c>
      <c r="J77" s="6" t="s">
        <v>31</v>
      </c>
    </row>
    <row r="78" spans="1:10" x14ac:dyDescent="0.25">
      <c r="A78" t="s">
        <v>4</v>
      </c>
      <c r="B78" t="s">
        <v>57</v>
      </c>
      <c r="C78" t="s">
        <v>114</v>
      </c>
      <c r="D78">
        <v>22700.57</v>
      </c>
      <c r="E78" s="12" t="s">
        <v>92</v>
      </c>
      <c r="F78">
        <v>4811007876</v>
      </c>
      <c r="G78" t="s">
        <v>86</v>
      </c>
      <c r="H78" s="8" t="s">
        <v>91</v>
      </c>
      <c r="I78" s="8">
        <v>44593</v>
      </c>
      <c r="J78" s="6" t="s">
        <v>31</v>
      </c>
    </row>
    <row r="79" spans="1:10" x14ac:dyDescent="0.25">
      <c r="A79" t="s">
        <v>93</v>
      </c>
      <c r="B79" t="s">
        <v>46</v>
      </c>
      <c r="C79" t="s">
        <v>114</v>
      </c>
      <c r="D79">
        <v>710.83</v>
      </c>
      <c r="E79" s="12" t="s">
        <v>94</v>
      </c>
      <c r="F79">
        <v>4599804366</v>
      </c>
      <c r="G79" t="s">
        <v>86</v>
      </c>
      <c r="H79" s="8" t="s">
        <v>95</v>
      </c>
      <c r="I79" s="8">
        <v>44593</v>
      </c>
      <c r="J79" s="6" t="s">
        <v>31</v>
      </c>
    </row>
    <row r="80" spans="1:10" x14ac:dyDescent="0.25">
      <c r="A80" t="s">
        <v>1</v>
      </c>
      <c r="B80" t="s">
        <v>34</v>
      </c>
      <c r="C80" t="s">
        <v>114</v>
      </c>
      <c r="D80">
        <v>1340.43</v>
      </c>
      <c r="E80" s="12" t="s">
        <v>96</v>
      </c>
      <c r="F80">
        <v>4328279476</v>
      </c>
      <c r="G80" t="s">
        <v>86</v>
      </c>
      <c r="H80" s="8" t="s">
        <v>95</v>
      </c>
      <c r="I80" s="8" t="s">
        <v>95</v>
      </c>
      <c r="J80" s="6" t="s">
        <v>31</v>
      </c>
    </row>
    <row r="81" spans="1:10" x14ac:dyDescent="0.25">
      <c r="A81" t="s">
        <v>2</v>
      </c>
      <c r="B81" t="s">
        <v>34</v>
      </c>
      <c r="C81" t="s">
        <v>114</v>
      </c>
      <c r="D81">
        <v>14344.03</v>
      </c>
      <c r="E81" s="12" t="s">
        <v>97</v>
      </c>
      <c r="F81">
        <v>4328279476</v>
      </c>
      <c r="G81" t="s">
        <v>86</v>
      </c>
      <c r="H81" s="8" t="s">
        <v>95</v>
      </c>
      <c r="I81" s="8" t="s">
        <v>95</v>
      </c>
      <c r="J81" s="6" t="s">
        <v>31</v>
      </c>
    </row>
    <row r="82" spans="1:10" x14ac:dyDescent="0.25">
      <c r="A82" t="s">
        <v>15</v>
      </c>
      <c r="B82" t="s">
        <v>44</v>
      </c>
      <c r="C82" t="s">
        <v>85</v>
      </c>
      <c r="D82">
        <v>6500</v>
      </c>
      <c r="E82" s="12"/>
      <c r="H82" s="8" t="s">
        <v>98</v>
      </c>
      <c r="I82" s="8"/>
      <c r="J82" s="6" t="s">
        <v>43</v>
      </c>
    </row>
    <row r="83" spans="1:10" x14ac:dyDescent="0.25">
      <c r="A83" t="s">
        <v>19</v>
      </c>
      <c r="B83" t="s">
        <v>36</v>
      </c>
      <c r="C83" t="s">
        <v>114</v>
      </c>
      <c r="D83">
        <v>4875.57</v>
      </c>
      <c r="E83" s="12" t="s">
        <v>99</v>
      </c>
      <c r="F83">
        <v>9236689965</v>
      </c>
      <c r="G83" t="s">
        <v>86</v>
      </c>
      <c r="H83" s="8" t="s">
        <v>100</v>
      </c>
      <c r="I83" s="8">
        <v>44587</v>
      </c>
      <c r="J83" s="6" t="s">
        <v>31</v>
      </c>
    </row>
    <row r="84" spans="1:10" x14ac:dyDescent="0.25">
      <c r="A84" t="s">
        <v>17</v>
      </c>
      <c r="B84" t="s">
        <v>36</v>
      </c>
      <c r="C84" t="s">
        <v>114</v>
      </c>
      <c r="D84">
        <v>4335.45</v>
      </c>
      <c r="E84" s="12" t="s">
        <v>99</v>
      </c>
      <c r="F84">
        <v>9236689965</v>
      </c>
      <c r="G84" t="s">
        <v>86</v>
      </c>
      <c r="H84" s="8" t="s">
        <v>100</v>
      </c>
      <c r="I84" s="8">
        <v>44587</v>
      </c>
      <c r="J84" s="6" t="s">
        <v>31</v>
      </c>
    </row>
    <row r="85" spans="1:10" x14ac:dyDescent="0.25">
      <c r="A85" t="s">
        <v>21</v>
      </c>
      <c r="B85" t="s">
        <v>44</v>
      </c>
      <c r="C85" t="s">
        <v>114</v>
      </c>
      <c r="D85">
        <v>3968.18</v>
      </c>
      <c r="E85" s="12">
        <v>22200004</v>
      </c>
      <c r="F85">
        <v>1412253334</v>
      </c>
      <c r="G85" t="s">
        <v>86</v>
      </c>
      <c r="H85" s="8" t="s">
        <v>91</v>
      </c>
      <c r="I85" s="8">
        <v>44591</v>
      </c>
      <c r="J85" s="6" t="s">
        <v>43</v>
      </c>
    </row>
    <row r="86" spans="1:10" x14ac:dyDescent="0.25">
      <c r="A86" t="s">
        <v>6</v>
      </c>
      <c r="B86" t="s">
        <v>44</v>
      </c>
      <c r="C86" t="s">
        <v>114</v>
      </c>
      <c r="D86">
        <v>15862.26</v>
      </c>
      <c r="E86" s="12" t="s">
        <v>101</v>
      </c>
      <c r="F86">
        <v>1412253334</v>
      </c>
      <c r="G86" t="s">
        <v>86</v>
      </c>
      <c r="H86" s="8" t="s">
        <v>91</v>
      </c>
      <c r="I86" s="8">
        <v>44591</v>
      </c>
      <c r="J86" s="6" t="s">
        <v>43</v>
      </c>
    </row>
    <row r="87" spans="1:10" x14ac:dyDescent="0.25">
      <c r="A87" t="s">
        <v>6</v>
      </c>
      <c r="B87" t="s">
        <v>44</v>
      </c>
      <c r="C87" t="s">
        <v>85</v>
      </c>
      <c r="D87">
        <v>8500</v>
      </c>
      <c r="E87" s="12"/>
      <c r="H87" s="8" t="s">
        <v>102</v>
      </c>
      <c r="I87" s="8"/>
      <c r="J87" s="6" t="s">
        <v>43</v>
      </c>
    </row>
    <row r="88" spans="1:10" x14ac:dyDescent="0.25">
      <c r="A88" t="s">
        <v>2</v>
      </c>
      <c r="B88" t="s">
        <v>34</v>
      </c>
      <c r="C88" t="s">
        <v>114</v>
      </c>
      <c r="D88">
        <v>5669.32</v>
      </c>
      <c r="E88" s="12" t="s">
        <v>103</v>
      </c>
      <c r="F88">
        <v>1872098071</v>
      </c>
      <c r="G88" t="s">
        <v>86</v>
      </c>
      <c r="H88" s="8" t="s">
        <v>104</v>
      </c>
      <c r="I88" s="8">
        <v>44579</v>
      </c>
      <c r="J88" s="6" t="s">
        <v>31</v>
      </c>
    </row>
    <row r="89" spans="1:10" x14ac:dyDescent="0.25">
      <c r="A89" t="s">
        <v>1</v>
      </c>
      <c r="B89" t="s">
        <v>34</v>
      </c>
      <c r="C89" t="s">
        <v>114</v>
      </c>
      <c r="D89">
        <v>51</v>
      </c>
      <c r="E89" s="12" t="s">
        <v>105</v>
      </c>
      <c r="F89">
        <v>1872098071</v>
      </c>
      <c r="G89" t="s">
        <v>86</v>
      </c>
      <c r="H89" s="8" t="s">
        <v>104</v>
      </c>
      <c r="I89" s="8">
        <v>44579</v>
      </c>
      <c r="J89" s="6" t="s">
        <v>31</v>
      </c>
    </row>
    <row r="90" spans="1:10" x14ac:dyDescent="0.25">
      <c r="A90" t="s">
        <v>106</v>
      </c>
      <c r="B90" t="s">
        <v>50</v>
      </c>
      <c r="C90" t="s">
        <v>114</v>
      </c>
      <c r="D90">
        <v>3256.31</v>
      </c>
      <c r="E90" s="12" t="s">
        <v>107</v>
      </c>
      <c r="F90" s="7">
        <v>288556536200</v>
      </c>
      <c r="G90" t="s">
        <v>108</v>
      </c>
      <c r="H90" s="8">
        <v>44571</v>
      </c>
      <c r="I90" s="8">
        <v>44573</v>
      </c>
      <c r="J90" s="6" t="s">
        <v>31</v>
      </c>
    </row>
    <row r="91" spans="1:10" x14ac:dyDescent="0.25">
      <c r="A91" t="s">
        <v>5</v>
      </c>
      <c r="B91" t="s">
        <v>53</v>
      </c>
      <c r="C91" t="s">
        <v>85</v>
      </c>
      <c r="D91">
        <v>1779.84</v>
      </c>
      <c r="E91" s="12" t="s">
        <v>109</v>
      </c>
      <c r="H91" s="8" t="s">
        <v>110</v>
      </c>
      <c r="I91" s="8"/>
      <c r="J91" s="6" t="s">
        <v>31</v>
      </c>
    </row>
    <row r="92" spans="1:10" x14ac:dyDescent="0.25">
      <c r="A92" t="s">
        <v>5</v>
      </c>
      <c r="B92" t="s">
        <v>53</v>
      </c>
      <c r="C92" t="s">
        <v>114</v>
      </c>
      <c r="D92">
        <v>4149.7</v>
      </c>
      <c r="E92" s="12" t="s">
        <v>111</v>
      </c>
      <c r="F92">
        <v>8452060024</v>
      </c>
      <c r="G92" t="s">
        <v>86</v>
      </c>
      <c r="H92" s="8">
        <v>44573</v>
      </c>
      <c r="I92" s="8">
        <v>44573</v>
      </c>
      <c r="J92" s="6" t="s">
        <v>31</v>
      </c>
    </row>
    <row r="93" spans="1:10" x14ac:dyDescent="0.25">
      <c r="A93" t="s">
        <v>112</v>
      </c>
      <c r="B93" t="s">
        <v>45</v>
      </c>
      <c r="C93" t="s">
        <v>114</v>
      </c>
      <c r="D93">
        <v>1805.72</v>
      </c>
      <c r="E93" s="12" t="s">
        <v>113</v>
      </c>
      <c r="F93">
        <v>7072512436</v>
      </c>
      <c r="G93" t="s">
        <v>86</v>
      </c>
      <c r="H93" s="8">
        <v>44573</v>
      </c>
      <c r="I93" s="8">
        <v>44582</v>
      </c>
      <c r="J93" s="6" t="s">
        <v>43</v>
      </c>
    </row>
    <row r="94" spans="1:10" x14ac:dyDescent="0.25">
      <c r="H94" s="6"/>
    </row>
    <row r="95" spans="1:10" x14ac:dyDescent="0.25">
      <c r="H95" s="6"/>
    </row>
    <row r="96" spans="1:10" x14ac:dyDescent="0.25">
      <c r="H96" s="6"/>
    </row>
    <row r="97" spans="8:8" x14ac:dyDescent="0.25">
      <c r="H97" s="6"/>
    </row>
    <row r="98" spans="8:8" x14ac:dyDescent="0.25">
      <c r="H98" s="6"/>
    </row>
    <row r="99" spans="8:8" x14ac:dyDescent="0.25">
      <c r="H99" s="6"/>
    </row>
    <row r="100" spans="8:8" x14ac:dyDescent="0.25">
      <c r="H100" s="6"/>
    </row>
    <row r="101" spans="8:8" x14ac:dyDescent="0.25">
      <c r="H101" s="6"/>
    </row>
    <row r="102" spans="8:8" x14ac:dyDescent="0.25">
      <c r="H102" s="6"/>
    </row>
    <row r="103" spans="8:8" x14ac:dyDescent="0.25">
      <c r="H103" s="6"/>
    </row>
    <row r="104" spans="8:8" x14ac:dyDescent="0.25">
      <c r="H104" s="6"/>
    </row>
    <row r="105" spans="8:8" x14ac:dyDescent="0.25">
      <c r="H105" s="6"/>
    </row>
    <row r="106" spans="8:8" x14ac:dyDescent="0.25">
      <c r="H106" s="6"/>
    </row>
    <row r="107" spans="8:8" x14ac:dyDescent="0.25">
      <c r="H107" s="6"/>
    </row>
    <row r="108" spans="8:8" x14ac:dyDescent="0.25">
      <c r="H108" s="6"/>
    </row>
    <row r="109" spans="8:8" x14ac:dyDescent="0.25">
      <c r="H109" s="6"/>
    </row>
    <row r="110" spans="8:8" x14ac:dyDescent="0.25">
      <c r="H110" s="6"/>
    </row>
    <row r="111" spans="8:8" x14ac:dyDescent="0.25">
      <c r="H111" s="6"/>
    </row>
    <row r="112" spans="8:8" x14ac:dyDescent="0.25">
      <c r="H112" s="6"/>
    </row>
    <row r="113" spans="8:8" x14ac:dyDescent="0.25">
      <c r="H113" s="6"/>
    </row>
    <row r="182" spans="1:10" x14ac:dyDescent="0.25">
      <c r="A182" t="s">
        <v>7</v>
      </c>
      <c r="B182" t="s">
        <v>51</v>
      </c>
      <c r="C182" t="s">
        <v>114</v>
      </c>
      <c r="D182">
        <v>2083.92</v>
      </c>
      <c r="E182" t="s">
        <v>89</v>
      </c>
      <c r="F182">
        <v>531175632782</v>
      </c>
      <c r="G182" t="s">
        <v>116</v>
      </c>
      <c r="H182" s="6">
        <v>44622</v>
      </c>
      <c r="J182" t="s">
        <v>31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14</xdr:col>
                <xdr:colOff>0</xdr:colOff>
                <xdr:row>10</xdr:row>
                <xdr:rowOff>171450</xdr:rowOff>
              </from>
              <to>
                <xdr:col>16</xdr:col>
                <xdr:colOff>581025</xdr:colOff>
                <xdr:row>15</xdr:row>
                <xdr:rowOff>123825</xdr:rowOff>
              </to>
            </anchor>
          </controlPr>
        </control>
      </mc:Choice>
      <mc:Fallback>
        <control shapeId="1025" r:id="rId4" name="CommandButton1"/>
      </mc:Fallback>
    </mc:AlternateContent>
  </controls>
  <tableParts count="2"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2C241-38C1-40E0-9550-255B8064BACF}">
  <sheetPr codeName="shDash"/>
  <dimension ref="A1:BU85"/>
  <sheetViews>
    <sheetView showGridLines="0" topLeftCell="S1" workbookViewId="0">
      <selection activeCell="AH14" sqref="AH14"/>
    </sheetView>
  </sheetViews>
  <sheetFormatPr defaultRowHeight="15" x14ac:dyDescent="0.25"/>
  <cols>
    <col min="1" max="1" width="20.140625" bestFit="1" customWidth="1"/>
    <col min="2" max="2" width="12.85546875" bestFit="1" customWidth="1"/>
    <col min="3" max="3" width="16.140625" customWidth="1"/>
    <col min="4" max="4" width="2.28515625" customWidth="1"/>
    <col min="5" max="5" width="22.5703125" bestFit="1" customWidth="1"/>
    <col min="6" max="6" width="12.85546875" bestFit="1" customWidth="1"/>
    <col min="7" max="7" width="16.140625" customWidth="1"/>
    <col min="8" max="8" width="2.7109375" customWidth="1"/>
    <col min="9" max="9" width="24.42578125" bestFit="1" customWidth="1"/>
    <col min="10" max="10" width="11.42578125" bestFit="1" customWidth="1"/>
    <col min="11" max="11" width="11.42578125" customWidth="1"/>
    <col min="12" max="12" width="3.140625" customWidth="1"/>
    <col min="13" max="13" width="26.28515625" bestFit="1" customWidth="1"/>
    <col min="14" max="14" width="14.5703125" bestFit="1" customWidth="1"/>
    <col min="15" max="15" width="14.85546875" bestFit="1" customWidth="1"/>
    <col min="16" max="16" width="17.28515625" bestFit="1" customWidth="1"/>
    <col min="17" max="17" width="3.5703125" customWidth="1"/>
    <col min="18" max="18" width="17.42578125" bestFit="1" customWidth="1"/>
    <col min="19" max="19" width="17.28515625" bestFit="1" customWidth="1"/>
    <col min="20" max="20" width="3.85546875" customWidth="1"/>
    <col min="21" max="21" width="15.5703125" bestFit="1" customWidth="1"/>
    <col min="22" max="22" width="12.85546875" bestFit="1" customWidth="1"/>
    <col min="23" max="23" width="16.140625" bestFit="1" customWidth="1"/>
    <col min="24" max="24" width="14.85546875" bestFit="1" customWidth="1"/>
    <col min="25" max="25" width="17.28515625" bestFit="1" customWidth="1"/>
    <col min="27" max="27" width="24.42578125" bestFit="1" customWidth="1"/>
    <col min="28" max="28" width="14.5703125" bestFit="1" customWidth="1"/>
    <col min="29" max="29" width="14.85546875" bestFit="1" customWidth="1"/>
    <col min="30" max="30" width="17.28515625" bestFit="1" customWidth="1"/>
    <col min="31" max="31" width="21.5703125" bestFit="1" customWidth="1"/>
  </cols>
  <sheetData>
    <row r="1" spans="1:31" ht="15" customHeight="1" x14ac:dyDescent="0.25">
      <c r="A1" s="27" t="s">
        <v>117</v>
      </c>
      <c r="B1" s="26"/>
      <c r="C1" s="9"/>
      <c r="E1" s="27" t="s">
        <v>64</v>
      </c>
      <c r="F1" s="26"/>
      <c r="G1" s="9"/>
      <c r="I1" s="27" t="s">
        <v>65</v>
      </c>
      <c r="J1" s="26"/>
      <c r="K1" s="19"/>
      <c r="M1" s="27" t="s">
        <v>66</v>
      </c>
      <c r="N1" s="27"/>
      <c r="O1" s="27"/>
      <c r="P1" s="27"/>
      <c r="R1" s="27" t="s">
        <v>67</v>
      </c>
      <c r="S1" s="26"/>
      <c r="U1" s="26" t="s">
        <v>68</v>
      </c>
      <c r="V1" s="26"/>
      <c r="AA1" s="25" t="s">
        <v>215</v>
      </c>
      <c r="AB1" s="25"/>
      <c r="AC1" s="25"/>
      <c r="AD1" s="25"/>
      <c r="AE1" s="25"/>
    </row>
    <row r="2" spans="1:31" x14ac:dyDescent="0.25">
      <c r="A2" s="26"/>
      <c r="B2" s="26"/>
      <c r="C2" s="9"/>
      <c r="E2" s="26"/>
      <c r="F2" s="26"/>
      <c r="G2" s="9"/>
      <c r="I2" s="26"/>
      <c r="J2" s="26"/>
      <c r="K2" s="19"/>
      <c r="M2" s="27"/>
      <c r="N2" s="27"/>
      <c r="O2" s="27"/>
      <c r="P2" s="27"/>
      <c r="R2" s="26"/>
      <c r="S2" s="26"/>
      <c r="U2" s="26"/>
      <c r="V2" s="26"/>
      <c r="AA2" s="25"/>
      <c r="AB2" s="25"/>
      <c r="AC2" s="25"/>
      <c r="AD2" s="25"/>
      <c r="AE2" s="25"/>
    </row>
    <row r="3" spans="1:31" x14ac:dyDescent="0.25">
      <c r="A3" s="29" t="s">
        <v>209</v>
      </c>
      <c r="B3" s="29"/>
      <c r="C3" s="29"/>
      <c r="E3" s="29" t="s">
        <v>209</v>
      </c>
      <c r="F3" s="29"/>
      <c r="G3" s="29"/>
      <c r="I3" s="30" t="s">
        <v>210</v>
      </c>
      <c r="J3" s="30"/>
      <c r="K3" s="30"/>
      <c r="M3" s="28" t="s">
        <v>211</v>
      </c>
      <c r="N3" s="29"/>
      <c r="O3" s="29"/>
      <c r="P3" s="29"/>
      <c r="R3" s="25" t="s">
        <v>212</v>
      </c>
      <c r="S3" s="25"/>
      <c r="U3" s="28" t="s">
        <v>213</v>
      </c>
      <c r="V3" s="28"/>
      <c r="AA3" s="25"/>
      <c r="AB3" s="25"/>
      <c r="AC3" s="25"/>
      <c r="AD3" s="25"/>
      <c r="AE3" s="25"/>
    </row>
    <row r="4" spans="1:31" x14ac:dyDescent="0.25">
      <c r="M4" s="29"/>
      <c r="N4" s="29"/>
      <c r="O4" s="29"/>
      <c r="P4" s="29"/>
      <c r="R4" s="25"/>
      <c r="S4" s="25"/>
      <c r="U4" s="28"/>
      <c r="V4" s="28"/>
    </row>
    <row r="5" spans="1:31" x14ac:dyDescent="0.25">
      <c r="A5" s="2" t="s">
        <v>73</v>
      </c>
      <c r="B5" t="s" vm="1">
        <v>85</v>
      </c>
      <c r="M5" s="24" t="s">
        <v>214</v>
      </c>
      <c r="N5" s="24"/>
      <c r="O5" s="24"/>
      <c r="P5" s="24"/>
      <c r="R5" s="2" t="s">
        <v>133</v>
      </c>
      <c r="S5" t="s" vm="2">
        <v>62</v>
      </c>
    </row>
    <row r="7" spans="1:31" x14ac:dyDescent="0.25">
      <c r="A7" s="2" t="s">
        <v>70</v>
      </c>
      <c r="B7" s="2" t="s">
        <v>77</v>
      </c>
      <c r="C7" t="s">
        <v>78</v>
      </c>
      <c r="E7" s="2" t="s">
        <v>70</v>
      </c>
      <c r="F7" s="2" t="s">
        <v>77</v>
      </c>
      <c r="G7" t="s">
        <v>78</v>
      </c>
      <c r="I7" s="2" t="s">
        <v>83</v>
      </c>
      <c r="J7" t="s">
        <v>142</v>
      </c>
      <c r="M7" s="2" t="s">
        <v>83</v>
      </c>
      <c r="N7" t="s">
        <v>63</v>
      </c>
      <c r="O7" t="s">
        <v>79</v>
      </c>
      <c r="P7" t="s">
        <v>72</v>
      </c>
      <c r="R7" s="2" t="s">
        <v>60</v>
      </c>
      <c r="S7" t="s">
        <v>72</v>
      </c>
      <c r="U7" s="2" t="s">
        <v>69</v>
      </c>
      <c r="V7" s="2" t="s">
        <v>77</v>
      </c>
      <c r="W7" t="s">
        <v>78</v>
      </c>
      <c r="AA7" s="2" t="s">
        <v>60</v>
      </c>
      <c r="AB7" t="s">
        <v>63</v>
      </c>
      <c r="AC7" t="s">
        <v>79</v>
      </c>
      <c r="AD7" t="s">
        <v>72</v>
      </c>
      <c r="AE7" t="s">
        <v>166</v>
      </c>
    </row>
    <row r="8" spans="1:31" x14ac:dyDescent="0.25">
      <c r="A8" t="s">
        <v>5</v>
      </c>
      <c r="B8" t="s">
        <v>31</v>
      </c>
      <c r="C8" s="1">
        <v>1779.84</v>
      </c>
      <c r="E8" t="s">
        <v>106</v>
      </c>
      <c r="F8" t="s">
        <v>31</v>
      </c>
      <c r="G8" s="1">
        <v>3256.31</v>
      </c>
      <c r="I8" s="3" t="s">
        <v>55</v>
      </c>
      <c r="J8" s="1"/>
      <c r="K8" s="1"/>
      <c r="M8" s="3" t="s">
        <v>55</v>
      </c>
      <c r="N8" s="1"/>
      <c r="O8" s="1"/>
      <c r="P8" s="1"/>
      <c r="R8" s="3" t="s">
        <v>55</v>
      </c>
      <c r="S8" s="1">
        <v>5064.2099999999991</v>
      </c>
      <c r="U8" t="s">
        <v>55</v>
      </c>
      <c r="V8" t="s">
        <v>31</v>
      </c>
      <c r="W8" s="1">
        <v>13764.76</v>
      </c>
      <c r="AA8" s="3" t="s">
        <v>55</v>
      </c>
      <c r="AB8" s="1">
        <v>6597</v>
      </c>
      <c r="AC8" s="1">
        <v>1700</v>
      </c>
      <c r="AD8" s="1">
        <v>4897</v>
      </c>
      <c r="AE8" s="1">
        <v>4094.38</v>
      </c>
    </row>
    <row r="9" spans="1:31" x14ac:dyDescent="0.25">
      <c r="A9" t="s">
        <v>164</v>
      </c>
      <c r="B9" t="s">
        <v>31</v>
      </c>
      <c r="C9" s="1">
        <v>3000</v>
      </c>
      <c r="E9" t="s">
        <v>4</v>
      </c>
      <c r="F9" t="s">
        <v>31</v>
      </c>
      <c r="G9" s="1">
        <v>45316.08</v>
      </c>
      <c r="I9" s="4" t="s">
        <v>199</v>
      </c>
      <c r="J9" s="1">
        <v>6597</v>
      </c>
      <c r="K9" s="1"/>
      <c r="M9" s="4" t="s">
        <v>31</v>
      </c>
      <c r="N9" s="1"/>
      <c r="O9" s="1"/>
      <c r="P9" s="1"/>
      <c r="Q9" s="1"/>
      <c r="R9" s="3" t="s">
        <v>38</v>
      </c>
      <c r="S9" s="1">
        <v>-1328.6700000000014</v>
      </c>
      <c r="U9" t="s">
        <v>38</v>
      </c>
      <c r="V9" t="s">
        <v>31</v>
      </c>
      <c r="W9" s="1">
        <v>16290.2</v>
      </c>
      <c r="AA9" s="4" t="s">
        <v>199</v>
      </c>
      <c r="AB9" s="1">
        <v>6597</v>
      </c>
      <c r="AC9" s="1">
        <v>1700</v>
      </c>
      <c r="AD9" s="1">
        <v>4897</v>
      </c>
      <c r="AE9" s="1">
        <v>4094.38</v>
      </c>
    </row>
    <row r="10" spans="1:31" x14ac:dyDescent="0.25">
      <c r="A10" t="s">
        <v>24</v>
      </c>
      <c r="B10" t="s">
        <v>31</v>
      </c>
      <c r="C10" s="1">
        <v>3300</v>
      </c>
      <c r="E10" t="s">
        <v>12</v>
      </c>
      <c r="F10" t="s">
        <v>31</v>
      </c>
      <c r="G10" s="1">
        <v>8238.0130000000008</v>
      </c>
      <c r="I10" s="3" t="s">
        <v>38</v>
      </c>
      <c r="J10" s="1"/>
      <c r="K10" s="1"/>
      <c r="M10" s="10" t="s">
        <v>164</v>
      </c>
      <c r="N10" s="1">
        <v>12231.97</v>
      </c>
      <c r="O10" s="1">
        <v>12064.76</v>
      </c>
      <c r="P10" s="1">
        <v>167.20999999999913</v>
      </c>
      <c r="Q10" s="1"/>
      <c r="R10" s="3" t="s">
        <v>35</v>
      </c>
      <c r="S10" s="1">
        <v>395.47999999999911</v>
      </c>
      <c r="U10" t="s">
        <v>35</v>
      </c>
      <c r="V10" t="s">
        <v>31</v>
      </c>
      <c r="W10" s="1">
        <v>17524.95</v>
      </c>
      <c r="AA10" s="3" t="s">
        <v>38</v>
      </c>
      <c r="AB10" s="1">
        <v>2815.32</v>
      </c>
      <c r="AC10" s="1">
        <v>3214.5</v>
      </c>
      <c r="AD10" s="1">
        <v>-399.17999999999984</v>
      </c>
      <c r="AE10" s="1">
        <v>-333.75</v>
      </c>
    </row>
    <row r="11" spans="1:31" x14ac:dyDescent="0.25">
      <c r="A11" t="s">
        <v>14</v>
      </c>
      <c r="B11" t="s">
        <v>43</v>
      </c>
      <c r="C11" s="1">
        <v>15000</v>
      </c>
      <c r="E11" t="s">
        <v>5</v>
      </c>
      <c r="F11" t="s">
        <v>31</v>
      </c>
      <c r="G11" s="1">
        <v>5929.54</v>
      </c>
      <c r="I11" s="4" t="s">
        <v>146</v>
      </c>
      <c r="J11" s="1">
        <v>2815.32</v>
      </c>
      <c r="K11" s="1"/>
      <c r="M11" s="10" t="s">
        <v>199</v>
      </c>
      <c r="N11" s="1">
        <v>6597</v>
      </c>
      <c r="O11" s="1">
        <v>1700</v>
      </c>
      <c r="P11" s="1">
        <v>4897</v>
      </c>
      <c r="Q11" s="1"/>
      <c r="R11" s="3" t="s">
        <v>34</v>
      </c>
      <c r="S11" s="1">
        <v>181827.18</v>
      </c>
      <c r="U11" t="s">
        <v>34</v>
      </c>
      <c r="V11" t="s">
        <v>31</v>
      </c>
      <c r="W11" s="1">
        <v>158502.23000000001</v>
      </c>
      <c r="AA11" s="4" t="s">
        <v>146</v>
      </c>
      <c r="AB11" s="1">
        <v>2815.32</v>
      </c>
      <c r="AC11" s="1">
        <v>3214.5</v>
      </c>
      <c r="AD11" s="1">
        <v>-399.17999999999984</v>
      </c>
      <c r="AE11" s="1">
        <v>-333.75</v>
      </c>
    </row>
    <row r="12" spans="1:31" x14ac:dyDescent="0.25">
      <c r="A12" t="s">
        <v>6</v>
      </c>
      <c r="B12" t="s">
        <v>43</v>
      </c>
      <c r="C12" s="1">
        <v>8500</v>
      </c>
      <c r="E12" t="s">
        <v>164</v>
      </c>
      <c r="F12" t="s">
        <v>31</v>
      </c>
      <c r="G12" s="1">
        <v>12064.76</v>
      </c>
      <c r="I12" s="3" t="s">
        <v>35</v>
      </c>
      <c r="J12" s="1"/>
      <c r="K12" s="1"/>
      <c r="M12" s="3" t="s">
        <v>38</v>
      </c>
      <c r="N12" s="1"/>
      <c r="O12" s="1"/>
      <c r="P12" s="1"/>
      <c r="Q12" s="1"/>
      <c r="R12" s="3" t="s">
        <v>50</v>
      </c>
      <c r="S12" s="1">
        <v>950.37000000000035</v>
      </c>
      <c r="U12" t="s">
        <v>50</v>
      </c>
      <c r="V12" t="s">
        <v>31</v>
      </c>
      <c r="W12" s="1">
        <v>3256.31</v>
      </c>
      <c r="AA12" s="3" t="s">
        <v>35</v>
      </c>
      <c r="AB12" s="1">
        <v>4059.88</v>
      </c>
      <c r="AC12" s="1">
        <v>4245.7299999999996</v>
      </c>
      <c r="AD12" s="1">
        <v>-185.84999999999945</v>
      </c>
      <c r="AE12" s="1">
        <v>-155.38999999999999</v>
      </c>
    </row>
    <row r="13" spans="1:31" x14ac:dyDescent="0.25">
      <c r="A13" t="s">
        <v>3</v>
      </c>
      <c r="B13" t="s">
        <v>43</v>
      </c>
      <c r="C13" s="1">
        <v>5500</v>
      </c>
      <c r="E13" t="s">
        <v>24</v>
      </c>
      <c r="F13" t="s">
        <v>31</v>
      </c>
      <c r="G13" s="1">
        <v>3300</v>
      </c>
      <c r="I13" s="4" t="s">
        <v>147</v>
      </c>
      <c r="J13" s="1">
        <v>4059.88</v>
      </c>
      <c r="K13" s="1"/>
      <c r="M13" s="4" t="s">
        <v>31</v>
      </c>
      <c r="N13" s="1"/>
      <c r="O13" s="1"/>
      <c r="P13" s="1"/>
      <c r="Q13" s="1"/>
      <c r="R13" s="3" t="s">
        <v>57</v>
      </c>
      <c r="S13" s="1">
        <v>2134.4199999999983</v>
      </c>
      <c r="U13" t="s">
        <v>57</v>
      </c>
      <c r="V13" t="s">
        <v>31</v>
      </c>
      <c r="W13" s="1">
        <v>45316.08</v>
      </c>
      <c r="AA13" s="4" t="s">
        <v>147</v>
      </c>
      <c r="AB13" s="1">
        <v>4059.88</v>
      </c>
      <c r="AC13" s="1">
        <v>4245.7299999999996</v>
      </c>
      <c r="AD13" s="1">
        <v>-185.84999999999945</v>
      </c>
      <c r="AE13" s="1">
        <v>-155.38999999999999</v>
      </c>
    </row>
    <row r="14" spans="1:31" x14ac:dyDescent="0.25">
      <c r="A14" t="s">
        <v>15</v>
      </c>
      <c r="B14" t="s">
        <v>43</v>
      </c>
      <c r="C14" s="1">
        <v>6500</v>
      </c>
      <c r="E14" t="s">
        <v>14</v>
      </c>
      <c r="F14" t="s">
        <v>43</v>
      </c>
      <c r="G14" s="1">
        <v>49608.98</v>
      </c>
      <c r="I14" s="3" t="s">
        <v>34</v>
      </c>
      <c r="J14" s="1"/>
      <c r="K14" s="1"/>
      <c r="M14" s="10" t="s">
        <v>18</v>
      </c>
      <c r="N14" s="1">
        <v>12146.21</v>
      </c>
      <c r="O14" s="1">
        <v>13075.7</v>
      </c>
      <c r="P14" s="1">
        <v>-929.4900000000016</v>
      </c>
      <c r="R14" s="3" t="s">
        <v>36</v>
      </c>
      <c r="S14" s="1">
        <v>121780.628</v>
      </c>
      <c r="U14" t="s">
        <v>36</v>
      </c>
      <c r="V14" t="s">
        <v>31</v>
      </c>
      <c r="W14" s="1">
        <v>83043.351999999999</v>
      </c>
      <c r="AA14" s="3" t="s">
        <v>34</v>
      </c>
      <c r="AB14" s="1">
        <v>313714.53999999998</v>
      </c>
      <c r="AC14" s="1">
        <v>125210.60999999997</v>
      </c>
      <c r="AD14" s="1">
        <v>188503.93</v>
      </c>
      <c r="AE14" s="1">
        <v>157608.13</v>
      </c>
    </row>
    <row r="15" spans="1:31" x14ac:dyDescent="0.25">
      <c r="A15" t="s">
        <v>132</v>
      </c>
      <c r="B15" t="s">
        <v>43</v>
      </c>
      <c r="C15" s="1">
        <v>5000</v>
      </c>
      <c r="E15" t="s">
        <v>17</v>
      </c>
      <c r="F15" t="s">
        <v>31</v>
      </c>
      <c r="G15" s="1">
        <v>6912.4939999999997</v>
      </c>
      <c r="I15" s="4" t="s">
        <v>1</v>
      </c>
      <c r="J15" s="1">
        <v>115390.25</v>
      </c>
      <c r="K15" s="1"/>
      <c r="M15" s="10" t="s">
        <v>146</v>
      </c>
      <c r="N15" s="1">
        <v>2815.32</v>
      </c>
      <c r="O15" s="1">
        <v>3214.5</v>
      </c>
      <c r="P15" s="1">
        <v>-399.17999999999984</v>
      </c>
      <c r="R15" s="3" t="s">
        <v>41</v>
      </c>
      <c r="S15" s="1">
        <v>-1853.12</v>
      </c>
      <c r="U15" t="s">
        <v>41</v>
      </c>
      <c r="V15" t="s">
        <v>31</v>
      </c>
      <c r="W15" s="1">
        <v>7699.33</v>
      </c>
      <c r="AA15" s="4" t="s">
        <v>1</v>
      </c>
      <c r="AB15" s="1">
        <v>115390.25</v>
      </c>
      <c r="AC15" s="1">
        <v>101855.72999999998</v>
      </c>
      <c r="AD15" s="1">
        <v>13534.520000000019</v>
      </c>
      <c r="AE15" s="1">
        <v>11316.21</v>
      </c>
    </row>
    <row r="16" spans="1:31" x14ac:dyDescent="0.25">
      <c r="A16" t="s">
        <v>151</v>
      </c>
      <c r="B16" t="s">
        <v>43</v>
      </c>
      <c r="C16" s="1">
        <v>2000</v>
      </c>
      <c r="E16" t="s">
        <v>9</v>
      </c>
      <c r="F16" t="s">
        <v>31</v>
      </c>
      <c r="G16" s="1">
        <v>3210.8</v>
      </c>
      <c r="I16" s="4" t="s">
        <v>23</v>
      </c>
      <c r="J16" s="1">
        <v>12124.42</v>
      </c>
      <c r="K16" s="1"/>
      <c r="M16" s="3" t="s">
        <v>35</v>
      </c>
      <c r="N16" s="1"/>
      <c r="O16" s="1"/>
      <c r="P16" s="1"/>
      <c r="R16" s="3" t="s">
        <v>45</v>
      </c>
      <c r="S16" s="1">
        <v>-30.019999999999982</v>
      </c>
      <c r="U16" t="s">
        <v>45</v>
      </c>
      <c r="V16" t="s">
        <v>43</v>
      </c>
      <c r="W16" s="1">
        <v>1805.72</v>
      </c>
      <c r="AA16" s="4" t="s">
        <v>23</v>
      </c>
      <c r="AB16" s="1">
        <v>12124.42</v>
      </c>
      <c r="AC16" s="1">
        <v>6046.97</v>
      </c>
      <c r="AD16" s="1">
        <v>6077.45</v>
      </c>
      <c r="AE16" s="1">
        <v>5081.3599999999997</v>
      </c>
    </row>
    <row r="17" spans="1:31" x14ac:dyDescent="0.25">
      <c r="A17" t="s">
        <v>199</v>
      </c>
      <c r="B17" t="s">
        <v>31</v>
      </c>
      <c r="C17" s="1">
        <v>1700</v>
      </c>
      <c r="E17" t="s">
        <v>16</v>
      </c>
      <c r="F17" t="s">
        <v>31</v>
      </c>
      <c r="G17" s="1">
        <v>14229.14</v>
      </c>
      <c r="I17" s="4" t="s">
        <v>118</v>
      </c>
      <c r="J17" s="1">
        <v>130969.73</v>
      </c>
      <c r="K17" s="1"/>
      <c r="M17" s="4" t="s">
        <v>31</v>
      </c>
      <c r="N17" s="1"/>
      <c r="O17" s="1"/>
      <c r="P17" s="1"/>
      <c r="R17" s="3" t="s">
        <v>46</v>
      </c>
      <c r="S17" s="1">
        <v>59.510000000001469</v>
      </c>
      <c r="U17" t="s">
        <v>46</v>
      </c>
      <c r="V17" t="s">
        <v>31</v>
      </c>
      <c r="W17" s="1">
        <v>14939.97</v>
      </c>
      <c r="AA17" s="4" t="s">
        <v>118</v>
      </c>
      <c r="AB17" s="1">
        <v>130969.73</v>
      </c>
      <c r="AC17" s="1">
        <v>16830.400000000001</v>
      </c>
      <c r="AD17" s="1">
        <v>114139.32999999999</v>
      </c>
      <c r="AE17" s="1">
        <v>95431.89</v>
      </c>
    </row>
    <row r="18" spans="1:31" x14ac:dyDescent="0.25">
      <c r="A18" t="s">
        <v>181</v>
      </c>
      <c r="B18" t="s">
        <v>31</v>
      </c>
      <c r="C18" s="1">
        <v>2984.69</v>
      </c>
      <c r="E18" t="s">
        <v>6</v>
      </c>
      <c r="F18" t="s">
        <v>43</v>
      </c>
      <c r="G18" s="1">
        <v>24362.26</v>
      </c>
      <c r="I18" s="4" t="s">
        <v>148</v>
      </c>
      <c r="J18" s="1">
        <v>47286.48</v>
      </c>
      <c r="K18" s="1"/>
      <c r="M18" s="10" t="s">
        <v>25</v>
      </c>
      <c r="N18" s="1">
        <v>10639.71</v>
      </c>
      <c r="O18" s="1">
        <v>9835.0300000000007</v>
      </c>
      <c r="P18" s="1">
        <v>804.67999999999847</v>
      </c>
      <c r="R18" s="3" t="s">
        <v>37</v>
      </c>
      <c r="S18" s="1">
        <v>12134.079999999998</v>
      </c>
      <c r="U18" t="s">
        <v>37</v>
      </c>
      <c r="V18" t="s">
        <v>31</v>
      </c>
      <c r="W18" s="1">
        <v>21315.79</v>
      </c>
      <c r="AA18" s="4" t="s">
        <v>148</v>
      </c>
      <c r="AB18" s="1">
        <v>47286.48</v>
      </c>
      <c r="AC18" s="1">
        <v>477.51</v>
      </c>
      <c r="AD18" s="1">
        <v>46808.97</v>
      </c>
      <c r="AE18" s="1">
        <v>39136.980000000003</v>
      </c>
    </row>
    <row r="19" spans="1:31" x14ac:dyDescent="0.25">
      <c r="A19" t="s">
        <v>182</v>
      </c>
      <c r="B19" t="s">
        <v>31</v>
      </c>
      <c r="C19" s="1">
        <v>1431.16</v>
      </c>
      <c r="E19" t="s">
        <v>27</v>
      </c>
      <c r="F19" t="s">
        <v>31</v>
      </c>
      <c r="G19" s="1">
        <v>3430.87</v>
      </c>
      <c r="I19" s="4" t="s">
        <v>178</v>
      </c>
      <c r="J19" s="1">
        <v>4657.83</v>
      </c>
      <c r="K19" s="1"/>
      <c r="M19" s="10" t="s">
        <v>26</v>
      </c>
      <c r="N19" s="1">
        <v>3220.84</v>
      </c>
      <c r="O19" s="1">
        <v>3444.19</v>
      </c>
      <c r="P19" s="1">
        <v>-223.34999999999991</v>
      </c>
      <c r="R19" s="3" t="s">
        <v>42</v>
      </c>
      <c r="S19" s="1">
        <v>-85.169999999999845</v>
      </c>
      <c r="U19" t="s">
        <v>42</v>
      </c>
      <c r="V19" t="s">
        <v>43</v>
      </c>
      <c r="W19" s="1">
        <v>2992.67</v>
      </c>
      <c r="AA19" s="4" t="s">
        <v>178</v>
      </c>
      <c r="AB19" s="1">
        <v>4657.83</v>
      </c>
      <c r="AC19" s="1">
        <v>0</v>
      </c>
      <c r="AD19" s="1">
        <v>4657.83</v>
      </c>
      <c r="AE19" s="1">
        <v>3894.41</v>
      </c>
    </row>
    <row r="20" spans="1:31" x14ac:dyDescent="0.25">
      <c r="A20" t="s">
        <v>184</v>
      </c>
      <c r="B20" t="s">
        <v>43</v>
      </c>
      <c r="C20" s="1">
        <v>1000</v>
      </c>
      <c r="E20" t="s">
        <v>11</v>
      </c>
      <c r="F20" t="s">
        <v>31</v>
      </c>
      <c r="G20" s="1">
        <v>1185.76</v>
      </c>
      <c r="I20" s="4" t="s">
        <v>179</v>
      </c>
      <c r="J20" s="1">
        <v>3285.83</v>
      </c>
      <c r="K20" s="1"/>
      <c r="M20" s="10" t="s">
        <v>147</v>
      </c>
      <c r="N20" s="1">
        <v>4059.88</v>
      </c>
      <c r="O20" s="1">
        <v>4245.7299999999996</v>
      </c>
      <c r="P20" s="1">
        <v>-185.84999999999945</v>
      </c>
      <c r="R20" s="3" t="s">
        <v>51</v>
      </c>
      <c r="S20" s="1">
        <v>1272.4099999999999</v>
      </c>
      <c r="U20" t="s">
        <v>51</v>
      </c>
      <c r="V20" t="s">
        <v>31</v>
      </c>
      <c r="W20" s="1">
        <v>7923.77</v>
      </c>
      <c r="AA20" s="4" t="s">
        <v>179</v>
      </c>
      <c r="AB20" s="1">
        <v>3285.83</v>
      </c>
      <c r="AC20" s="1">
        <v>0</v>
      </c>
      <c r="AD20" s="1">
        <v>3285.83</v>
      </c>
      <c r="AE20" s="1">
        <v>2747.28</v>
      </c>
    </row>
    <row r="21" spans="1:31" x14ac:dyDescent="0.25">
      <c r="A21" t="s">
        <v>221</v>
      </c>
      <c r="B21" t="s">
        <v>31</v>
      </c>
      <c r="C21" s="1">
        <v>9036</v>
      </c>
      <c r="E21" t="s">
        <v>21</v>
      </c>
      <c r="F21" t="s">
        <v>43</v>
      </c>
      <c r="G21" s="1">
        <v>3968.18</v>
      </c>
      <c r="I21" s="3" t="s">
        <v>36</v>
      </c>
      <c r="J21" s="1"/>
      <c r="K21" s="1"/>
      <c r="M21" s="3" t="s">
        <v>34</v>
      </c>
      <c r="N21" s="1"/>
      <c r="O21" s="1"/>
      <c r="P21" s="1"/>
      <c r="R21" s="3" t="s">
        <v>44</v>
      </c>
      <c r="S21" s="1">
        <v>18667.919999999998</v>
      </c>
      <c r="U21" t="s">
        <v>44</v>
      </c>
      <c r="V21" t="s">
        <v>43</v>
      </c>
      <c r="W21" s="1">
        <v>125183.17</v>
      </c>
      <c r="AA21" s="3" t="s">
        <v>36</v>
      </c>
      <c r="AB21" s="1">
        <v>206797.15</v>
      </c>
      <c r="AC21" s="1">
        <v>83043.351999999999</v>
      </c>
      <c r="AD21" s="1">
        <v>123753.79800000001</v>
      </c>
      <c r="AE21" s="1">
        <v>103470.55</v>
      </c>
    </row>
    <row r="22" spans="1:31" x14ac:dyDescent="0.25">
      <c r="E22" t="s">
        <v>112</v>
      </c>
      <c r="F22" t="s">
        <v>43</v>
      </c>
      <c r="G22" s="1">
        <v>1805.72</v>
      </c>
      <c r="I22" s="4" t="s">
        <v>12</v>
      </c>
      <c r="J22" s="1">
        <v>83890.42</v>
      </c>
      <c r="K22" s="1"/>
      <c r="M22" s="4" t="s">
        <v>31</v>
      </c>
      <c r="N22" s="1"/>
      <c r="O22" s="1"/>
      <c r="P22" s="1"/>
      <c r="R22" s="3" t="s">
        <v>53</v>
      </c>
      <c r="S22" s="1">
        <v>3.2600000000002183</v>
      </c>
      <c r="U22" t="s">
        <v>53</v>
      </c>
      <c r="V22" t="s">
        <v>31</v>
      </c>
      <c r="W22" s="1">
        <v>5929.54</v>
      </c>
      <c r="AA22" s="4" t="s">
        <v>12</v>
      </c>
      <c r="AB22" s="1">
        <v>83890.42</v>
      </c>
      <c r="AC22" s="1">
        <v>8238.0130000000008</v>
      </c>
      <c r="AD22" s="1">
        <v>75652.406999999992</v>
      </c>
      <c r="AE22" s="1">
        <v>63252.98</v>
      </c>
    </row>
    <row r="23" spans="1:31" x14ac:dyDescent="0.25">
      <c r="E23" t="s">
        <v>28</v>
      </c>
      <c r="F23" t="s">
        <v>43</v>
      </c>
      <c r="G23" s="1">
        <v>1112.8699999999999</v>
      </c>
      <c r="I23" s="4" t="s">
        <v>17</v>
      </c>
      <c r="J23" s="1">
        <v>10327.39</v>
      </c>
      <c r="K23" s="1"/>
      <c r="M23" s="10" t="s">
        <v>2</v>
      </c>
      <c r="N23" s="1">
        <v>34558.53</v>
      </c>
      <c r="O23" s="1">
        <v>33291.620000000003</v>
      </c>
      <c r="P23" s="1">
        <v>1266.9099999999962</v>
      </c>
      <c r="R23" s="3" t="s">
        <v>56</v>
      </c>
      <c r="S23" s="1">
        <v>7798.74</v>
      </c>
      <c r="U23" t="s">
        <v>56</v>
      </c>
      <c r="V23" t="s">
        <v>31</v>
      </c>
      <c r="W23" s="1">
        <v>3300</v>
      </c>
      <c r="AA23" s="4" t="s">
        <v>17</v>
      </c>
      <c r="AB23" s="1">
        <v>10327.39</v>
      </c>
      <c r="AC23" s="1">
        <v>6912.4939999999997</v>
      </c>
      <c r="AD23" s="1">
        <v>3414.8959999999997</v>
      </c>
      <c r="AE23" s="1">
        <v>2855.19</v>
      </c>
    </row>
    <row r="24" spans="1:31" x14ac:dyDescent="0.25">
      <c r="E24" t="s">
        <v>25</v>
      </c>
      <c r="F24" t="s">
        <v>31</v>
      </c>
      <c r="G24" s="1">
        <v>9835.0300000000007</v>
      </c>
      <c r="I24" s="4" t="s">
        <v>27</v>
      </c>
      <c r="J24" s="1">
        <v>4681.9399999999996</v>
      </c>
      <c r="K24" s="1"/>
      <c r="M24" s="10" t="s">
        <v>1</v>
      </c>
      <c r="N24" s="1">
        <v>115390.25</v>
      </c>
      <c r="O24" s="1">
        <v>101855.72999999998</v>
      </c>
      <c r="P24" s="1">
        <v>13534.520000000019</v>
      </c>
      <c r="AA24" s="4" t="s">
        <v>27</v>
      </c>
      <c r="AB24" s="1">
        <v>4681.9399999999996</v>
      </c>
      <c r="AC24" s="1">
        <v>3430.87</v>
      </c>
      <c r="AD24" s="1">
        <v>1251.0699999999997</v>
      </c>
      <c r="AE24" s="1">
        <v>1046.02</v>
      </c>
    </row>
    <row r="25" spans="1:31" x14ac:dyDescent="0.25">
      <c r="E25" t="s">
        <v>93</v>
      </c>
      <c r="F25" t="s">
        <v>31</v>
      </c>
      <c r="G25" s="1">
        <v>710.83</v>
      </c>
      <c r="I25" s="4" t="s">
        <v>19</v>
      </c>
      <c r="J25" s="1">
        <v>23349.74</v>
      </c>
      <c r="K25" s="1"/>
      <c r="M25" s="10" t="s">
        <v>23</v>
      </c>
      <c r="N25" s="1">
        <v>12124.42</v>
      </c>
      <c r="O25" s="1">
        <v>6046.97</v>
      </c>
      <c r="P25" s="1">
        <v>6077.45</v>
      </c>
      <c r="AA25" s="4" t="s">
        <v>19</v>
      </c>
      <c r="AB25" s="1">
        <v>23349.74</v>
      </c>
      <c r="AC25" s="1">
        <v>19072.963000000003</v>
      </c>
      <c r="AD25" s="1">
        <v>4276.7769999999982</v>
      </c>
      <c r="AE25" s="1">
        <v>3575.81</v>
      </c>
    </row>
    <row r="26" spans="1:31" x14ac:dyDescent="0.25">
      <c r="E26" t="s">
        <v>7</v>
      </c>
      <c r="F26" t="s">
        <v>31</v>
      </c>
      <c r="G26" s="1">
        <v>2083.92</v>
      </c>
      <c r="I26" s="4" t="s">
        <v>20</v>
      </c>
      <c r="J26" s="1">
        <v>62734.73</v>
      </c>
      <c r="K26" s="1"/>
      <c r="M26" s="10" t="s">
        <v>118</v>
      </c>
      <c r="N26" s="1">
        <v>130969.73</v>
      </c>
      <c r="O26" s="1">
        <v>16830.400000000001</v>
      </c>
      <c r="P26" s="1">
        <v>114139.32999999999</v>
      </c>
      <c r="AA26" s="4" t="s">
        <v>20</v>
      </c>
      <c r="AB26" s="1">
        <v>62734.73</v>
      </c>
      <c r="AC26" s="1">
        <v>34286.245999999999</v>
      </c>
      <c r="AD26" s="1">
        <v>28448.484000000004</v>
      </c>
      <c r="AE26" s="1">
        <v>23785.78</v>
      </c>
    </row>
    <row r="27" spans="1:31" x14ac:dyDescent="0.25">
      <c r="E27" t="s">
        <v>19</v>
      </c>
      <c r="F27" t="s">
        <v>31</v>
      </c>
      <c r="G27" s="1">
        <v>19072.963</v>
      </c>
      <c r="I27" s="4" t="s">
        <v>120</v>
      </c>
      <c r="J27" s="1">
        <v>8019.6319999999996</v>
      </c>
      <c r="M27" s="10" t="s">
        <v>148</v>
      </c>
      <c r="N27" s="1">
        <v>47286.48</v>
      </c>
      <c r="O27" s="1">
        <v>477.51</v>
      </c>
      <c r="P27" s="1">
        <v>46808.97</v>
      </c>
      <c r="AA27" s="4" t="s">
        <v>120</v>
      </c>
      <c r="AB27" s="1">
        <v>8019.63</v>
      </c>
      <c r="AC27" s="1">
        <v>4596.4530000000004</v>
      </c>
      <c r="AD27" s="1">
        <v>3423.1769999999997</v>
      </c>
      <c r="AE27" s="1">
        <v>2862.12</v>
      </c>
    </row>
    <row r="28" spans="1:31" x14ac:dyDescent="0.25">
      <c r="E28" t="s">
        <v>2</v>
      </c>
      <c r="F28" t="s">
        <v>31</v>
      </c>
      <c r="G28" s="1">
        <v>33291.620000000003</v>
      </c>
      <c r="I28" s="4" t="s">
        <v>149</v>
      </c>
      <c r="J28" s="1">
        <v>7520.95</v>
      </c>
      <c r="M28" s="3" t="s">
        <v>50</v>
      </c>
      <c r="N28" s="1"/>
      <c r="O28" s="1"/>
      <c r="P28" s="1"/>
      <c r="AA28" s="4" t="s">
        <v>149</v>
      </c>
      <c r="AB28" s="1">
        <v>7520.95</v>
      </c>
      <c r="AC28" s="1">
        <v>1871.502</v>
      </c>
      <c r="AD28" s="1">
        <v>5649.4480000000003</v>
      </c>
      <c r="AE28" s="1">
        <v>4723.5</v>
      </c>
    </row>
    <row r="29" spans="1:31" x14ac:dyDescent="0.25">
      <c r="E29" t="s">
        <v>10</v>
      </c>
      <c r="F29" t="s">
        <v>31</v>
      </c>
      <c r="G29" s="1">
        <v>4898.54</v>
      </c>
      <c r="I29" s="4" t="s">
        <v>170</v>
      </c>
      <c r="J29" s="1">
        <v>1973.17</v>
      </c>
      <c r="M29" s="4" t="s">
        <v>31</v>
      </c>
      <c r="N29" s="1"/>
      <c r="O29" s="1"/>
      <c r="P29" s="1"/>
      <c r="AA29" s="4" t="s">
        <v>170</v>
      </c>
      <c r="AB29" s="1">
        <v>1973.17</v>
      </c>
      <c r="AC29" s="1">
        <v>0</v>
      </c>
      <c r="AD29" s="1">
        <v>1973.17</v>
      </c>
      <c r="AE29" s="1">
        <v>1649.77</v>
      </c>
    </row>
    <row r="30" spans="1:31" x14ac:dyDescent="0.25">
      <c r="E30" t="s">
        <v>3</v>
      </c>
      <c r="F30" t="s">
        <v>43</v>
      </c>
      <c r="G30" s="1">
        <v>17791.91</v>
      </c>
      <c r="I30" s="4" t="s">
        <v>180</v>
      </c>
      <c r="J30" s="1">
        <v>4299.18</v>
      </c>
      <c r="M30" s="10" t="s">
        <v>106</v>
      </c>
      <c r="N30" s="1">
        <v>4206.68</v>
      </c>
      <c r="O30" s="1">
        <v>3256.31</v>
      </c>
      <c r="P30" s="1">
        <v>950.37000000000035</v>
      </c>
      <c r="AA30" s="4" t="s">
        <v>180</v>
      </c>
      <c r="AB30" s="1">
        <v>4299.18</v>
      </c>
      <c r="AC30" s="1">
        <v>4634.8109999999997</v>
      </c>
      <c r="AD30" s="1">
        <v>-335.6309999999994</v>
      </c>
      <c r="AE30" s="1">
        <v>-280.62</v>
      </c>
    </row>
    <row r="31" spans="1:31" x14ac:dyDescent="0.25">
      <c r="E31" t="s">
        <v>1</v>
      </c>
      <c r="F31" t="s">
        <v>31</v>
      </c>
      <c r="G31" s="1">
        <v>101855.73</v>
      </c>
      <c r="I31" s="3" t="s">
        <v>46</v>
      </c>
      <c r="J31" s="1"/>
      <c r="M31" s="3" t="s">
        <v>57</v>
      </c>
      <c r="N31" s="1"/>
      <c r="O31" s="1"/>
      <c r="P31" s="1"/>
      <c r="AA31" s="3" t="s">
        <v>46</v>
      </c>
      <c r="AB31" s="1">
        <v>4673.63</v>
      </c>
      <c r="AC31" s="1">
        <v>0</v>
      </c>
      <c r="AD31" s="1">
        <v>4673.63</v>
      </c>
      <c r="AE31" s="1">
        <v>3907.62</v>
      </c>
    </row>
    <row r="32" spans="1:31" x14ac:dyDescent="0.25">
      <c r="E32" t="s">
        <v>18</v>
      </c>
      <c r="F32" t="s">
        <v>31</v>
      </c>
      <c r="G32" s="1">
        <v>13075.7</v>
      </c>
      <c r="I32" s="4" t="s">
        <v>122</v>
      </c>
      <c r="J32" s="1">
        <v>457.64</v>
      </c>
      <c r="M32" s="4" t="s">
        <v>31</v>
      </c>
      <c r="N32" s="1"/>
      <c r="O32" s="1"/>
      <c r="P32" s="1"/>
      <c r="AA32" s="4" t="s">
        <v>122</v>
      </c>
      <c r="AB32" s="1">
        <v>457.64</v>
      </c>
      <c r="AC32" s="1">
        <v>0</v>
      </c>
      <c r="AD32" s="1">
        <v>457.64</v>
      </c>
      <c r="AE32" s="1">
        <v>382.63</v>
      </c>
    </row>
    <row r="33" spans="5:31" x14ac:dyDescent="0.25">
      <c r="E33" t="s">
        <v>26</v>
      </c>
      <c r="F33" t="s">
        <v>31</v>
      </c>
      <c r="G33" s="1">
        <v>3444.19</v>
      </c>
      <c r="I33" s="4" t="s">
        <v>200</v>
      </c>
      <c r="J33" s="1">
        <v>4215.99</v>
      </c>
      <c r="M33" s="10" t="s">
        <v>4</v>
      </c>
      <c r="N33" s="1">
        <v>47450.5</v>
      </c>
      <c r="O33" s="1">
        <v>45316.08</v>
      </c>
      <c r="P33" s="1">
        <v>2134.4199999999983</v>
      </c>
      <c r="AA33" s="4" t="s">
        <v>200</v>
      </c>
      <c r="AB33" s="1">
        <v>4215.99</v>
      </c>
      <c r="AC33" s="1">
        <v>0</v>
      </c>
      <c r="AD33" s="1">
        <v>4215.99</v>
      </c>
      <c r="AE33" s="1">
        <v>3524.99</v>
      </c>
    </row>
    <row r="34" spans="5:31" x14ac:dyDescent="0.25">
      <c r="E34" t="s">
        <v>20</v>
      </c>
      <c r="F34" t="s">
        <v>31</v>
      </c>
      <c r="G34" s="1">
        <v>34286.245999999999</v>
      </c>
      <c r="I34" s="3" t="s">
        <v>37</v>
      </c>
      <c r="J34" s="1"/>
      <c r="M34" s="3" t="s">
        <v>36</v>
      </c>
      <c r="N34" s="1"/>
      <c r="O34" s="1"/>
      <c r="P34" s="1"/>
      <c r="AA34" s="3" t="s">
        <v>37</v>
      </c>
      <c r="AB34" s="1">
        <v>95658.93</v>
      </c>
      <c r="AC34" s="1">
        <v>2984.69</v>
      </c>
      <c r="AD34" s="1">
        <v>92674.240000000005</v>
      </c>
      <c r="AE34" s="1">
        <v>77484.94</v>
      </c>
    </row>
    <row r="35" spans="5:31" x14ac:dyDescent="0.25">
      <c r="E35" t="s">
        <v>22</v>
      </c>
      <c r="F35" t="s">
        <v>31</v>
      </c>
      <c r="G35" s="1">
        <v>7699.33</v>
      </c>
      <c r="I35" s="4" t="s">
        <v>13</v>
      </c>
      <c r="J35" s="1">
        <v>60117.66</v>
      </c>
      <c r="M35" s="4" t="s">
        <v>31</v>
      </c>
      <c r="N35" s="1"/>
      <c r="O35" s="1"/>
      <c r="P35" s="1"/>
      <c r="AA35" s="4" t="s">
        <v>13</v>
      </c>
      <c r="AB35" s="1">
        <v>60117.66</v>
      </c>
      <c r="AC35" s="1">
        <v>0</v>
      </c>
      <c r="AD35" s="1">
        <v>60117.66</v>
      </c>
      <c r="AE35" s="1">
        <v>50264.38</v>
      </c>
    </row>
    <row r="36" spans="5:31" x14ac:dyDescent="0.25">
      <c r="E36" t="s">
        <v>8</v>
      </c>
      <c r="F36" t="s">
        <v>31</v>
      </c>
      <c r="G36" s="1">
        <v>3379.79</v>
      </c>
      <c r="I36" s="4" t="s">
        <v>131</v>
      </c>
      <c r="J36" s="1">
        <v>15320.592000000001</v>
      </c>
      <c r="M36" s="10" t="s">
        <v>12</v>
      </c>
      <c r="N36" s="1">
        <v>83890.42</v>
      </c>
      <c r="O36" s="1">
        <v>8238.0130000000008</v>
      </c>
      <c r="P36" s="1">
        <v>75652.406999999992</v>
      </c>
      <c r="AA36" s="4" t="s">
        <v>150</v>
      </c>
      <c r="AB36" s="1">
        <v>26062.53</v>
      </c>
      <c r="AC36" s="1">
        <v>0</v>
      </c>
      <c r="AD36" s="1">
        <v>26062.53</v>
      </c>
      <c r="AE36" s="1">
        <v>21790.880000000001</v>
      </c>
    </row>
    <row r="37" spans="5:31" x14ac:dyDescent="0.25">
      <c r="E37" t="s">
        <v>15</v>
      </c>
      <c r="F37" t="s">
        <v>43</v>
      </c>
      <c r="G37" s="1">
        <v>21451.84</v>
      </c>
      <c r="I37" s="4" t="s">
        <v>150</v>
      </c>
      <c r="J37" s="1">
        <v>26062.53</v>
      </c>
      <c r="M37" s="10" t="s">
        <v>17</v>
      </c>
      <c r="N37" s="1">
        <v>10327.39</v>
      </c>
      <c r="O37" s="1">
        <v>6912.4939999999997</v>
      </c>
      <c r="P37" s="1">
        <v>3414.8959999999997</v>
      </c>
      <c r="AA37" s="4" t="s">
        <v>181</v>
      </c>
      <c r="AB37" s="1">
        <v>9478.74</v>
      </c>
      <c r="AC37" s="1">
        <v>2984.69</v>
      </c>
      <c r="AD37" s="1">
        <v>6494.0499999999993</v>
      </c>
      <c r="AE37" s="1">
        <v>5429.68</v>
      </c>
    </row>
    <row r="38" spans="5:31" x14ac:dyDescent="0.25">
      <c r="E38" t="s">
        <v>23</v>
      </c>
      <c r="F38" t="s">
        <v>31</v>
      </c>
      <c r="G38" s="1">
        <v>6046.97</v>
      </c>
      <c r="I38" s="4" t="s">
        <v>181</v>
      </c>
      <c r="J38" s="1">
        <v>9478.74</v>
      </c>
      <c r="M38" s="10" t="s">
        <v>27</v>
      </c>
      <c r="N38" s="1">
        <v>4681.9399999999996</v>
      </c>
      <c r="O38" s="1">
        <v>3430.87</v>
      </c>
      <c r="P38" s="1">
        <v>1251.0699999999997</v>
      </c>
      <c r="AA38" s="3" t="s">
        <v>42</v>
      </c>
      <c r="AB38" s="1">
        <v>1802</v>
      </c>
      <c r="AC38" s="1">
        <v>1879.8</v>
      </c>
      <c r="AD38" s="1">
        <v>-77.799999999999955</v>
      </c>
      <c r="AE38" s="1">
        <v>-59.43</v>
      </c>
    </row>
    <row r="39" spans="5:31" x14ac:dyDescent="0.25">
      <c r="E39" t="s">
        <v>121</v>
      </c>
      <c r="F39" t="s">
        <v>43</v>
      </c>
      <c r="G39" s="1">
        <v>1879.8</v>
      </c>
      <c r="I39" s="3" t="s">
        <v>42</v>
      </c>
      <c r="J39" s="1"/>
      <c r="M39" s="10" t="s">
        <v>19</v>
      </c>
      <c r="N39" s="1">
        <v>23349.74</v>
      </c>
      <c r="O39" s="1">
        <v>19072.963000000003</v>
      </c>
      <c r="P39" s="1">
        <v>4276.7769999999982</v>
      </c>
      <c r="AA39" s="4" t="s">
        <v>121</v>
      </c>
      <c r="AB39" s="1">
        <v>1802</v>
      </c>
      <c r="AC39" s="1">
        <v>1879.8</v>
      </c>
      <c r="AD39" s="1">
        <v>-77.799999999999955</v>
      </c>
      <c r="AE39" s="1">
        <v>-59.43</v>
      </c>
    </row>
    <row r="40" spans="5:31" x14ac:dyDescent="0.25">
      <c r="E40" t="s">
        <v>120</v>
      </c>
      <c r="F40" t="s">
        <v>31</v>
      </c>
      <c r="G40" s="1">
        <v>4596.4530000000004</v>
      </c>
      <c r="I40" s="4" t="s">
        <v>121</v>
      </c>
      <c r="J40" s="1">
        <v>1802.905</v>
      </c>
      <c r="M40" s="10" t="s">
        <v>20</v>
      </c>
      <c r="N40" s="1">
        <v>62734.73</v>
      </c>
      <c r="O40" s="1">
        <v>34286.245999999999</v>
      </c>
      <c r="P40" s="1">
        <v>28448.484000000004</v>
      </c>
      <c r="AA40" s="3" t="s">
        <v>51</v>
      </c>
      <c r="AB40" s="1">
        <v>3501.2</v>
      </c>
      <c r="AC40" s="1">
        <v>2460.0600000000004</v>
      </c>
      <c r="AD40" s="1">
        <v>1041.1399999999999</v>
      </c>
      <c r="AE40" s="1">
        <v>870.5</v>
      </c>
    </row>
    <row r="41" spans="5:31" x14ac:dyDescent="0.25">
      <c r="E41" t="s">
        <v>119</v>
      </c>
      <c r="F41" t="s">
        <v>31</v>
      </c>
      <c r="G41" s="1">
        <v>1028.9000000000001</v>
      </c>
      <c r="I41" s="3" t="s">
        <v>51</v>
      </c>
      <c r="J41" s="1"/>
      <c r="M41" s="10" t="s">
        <v>120</v>
      </c>
      <c r="N41" s="1">
        <v>8019.63</v>
      </c>
      <c r="O41" s="1">
        <v>4596.4530000000004</v>
      </c>
      <c r="P41" s="1">
        <v>3423.1769999999997</v>
      </c>
      <c r="AA41" s="4" t="s">
        <v>119</v>
      </c>
      <c r="AB41" s="1">
        <v>1048.55</v>
      </c>
      <c r="AC41" s="1">
        <v>1028.9000000000001</v>
      </c>
      <c r="AD41" s="1">
        <v>19.649999999999864</v>
      </c>
      <c r="AE41" s="1">
        <v>16.43</v>
      </c>
    </row>
    <row r="42" spans="5:31" x14ac:dyDescent="0.25">
      <c r="E42" t="s">
        <v>132</v>
      </c>
      <c r="F42" t="s">
        <v>43</v>
      </c>
      <c r="G42" s="1">
        <v>5000</v>
      </c>
      <c r="I42" s="4" t="s">
        <v>119</v>
      </c>
      <c r="J42" s="1">
        <v>1048.55</v>
      </c>
      <c r="M42" s="10" t="s">
        <v>149</v>
      </c>
      <c r="N42" s="1">
        <v>7520.95</v>
      </c>
      <c r="O42" s="1">
        <v>1871.502</v>
      </c>
      <c r="P42" s="1">
        <v>5649.4480000000003</v>
      </c>
      <c r="AA42" s="4" t="s">
        <v>182</v>
      </c>
      <c r="AB42" s="1">
        <v>2452.65</v>
      </c>
      <c r="AC42" s="1">
        <v>1431.16</v>
      </c>
      <c r="AD42" s="1">
        <v>1021.49</v>
      </c>
      <c r="AE42" s="1">
        <v>854.07</v>
      </c>
    </row>
    <row r="43" spans="5:31" x14ac:dyDescent="0.25">
      <c r="E43" t="s">
        <v>118</v>
      </c>
      <c r="F43" t="s">
        <v>31</v>
      </c>
      <c r="G43" s="1">
        <v>16830.400000000001</v>
      </c>
      <c r="I43" s="4" t="s">
        <v>182</v>
      </c>
      <c r="J43" s="1">
        <v>2452.65</v>
      </c>
      <c r="M43" s="10" t="s">
        <v>180</v>
      </c>
      <c r="N43" s="1">
        <v>4299.18</v>
      </c>
      <c r="O43" s="1">
        <v>4634.8109999999997</v>
      </c>
      <c r="P43" s="1">
        <v>-335.6309999999994</v>
      </c>
      <c r="AA43" s="3" t="s">
        <v>44</v>
      </c>
      <c r="AB43" s="1">
        <v>50635.59</v>
      </c>
      <c r="AC43" s="1">
        <v>29451.84</v>
      </c>
      <c r="AD43" s="1">
        <v>21183.75</v>
      </c>
      <c r="AE43" s="1">
        <v>16182.28</v>
      </c>
    </row>
    <row r="44" spans="5:31" x14ac:dyDescent="0.25">
      <c r="E44" t="s">
        <v>146</v>
      </c>
      <c r="F44" t="s">
        <v>31</v>
      </c>
      <c r="G44" s="1">
        <v>3214.5</v>
      </c>
      <c r="I44" s="3" t="s">
        <v>44</v>
      </c>
      <c r="J44" s="1"/>
      <c r="M44" s="3" t="s">
        <v>41</v>
      </c>
      <c r="N44" s="1"/>
      <c r="O44" s="1"/>
      <c r="P44" s="1"/>
      <c r="AA44" s="4" t="s">
        <v>15</v>
      </c>
      <c r="AB44" s="1">
        <v>21022.5</v>
      </c>
      <c r="AC44" s="1">
        <v>21451.84</v>
      </c>
      <c r="AD44" s="1">
        <v>-429.34000000000015</v>
      </c>
      <c r="AE44" s="1">
        <v>-327.97</v>
      </c>
    </row>
    <row r="45" spans="5:31" x14ac:dyDescent="0.25">
      <c r="E45" t="s">
        <v>147</v>
      </c>
      <c r="F45" t="s">
        <v>31</v>
      </c>
      <c r="G45" s="1">
        <v>4245.7299999999996</v>
      </c>
      <c r="I45" s="4" t="s">
        <v>15</v>
      </c>
      <c r="J45" s="1">
        <v>21022.5</v>
      </c>
      <c r="M45" s="4" t="s">
        <v>31</v>
      </c>
      <c r="N45" s="1"/>
      <c r="O45" s="1"/>
      <c r="P45" s="1"/>
      <c r="AA45" s="4" t="s">
        <v>132</v>
      </c>
      <c r="AB45" s="1">
        <v>16475.099999999999</v>
      </c>
      <c r="AC45" s="1">
        <v>5000</v>
      </c>
      <c r="AD45" s="1">
        <v>11475.099999999999</v>
      </c>
      <c r="AE45" s="1">
        <v>8765.83</v>
      </c>
    </row>
    <row r="46" spans="5:31" x14ac:dyDescent="0.25">
      <c r="E46" t="s">
        <v>149</v>
      </c>
      <c r="F46" t="s">
        <v>31</v>
      </c>
      <c r="G46" s="1">
        <v>1871.502</v>
      </c>
      <c r="I46" s="4" t="s">
        <v>132</v>
      </c>
      <c r="J46" s="1">
        <v>16923.025000000001</v>
      </c>
      <c r="M46" s="10" t="s">
        <v>22</v>
      </c>
      <c r="N46" s="1">
        <v>5846.21</v>
      </c>
      <c r="O46" s="1">
        <v>7699.33</v>
      </c>
      <c r="P46" s="1">
        <v>-1853.12</v>
      </c>
      <c r="AA46" s="4" t="s">
        <v>151</v>
      </c>
      <c r="AB46" s="1">
        <v>6998.75</v>
      </c>
      <c r="AC46" s="1">
        <v>2000</v>
      </c>
      <c r="AD46" s="1">
        <v>4998.75</v>
      </c>
      <c r="AE46" s="1">
        <v>3818.55</v>
      </c>
    </row>
    <row r="47" spans="5:31" x14ac:dyDescent="0.25">
      <c r="E47" t="s">
        <v>151</v>
      </c>
      <c r="F47" t="s">
        <v>43</v>
      </c>
      <c r="G47" s="1">
        <v>2000</v>
      </c>
      <c r="I47" s="4" t="s">
        <v>151</v>
      </c>
      <c r="J47" s="1">
        <v>7455.02</v>
      </c>
      <c r="M47" s="3" t="s">
        <v>45</v>
      </c>
      <c r="N47" s="1"/>
      <c r="O47" s="1"/>
      <c r="P47" s="1"/>
      <c r="AA47" s="4" t="s">
        <v>183</v>
      </c>
      <c r="AB47" s="1">
        <v>2265.4</v>
      </c>
      <c r="AC47" s="1">
        <v>0</v>
      </c>
      <c r="AD47" s="1">
        <v>2265.4</v>
      </c>
      <c r="AE47" s="1">
        <v>1730.54</v>
      </c>
    </row>
    <row r="48" spans="5:31" x14ac:dyDescent="0.25">
      <c r="E48" t="s">
        <v>148</v>
      </c>
      <c r="F48" t="s">
        <v>31</v>
      </c>
      <c r="G48" s="1">
        <v>477.51</v>
      </c>
      <c r="I48" s="4" t="s">
        <v>183</v>
      </c>
      <c r="J48" s="1">
        <v>2523.8083999999999</v>
      </c>
      <c r="M48" s="4" t="s">
        <v>43</v>
      </c>
      <c r="N48" s="1"/>
      <c r="O48" s="1"/>
      <c r="P48" s="1"/>
      <c r="AA48" s="4" t="s">
        <v>184</v>
      </c>
      <c r="AB48" s="1">
        <v>3873.84</v>
      </c>
      <c r="AC48" s="1">
        <v>1000</v>
      </c>
      <c r="AD48" s="1">
        <v>2873.84</v>
      </c>
      <c r="AE48" s="1">
        <v>2195.33</v>
      </c>
    </row>
    <row r="49" spans="5:31" x14ac:dyDescent="0.25">
      <c r="E49" t="s">
        <v>199</v>
      </c>
      <c r="F49" t="s">
        <v>31</v>
      </c>
      <c r="G49" s="1">
        <v>1700</v>
      </c>
      <c r="I49" s="4" t="s">
        <v>184</v>
      </c>
      <c r="J49" s="1">
        <v>3873.84</v>
      </c>
      <c r="M49" s="10" t="s">
        <v>112</v>
      </c>
      <c r="N49" s="1">
        <v>1775.7</v>
      </c>
      <c r="O49" s="1">
        <v>1805.72</v>
      </c>
      <c r="P49" s="1">
        <v>-30.019999999999982</v>
      </c>
      <c r="AA49" s="3" t="s">
        <v>61</v>
      </c>
      <c r="AB49" s="1">
        <v>690255.24</v>
      </c>
      <c r="AC49" s="1">
        <v>254190.58199999997</v>
      </c>
      <c r="AD49" s="1">
        <v>436064.65800000017</v>
      </c>
      <c r="AE49" s="1">
        <v>363069.83</v>
      </c>
    </row>
    <row r="50" spans="5:31" x14ac:dyDescent="0.25">
      <c r="E50" t="s">
        <v>180</v>
      </c>
      <c r="F50" t="s">
        <v>31</v>
      </c>
      <c r="G50" s="1">
        <v>4634.8109999999997</v>
      </c>
      <c r="M50" s="3" t="s">
        <v>46</v>
      </c>
      <c r="N50" s="1"/>
      <c r="O50" s="1"/>
      <c r="P50" s="1"/>
    </row>
    <row r="51" spans="5:31" x14ac:dyDescent="0.25">
      <c r="E51" t="s">
        <v>181</v>
      </c>
      <c r="F51" t="s">
        <v>31</v>
      </c>
      <c r="G51" s="1">
        <v>2984.69</v>
      </c>
      <c r="M51" s="4" t="s">
        <v>31</v>
      </c>
      <c r="N51" s="1"/>
      <c r="O51" s="1"/>
      <c r="P51" s="1"/>
    </row>
    <row r="52" spans="5:31" x14ac:dyDescent="0.25">
      <c r="E52" t="s">
        <v>182</v>
      </c>
      <c r="F52" t="s">
        <v>31</v>
      </c>
      <c r="G52" s="1">
        <v>1431.16</v>
      </c>
      <c r="M52" s="10" t="s">
        <v>16</v>
      </c>
      <c r="N52" s="1">
        <v>14191.04</v>
      </c>
      <c r="O52" s="1">
        <v>14229.14</v>
      </c>
      <c r="P52" s="1">
        <v>-38.099999999998545</v>
      </c>
    </row>
    <row r="53" spans="5:31" x14ac:dyDescent="0.25">
      <c r="E53" t="s">
        <v>184</v>
      </c>
      <c r="F53" t="s">
        <v>43</v>
      </c>
      <c r="G53" s="1">
        <v>1000</v>
      </c>
      <c r="M53" s="10" t="s">
        <v>93</v>
      </c>
      <c r="N53" s="1">
        <v>808.44</v>
      </c>
      <c r="O53" s="1">
        <v>710.83</v>
      </c>
      <c r="P53" s="1">
        <v>97.610000000000014</v>
      </c>
    </row>
    <row r="54" spans="5:31" x14ac:dyDescent="0.25">
      <c r="E54" t="s">
        <v>221</v>
      </c>
      <c r="F54" t="s">
        <v>31</v>
      </c>
      <c r="G54" s="1">
        <v>9036</v>
      </c>
      <c r="M54" s="3" t="s">
        <v>37</v>
      </c>
      <c r="N54" s="1"/>
      <c r="O54" s="1"/>
      <c r="P54" s="1"/>
    </row>
    <row r="55" spans="5:31" x14ac:dyDescent="0.25">
      <c r="M55" s="4" t="s">
        <v>31</v>
      </c>
      <c r="N55" s="1"/>
      <c r="O55" s="1"/>
      <c r="P55" s="1"/>
    </row>
    <row r="56" spans="5:31" x14ac:dyDescent="0.25">
      <c r="M56" s="10" t="s">
        <v>9</v>
      </c>
      <c r="N56" s="1">
        <v>3000</v>
      </c>
      <c r="O56" s="1">
        <v>3210.8</v>
      </c>
      <c r="P56" s="1">
        <v>-210.80000000000018</v>
      </c>
    </row>
    <row r="57" spans="5:31" x14ac:dyDescent="0.25">
      <c r="M57" s="10" t="s">
        <v>11</v>
      </c>
      <c r="N57" s="1">
        <v>1172.8</v>
      </c>
      <c r="O57" s="1">
        <v>1185.76</v>
      </c>
      <c r="P57" s="1">
        <v>-12.960000000000036</v>
      </c>
    </row>
    <row r="58" spans="5:31" x14ac:dyDescent="0.25">
      <c r="M58" s="10" t="s">
        <v>10</v>
      </c>
      <c r="N58" s="1">
        <v>10762.33</v>
      </c>
      <c r="O58" s="1">
        <v>4898.54</v>
      </c>
      <c r="P58" s="1">
        <v>5863.79</v>
      </c>
    </row>
    <row r="59" spans="5:31" x14ac:dyDescent="0.25">
      <c r="M59" s="10" t="s">
        <v>181</v>
      </c>
      <c r="N59" s="1">
        <v>9478.74</v>
      </c>
      <c r="O59" s="1">
        <v>2984.69</v>
      </c>
      <c r="P59" s="1">
        <v>6494.0499999999993</v>
      </c>
    </row>
    <row r="60" spans="5:31" x14ac:dyDescent="0.25">
      <c r="M60" s="3" t="s">
        <v>42</v>
      </c>
      <c r="N60" s="1"/>
      <c r="O60" s="1"/>
      <c r="P60" s="1"/>
    </row>
    <row r="61" spans="5:31" x14ac:dyDescent="0.25">
      <c r="M61" s="4" t="s">
        <v>43</v>
      </c>
      <c r="N61" s="1"/>
      <c r="O61" s="1"/>
      <c r="P61" s="1"/>
    </row>
    <row r="62" spans="5:31" x14ac:dyDescent="0.25">
      <c r="M62" s="10" t="s">
        <v>28</v>
      </c>
      <c r="N62" s="1">
        <v>1105.5</v>
      </c>
      <c r="O62" s="1">
        <v>1112.8699999999999</v>
      </c>
      <c r="P62" s="1">
        <v>-7.3699999999998909</v>
      </c>
    </row>
    <row r="63" spans="5:31" x14ac:dyDescent="0.25">
      <c r="M63" s="10" t="s">
        <v>121</v>
      </c>
      <c r="N63" s="1">
        <v>1802</v>
      </c>
      <c r="O63" s="1">
        <v>1879.8</v>
      </c>
      <c r="P63" s="1">
        <v>-77.799999999999955</v>
      </c>
    </row>
    <row r="64" spans="5:31" x14ac:dyDescent="0.25">
      <c r="M64" s="3" t="s">
        <v>51</v>
      </c>
      <c r="N64" s="1"/>
      <c r="O64" s="1"/>
      <c r="P64" s="1"/>
    </row>
    <row r="65" spans="13:73" x14ac:dyDescent="0.25">
      <c r="M65" s="4" t="s">
        <v>31</v>
      </c>
      <c r="N65" s="1"/>
      <c r="O65" s="1"/>
      <c r="P65" s="1"/>
    </row>
    <row r="66" spans="13:73" x14ac:dyDescent="0.25">
      <c r="M66" s="10" t="s">
        <v>7</v>
      </c>
      <c r="N66" s="1">
        <v>2235.5700000000002</v>
      </c>
      <c r="O66" s="1">
        <v>2083.92</v>
      </c>
      <c r="P66" s="1">
        <v>151.65000000000009</v>
      </c>
    </row>
    <row r="67" spans="13:73" x14ac:dyDescent="0.25">
      <c r="M67" s="10" t="s">
        <v>8</v>
      </c>
      <c r="N67" s="1">
        <v>3459.41</v>
      </c>
      <c r="O67" s="1">
        <v>3379.79</v>
      </c>
      <c r="P67" s="1">
        <v>79.619999999999891</v>
      </c>
    </row>
    <row r="68" spans="13:73" x14ac:dyDescent="0.25">
      <c r="M68" s="10" t="s">
        <v>119</v>
      </c>
      <c r="N68" s="1">
        <v>1048.55</v>
      </c>
      <c r="O68" s="1">
        <v>1028.9000000000001</v>
      </c>
      <c r="P68" s="1">
        <v>19.649999999999864</v>
      </c>
    </row>
    <row r="69" spans="13:73" x14ac:dyDescent="0.25">
      <c r="M69" s="10" t="s">
        <v>182</v>
      </c>
      <c r="N69" s="1">
        <v>2452.65</v>
      </c>
      <c r="O69" s="1">
        <v>1431.16</v>
      </c>
      <c r="P69" s="1">
        <v>1021.49</v>
      </c>
    </row>
    <row r="70" spans="13:73" x14ac:dyDescent="0.25">
      <c r="M70" s="3" t="s">
        <v>44</v>
      </c>
      <c r="N70" s="1"/>
      <c r="O70" s="1"/>
      <c r="P70" s="1"/>
    </row>
    <row r="71" spans="13:73" x14ac:dyDescent="0.25">
      <c r="M71" s="4" t="s">
        <v>43</v>
      </c>
      <c r="N71" s="1"/>
      <c r="O71" s="1"/>
      <c r="P71" s="1"/>
    </row>
    <row r="72" spans="13:73" x14ac:dyDescent="0.25">
      <c r="M72" s="10" t="s">
        <v>14</v>
      </c>
      <c r="N72" s="1">
        <v>50002.8</v>
      </c>
      <c r="O72" s="1">
        <v>49608.98</v>
      </c>
      <c r="P72" s="1">
        <v>393.81999999999971</v>
      </c>
      <c r="BU72">
        <v>0</v>
      </c>
    </row>
    <row r="73" spans="13:73" x14ac:dyDescent="0.25">
      <c r="M73" s="10" t="s">
        <v>6</v>
      </c>
      <c r="N73" s="1">
        <v>24097.200000000001</v>
      </c>
      <c r="O73" s="1">
        <v>24362.260000000002</v>
      </c>
      <c r="P73" s="1">
        <v>-265.06000000000131</v>
      </c>
    </row>
    <row r="74" spans="13:73" x14ac:dyDescent="0.25">
      <c r="M74" s="10" t="s">
        <v>21</v>
      </c>
      <c r="N74" s="1">
        <v>3925</v>
      </c>
      <c r="O74" s="1">
        <v>3968.18</v>
      </c>
      <c r="P74" s="1">
        <v>-43.179999999999836</v>
      </c>
    </row>
    <row r="75" spans="13:73" x14ac:dyDescent="0.25">
      <c r="M75" s="10" t="s">
        <v>3</v>
      </c>
      <c r="N75" s="1">
        <v>17455.900000000001</v>
      </c>
      <c r="O75" s="1">
        <v>17791.91</v>
      </c>
      <c r="P75" s="1">
        <v>-336.0099999999984</v>
      </c>
    </row>
    <row r="76" spans="13:73" x14ac:dyDescent="0.25">
      <c r="M76" s="10" t="s">
        <v>15</v>
      </c>
      <c r="N76" s="1">
        <v>21022.5</v>
      </c>
      <c r="O76" s="1">
        <v>21451.84</v>
      </c>
      <c r="P76" s="1">
        <v>-429.34000000000015</v>
      </c>
    </row>
    <row r="77" spans="13:73" x14ac:dyDescent="0.25">
      <c r="M77" s="10" t="s">
        <v>132</v>
      </c>
      <c r="N77" s="1">
        <v>16475.099999999999</v>
      </c>
      <c r="O77" s="1">
        <v>5000</v>
      </c>
      <c r="P77" s="1">
        <v>11475.099999999999</v>
      </c>
    </row>
    <row r="78" spans="13:73" x14ac:dyDescent="0.25">
      <c r="M78" s="10" t="s">
        <v>151</v>
      </c>
      <c r="N78" s="1">
        <v>6998.75</v>
      </c>
      <c r="O78" s="1">
        <v>2000</v>
      </c>
      <c r="P78" s="1">
        <v>4998.75</v>
      </c>
    </row>
    <row r="79" spans="13:73" x14ac:dyDescent="0.25">
      <c r="M79" s="10" t="s">
        <v>184</v>
      </c>
      <c r="N79" s="1">
        <v>3873.84</v>
      </c>
      <c r="O79" s="1">
        <v>1000</v>
      </c>
      <c r="P79" s="1">
        <v>2873.84</v>
      </c>
    </row>
    <row r="80" spans="13:73" x14ac:dyDescent="0.25">
      <c r="M80" s="3" t="s">
        <v>53</v>
      </c>
      <c r="N80" s="1"/>
      <c r="O80" s="1"/>
      <c r="P80" s="1"/>
    </row>
    <row r="81" spans="13:16" x14ac:dyDescent="0.25">
      <c r="M81" s="4" t="s">
        <v>31</v>
      </c>
      <c r="N81" s="1"/>
      <c r="O81" s="1"/>
      <c r="P81" s="1"/>
    </row>
    <row r="82" spans="13:16" x14ac:dyDescent="0.25">
      <c r="M82" s="10" t="s">
        <v>5</v>
      </c>
      <c r="N82" s="1">
        <v>5932.8</v>
      </c>
      <c r="O82" s="1">
        <v>5929.54</v>
      </c>
      <c r="P82" s="1">
        <v>3.2600000000002183</v>
      </c>
    </row>
    <row r="83" spans="13:16" x14ac:dyDescent="0.25">
      <c r="M83" s="3" t="s">
        <v>56</v>
      </c>
      <c r="N83" s="1"/>
      <c r="O83" s="1"/>
      <c r="P83" s="1"/>
    </row>
    <row r="84" spans="13:16" x14ac:dyDescent="0.25">
      <c r="M84" s="4" t="s">
        <v>31</v>
      </c>
      <c r="N84" s="1"/>
      <c r="O84" s="1"/>
      <c r="P84" s="1"/>
    </row>
    <row r="85" spans="13:16" x14ac:dyDescent="0.25">
      <c r="M85" s="10" t="s">
        <v>24</v>
      </c>
      <c r="N85" s="1">
        <v>11098.74</v>
      </c>
      <c r="O85" s="1">
        <v>3300</v>
      </c>
      <c r="P85" s="1">
        <v>7798.74</v>
      </c>
    </row>
  </sheetData>
  <mergeCells count="14">
    <mergeCell ref="M5:P5"/>
    <mergeCell ref="AA1:AE3"/>
    <mergeCell ref="U1:V2"/>
    <mergeCell ref="A1:B2"/>
    <mergeCell ref="E1:F2"/>
    <mergeCell ref="I1:J2"/>
    <mergeCell ref="R1:S2"/>
    <mergeCell ref="M1:P2"/>
    <mergeCell ref="U3:V4"/>
    <mergeCell ref="A3:C3"/>
    <mergeCell ref="E3:G3"/>
    <mergeCell ref="I3:K3"/>
    <mergeCell ref="M3:P4"/>
    <mergeCell ref="R3:S4"/>
  </mergeCells>
  <pageMargins left="0.7" right="0.7" top="0.75" bottom="0.75" header="0.3" footer="0.3"/>
  <pageSetup paperSize="9" orientation="portrait" verticalDpi="0" r:id="rId8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8A8C7-B323-43F9-A685-DB19BB6BE2D4}">
  <sheetPr codeName="Sheet2"/>
  <dimension ref="A1:V72"/>
  <sheetViews>
    <sheetView topLeftCell="K1" workbookViewId="0">
      <selection activeCell="U3" sqref="U3:V4"/>
    </sheetView>
  </sheetViews>
  <sheetFormatPr defaultRowHeight="15" x14ac:dyDescent="0.25"/>
  <cols>
    <col min="1" max="1" width="20.5703125" bestFit="1" customWidth="1"/>
    <col min="2" max="2" width="20.42578125" style="5" bestFit="1" customWidth="1"/>
    <col min="5" max="5" width="20.5703125" bestFit="1" customWidth="1"/>
    <col min="6" max="6" width="20.42578125" bestFit="1" customWidth="1"/>
    <col min="9" max="9" width="24.42578125" bestFit="1" customWidth="1"/>
    <col min="10" max="10" width="18.85546875" bestFit="1" customWidth="1"/>
    <col min="13" max="13" width="24.42578125" bestFit="1" customWidth="1"/>
    <col min="14" max="14" width="18.85546875" bestFit="1" customWidth="1"/>
    <col min="15" max="15" width="19.140625" bestFit="1" customWidth="1"/>
    <col min="16" max="16" width="21.5703125" bestFit="1" customWidth="1"/>
    <col min="18" max="18" width="17.42578125" bestFit="1" customWidth="1"/>
    <col min="19" max="19" width="21.5703125" bestFit="1" customWidth="1"/>
    <col min="20" max="20" width="19.140625" bestFit="1" customWidth="1"/>
    <col min="21" max="21" width="17.42578125" bestFit="1" customWidth="1"/>
    <col min="22" max="22" width="20.42578125" bestFit="1" customWidth="1"/>
  </cols>
  <sheetData>
    <row r="1" spans="1:22" ht="15" customHeight="1" x14ac:dyDescent="0.25">
      <c r="A1" s="27" t="s">
        <v>160</v>
      </c>
      <c r="B1" s="27"/>
      <c r="C1" s="27"/>
      <c r="E1" s="27" t="s">
        <v>64</v>
      </c>
      <c r="F1" s="27"/>
      <c r="G1" s="27"/>
      <c r="I1" s="27" t="s">
        <v>65</v>
      </c>
      <c r="J1" s="27"/>
      <c r="K1" s="27"/>
      <c r="M1" s="27" t="s">
        <v>66</v>
      </c>
      <c r="N1" s="27"/>
      <c r="O1" s="27"/>
      <c r="P1" s="27"/>
      <c r="R1" s="27" t="s">
        <v>67</v>
      </c>
      <c r="S1" s="26"/>
      <c r="U1" s="27" t="s">
        <v>161</v>
      </c>
      <c r="V1" s="26"/>
    </row>
    <row r="2" spans="1:22" ht="28.5" customHeight="1" x14ac:dyDescent="0.25">
      <c r="A2" s="27"/>
      <c r="B2" s="27"/>
      <c r="C2" s="27"/>
      <c r="E2" s="27"/>
      <c r="F2" s="27"/>
      <c r="G2" s="27"/>
      <c r="I2" s="27"/>
      <c r="J2" s="27"/>
      <c r="K2" s="27"/>
      <c r="M2" s="27"/>
      <c r="N2" s="27"/>
      <c r="O2" s="27"/>
      <c r="P2" s="27"/>
      <c r="R2" s="26"/>
      <c r="S2" s="26"/>
      <c r="U2" s="26"/>
      <c r="V2" s="26"/>
    </row>
    <row r="3" spans="1:22" x14ac:dyDescent="0.25">
      <c r="A3" s="29" t="s">
        <v>209</v>
      </c>
      <c r="B3" s="29"/>
      <c r="C3" s="29"/>
      <c r="E3" s="29" t="s">
        <v>209</v>
      </c>
      <c r="F3" s="29"/>
      <c r="G3" s="29"/>
      <c r="I3" s="30" t="s">
        <v>210</v>
      </c>
      <c r="J3" s="30"/>
      <c r="K3" s="30"/>
      <c r="M3" s="28" t="s">
        <v>211</v>
      </c>
      <c r="N3" s="29"/>
      <c r="O3" s="29"/>
      <c r="P3" s="29"/>
      <c r="R3" s="25" t="s">
        <v>212</v>
      </c>
      <c r="S3" s="25"/>
      <c r="U3" s="28" t="s">
        <v>213</v>
      </c>
      <c r="V3" s="28"/>
    </row>
    <row r="4" spans="1:22" ht="15.75" x14ac:dyDescent="0.25">
      <c r="A4" s="2" t="s">
        <v>73</v>
      </c>
      <c r="B4" s="20" t="s" vm="3">
        <v>114</v>
      </c>
      <c r="M4" s="29"/>
      <c r="N4" s="29"/>
      <c r="O4" s="29"/>
      <c r="P4" s="29"/>
      <c r="R4" s="25"/>
      <c r="S4" s="25"/>
      <c r="U4" s="28"/>
      <c r="V4" s="28"/>
    </row>
    <row r="5" spans="1:22" x14ac:dyDescent="0.25">
      <c r="E5" s="2" t="s">
        <v>60</v>
      </c>
      <c r="F5" t="s">
        <v>162</v>
      </c>
      <c r="I5" s="2" t="s">
        <v>60</v>
      </c>
      <c r="J5" t="s">
        <v>163</v>
      </c>
    </row>
    <row r="6" spans="1:22" x14ac:dyDescent="0.25">
      <c r="A6" s="2" t="s">
        <v>60</v>
      </c>
      <c r="B6" s="5" t="s">
        <v>162</v>
      </c>
      <c r="E6" s="3" t="s">
        <v>106</v>
      </c>
      <c r="F6" s="1">
        <v>2722.6</v>
      </c>
      <c r="I6" s="3" t="s">
        <v>55</v>
      </c>
      <c r="J6" s="1"/>
      <c r="U6" s="2" t="s">
        <v>60</v>
      </c>
      <c r="V6" t="s">
        <v>162</v>
      </c>
    </row>
    <row r="7" spans="1:22" x14ac:dyDescent="0.25">
      <c r="A7" s="3" t="s">
        <v>106</v>
      </c>
      <c r="B7" s="5">
        <v>2722.6</v>
      </c>
      <c r="E7" s="3" t="s">
        <v>4</v>
      </c>
      <c r="F7" s="1">
        <v>37888.78</v>
      </c>
      <c r="I7" s="4" t="s">
        <v>199</v>
      </c>
      <c r="J7" s="1">
        <v>5515.75</v>
      </c>
      <c r="M7" s="2" t="s">
        <v>167</v>
      </c>
      <c r="N7" t="s" vm="4">
        <v>62</v>
      </c>
      <c r="R7" s="2" t="s">
        <v>60</v>
      </c>
      <c r="S7" t="s">
        <v>166</v>
      </c>
      <c r="U7" s="3" t="s">
        <v>55</v>
      </c>
      <c r="V7" s="1">
        <v>11508.72</v>
      </c>
    </row>
    <row r="8" spans="1:22" x14ac:dyDescent="0.25">
      <c r="A8" s="3" t="s">
        <v>4</v>
      </c>
      <c r="B8" s="5">
        <v>37888.78</v>
      </c>
      <c r="E8" s="3" t="s">
        <v>12</v>
      </c>
      <c r="F8" s="1">
        <v>6887.8</v>
      </c>
      <c r="I8" s="3" t="s">
        <v>38</v>
      </c>
      <c r="J8" s="1"/>
      <c r="R8" s="3" t="s">
        <v>55</v>
      </c>
      <c r="S8" s="1">
        <v>4234.18</v>
      </c>
      <c r="U8" s="3" t="s">
        <v>38</v>
      </c>
      <c r="V8" s="1">
        <v>13620.23</v>
      </c>
    </row>
    <row r="9" spans="1:22" x14ac:dyDescent="0.25">
      <c r="A9" s="3" t="s">
        <v>12</v>
      </c>
      <c r="B9" s="5">
        <v>6887.8</v>
      </c>
      <c r="E9" s="3" t="s">
        <v>5</v>
      </c>
      <c r="F9" s="1">
        <v>4957.68</v>
      </c>
      <c r="I9" s="4" t="s">
        <v>146</v>
      </c>
      <c r="J9" s="1">
        <v>2353.89</v>
      </c>
      <c r="M9" s="2" t="s">
        <v>60</v>
      </c>
      <c r="N9" t="s">
        <v>163</v>
      </c>
      <c r="O9" t="s">
        <v>165</v>
      </c>
      <c r="P9" t="s">
        <v>166</v>
      </c>
      <c r="R9" s="3" t="s">
        <v>38</v>
      </c>
      <c r="S9" s="1">
        <v>-1110.9000000000001</v>
      </c>
      <c r="U9" s="3" t="s">
        <v>35</v>
      </c>
      <c r="V9" s="1">
        <v>14652.61</v>
      </c>
    </row>
    <row r="10" spans="1:22" x14ac:dyDescent="0.25">
      <c r="A10" s="3" t="s">
        <v>5</v>
      </c>
      <c r="B10" s="5">
        <v>3469.56</v>
      </c>
      <c r="E10" s="3" t="s">
        <v>164</v>
      </c>
      <c r="F10" s="1">
        <v>10087.35</v>
      </c>
      <c r="I10" s="3" t="s">
        <v>35</v>
      </c>
      <c r="J10" s="1"/>
      <c r="M10" s="3" t="s">
        <v>55</v>
      </c>
      <c r="N10" s="1"/>
      <c r="O10" s="1"/>
      <c r="P10" s="1"/>
      <c r="R10" s="3" t="s">
        <v>35</v>
      </c>
      <c r="S10" s="1">
        <v>330.66</v>
      </c>
      <c r="U10" s="3" t="s">
        <v>34</v>
      </c>
      <c r="V10" s="1">
        <v>132523.71</v>
      </c>
    </row>
    <row r="11" spans="1:22" x14ac:dyDescent="0.25">
      <c r="A11" s="3" t="s">
        <v>164</v>
      </c>
      <c r="B11" s="5">
        <v>7579.05</v>
      </c>
      <c r="E11" s="3" t="s">
        <v>24</v>
      </c>
      <c r="F11" s="1">
        <v>2759.13</v>
      </c>
      <c r="I11" s="4" t="s">
        <v>147</v>
      </c>
      <c r="J11" s="1">
        <v>3394.47</v>
      </c>
      <c r="M11" s="4" t="s">
        <v>164</v>
      </c>
      <c r="N11" s="1">
        <v>10227.15</v>
      </c>
      <c r="O11" s="1">
        <v>10087.35</v>
      </c>
      <c r="P11" s="1">
        <v>139.80000000000001</v>
      </c>
      <c r="R11" s="3" t="s">
        <v>34</v>
      </c>
      <c r="S11" s="1">
        <v>152025.70000000001</v>
      </c>
      <c r="U11" s="3" t="s">
        <v>50</v>
      </c>
      <c r="V11" s="1">
        <v>2722.6</v>
      </c>
    </row>
    <row r="12" spans="1:22" x14ac:dyDescent="0.25">
      <c r="A12" s="3" t="s">
        <v>14</v>
      </c>
      <c r="B12" s="5">
        <v>26437.8</v>
      </c>
      <c r="E12" s="3" t="s">
        <v>14</v>
      </c>
      <c r="F12" s="1">
        <v>37896.300000000003</v>
      </c>
      <c r="I12" s="3" t="s">
        <v>34</v>
      </c>
      <c r="J12" s="1"/>
      <c r="M12" s="4" t="s">
        <v>199</v>
      </c>
      <c r="N12" s="1">
        <v>5515.75</v>
      </c>
      <c r="O12" s="1">
        <v>1421.37</v>
      </c>
      <c r="P12" s="1">
        <v>4094.38</v>
      </c>
      <c r="R12" s="3" t="s">
        <v>50</v>
      </c>
      <c r="S12" s="1">
        <v>794.6</v>
      </c>
      <c r="U12" s="3" t="s">
        <v>57</v>
      </c>
      <c r="V12" s="1">
        <v>37888.78</v>
      </c>
    </row>
    <row r="13" spans="1:22" x14ac:dyDescent="0.25">
      <c r="A13" s="3" t="s">
        <v>17</v>
      </c>
      <c r="B13" s="5">
        <v>5779.54</v>
      </c>
      <c r="E13" s="3" t="s">
        <v>17</v>
      </c>
      <c r="F13" s="1">
        <v>5779.54</v>
      </c>
      <c r="I13" s="4" t="s">
        <v>1</v>
      </c>
      <c r="J13" s="1">
        <v>96477.79</v>
      </c>
      <c r="M13" s="3" t="s">
        <v>38</v>
      </c>
      <c r="N13" s="1"/>
      <c r="O13" s="1"/>
      <c r="P13" s="1"/>
      <c r="R13" s="3" t="s">
        <v>57</v>
      </c>
      <c r="S13" s="1">
        <v>1784.59</v>
      </c>
      <c r="U13" s="3" t="s">
        <v>36</v>
      </c>
      <c r="V13" s="1">
        <v>69432.53</v>
      </c>
    </row>
    <row r="14" spans="1:22" x14ac:dyDescent="0.25">
      <c r="A14" s="3" t="s">
        <v>9</v>
      </c>
      <c r="B14" s="5">
        <v>2684.55</v>
      </c>
      <c r="E14" s="3" t="s">
        <v>9</v>
      </c>
      <c r="F14" s="1">
        <v>2684.55</v>
      </c>
      <c r="I14" s="4" t="s">
        <v>23</v>
      </c>
      <c r="J14" s="1">
        <v>10137.23</v>
      </c>
      <c r="M14" s="4" t="s">
        <v>18</v>
      </c>
      <c r="N14" s="1">
        <v>10155.450000000001</v>
      </c>
      <c r="O14" s="1">
        <v>10932.59</v>
      </c>
      <c r="P14" s="1">
        <v>-777.15</v>
      </c>
      <c r="R14" s="3" t="s">
        <v>36</v>
      </c>
      <c r="S14" s="1">
        <v>101820.78</v>
      </c>
      <c r="U14" s="3" t="s">
        <v>41</v>
      </c>
      <c r="V14" s="1">
        <v>6437.41</v>
      </c>
    </row>
    <row r="15" spans="1:22" x14ac:dyDescent="0.25">
      <c r="A15" s="3" t="s">
        <v>16</v>
      </c>
      <c r="B15" s="5">
        <v>11896.98</v>
      </c>
      <c r="E15" s="3" t="s">
        <v>16</v>
      </c>
      <c r="F15" s="1">
        <v>11896.98</v>
      </c>
      <c r="I15" s="4" t="s">
        <v>118</v>
      </c>
      <c r="J15" s="1">
        <v>109503.79</v>
      </c>
      <c r="M15" s="4" t="s">
        <v>146</v>
      </c>
      <c r="N15" s="1">
        <v>2353.89</v>
      </c>
      <c r="O15" s="1">
        <v>2687.64</v>
      </c>
      <c r="P15" s="1">
        <v>-333.75</v>
      </c>
      <c r="R15" s="3" t="s">
        <v>41</v>
      </c>
      <c r="S15" s="1">
        <v>-1549.39</v>
      </c>
      <c r="U15" s="3" t="s">
        <v>45</v>
      </c>
      <c r="V15" s="1">
        <v>1379.39</v>
      </c>
    </row>
    <row r="16" spans="1:22" x14ac:dyDescent="0.25">
      <c r="A16" s="3" t="s">
        <v>6</v>
      </c>
      <c r="B16" s="5">
        <v>12117.18</v>
      </c>
      <c r="E16" s="3" t="s">
        <v>6</v>
      </c>
      <c r="F16" s="1">
        <v>18610.330000000002</v>
      </c>
      <c r="I16" s="4" t="s">
        <v>148</v>
      </c>
      <c r="J16" s="1">
        <v>39536.230000000003</v>
      </c>
      <c r="M16" s="3" t="s">
        <v>35</v>
      </c>
      <c r="N16" s="1"/>
      <c r="O16" s="1"/>
      <c r="P16" s="1"/>
      <c r="R16" s="3" t="s">
        <v>45</v>
      </c>
      <c r="S16" s="1">
        <v>-22.93</v>
      </c>
      <c r="U16" s="3" t="s">
        <v>46</v>
      </c>
      <c r="V16" s="1">
        <v>12491.3</v>
      </c>
    </row>
    <row r="17" spans="1:22" x14ac:dyDescent="0.25">
      <c r="A17" s="3" t="s">
        <v>27</v>
      </c>
      <c r="B17" s="5">
        <v>2868.55</v>
      </c>
      <c r="E17" s="3" t="s">
        <v>27</v>
      </c>
      <c r="F17" s="1">
        <v>2868.55</v>
      </c>
      <c r="I17" s="4" t="s">
        <v>178</v>
      </c>
      <c r="J17" s="1">
        <v>3894.41</v>
      </c>
      <c r="M17" s="4" t="s">
        <v>25</v>
      </c>
      <c r="N17" s="1">
        <v>8895.86</v>
      </c>
      <c r="O17" s="1">
        <v>8223.07</v>
      </c>
      <c r="P17" s="1">
        <v>672.79</v>
      </c>
      <c r="R17" s="3" t="s">
        <v>46</v>
      </c>
      <c r="S17" s="1">
        <v>49.75</v>
      </c>
      <c r="U17" s="3" t="s">
        <v>37</v>
      </c>
      <c r="V17" s="1">
        <v>17822.14</v>
      </c>
    </row>
    <row r="18" spans="1:22" x14ac:dyDescent="0.25">
      <c r="A18" s="3" t="s">
        <v>11</v>
      </c>
      <c r="B18" s="5">
        <v>991.42</v>
      </c>
      <c r="E18" s="3" t="s">
        <v>11</v>
      </c>
      <c r="F18" s="1">
        <v>991.42</v>
      </c>
      <c r="I18" s="4" t="s">
        <v>179</v>
      </c>
      <c r="J18" s="1">
        <v>2747.28</v>
      </c>
      <c r="M18" s="4" t="s">
        <v>26</v>
      </c>
      <c r="N18" s="1">
        <v>2692.94</v>
      </c>
      <c r="O18" s="1">
        <v>2879.69</v>
      </c>
      <c r="P18" s="1">
        <v>-186.74</v>
      </c>
      <c r="R18" s="3" t="s">
        <v>37</v>
      </c>
      <c r="S18" s="1">
        <v>10145.299999999999</v>
      </c>
      <c r="U18" s="3" t="s">
        <v>42</v>
      </c>
      <c r="V18" s="1">
        <v>2286.1</v>
      </c>
    </row>
    <row r="19" spans="1:22" x14ac:dyDescent="0.25">
      <c r="A19" s="3" t="s">
        <v>21</v>
      </c>
      <c r="B19" s="5">
        <v>3031.29</v>
      </c>
      <c r="E19" s="3" t="s">
        <v>21</v>
      </c>
      <c r="F19" s="1">
        <v>3031.29</v>
      </c>
      <c r="I19" s="3" t="s">
        <v>36</v>
      </c>
      <c r="J19" s="1"/>
      <c r="M19" s="4" t="s">
        <v>147</v>
      </c>
      <c r="N19" s="1">
        <v>3394.47</v>
      </c>
      <c r="O19" s="1">
        <v>3549.85</v>
      </c>
      <c r="P19" s="1">
        <v>-155.38999999999999</v>
      </c>
      <c r="R19" s="3" t="s">
        <v>42</v>
      </c>
      <c r="S19" s="1">
        <v>-65.06</v>
      </c>
      <c r="U19" s="3" t="s">
        <v>51</v>
      </c>
      <c r="V19" s="1">
        <v>6625.06</v>
      </c>
    </row>
    <row r="20" spans="1:22" x14ac:dyDescent="0.25">
      <c r="A20" s="3" t="s">
        <v>112</v>
      </c>
      <c r="B20" s="5">
        <v>1379.39</v>
      </c>
      <c r="E20" s="3" t="s">
        <v>112</v>
      </c>
      <c r="F20" s="1">
        <v>1379.39</v>
      </c>
      <c r="I20" s="4" t="s">
        <v>12</v>
      </c>
      <c r="J20" s="1">
        <v>70140.78</v>
      </c>
      <c r="M20" s="3" t="s">
        <v>34</v>
      </c>
      <c r="N20" s="1"/>
      <c r="O20" s="1"/>
      <c r="P20" s="1"/>
      <c r="R20" s="3" t="s">
        <v>51</v>
      </c>
      <c r="S20" s="1">
        <v>1063.8599999999999</v>
      </c>
      <c r="U20" s="3" t="s">
        <v>44</v>
      </c>
      <c r="V20" s="1">
        <v>95627.42</v>
      </c>
    </row>
    <row r="21" spans="1:22" x14ac:dyDescent="0.25">
      <c r="A21" s="3" t="s">
        <v>28</v>
      </c>
      <c r="B21" s="5">
        <v>850.12</v>
      </c>
      <c r="E21" s="3" t="s">
        <v>28</v>
      </c>
      <c r="F21" s="1">
        <v>850.12</v>
      </c>
      <c r="I21" s="4" t="s">
        <v>17</v>
      </c>
      <c r="J21" s="1">
        <v>8634.73</v>
      </c>
      <c r="M21" s="4" t="s">
        <v>2</v>
      </c>
      <c r="N21" s="1">
        <v>28894.39</v>
      </c>
      <c r="O21" s="1">
        <v>27835.119999999999</v>
      </c>
      <c r="P21" s="1">
        <v>1059.26</v>
      </c>
      <c r="R21" s="3" t="s">
        <v>44</v>
      </c>
      <c r="S21" s="1">
        <v>14260.43</v>
      </c>
      <c r="U21" s="3" t="s">
        <v>53</v>
      </c>
      <c r="V21" s="1">
        <v>4957.68</v>
      </c>
    </row>
    <row r="22" spans="1:22" x14ac:dyDescent="0.25">
      <c r="A22" s="3" t="s">
        <v>25</v>
      </c>
      <c r="B22" s="5">
        <v>8223.07</v>
      </c>
      <c r="E22" s="3" t="s">
        <v>25</v>
      </c>
      <c r="F22" s="1">
        <v>8223.07</v>
      </c>
      <c r="I22" s="4" t="s">
        <v>27</v>
      </c>
      <c r="J22" s="1">
        <v>3914.57</v>
      </c>
      <c r="M22" s="4" t="s">
        <v>1</v>
      </c>
      <c r="N22" s="1">
        <v>96477.79</v>
      </c>
      <c r="O22" s="1">
        <v>85161.58</v>
      </c>
      <c r="P22" s="1">
        <v>11316.21</v>
      </c>
      <c r="R22" s="3" t="s">
        <v>53</v>
      </c>
      <c r="S22" s="1">
        <v>2.73</v>
      </c>
      <c r="U22" s="3" t="s">
        <v>56</v>
      </c>
      <c r="V22" s="1">
        <v>2759.13</v>
      </c>
    </row>
    <row r="23" spans="1:22" x14ac:dyDescent="0.25">
      <c r="A23" s="3" t="s">
        <v>93</v>
      </c>
      <c r="B23" s="5">
        <v>594.32000000000005</v>
      </c>
      <c r="E23" s="3" t="s">
        <v>93</v>
      </c>
      <c r="F23" s="1">
        <v>594.32000000000005</v>
      </c>
      <c r="I23" s="4" t="s">
        <v>19</v>
      </c>
      <c r="J23" s="1">
        <v>19522.72</v>
      </c>
      <c r="M23" s="4" t="s">
        <v>23</v>
      </c>
      <c r="N23" s="1">
        <v>10137.23</v>
      </c>
      <c r="O23" s="1">
        <v>5055.87</v>
      </c>
      <c r="P23" s="1">
        <v>5081.3599999999997</v>
      </c>
      <c r="R23" s="3" t="s">
        <v>56</v>
      </c>
      <c r="S23" s="1">
        <v>6520.53</v>
      </c>
      <c r="U23" s="3" t="s">
        <v>61</v>
      </c>
      <c r="V23" s="1">
        <v>432734.81</v>
      </c>
    </row>
    <row r="24" spans="1:22" x14ac:dyDescent="0.25">
      <c r="A24" s="3" t="s">
        <v>7</v>
      </c>
      <c r="B24" s="5">
        <v>1742.37</v>
      </c>
      <c r="E24" s="3" t="s">
        <v>7</v>
      </c>
      <c r="F24" s="1">
        <v>1742.37</v>
      </c>
      <c r="I24" s="4" t="s">
        <v>20</v>
      </c>
      <c r="J24" s="1">
        <v>52452.51</v>
      </c>
      <c r="M24" s="4" t="s">
        <v>118</v>
      </c>
      <c r="N24" s="1">
        <v>109503.79</v>
      </c>
      <c r="O24" s="1">
        <v>14071.9</v>
      </c>
      <c r="P24" s="1">
        <v>95431.89</v>
      </c>
      <c r="R24" s="3" t="s">
        <v>61</v>
      </c>
      <c r="S24" s="1">
        <v>290284.83</v>
      </c>
    </row>
    <row r="25" spans="1:22" x14ac:dyDescent="0.25">
      <c r="A25" s="3" t="s">
        <v>19</v>
      </c>
      <c r="B25" s="5">
        <v>15946.9</v>
      </c>
      <c r="E25" s="3" t="s">
        <v>19</v>
      </c>
      <c r="F25" s="1">
        <v>15946.9</v>
      </c>
      <c r="I25" s="4" t="s">
        <v>120</v>
      </c>
      <c r="J25" s="1">
        <v>6705.21</v>
      </c>
      <c r="M25" s="4" t="s">
        <v>148</v>
      </c>
      <c r="N25" s="1">
        <v>39536.230000000003</v>
      </c>
      <c r="O25" s="1">
        <v>399.25</v>
      </c>
      <c r="P25" s="1">
        <v>39136.980000000003</v>
      </c>
    </row>
    <row r="26" spans="1:22" x14ac:dyDescent="0.25">
      <c r="A26" s="3" t="s">
        <v>2</v>
      </c>
      <c r="B26" s="5">
        <v>27835.119999999999</v>
      </c>
      <c r="E26" s="3" t="s">
        <v>2</v>
      </c>
      <c r="F26" s="1">
        <v>27835.119999999999</v>
      </c>
      <c r="I26" s="4" t="s">
        <v>149</v>
      </c>
      <c r="J26" s="1">
        <v>6288.27</v>
      </c>
      <c r="M26" s="3" t="s">
        <v>50</v>
      </c>
      <c r="N26" s="1"/>
      <c r="O26" s="1"/>
      <c r="P26" s="1"/>
    </row>
    <row r="27" spans="1:22" x14ac:dyDescent="0.25">
      <c r="A27" s="3" t="s">
        <v>10</v>
      </c>
      <c r="B27" s="5">
        <v>4095.67</v>
      </c>
      <c r="E27" s="3" t="s">
        <v>10</v>
      </c>
      <c r="F27" s="1">
        <v>4095.67</v>
      </c>
      <c r="I27" s="4" t="s">
        <v>170</v>
      </c>
      <c r="J27" s="1">
        <v>1649.77</v>
      </c>
      <c r="M27" s="4" t="s">
        <v>106</v>
      </c>
      <c r="N27" s="1">
        <v>3517.21</v>
      </c>
      <c r="O27" s="1">
        <v>2722.6</v>
      </c>
      <c r="P27" s="1">
        <v>794.6</v>
      </c>
    </row>
    <row r="28" spans="1:22" x14ac:dyDescent="0.25">
      <c r="A28" s="3" t="s">
        <v>3</v>
      </c>
      <c r="B28" s="5">
        <v>9389.7900000000009</v>
      </c>
      <c r="E28" s="3" t="s">
        <v>3</v>
      </c>
      <c r="F28" s="1">
        <v>13591.24</v>
      </c>
      <c r="I28" s="4" t="s">
        <v>180</v>
      </c>
      <c r="J28" s="1">
        <v>3594.54</v>
      </c>
      <c r="M28" s="3" t="s">
        <v>57</v>
      </c>
      <c r="N28" s="1"/>
      <c r="O28" s="1"/>
      <c r="P28" s="1"/>
    </row>
    <row r="29" spans="1:22" x14ac:dyDescent="0.25">
      <c r="A29" s="3" t="s">
        <v>1</v>
      </c>
      <c r="B29" s="5">
        <v>85161.57</v>
      </c>
      <c r="E29" s="3" t="s">
        <v>1</v>
      </c>
      <c r="F29" s="1">
        <v>85161.57</v>
      </c>
      <c r="I29" s="3" t="s">
        <v>46</v>
      </c>
      <c r="J29" s="1"/>
      <c r="M29" s="4" t="s">
        <v>4</v>
      </c>
      <c r="N29" s="1">
        <v>39673.360000000001</v>
      </c>
      <c r="O29" s="1">
        <v>37888.769999999997</v>
      </c>
      <c r="P29" s="1">
        <v>1784.59</v>
      </c>
    </row>
    <row r="30" spans="1:22" x14ac:dyDescent="0.25">
      <c r="A30" s="3" t="s">
        <v>18</v>
      </c>
      <c r="B30" s="5">
        <v>10932.59</v>
      </c>
      <c r="E30" s="3" t="s">
        <v>18</v>
      </c>
      <c r="F30" s="1">
        <v>10932.59</v>
      </c>
      <c r="I30" s="4" t="s">
        <v>122</v>
      </c>
      <c r="J30" s="1">
        <v>382.63</v>
      </c>
      <c r="M30" s="3" t="s">
        <v>36</v>
      </c>
      <c r="N30" s="1"/>
      <c r="O30" s="1"/>
      <c r="P30" s="1"/>
    </row>
    <row r="31" spans="1:22" x14ac:dyDescent="0.25">
      <c r="A31" s="3" t="s">
        <v>26</v>
      </c>
      <c r="B31" s="5">
        <v>2879.69</v>
      </c>
      <c r="E31" s="3" t="s">
        <v>26</v>
      </c>
      <c r="F31" s="1">
        <v>2879.69</v>
      </c>
      <c r="I31" s="4" t="s">
        <v>200</v>
      </c>
      <c r="J31" s="1">
        <v>3524.99</v>
      </c>
      <c r="M31" s="4" t="s">
        <v>12</v>
      </c>
      <c r="N31" s="1">
        <v>70140.78</v>
      </c>
      <c r="O31" s="1">
        <v>6887.8</v>
      </c>
      <c r="P31" s="1">
        <v>63252.98</v>
      </c>
    </row>
    <row r="32" spans="1:22" x14ac:dyDescent="0.25">
      <c r="A32" s="3" t="s">
        <v>20</v>
      </c>
      <c r="B32" s="5">
        <v>28666.73</v>
      </c>
      <c r="E32" s="3" t="s">
        <v>20</v>
      </c>
      <c r="F32" s="1">
        <v>28666.73</v>
      </c>
      <c r="I32" s="3" t="s">
        <v>37</v>
      </c>
      <c r="J32" s="1"/>
      <c r="M32" s="4" t="s">
        <v>17</v>
      </c>
      <c r="N32" s="1">
        <v>8634.73</v>
      </c>
      <c r="O32" s="1">
        <v>5779.54</v>
      </c>
      <c r="P32" s="1">
        <v>2855.19</v>
      </c>
    </row>
    <row r="33" spans="1:16" x14ac:dyDescent="0.25">
      <c r="A33" s="3" t="s">
        <v>22</v>
      </c>
      <c r="B33" s="5">
        <v>6437.41</v>
      </c>
      <c r="E33" s="3" t="s">
        <v>22</v>
      </c>
      <c r="F33" s="1">
        <v>6437.41</v>
      </c>
      <c r="I33" s="4" t="s">
        <v>13</v>
      </c>
      <c r="J33" s="1">
        <v>50264.38</v>
      </c>
      <c r="M33" s="4" t="s">
        <v>27</v>
      </c>
      <c r="N33" s="1">
        <v>3914.57</v>
      </c>
      <c r="O33" s="1">
        <v>2868.55</v>
      </c>
      <c r="P33" s="1">
        <v>1046.02</v>
      </c>
    </row>
    <row r="34" spans="1:16" x14ac:dyDescent="0.25">
      <c r="A34" s="3" t="s">
        <v>8</v>
      </c>
      <c r="B34" s="5">
        <v>2825.84</v>
      </c>
      <c r="E34" s="3" t="s">
        <v>8</v>
      </c>
      <c r="F34" s="1">
        <v>2825.84</v>
      </c>
      <c r="I34" s="4" t="s">
        <v>131</v>
      </c>
      <c r="J34" s="1">
        <v>12809.55</v>
      </c>
      <c r="M34" s="4" t="s">
        <v>19</v>
      </c>
      <c r="N34" s="1">
        <v>19522.72</v>
      </c>
      <c r="O34" s="1">
        <v>15946.9</v>
      </c>
      <c r="P34" s="1">
        <v>3575.81</v>
      </c>
    </row>
    <row r="35" spans="1:16" x14ac:dyDescent="0.25">
      <c r="A35" s="3" t="s">
        <v>15</v>
      </c>
      <c r="B35" s="5">
        <v>11421.71</v>
      </c>
      <c r="E35" s="3" t="s">
        <v>15</v>
      </c>
      <c r="F35" s="1">
        <v>16387.060000000001</v>
      </c>
      <c r="I35" s="4" t="s">
        <v>150</v>
      </c>
      <c r="J35" s="1">
        <v>21790.880000000001</v>
      </c>
      <c r="M35" s="4" t="s">
        <v>20</v>
      </c>
      <c r="N35" s="1">
        <v>52452.51</v>
      </c>
      <c r="O35" s="1">
        <v>28666.73</v>
      </c>
      <c r="P35" s="1">
        <v>23785.78</v>
      </c>
    </row>
    <row r="36" spans="1:16" x14ac:dyDescent="0.25">
      <c r="A36" s="3" t="s">
        <v>23</v>
      </c>
      <c r="B36" s="5">
        <v>5055.87</v>
      </c>
      <c r="E36" s="3" t="s">
        <v>23</v>
      </c>
      <c r="F36" s="1">
        <v>5055.87</v>
      </c>
      <c r="I36" s="4" t="s">
        <v>181</v>
      </c>
      <c r="J36" s="1">
        <v>7925.17</v>
      </c>
      <c r="M36" s="4" t="s">
        <v>120</v>
      </c>
      <c r="N36" s="1">
        <v>6705.21</v>
      </c>
      <c r="O36" s="1">
        <v>3843.09</v>
      </c>
      <c r="P36" s="1">
        <v>2862.12</v>
      </c>
    </row>
    <row r="37" spans="1:16" x14ac:dyDescent="0.25">
      <c r="A37" s="3" t="s">
        <v>121</v>
      </c>
      <c r="B37" s="5">
        <v>1435.98</v>
      </c>
      <c r="E37" s="3" t="s">
        <v>121</v>
      </c>
      <c r="F37" s="1">
        <v>1435.98</v>
      </c>
      <c r="I37" s="3" t="s">
        <v>42</v>
      </c>
      <c r="J37" s="1"/>
      <c r="M37" s="4" t="s">
        <v>149</v>
      </c>
      <c r="N37" s="1">
        <v>6288.27</v>
      </c>
      <c r="O37" s="1">
        <v>1564.76</v>
      </c>
      <c r="P37" s="1">
        <v>4723.5</v>
      </c>
    </row>
    <row r="38" spans="1:16" x14ac:dyDescent="0.25">
      <c r="A38" s="3" t="s">
        <v>120</v>
      </c>
      <c r="B38" s="5">
        <v>3843.09</v>
      </c>
      <c r="E38" s="3" t="s">
        <v>120</v>
      </c>
      <c r="F38" s="1">
        <v>3843.09</v>
      </c>
      <c r="I38" s="4" t="s">
        <v>121</v>
      </c>
      <c r="J38" s="1">
        <v>1377.24</v>
      </c>
      <c r="M38" s="4" t="s">
        <v>180</v>
      </c>
      <c r="N38" s="1">
        <v>3594.54</v>
      </c>
      <c r="O38" s="1">
        <v>3875.17</v>
      </c>
      <c r="P38" s="1">
        <v>-280.62</v>
      </c>
    </row>
    <row r="39" spans="1:16" x14ac:dyDescent="0.25">
      <c r="A39" s="3" t="s">
        <v>119</v>
      </c>
      <c r="B39" s="5">
        <v>860.26</v>
      </c>
      <c r="E39" s="3" t="s">
        <v>119</v>
      </c>
      <c r="F39" s="1">
        <v>860.26</v>
      </c>
      <c r="I39" s="3" t="s">
        <v>51</v>
      </c>
      <c r="J39" s="1"/>
      <c r="M39" s="3" t="s">
        <v>41</v>
      </c>
      <c r="N39" s="1"/>
      <c r="O39" s="1"/>
      <c r="P39" s="1"/>
    </row>
    <row r="40" spans="1:16" x14ac:dyDescent="0.25">
      <c r="A40" s="3" t="s">
        <v>118</v>
      </c>
      <c r="B40" s="5">
        <v>14071.9</v>
      </c>
      <c r="E40" s="3" t="s">
        <v>132</v>
      </c>
      <c r="F40" s="1">
        <v>3819.5</v>
      </c>
      <c r="I40" s="4" t="s">
        <v>119</v>
      </c>
      <c r="J40" s="1">
        <v>876.69</v>
      </c>
      <c r="M40" s="4" t="s">
        <v>22</v>
      </c>
      <c r="N40" s="1">
        <v>4888.0200000000004</v>
      </c>
      <c r="O40" s="1">
        <v>6437.41</v>
      </c>
      <c r="P40" s="1">
        <v>-1549.39</v>
      </c>
    </row>
    <row r="41" spans="1:16" x14ac:dyDescent="0.25">
      <c r="A41" s="3" t="s">
        <v>146</v>
      </c>
      <c r="B41" s="5">
        <v>2687.64</v>
      </c>
      <c r="E41" s="3" t="s">
        <v>118</v>
      </c>
      <c r="F41" s="1">
        <v>14071.9</v>
      </c>
      <c r="I41" s="4" t="s">
        <v>182</v>
      </c>
      <c r="J41" s="1">
        <v>2050.66</v>
      </c>
      <c r="M41" s="3" t="s">
        <v>45</v>
      </c>
      <c r="N41" s="1"/>
      <c r="O41" s="1"/>
      <c r="P41" s="1"/>
    </row>
    <row r="42" spans="1:16" x14ac:dyDescent="0.25">
      <c r="A42" s="3" t="s">
        <v>147</v>
      </c>
      <c r="B42" s="5">
        <v>3549.85</v>
      </c>
      <c r="E42" s="3" t="s">
        <v>146</v>
      </c>
      <c r="F42" s="1">
        <v>2687.64</v>
      </c>
      <c r="I42" s="3" t="s">
        <v>44</v>
      </c>
      <c r="J42" s="1"/>
      <c r="M42" s="4" t="s">
        <v>112</v>
      </c>
      <c r="N42" s="1">
        <v>1356.46</v>
      </c>
      <c r="O42" s="1">
        <v>1379.39</v>
      </c>
      <c r="P42" s="1">
        <v>-22.93</v>
      </c>
    </row>
    <row r="43" spans="1:16" x14ac:dyDescent="0.25">
      <c r="A43" s="3" t="s">
        <v>149</v>
      </c>
      <c r="B43" s="5">
        <v>1564.76</v>
      </c>
      <c r="E43" s="3" t="s">
        <v>147</v>
      </c>
      <c r="F43" s="1">
        <v>3549.85</v>
      </c>
      <c r="I43" s="4" t="s">
        <v>15</v>
      </c>
      <c r="J43" s="1">
        <v>16059.09</v>
      </c>
      <c r="M43" s="3" t="s">
        <v>46</v>
      </c>
      <c r="N43" s="1"/>
      <c r="O43" s="1"/>
      <c r="P43" s="1"/>
    </row>
    <row r="44" spans="1:16" x14ac:dyDescent="0.25">
      <c r="A44" s="3" t="s">
        <v>148</v>
      </c>
      <c r="B44" s="5">
        <v>399.25</v>
      </c>
      <c r="E44" s="3" t="s">
        <v>149</v>
      </c>
      <c r="F44" s="1">
        <v>1564.76</v>
      </c>
      <c r="I44" s="4" t="s">
        <v>132</v>
      </c>
      <c r="J44" s="1">
        <v>12927.5</v>
      </c>
      <c r="M44" s="4" t="s">
        <v>16</v>
      </c>
      <c r="N44" s="1">
        <v>11865.13</v>
      </c>
      <c r="O44" s="1">
        <v>11896.98</v>
      </c>
      <c r="P44" s="1">
        <v>-31.86</v>
      </c>
    </row>
    <row r="45" spans="1:16" x14ac:dyDescent="0.25">
      <c r="A45" s="3" t="s">
        <v>180</v>
      </c>
      <c r="B45" s="5">
        <v>3875.16</v>
      </c>
      <c r="E45" s="3" t="s">
        <v>151</v>
      </c>
      <c r="F45" s="1">
        <v>1527.8</v>
      </c>
      <c r="I45" s="4" t="s">
        <v>151</v>
      </c>
      <c r="J45" s="1">
        <v>5694.89</v>
      </c>
      <c r="M45" s="4" t="s">
        <v>93</v>
      </c>
      <c r="N45" s="1">
        <v>675.94</v>
      </c>
      <c r="O45" s="1">
        <v>594.32000000000005</v>
      </c>
      <c r="P45" s="1">
        <v>81.61</v>
      </c>
    </row>
    <row r="46" spans="1:16" x14ac:dyDescent="0.25">
      <c r="A46" s="3" t="s">
        <v>61</v>
      </c>
      <c r="B46" s="5">
        <v>380081.15</v>
      </c>
      <c r="E46" s="3" t="s">
        <v>148</v>
      </c>
      <c r="F46" s="1">
        <v>399.25</v>
      </c>
      <c r="I46" s="4" t="s">
        <v>183</v>
      </c>
      <c r="J46" s="1">
        <v>1927.94</v>
      </c>
      <c r="M46" s="3" t="s">
        <v>37</v>
      </c>
      <c r="N46" s="1"/>
      <c r="O46" s="1"/>
      <c r="P46" s="1"/>
    </row>
    <row r="47" spans="1:16" x14ac:dyDescent="0.25">
      <c r="E47" s="3" t="s">
        <v>199</v>
      </c>
      <c r="F47" s="1">
        <v>1421.37</v>
      </c>
      <c r="I47" s="4" t="s">
        <v>184</v>
      </c>
      <c r="J47" s="1">
        <v>2959.23</v>
      </c>
      <c r="M47" s="4" t="s">
        <v>9</v>
      </c>
      <c r="N47" s="1">
        <v>2508.3000000000002</v>
      </c>
      <c r="O47" s="1">
        <v>2684.55</v>
      </c>
      <c r="P47" s="1">
        <v>-176.25</v>
      </c>
    </row>
    <row r="48" spans="1:16" x14ac:dyDescent="0.25">
      <c r="E48" s="3" t="s">
        <v>180</v>
      </c>
      <c r="F48" s="1">
        <v>3875.16</v>
      </c>
      <c r="I48" s="3" t="s">
        <v>61</v>
      </c>
      <c r="J48" s="1">
        <v>587034.78</v>
      </c>
      <c r="M48" s="4" t="s">
        <v>11</v>
      </c>
      <c r="N48" s="1">
        <v>980.58</v>
      </c>
      <c r="O48" s="1">
        <v>991.41</v>
      </c>
      <c r="P48" s="1">
        <v>-10.84</v>
      </c>
    </row>
    <row r="49" spans="5:16" x14ac:dyDescent="0.25">
      <c r="E49" s="3" t="s">
        <v>181</v>
      </c>
      <c r="F49" s="1">
        <v>2495.5</v>
      </c>
      <c r="M49" s="4" t="s">
        <v>10</v>
      </c>
      <c r="N49" s="1">
        <v>8998.3799999999992</v>
      </c>
      <c r="O49" s="1">
        <v>4095.67</v>
      </c>
      <c r="P49" s="1">
        <v>4902.71</v>
      </c>
    </row>
    <row r="50" spans="5:16" x14ac:dyDescent="0.25">
      <c r="E50" s="3" t="s">
        <v>182</v>
      </c>
      <c r="F50" s="1">
        <v>1196.5899999999999</v>
      </c>
      <c r="M50" s="4" t="s">
        <v>181</v>
      </c>
      <c r="N50" s="1">
        <v>7925.17</v>
      </c>
      <c r="O50" s="1">
        <v>2495.5</v>
      </c>
      <c r="P50" s="1">
        <v>5429.68</v>
      </c>
    </row>
    <row r="51" spans="5:16" x14ac:dyDescent="0.25">
      <c r="E51" s="3" t="s">
        <v>184</v>
      </c>
      <c r="F51" s="1">
        <v>763.9</v>
      </c>
      <c r="M51" s="3" t="s">
        <v>42</v>
      </c>
      <c r="N51" s="1"/>
      <c r="O51" s="1"/>
      <c r="P51" s="1"/>
    </row>
    <row r="52" spans="5:16" x14ac:dyDescent="0.25">
      <c r="E52" s="3" t="s">
        <v>221</v>
      </c>
      <c r="F52" s="1">
        <v>7555</v>
      </c>
      <c r="M52" s="4" t="s">
        <v>28</v>
      </c>
      <c r="N52" s="1">
        <v>844.49</v>
      </c>
      <c r="O52" s="1">
        <v>850.12</v>
      </c>
      <c r="P52" s="1">
        <v>-5.63</v>
      </c>
    </row>
    <row r="53" spans="5:16" x14ac:dyDescent="0.25">
      <c r="E53" s="3" t="s">
        <v>61</v>
      </c>
      <c r="F53" s="1">
        <v>432734.81</v>
      </c>
      <c r="M53" s="4" t="s">
        <v>121</v>
      </c>
      <c r="N53" s="1">
        <v>1376.55</v>
      </c>
      <c r="O53" s="1">
        <v>1435.98</v>
      </c>
      <c r="P53" s="1">
        <v>-59.43</v>
      </c>
    </row>
    <row r="54" spans="5:16" x14ac:dyDescent="0.25">
      <c r="M54" s="3" t="s">
        <v>51</v>
      </c>
      <c r="N54" s="1"/>
      <c r="O54" s="1"/>
      <c r="P54" s="1"/>
    </row>
    <row r="55" spans="5:16" x14ac:dyDescent="0.25">
      <c r="M55" s="4" t="s">
        <v>7</v>
      </c>
      <c r="N55" s="1">
        <v>1869.16</v>
      </c>
      <c r="O55" s="1">
        <v>1742.37</v>
      </c>
      <c r="P55" s="1">
        <v>126.79</v>
      </c>
    </row>
    <row r="56" spans="5:16" x14ac:dyDescent="0.25">
      <c r="M56" s="4" t="s">
        <v>8</v>
      </c>
      <c r="N56" s="1">
        <v>2892.41</v>
      </c>
      <c r="O56" s="1">
        <v>2825.84</v>
      </c>
      <c r="P56" s="1">
        <v>66.569999999999993</v>
      </c>
    </row>
    <row r="57" spans="5:16" x14ac:dyDescent="0.25">
      <c r="M57" s="4" t="s">
        <v>119</v>
      </c>
      <c r="N57" s="1">
        <v>876.69</v>
      </c>
      <c r="O57" s="1">
        <v>860.26</v>
      </c>
      <c r="P57" s="1">
        <v>16.43</v>
      </c>
    </row>
    <row r="58" spans="5:16" x14ac:dyDescent="0.25">
      <c r="M58" s="4" t="s">
        <v>182</v>
      </c>
      <c r="N58" s="1">
        <v>2050.66</v>
      </c>
      <c r="O58" s="1">
        <v>1196.5899999999999</v>
      </c>
      <c r="P58" s="1">
        <v>854.07</v>
      </c>
    </row>
    <row r="59" spans="5:16" x14ac:dyDescent="0.25">
      <c r="M59" s="3" t="s">
        <v>44</v>
      </c>
      <c r="N59" s="1"/>
      <c r="O59" s="1"/>
      <c r="P59" s="1"/>
    </row>
    <row r="60" spans="5:16" x14ac:dyDescent="0.25">
      <c r="M60" s="4" t="s">
        <v>14</v>
      </c>
      <c r="N60" s="1">
        <v>38197.14</v>
      </c>
      <c r="O60" s="1">
        <v>37896.300000000003</v>
      </c>
      <c r="P60" s="1">
        <v>300.83999999999997</v>
      </c>
    </row>
    <row r="61" spans="5:16" x14ac:dyDescent="0.25">
      <c r="M61" s="4" t="s">
        <v>6</v>
      </c>
      <c r="N61" s="1">
        <v>18407.849999999999</v>
      </c>
      <c r="O61" s="1">
        <v>18610.330000000002</v>
      </c>
      <c r="P61" s="1">
        <v>-202.48</v>
      </c>
    </row>
    <row r="62" spans="5:16" x14ac:dyDescent="0.25">
      <c r="M62" s="4" t="s">
        <v>21</v>
      </c>
      <c r="N62" s="1">
        <v>2998.31</v>
      </c>
      <c r="O62" s="1">
        <v>3031.29</v>
      </c>
      <c r="P62" s="1">
        <v>-32.99</v>
      </c>
    </row>
    <row r="63" spans="5:16" x14ac:dyDescent="0.25">
      <c r="M63" s="4" t="s">
        <v>3</v>
      </c>
      <c r="N63" s="1">
        <v>13334.56</v>
      </c>
      <c r="O63" s="1">
        <v>13591.24</v>
      </c>
      <c r="P63" s="1">
        <v>-256.68</v>
      </c>
    </row>
    <row r="64" spans="5:16" x14ac:dyDescent="0.25">
      <c r="M64" s="4" t="s">
        <v>15</v>
      </c>
      <c r="N64" s="1">
        <v>16059.09</v>
      </c>
      <c r="O64" s="1">
        <v>16387.060000000001</v>
      </c>
      <c r="P64" s="1">
        <v>-327.97</v>
      </c>
    </row>
    <row r="65" spans="13:16" x14ac:dyDescent="0.25">
      <c r="M65" s="4" t="s">
        <v>132</v>
      </c>
      <c r="N65" s="1">
        <v>12585.33</v>
      </c>
      <c r="O65" s="1">
        <v>3819.5</v>
      </c>
      <c r="P65" s="1">
        <v>8765.83</v>
      </c>
    </row>
    <row r="66" spans="13:16" x14ac:dyDescent="0.25">
      <c r="M66" s="4" t="s">
        <v>151</v>
      </c>
      <c r="N66" s="1">
        <v>5346.35</v>
      </c>
      <c r="O66" s="1">
        <v>1527.8</v>
      </c>
      <c r="P66" s="1">
        <v>3818.55</v>
      </c>
    </row>
    <row r="67" spans="13:16" x14ac:dyDescent="0.25">
      <c r="M67" s="4" t="s">
        <v>184</v>
      </c>
      <c r="N67" s="1">
        <v>2959.23</v>
      </c>
      <c r="O67" s="1">
        <v>763.9</v>
      </c>
      <c r="P67" s="1">
        <v>2195.33</v>
      </c>
    </row>
    <row r="68" spans="13:16" x14ac:dyDescent="0.25">
      <c r="M68" s="3" t="s">
        <v>53</v>
      </c>
      <c r="N68" s="1"/>
      <c r="O68" s="1"/>
      <c r="P68" s="1"/>
    </row>
    <row r="69" spans="13:16" x14ac:dyDescent="0.25">
      <c r="M69" s="4" t="s">
        <v>5</v>
      </c>
      <c r="N69" s="1">
        <v>4960.41</v>
      </c>
      <c r="O69" s="1">
        <v>4957.6899999999996</v>
      </c>
      <c r="P69" s="1">
        <v>2.73</v>
      </c>
    </row>
    <row r="70" spans="13:16" x14ac:dyDescent="0.25">
      <c r="M70" s="3" t="s">
        <v>56</v>
      </c>
      <c r="N70" s="1"/>
      <c r="O70" s="1"/>
      <c r="P70" s="1"/>
    </row>
    <row r="71" spans="13:16" x14ac:dyDescent="0.25">
      <c r="M71" s="4" t="s">
        <v>24</v>
      </c>
      <c r="N71" s="1">
        <v>9279.66</v>
      </c>
      <c r="O71" s="1">
        <v>2759.13</v>
      </c>
      <c r="P71" s="1">
        <v>6520.53</v>
      </c>
    </row>
    <row r="72" spans="13:16" x14ac:dyDescent="0.25">
      <c r="M72" s="3" t="s">
        <v>61</v>
      </c>
      <c r="N72" s="1">
        <v>715464.71</v>
      </c>
      <c r="O72" s="1">
        <v>425179.82</v>
      </c>
      <c r="P72" s="1">
        <v>290284.83</v>
      </c>
    </row>
  </sheetData>
  <mergeCells count="12">
    <mergeCell ref="U1:V2"/>
    <mergeCell ref="A1:C2"/>
    <mergeCell ref="E1:G2"/>
    <mergeCell ref="I1:K2"/>
    <mergeCell ref="M1:P2"/>
    <mergeCell ref="R1:S2"/>
    <mergeCell ref="R3:S4"/>
    <mergeCell ref="U3:V4"/>
    <mergeCell ref="A3:C3"/>
    <mergeCell ref="E3:G3"/>
    <mergeCell ref="I3:K3"/>
    <mergeCell ref="M3:P4"/>
  </mergeCells>
  <pageMargins left="0.7" right="0.7" top="0.75" bottom="0.75" header="0.3" footer="0.3"/>
  <pageSetup paperSize="9" orientation="portrait" verticalDpi="0" r:id="rId7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DEFB6-C6A0-47FA-9200-5BEF4B2E24CC}">
  <sheetPr codeName="Sheet1"/>
  <dimension ref="A1:N10"/>
  <sheetViews>
    <sheetView showGridLines="0" workbookViewId="0">
      <selection activeCell="N17" sqref="N17"/>
    </sheetView>
  </sheetViews>
  <sheetFormatPr defaultRowHeight="15" x14ac:dyDescent="0.25"/>
  <cols>
    <col min="1" max="1" width="18.140625" bestFit="1" customWidth="1"/>
    <col min="2" max="2" width="11.28515625" style="5" bestFit="1" customWidth="1"/>
    <col min="4" max="4" width="13.140625" bestFit="1" customWidth="1"/>
    <col min="5" max="5" width="12.85546875" style="5" bestFit="1" customWidth="1"/>
    <col min="7" max="7" width="16.140625" bestFit="1" customWidth="1"/>
    <col min="8" max="8" width="12.85546875" style="5" bestFit="1" customWidth="1"/>
    <col min="10" max="10" width="13.140625" bestFit="1" customWidth="1"/>
    <col min="11" max="11" width="12.85546875" style="5" bestFit="1" customWidth="1"/>
    <col min="13" max="13" width="15.85546875" bestFit="1" customWidth="1"/>
    <col min="14" max="14" width="12.85546875" style="5" bestFit="1" customWidth="1"/>
  </cols>
  <sheetData>
    <row r="1" spans="1:14" x14ac:dyDescent="0.25">
      <c r="A1" s="32" t="s">
        <v>159</v>
      </c>
      <c r="B1" s="32"/>
      <c r="D1" s="31" t="s">
        <v>201</v>
      </c>
      <c r="E1" s="31"/>
      <c r="G1" s="31" t="s">
        <v>202</v>
      </c>
      <c r="H1" s="31"/>
      <c r="K1"/>
      <c r="N1"/>
    </row>
    <row r="2" spans="1:14" x14ac:dyDescent="0.25">
      <c r="A2" s="32"/>
      <c r="B2" s="32"/>
      <c r="D2" s="31"/>
      <c r="E2" s="31"/>
      <c r="G2" s="31"/>
      <c r="H2" s="31"/>
      <c r="K2"/>
      <c r="N2"/>
    </row>
    <row r="3" spans="1:14" x14ac:dyDescent="0.25">
      <c r="A3" s="2" t="s">
        <v>82</v>
      </c>
      <c r="B3" s="5" t="s">
        <v>84</v>
      </c>
      <c r="D3" s="2" t="s">
        <v>60</v>
      </c>
      <c r="E3" s="5" t="s">
        <v>155</v>
      </c>
      <c r="G3" s="2" t="s">
        <v>60</v>
      </c>
      <c r="H3" s="5" t="s">
        <v>155</v>
      </c>
      <c r="K3"/>
      <c r="N3"/>
    </row>
    <row r="4" spans="1:14" x14ac:dyDescent="0.25">
      <c r="A4" t="s">
        <v>80</v>
      </c>
      <c r="B4" s="5">
        <v>279914.96000000031</v>
      </c>
      <c r="D4" s="3" t="s">
        <v>152</v>
      </c>
      <c r="E4" s="5">
        <v>62432.28</v>
      </c>
      <c r="G4" s="3" t="s">
        <v>156</v>
      </c>
      <c r="H4" s="5">
        <v>12956.869999999997</v>
      </c>
      <c r="K4"/>
      <c r="N4"/>
    </row>
    <row r="5" spans="1:14" x14ac:dyDescent="0.25">
      <c r="A5" t="s">
        <v>81</v>
      </c>
      <c r="B5" s="5">
        <v>225817.58</v>
      </c>
      <c r="D5" s="3" t="s">
        <v>153</v>
      </c>
      <c r="E5" s="5">
        <v>458.48</v>
      </c>
      <c r="G5" s="3" t="s">
        <v>157</v>
      </c>
      <c r="H5" s="5">
        <v>34669.280000000021</v>
      </c>
      <c r="K5"/>
      <c r="N5"/>
    </row>
    <row r="6" spans="1:14" x14ac:dyDescent="0.25">
      <c r="A6" t="s">
        <v>61</v>
      </c>
      <c r="B6" s="5">
        <v>505732.54000000027</v>
      </c>
      <c r="D6" s="3" t="s">
        <v>154</v>
      </c>
      <c r="E6" s="5">
        <v>62729.84</v>
      </c>
      <c r="G6" s="3" t="s">
        <v>158</v>
      </c>
      <c r="H6" s="5">
        <v>28666.66</v>
      </c>
      <c r="K6"/>
      <c r="N6"/>
    </row>
    <row r="7" spans="1:14" x14ac:dyDescent="0.25">
      <c r="D7" s="3" t="s">
        <v>61</v>
      </c>
      <c r="E7" s="5">
        <v>125620.6</v>
      </c>
      <c r="G7" s="3" t="s">
        <v>61</v>
      </c>
      <c r="H7" s="5">
        <v>76292.810000000027</v>
      </c>
      <c r="K7"/>
    </row>
    <row r="8" spans="1:14" x14ac:dyDescent="0.25">
      <c r="K8"/>
    </row>
    <row r="9" spans="1:14" x14ac:dyDescent="0.25">
      <c r="K9"/>
    </row>
    <row r="10" spans="1:14" x14ac:dyDescent="0.25">
      <c r="K10"/>
    </row>
  </sheetData>
  <mergeCells count="3">
    <mergeCell ref="D1:E2"/>
    <mergeCell ref="G1:H2"/>
    <mergeCell ref="A1:B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0174DD6F-8ADC-496C-8E8A-D99BCEA1690F}">
  <ds:schemaRefs/>
</ds:datastoreItem>
</file>

<file path=customXml/itemProps2.xml><?xml version="1.0" encoding="utf-8"?>
<ds:datastoreItem xmlns:ds="http://schemas.openxmlformats.org/officeDocument/2006/customXml" ds:itemID="{3AE802CE-35ED-4F19-AD6F-E78EB44D95CE}">
  <ds:schemaRefs/>
</ds:datastoreItem>
</file>

<file path=customXml/itemProps3.xml><?xml version="1.0" encoding="utf-8"?>
<ds:datastoreItem xmlns:ds="http://schemas.openxmlformats.org/officeDocument/2006/customXml" ds:itemID="{DDABB575-3927-42DE-B7A7-29206D84956F}">
  <ds:schemaRefs/>
</ds:datastoreItem>
</file>

<file path=customXml/itemProps4.xml><?xml version="1.0" encoding="utf-8"?>
<ds:datastoreItem xmlns:ds="http://schemas.openxmlformats.org/officeDocument/2006/customXml" ds:itemID="{EC447B35-AD68-45A4-A384-CDBD2D9F43F7}">
  <ds:schemaRefs/>
</ds:datastoreItem>
</file>

<file path=customXml/itemProps5.xml><?xml version="1.0" encoding="utf-8"?>
<ds:datastoreItem xmlns:ds="http://schemas.openxmlformats.org/officeDocument/2006/customXml" ds:itemID="{5AD7E720-6D3E-408C-B3B4-6A9E36690DBC}">
  <ds:schemaRefs/>
</ds:datastoreItem>
</file>

<file path=customXml/itemProps6.xml><?xml version="1.0" encoding="utf-8"?>
<ds:datastoreItem xmlns:ds="http://schemas.openxmlformats.org/officeDocument/2006/customXml" ds:itemID="{ABD3D19E-117C-4AFF-8937-AF76DEF06355}">
  <ds:schemaRefs/>
</ds:datastoreItem>
</file>

<file path=customXml/itemProps7.xml><?xml version="1.0" encoding="utf-8"?>
<ds:datastoreItem xmlns:ds="http://schemas.openxmlformats.org/officeDocument/2006/customXml" ds:itemID="{1CF74B85-1FB7-4573-B187-D8C837B28436}">
  <ds:schemaRefs/>
</ds:datastoreItem>
</file>

<file path=customXml/itemProps8.xml><?xml version="1.0" encoding="utf-8"?>
<ds:datastoreItem xmlns:ds="http://schemas.openxmlformats.org/officeDocument/2006/customXml" ds:itemID="{B2FA1BA6-A909-4127-AD7A-3438105EC924}">
  <ds:schemaRefs/>
</ds:datastoreItem>
</file>

<file path=customXml/itemProps9.xml><?xml version="1.0" encoding="utf-8"?>
<ds:datastoreItem xmlns:ds="http://schemas.openxmlformats.org/officeDocument/2006/customXml" ds:itemID="{B314A0F5-5094-4F5C-AB31-5B75E819CEEE}">
  <ds:schemaRefs/>
</ds:datastoreItem>
</file>

<file path=customXml/itemProps10.xml><?xml version="1.0" encoding="utf-8"?>
<ds:datastoreItem xmlns:ds="http://schemas.openxmlformats.org/officeDocument/2006/customXml" ds:itemID="{DFEB6609-595A-4DD7-92A3-04AB9295719A}">
  <ds:schemaRefs/>
</ds:datastoreItem>
</file>

<file path=customXml/itemProps11.xml><?xml version="1.0" encoding="utf-8"?>
<ds:datastoreItem xmlns:ds="http://schemas.openxmlformats.org/officeDocument/2006/customXml" ds:itemID="{73279E5D-ED54-4484-B14F-65F5FA25A582}">
  <ds:schemaRefs/>
</ds:datastoreItem>
</file>

<file path=customXml/itemProps12.xml><?xml version="1.0" encoding="utf-8"?>
<ds:datastoreItem xmlns:ds="http://schemas.openxmlformats.org/officeDocument/2006/customXml" ds:itemID="{C38F7A33-4084-46F8-8007-D79B2B08336B}">
  <ds:schemaRefs/>
</ds:datastoreItem>
</file>

<file path=customXml/itemProps13.xml><?xml version="1.0" encoding="utf-8"?>
<ds:datastoreItem xmlns:ds="http://schemas.openxmlformats.org/officeDocument/2006/customXml" ds:itemID="{698DEF0B-3684-449E-87D1-AEC34B032A26}">
  <ds:schemaRefs/>
</ds:datastoreItem>
</file>

<file path=customXml/itemProps14.xml><?xml version="1.0" encoding="utf-8"?>
<ds:datastoreItem xmlns:ds="http://schemas.openxmlformats.org/officeDocument/2006/customXml" ds:itemID="{31FA5929-F92A-4FF1-838F-9945A0A567FB}">
  <ds:schemaRefs/>
</ds:datastoreItem>
</file>

<file path=customXml/itemProps15.xml><?xml version="1.0" encoding="utf-8"?>
<ds:datastoreItem xmlns:ds="http://schemas.openxmlformats.org/officeDocument/2006/customXml" ds:itemID="{C3A6158A-FB8C-4534-9DED-0D95659CFCDF}">
  <ds:schemaRefs/>
</ds:datastoreItem>
</file>

<file path=customXml/itemProps16.xml><?xml version="1.0" encoding="utf-8"?>
<ds:datastoreItem xmlns:ds="http://schemas.openxmlformats.org/officeDocument/2006/customXml" ds:itemID="{55B1924E-DE37-4460-9C11-626D1E99A3A9}">
  <ds:schemaRefs/>
</ds:datastoreItem>
</file>

<file path=customXml/itemProps17.xml><?xml version="1.0" encoding="utf-8"?>
<ds:datastoreItem xmlns:ds="http://schemas.openxmlformats.org/officeDocument/2006/customXml" ds:itemID="{AF581C9E-6DE3-460C-9F70-5EDD5CFDAC9B}">
  <ds:schemaRefs/>
</ds:datastoreItem>
</file>

<file path=customXml/itemProps18.xml><?xml version="1.0" encoding="utf-8"?>
<ds:datastoreItem xmlns:ds="http://schemas.openxmlformats.org/officeDocument/2006/customXml" ds:itemID="{49012496-4FCF-4AE6-99D1-94BF9E0C7C68}">
  <ds:schemaRefs/>
</ds:datastoreItem>
</file>

<file path=customXml/itemProps19.xml><?xml version="1.0" encoding="utf-8"?>
<ds:datastoreItem xmlns:ds="http://schemas.openxmlformats.org/officeDocument/2006/customXml" ds:itemID="{31AA328E-6215-4AAD-9339-D0C29EC86FAE}">
  <ds:schemaRefs/>
</ds:datastoreItem>
</file>

<file path=customXml/itemProps20.xml><?xml version="1.0" encoding="utf-8"?>
<ds:datastoreItem xmlns:ds="http://schemas.openxmlformats.org/officeDocument/2006/customXml" ds:itemID="{F01B107A-FA95-4689-933E-7D2AD44BF2B8}">
  <ds:schemaRefs/>
</ds:datastoreItem>
</file>

<file path=customXml/itemProps21.xml><?xml version="1.0" encoding="utf-8"?>
<ds:datastoreItem xmlns:ds="http://schemas.openxmlformats.org/officeDocument/2006/customXml" ds:itemID="{244F81EB-E3BC-4EE8-ABC6-3F7FCF789D6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Map </vt:lpstr>
      <vt:lpstr>Main</vt:lpstr>
      <vt:lpstr>Dashboard</vt:lpstr>
      <vt:lpstr>Dashboard GBP</vt:lpstr>
      <vt:lpstr>Value of Stock</vt:lpstr>
      <vt:lpstr>check</vt:lpstr>
      <vt:lpstr>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Amberta Support8</dc:creator>
  <cp:lastModifiedBy>Amberta Support10</cp:lastModifiedBy>
  <dcterms:created xsi:type="dcterms:W3CDTF">2022-01-31T12:12:54Z</dcterms:created>
  <dcterms:modified xsi:type="dcterms:W3CDTF">2022-03-28T13:16:43Z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cfb4403a-91d4-414c-ae73-2e99910c8078</vt:lpwstr>
  </property>
</Properties>
</file>