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CURSOS\EXCEL\"/>
    </mc:Choice>
  </mc:AlternateContent>
  <xr:revisionPtr revIDLastSave="0" documentId="13_ncr:1_{EC343516-974E-4615-87AE-EB787D9FD87D}" xr6:coauthVersionLast="47" xr6:coauthVersionMax="47" xr10:uidLastSave="{00000000-0000-0000-0000-000000000000}"/>
  <bookViews>
    <workbookView xWindow="-4596" yWindow="-13068" windowWidth="30936" windowHeight="12576" xr2:uid="{B673A230-CF2B-4926-840F-06DAC6DEF54A}"/>
  </bookViews>
  <sheets>
    <sheet name="Dashboard" sheetId="11" r:id="rId1"/>
    <sheet name="Tabelas dinamicas" sheetId="5" r:id="rId2"/>
    <sheet name="Controle de Entregas" sheetId="3" r:id="rId3"/>
  </sheets>
  <definedNames>
    <definedName name="NativeTimeline_Data_Contrato">#N/A</definedName>
    <definedName name="OrigemDinamica">'Controle de Entregas'!$A$1:$M$31</definedName>
    <definedName name="SituaçãoChegada">'Controle de Entregas'!$M$1:$M$31</definedName>
    <definedName name="SituacaoPartidas">'Controle de Entregas'!$J$1:$J$31</definedName>
    <definedName name="Slicer_Cliente">#N/A</definedName>
    <definedName name="Slicer_Orige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6" i="11" l="1"/>
  <c r="BC6" i="11"/>
  <c r="AZ6" i="11"/>
  <c r="AT6" i="11"/>
  <c r="AQ6" i="11"/>
  <c r="AL6" i="11"/>
  <c r="AI6" i="11"/>
  <c r="AF6" i="11"/>
  <c r="Z6" i="11"/>
  <c r="W6" i="11"/>
  <c r="O6" i="11"/>
  <c r="L6" i="11"/>
  <c r="F6" i="11"/>
  <c r="C6" i="11"/>
  <c r="R6" i="11"/>
  <c r="I28" i="5"/>
  <c r="H28" i="5"/>
  <c r="I6" i="11" l="1"/>
  <c r="AC6" i="11"/>
  <c r="AW6" i="11"/>
</calcChain>
</file>

<file path=xl/sharedStrings.xml><?xml version="1.0" encoding="utf-8"?>
<sst xmlns="http://schemas.openxmlformats.org/spreadsheetml/2006/main" count="301" uniqueCount="55">
  <si>
    <t>Cliente</t>
  </si>
  <si>
    <t>Carga</t>
  </si>
  <si>
    <t>Data Contrato</t>
  </si>
  <si>
    <t>Status do Contrato</t>
  </si>
  <si>
    <t>Livraria Várias Letras</t>
  </si>
  <si>
    <t>Livros</t>
  </si>
  <si>
    <t>Tipo de Veículo</t>
  </si>
  <si>
    <t>Origem</t>
  </si>
  <si>
    <t>Data de Saída</t>
  </si>
  <si>
    <t>Destino</t>
  </si>
  <si>
    <t>Data de Chegada</t>
  </si>
  <si>
    <t>Situação da Chegada</t>
  </si>
  <si>
    <t>Situação da Partida</t>
  </si>
  <si>
    <t>Valor do Contrato</t>
  </si>
  <si>
    <t>Figrorífico Muito Frio</t>
  </si>
  <si>
    <t>Tecnologia Antiga</t>
  </si>
  <si>
    <t>Eletrônicos Magazine Suíça</t>
  </si>
  <si>
    <t>Papelaria Sem Papel</t>
  </si>
  <si>
    <t>Encerrado</t>
  </si>
  <si>
    <t>Aberto</t>
  </si>
  <si>
    <t>Insumos</t>
  </si>
  <si>
    <t>Peso (Kg)</t>
  </si>
  <si>
    <t>Utilitário Pequeno</t>
  </si>
  <si>
    <t>MG</t>
  </si>
  <si>
    <t>Finalizada - Em Dia</t>
  </si>
  <si>
    <t>Finalizada - Atrasada</t>
  </si>
  <si>
    <t>Em Aberto - Atrasada</t>
  </si>
  <si>
    <t>SP</t>
  </si>
  <si>
    <t>RJ</t>
  </si>
  <si>
    <t>Carne Congelada</t>
  </si>
  <si>
    <t>MT</t>
  </si>
  <si>
    <t>Caminhão Frigorífico</t>
  </si>
  <si>
    <t>Informática</t>
  </si>
  <si>
    <t>TVs</t>
  </si>
  <si>
    <t>Celulares</t>
  </si>
  <si>
    <t>Linha Branca</t>
  </si>
  <si>
    <t>Caminhão Baú</t>
  </si>
  <si>
    <t>AM</t>
  </si>
  <si>
    <t>BA</t>
  </si>
  <si>
    <t>Artigos de Papelaria</t>
  </si>
  <si>
    <t>Row Labels</t>
  </si>
  <si>
    <t>Sum of Valor do Contrato</t>
  </si>
  <si>
    <t>Sum of Peso (Kg)</t>
  </si>
  <si>
    <t>Count of Destino</t>
  </si>
  <si>
    <t>Total Kg Transportados</t>
  </si>
  <si>
    <t>Viagens</t>
  </si>
  <si>
    <t>Média de Peso</t>
  </si>
  <si>
    <t>Valor toral  dos Contratos</t>
  </si>
  <si>
    <t>Paritdas com Atraso</t>
  </si>
  <si>
    <t>Viagens em Aberto</t>
  </si>
  <si>
    <t>Logística de Entregas por Período</t>
  </si>
  <si>
    <t>Em Aberto - Em dia</t>
  </si>
  <si>
    <t>Painel de Veículos</t>
  </si>
  <si>
    <t>Painel de Logística</t>
  </si>
  <si>
    <t>Painel de Cargas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</si>
</sst>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R$&quot;\ * #,##0.00_-;\-&quot;R$&quot;\ * #,##0.00_-;_-&quot;R$&quot;\ * &quot;-&quot;??_-;_-@_-"/>
    <numFmt numFmtId="165" formatCode="0.0"/>
  </numFmts>
  <fonts count="10" x14ac:knownFonts="1">
    <font>
      <sz val="11"/>
      <color theme="1"/>
      <name val="Times New Roman"/>
      <family val="2"/>
      <scheme val="minor"/>
    </font>
    <font>
      <sz val="11"/>
      <color theme="1"/>
      <name val="Times New Roman"/>
      <family val="2"/>
      <scheme val="minor"/>
    </font>
    <font>
      <b/>
      <sz val="11"/>
      <color theme="1"/>
      <name val="Times New Roman"/>
      <family val="2"/>
      <scheme val="minor"/>
    </font>
    <font>
      <sz val="11"/>
      <color theme="0"/>
      <name val="Times New Roman"/>
      <family val="2"/>
      <scheme val="minor"/>
    </font>
    <font>
      <b/>
      <sz val="30"/>
      <color theme="0"/>
      <name val="Segoe UI"/>
      <family val="2"/>
    </font>
    <font>
      <sz val="40"/>
      <color theme="0"/>
      <name val="Segoe UI Semibold"/>
      <family val="2"/>
    </font>
    <font>
      <sz val="28"/>
      <color theme="0"/>
      <name val="Segoe UI Semibold"/>
      <family val="2"/>
    </font>
    <font>
      <sz val="40"/>
      <color theme="6" tint="-0.499984740745262"/>
      <name val="Segoe UI Semibold"/>
      <family val="2"/>
    </font>
    <font>
      <sz val="11"/>
      <color theme="0"/>
      <name val="Segoe UI Semibold"/>
      <family val="2"/>
    </font>
    <font>
      <sz val="35"/>
      <color theme="0"/>
      <name val="Segoe UI Semibold"/>
      <family val="2"/>
    </font>
  </fonts>
  <fills count="8">
    <fill>
      <patternFill patternType="none"/>
    </fill>
    <fill>
      <patternFill patternType="gray125"/>
    </fill>
    <fill>
      <patternFill patternType="solid">
        <fgColor theme="0"/>
        <bgColor indexed="64"/>
      </patternFill>
    </fill>
    <fill>
      <patternFill patternType="solid">
        <fgColor theme="4"/>
      </patternFill>
    </fill>
    <fill>
      <patternFill patternType="solid">
        <fgColor theme="4" tint="0.39997558519241921"/>
        <bgColor indexed="65"/>
      </patternFill>
    </fill>
    <fill>
      <patternFill patternType="solid">
        <fgColor theme="6" tint="0.59999389629810485"/>
        <bgColor indexed="65"/>
      </patternFill>
    </fill>
    <fill>
      <patternFill patternType="solid">
        <fgColor theme="8" tint="-0.499984740745262"/>
        <bgColor indexed="64"/>
      </patternFill>
    </fill>
    <fill>
      <patternFill patternType="solid">
        <fgColor theme="9" tint="-0.249977111117893"/>
        <bgColor indexed="64"/>
      </patternFill>
    </fill>
  </fills>
  <borders count="1">
    <border>
      <left/>
      <right/>
      <top/>
      <bottom/>
      <diagonal/>
    </border>
  </borders>
  <cellStyleXfs count="5">
    <xf numFmtId="0" fontId="0" fillId="0" borderId="0"/>
    <xf numFmtId="164" fontId="1" fillId="0" borderId="0" applyFont="0" applyFill="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28">
    <xf numFmtId="0" fontId="0" fillId="0" borderId="0" xfId="0"/>
    <xf numFmtId="0" fontId="2" fillId="0" borderId="0" xfId="0" applyFont="1" applyAlignment="1">
      <alignment horizontal="center"/>
    </xf>
    <xf numFmtId="164" fontId="2" fillId="0" borderId="0" xfId="1" applyFont="1" applyAlignment="1">
      <alignment horizontal="center"/>
    </xf>
    <xf numFmtId="164" fontId="0" fillId="0" borderId="0" xfId="1" applyFont="1"/>
    <xf numFmtId="0" fontId="0" fillId="0" borderId="0" xfId="0" applyAlignment="1">
      <alignment horizontal="center"/>
    </xf>
    <xf numFmtId="14" fontId="0" fillId="0" borderId="0" xfId="0" applyNumberFormat="1" applyAlignment="1">
      <alignment horizontal="center"/>
    </xf>
    <xf numFmtId="0" fontId="3" fillId="2" borderId="0" xfId="0" applyFont="1" applyFill="1"/>
    <xf numFmtId="0" fontId="0" fillId="2" borderId="0" xfId="0" applyFill="1"/>
    <xf numFmtId="164" fontId="0" fillId="0" borderId="0" xfId="0" applyNumberFormat="1"/>
    <xf numFmtId="0" fontId="1" fillId="5" borderId="0" xfId="4"/>
    <xf numFmtId="0" fontId="1" fillId="5" borderId="0" xfId="4" applyAlignment="1">
      <alignment horizontal="center"/>
    </xf>
    <xf numFmtId="0" fontId="3" fillId="3" borderId="0" xfId="2" applyAlignment="1">
      <alignment horizontal="center"/>
    </xf>
    <xf numFmtId="0" fontId="3" fillId="3" borderId="0" xfId="2"/>
    <xf numFmtId="0" fontId="8" fillId="3" borderId="0" xfId="2" applyFont="1" applyAlignment="1">
      <alignment horizontal="center" vertical="center"/>
    </xf>
    <xf numFmtId="0" fontId="9" fillId="4" borderId="0" xfId="3" applyFont="1" applyAlignment="1">
      <alignment horizontal="center" vertical="center" textRotation="90"/>
    </xf>
    <xf numFmtId="0" fontId="4" fillId="3" borderId="0" xfId="2" applyFont="1" applyAlignment="1">
      <alignment horizontal="center" vertical="center"/>
    </xf>
    <xf numFmtId="0" fontId="1" fillId="5" borderId="0" xfId="4" applyAlignment="1">
      <alignment horizontal="center"/>
    </xf>
    <xf numFmtId="0" fontId="5" fillId="4" borderId="0" xfId="3" applyFont="1" applyAlignment="1">
      <alignment horizontal="center" vertical="center"/>
    </xf>
    <xf numFmtId="165" fontId="5" fillId="4" borderId="0" xfId="3" applyNumberFormat="1" applyFont="1" applyAlignment="1">
      <alignment horizontal="center" vertical="center"/>
    </xf>
    <xf numFmtId="164" fontId="6" fillId="4" borderId="0" xfId="3" applyNumberFormat="1" applyFont="1" applyAlignment="1">
      <alignment horizontal="center" vertical="center"/>
    </xf>
    <xf numFmtId="0" fontId="7" fillId="4" borderId="0" xfId="3" applyFont="1" applyAlignment="1">
      <alignment horizontal="center" vertical="center"/>
    </xf>
    <xf numFmtId="0" fontId="9" fillId="7" borderId="0" xfId="3" applyFont="1" applyFill="1" applyAlignment="1">
      <alignment horizontal="center" vertical="center" textRotation="90"/>
    </xf>
    <xf numFmtId="0" fontId="9" fillId="6" borderId="0" xfId="3" applyFont="1" applyFill="1" applyAlignment="1">
      <alignment horizontal="center" vertical="center" textRotation="90"/>
    </xf>
    <xf numFmtId="0" fontId="0" fillId="2" borderId="0" xfId="0" applyFont="1" applyFill="1"/>
    <xf numFmtId="0" fontId="0" fillId="2" borderId="0" xfId="0" applyNumberFormat="1" applyFont="1" applyFill="1"/>
    <xf numFmtId="0" fontId="0" fillId="2" borderId="0" xfId="0" applyFont="1" applyFill="1" applyAlignment="1">
      <alignment horizontal="left"/>
    </xf>
    <xf numFmtId="164" fontId="0" fillId="2" borderId="0" xfId="0" applyNumberFormat="1" applyFont="1" applyFill="1"/>
    <xf numFmtId="0" fontId="0" fillId="2" borderId="0" xfId="0" applyFont="1" applyFill="1" applyAlignment="1">
      <alignment horizontal="left" indent="1"/>
    </xf>
  </cellXfs>
  <cellStyles count="5">
    <cellStyle name="40% - Accent3" xfId="4" builtinId="39"/>
    <cellStyle name="60% - Accent1" xfId="3" builtinId="32"/>
    <cellStyle name="Accent1" xfId="2" builtinId="29"/>
    <cellStyle name="Currency" xfId="1" builtinId="4"/>
    <cellStyle name="Normal" xfId="0" builtinId="0"/>
  </cellStyles>
  <dxfs count="453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_-&quot;R$&quot;\ * #,##0.00_-;\-&quot;R$&quot;\ * #,##0.00_-;_-&quot;R$&quot;\ * &quot;-&quot;??_-;_-@_-"/>
    </dxf>
    <dxf>
      <numFmt numFmtId="164" formatCode="_-&quot;R$&quot;\ * #,##0.00_-;\-&quot;R$&quot;\ * #,##0.00_-;_-&quot;R$&quot;\ *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1"/>
      </font>
    </dxf>
    <dxf>
      <font>
        <color theme="1"/>
      </font>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s>
  <tableStyles count="0" defaultTableStyle="TableStyleMedium2" defaultPivotStyle="PivotStyleLight16"/>
  <colors>
    <mruColors>
      <color rgb="FFCC00FF"/>
      <color rgb="FFFF66FF"/>
      <color rgb="FF0033CC"/>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dinamicas!PivotTable5</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Valor do Contrato por Tipo de Veículo</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'Tabelas dinamicas'!$E$19</c:f>
              <c:strCache>
                <c:ptCount val="1"/>
                <c:pt idx="0">
                  <c:v>Total</c:v>
                </c:pt>
              </c:strCache>
            </c:strRef>
          </c:tx>
          <c:dPt>
            <c:idx val="0"/>
            <c:bubble3D val="0"/>
            <c:spPr>
              <a:solidFill>
                <a:schemeClr val="accent1"/>
              </a:solidFill>
              <a:ln w="19050">
                <a:noFill/>
              </a:ln>
              <a:effectLst/>
            </c:spPr>
          </c:dPt>
          <c:dPt>
            <c:idx val="1"/>
            <c:bubble3D val="0"/>
            <c:spPr>
              <a:solidFill>
                <a:schemeClr val="accent3"/>
              </a:solidFill>
              <a:ln w="19050">
                <a:noFill/>
              </a:ln>
              <a:effectLst/>
            </c:spPr>
          </c:dPt>
          <c:dPt>
            <c:idx val="2"/>
            <c:bubble3D val="0"/>
            <c:spPr>
              <a:solidFill>
                <a:schemeClr val="accent5">
                  <a:lumMod val="75000"/>
                </a:schemeClr>
              </a:solidFill>
              <a:ln w="19050">
                <a:noFill/>
              </a:ln>
              <a:effectLst/>
            </c:spPr>
          </c:dPt>
          <c:dLbls>
            <c:dLbl>
              <c:idx val="0"/>
              <c:layout>
                <c:manualLayout>
                  <c:x val="6.3264434876736414E-2"/>
                  <c:y val="-9.4326150389103844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1"/>
              <c:layout>
                <c:manualLayout>
                  <c:x val="9.1733430571267885E-2"/>
                  <c:y val="6.4313284356207145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2"/>
              <c:layout>
                <c:manualLayout>
                  <c:x val="-9.1733430571267885E-2"/>
                  <c:y val="-0.14577677787406954"/>
                </c:manualLayout>
              </c:layout>
              <c:showLegendKey val="1"/>
              <c:showVal val="0"/>
              <c:showCatName val="0"/>
              <c:showSerName val="0"/>
              <c:showPercent val="1"/>
              <c:showBubbleSize val="0"/>
              <c:separator>. </c:separator>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 dinamicas'!$D$20:$D$22</c:f>
              <c:strCache>
                <c:ptCount val="3"/>
                <c:pt idx="0">
                  <c:v>Caminhão Baú</c:v>
                </c:pt>
                <c:pt idx="1">
                  <c:v>Caminhão Frigorífico</c:v>
                </c:pt>
                <c:pt idx="2">
                  <c:v>Utilitário Pequeno</c:v>
                </c:pt>
              </c:strCache>
            </c:strRef>
          </c:cat>
          <c:val>
            <c:numRef>
              <c:f>'Tabelas dinamicas'!$E$20:$E$22</c:f>
              <c:numCache>
                <c:formatCode>_-"R$"\ * #,##0.00_-;\-"R$"\ * #,##0.00_-;_-"R$"\ * "-"??_-;_-@_-</c:formatCode>
                <c:ptCount val="3"/>
                <c:pt idx="0">
                  <c:v>5316.2790697674418</c:v>
                </c:pt>
                <c:pt idx="1">
                  <c:v>8330.1311953352779</c:v>
                </c:pt>
                <c:pt idx="2">
                  <c:v>12010.796978704524</c:v>
                </c:pt>
              </c:numCache>
            </c:numRef>
          </c:val>
          <c:extLst>
            <c:ext xmlns:c16="http://schemas.microsoft.com/office/drawing/2014/chart" uri="{C3380CC4-5D6E-409C-BE32-E72D297353CC}">
              <c16:uniqueId val="{00000013-7B0A-42D6-AE1E-681B9A555045}"/>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dinamicas!PivotTable6</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manualLayout>
          <c:layoutTarget val="inner"/>
          <c:xMode val="edge"/>
          <c:yMode val="edge"/>
          <c:x val="0.24593339315747237"/>
          <c:y val="0.16626504421929633"/>
          <c:w val="0.56867706355911019"/>
          <c:h val="0.66422135404272709"/>
        </c:manualLayout>
      </c:layout>
      <c:barChart>
        <c:barDir val="bar"/>
        <c:grouping val="clustered"/>
        <c:varyColors val="0"/>
        <c:ser>
          <c:idx val="0"/>
          <c:order val="0"/>
          <c:tx>
            <c:strRef>
              <c:f>'Tabelas dinamicas'!$H$19</c:f>
              <c:strCache>
                <c:ptCount val="1"/>
                <c:pt idx="0">
                  <c:v>Sum of Peso (Kg)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dinamicas'!$H$20:$H$27</c:f>
              <c:numCache>
                <c:formatCode>General</c:formatCode>
                <c:ptCount val="8"/>
                <c:pt idx="0">
                  <c:v>5</c:v>
                </c:pt>
                <c:pt idx="1">
                  <c:v>23</c:v>
                </c:pt>
                <c:pt idx="2">
                  <c:v>39</c:v>
                </c:pt>
                <c:pt idx="3">
                  <c:v>55</c:v>
                </c:pt>
                <c:pt idx="4">
                  <c:v>76</c:v>
                </c:pt>
                <c:pt idx="5">
                  <c:v>382</c:v>
                </c:pt>
                <c:pt idx="6">
                  <c:v>1193</c:v>
                </c:pt>
                <c:pt idx="7">
                  <c:v>1270</c:v>
                </c:pt>
              </c:numCache>
            </c:numRef>
          </c:val>
          <c:extLst>
            <c:ext xmlns:c16="http://schemas.microsoft.com/office/drawing/2014/chart" uri="{C3380CC4-5D6E-409C-BE32-E72D297353CC}">
              <c16:uniqueId val="{00000019-FDE7-49A1-938F-72B893DBC518}"/>
            </c:ext>
          </c:extLst>
        </c:ser>
        <c:ser>
          <c:idx val="1"/>
          <c:order val="1"/>
          <c:tx>
            <c:strRef>
              <c:f>'Tabelas dinamicas'!$I$19</c:f>
              <c:strCache>
                <c:ptCount val="1"/>
                <c:pt idx="0">
                  <c:v>Count of Destino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dinamicas'!$I$20:$I$27</c:f>
              <c:numCache>
                <c:formatCode>General</c:formatCode>
                <c:ptCount val="8"/>
                <c:pt idx="0">
                  <c:v>2</c:v>
                </c:pt>
                <c:pt idx="1">
                  <c:v>1</c:v>
                </c:pt>
                <c:pt idx="2">
                  <c:v>3</c:v>
                </c:pt>
                <c:pt idx="3">
                  <c:v>4</c:v>
                </c:pt>
                <c:pt idx="4">
                  <c:v>3</c:v>
                </c:pt>
                <c:pt idx="5">
                  <c:v>9</c:v>
                </c:pt>
                <c:pt idx="6">
                  <c:v>5</c:v>
                </c:pt>
                <c:pt idx="7">
                  <c:v>3</c:v>
                </c:pt>
              </c:numCache>
            </c:numRef>
          </c:val>
          <c:extLst>
            <c:ext xmlns:c16="http://schemas.microsoft.com/office/drawing/2014/chart" uri="{C3380CC4-5D6E-409C-BE32-E72D297353CC}">
              <c16:uniqueId val="{0000001A-FDE7-49A1-938F-72B893DBC518}"/>
            </c:ext>
          </c:extLst>
        </c:ser>
        <c:dLbls>
          <c:showLegendKey val="0"/>
          <c:showVal val="1"/>
          <c:showCatName val="0"/>
          <c:showSerName val="0"/>
          <c:showPercent val="0"/>
          <c:showBubbleSize val="0"/>
        </c:dLbls>
        <c:gapWidth val="0"/>
        <c:axId val="1797582000"/>
        <c:axId val="413280128"/>
      </c:barChart>
      <c:valAx>
        <c:axId val="41328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797582000"/>
        <c:crosses val="autoZero"/>
        <c:crossBetween val="between"/>
      </c:valAx>
      <c:dateAx>
        <c:axId val="179758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413280128"/>
        <c:crosses val="autoZero"/>
        <c:auto val="0"/>
        <c:lblOffset val="100"/>
        <c:baseTimeUnit val="days"/>
      </c:dateAx>
      <c:spPr>
        <a:noFill/>
        <a:ln>
          <a:noFill/>
        </a:ln>
        <a:effectLst/>
      </c:spPr>
    </c:plotArea>
    <c:legend>
      <c:legendPos val="b"/>
      <c:layout>
        <c:manualLayout>
          <c:xMode val="edge"/>
          <c:yMode val="edge"/>
          <c:x val="0.84350610517127456"/>
          <c:y val="0.67582602832097094"/>
          <c:w val="0.15649382413878096"/>
          <c:h val="0.1417018050492248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[Controle+de+Rotas+RSabino+Transportes.xlsx]Tabelas dinamicas!PivotTable28</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Status do Contrato por Valor</a:t>
            </a:r>
          </a:p>
        </c:rich>
      </c:tx>
      <c:layout>
        <c:manualLayout>
          <c:xMode val="edge"/>
          <c:yMode val="edge"/>
          <c:x val="0.39551355749413053"/>
          <c:y val="0.12166008936607604"/>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'Tabelas dinamicas'!$L$19</c:f>
              <c:strCache>
                <c:ptCount val="1"/>
                <c:pt idx="0">
                  <c:v>Total</c:v>
                </c:pt>
              </c:strCache>
            </c:strRef>
          </c:tx>
          <c:spPr>
            <a:solidFill>
              <a:schemeClr val="accent5"/>
            </a:solidFill>
            <a:ln>
              <a:noFill/>
            </a:ln>
            <a:effectLst/>
          </c:spPr>
          <c:invertIfNegative val="0"/>
          <c:dPt>
            <c:idx val="3"/>
            <c:invertIfNegative val="0"/>
            <c:bubble3D val="0"/>
            <c:spPr>
              <a:solidFill>
                <a:schemeClr val="accent5"/>
              </a:solidFill>
              <a:ln>
                <a:noFill/>
              </a:ln>
              <a:effectLst/>
            </c:spPr>
          </c:dPt>
          <c:dLbls>
            <c:dLbl>
              <c:idx val="3"/>
              <c:layout>
                <c:manualLayout>
                  <c:x val="0"/>
                  <c:y val="-4.2830235448258879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'Tabelas dinamicas'!$K$20:$K$25</c:f>
              <c:multiLvlStrCache>
                <c:ptCount val="4"/>
                <c:lvl>
                  <c:pt idx="0">
                    <c:v>Em Aberto - Atrasada</c:v>
                  </c:pt>
                  <c:pt idx="1">
                    <c:v>Em Aberto - Em dia</c:v>
                  </c:pt>
                  <c:pt idx="2">
                    <c:v>Finalizada - Atrasada</c:v>
                  </c:pt>
                  <c:pt idx="3">
                    <c:v>Finalizada - Em Dia</c:v>
                  </c:pt>
                </c:lvl>
                <c:lvl>
                  <c:pt idx="0">
                    <c:v>Aberto</c:v>
                  </c:pt>
                  <c:pt idx="2">
                    <c:v>Encerrado</c:v>
                  </c:pt>
                </c:lvl>
              </c:multiLvlStrCache>
            </c:multiLvlStrRef>
          </c:cat>
          <c:val>
            <c:numRef>
              <c:f>'Tabelas dinamicas'!$L$20:$L$25</c:f>
              <c:numCache>
                <c:formatCode>_-"R$"\ * #,##0.00_-;\-"R$"\ * #,##0.00_-;_-"R$"\ * "-"??_-;_-@_-</c:formatCode>
                <c:ptCount val="4"/>
                <c:pt idx="0">
                  <c:v>4812.3287517797808</c:v>
                </c:pt>
                <c:pt idx="1">
                  <c:v>452.12</c:v>
                </c:pt>
                <c:pt idx="2">
                  <c:v>726.32</c:v>
                </c:pt>
                <c:pt idx="3">
                  <c:v>19666.438492027464</c:v>
                </c:pt>
              </c:numCache>
            </c:numRef>
          </c:val>
          <c:extLst>
            <c:ext xmlns:c16="http://schemas.microsoft.com/office/drawing/2014/chart" uri="{C3380CC4-5D6E-409C-BE32-E72D297353CC}">
              <c16:uniqueId val="{0000000F-21DE-4FDD-8780-70D66B5D0A4C}"/>
            </c:ext>
          </c:extLst>
        </c:ser>
        <c:dLbls>
          <c:showLegendKey val="0"/>
          <c:showVal val="1"/>
          <c:showCatName val="0"/>
          <c:showSerName val="0"/>
          <c:showPercent val="0"/>
          <c:showBubbleSize val="0"/>
        </c:dLbls>
        <c:gapWidth val="110"/>
        <c:overlap val="-25"/>
        <c:axId val="1492400287"/>
        <c:axId val="1492400767"/>
      </c:barChart>
      <c:catAx>
        <c:axId val="149240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492400767"/>
        <c:crosses val="autoZero"/>
        <c:auto val="1"/>
        <c:lblAlgn val="ctr"/>
        <c:lblOffset val="100"/>
        <c:noMultiLvlLbl val="0"/>
      </c:catAx>
      <c:valAx>
        <c:axId val="1492400767"/>
        <c:scaling>
          <c:orientation val="minMax"/>
        </c:scaling>
        <c:delete val="1"/>
        <c:axPos val="b"/>
        <c:numFmt formatCode="_-&quot;R$&quot;\ * #,##0.00_-;\-&quot;R$&quot;\ * #,##0.00_-;_-&quot;R$&quot;\ * &quot;-&quot;??_-;_-@_-" sourceLinked="1"/>
        <c:majorTickMark val="none"/>
        <c:minorTickMark val="none"/>
        <c:tickLblPos val="nextTo"/>
        <c:crossAx val="14924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dinamicas!PivotTable5</c:name>
    <c:fmtId val="43"/>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Valor do Contrato por Tipo de Veículo</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'Tabelas dinamicas'!$E$19</c:f>
              <c:strCache>
                <c:ptCount val="1"/>
                <c:pt idx="0">
                  <c:v>Total</c:v>
                </c:pt>
              </c:strCache>
            </c:strRef>
          </c:tx>
          <c:dPt>
            <c:idx val="0"/>
            <c:bubble3D val="0"/>
            <c:spPr>
              <a:solidFill>
                <a:schemeClr val="accent1"/>
              </a:solidFill>
              <a:ln w="19050">
                <a:noFill/>
              </a:ln>
              <a:effectLst/>
            </c:spPr>
          </c:dPt>
          <c:dPt>
            <c:idx val="1"/>
            <c:bubble3D val="0"/>
            <c:spPr>
              <a:solidFill>
                <a:schemeClr val="accent3"/>
              </a:solidFill>
              <a:ln w="19050">
                <a:noFill/>
              </a:ln>
              <a:effectLst/>
            </c:spPr>
          </c:dPt>
          <c:dPt>
            <c:idx val="2"/>
            <c:bubble3D val="0"/>
            <c:spPr>
              <a:solidFill>
                <a:schemeClr val="accent5">
                  <a:lumMod val="75000"/>
                </a:schemeClr>
              </a:solidFill>
              <a:ln w="19050">
                <a:noFill/>
              </a:ln>
              <a:effectLst/>
            </c:spPr>
          </c:dPt>
          <c:dLbls>
            <c:dLbl>
              <c:idx val="0"/>
              <c:layout>
                <c:manualLayout>
                  <c:x val="6.3264434876736414E-2"/>
                  <c:y val="-9.4326150389103844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1"/>
              <c:layout>
                <c:manualLayout>
                  <c:x val="9.1733430571267885E-2"/>
                  <c:y val="6.4313284356207145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2"/>
              <c:layout>
                <c:manualLayout>
                  <c:x val="-9.1733430571267885E-2"/>
                  <c:y val="-0.14577677787406954"/>
                </c:manualLayout>
              </c:layout>
              <c:showLegendKey val="1"/>
              <c:showVal val="0"/>
              <c:showCatName val="0"/>
              <c:showSerName val="0"/>
              <c:showPercent val="1"/>
              <c:showBubbleSize val="0"/>
              <c:separator>. </c:separator>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 dinamicas'!$D$20:$D$22</c:f>
              <c:strCache>
                <c:ptCount val="3"/>
                <c:pt idx="0">
                  <c:v>Caminhão Baú</c:v>
                </c:pt>
                <c:pt idx="1">
                  <c:v>Caminhão Frigorífico</c:v>
                </c:pt>
                <c:pt idx="2">
                  <c:v>Utilitário Pequeno</c:v>
                </c:pt>
              </c:strCache>
            </c:strRef>
          </c:cat>
          <c:val>
            <c:numRef>
              <c:f>'Tabelas dinamicas'!$E$20:$E$22</c:f>
              <c:numCache>
                <c:formatCode>_-"R$"\ * #,##0.00_-;\-"R$"\ * #,##0.00_-;_-"R$"\ * "-"??_-;_-@_-</c:formatCode>
                <c:ptCount val="3"/>
                <c:pt idx="0">
                  <c:v>5316.2790697674418</c:v>
                </c:pt>
                <c:pt idx="1">
                  <c:v>8330.1311953352779</c:v>
                </c:pt>
                <c:pt idx="2">
                  <c:v>12010.796978704524</c:v>
                </c:pt>
              </c:numCache>
            </c:numRef>
          </c:val>
          <c:extLst>
            <c:ext xmlns:c16="http://schemas.microsoft.com/office/drawing/2014/chart" uri="{C3380CC4-5D6E-409C-BE32-E72D297353CC}">
              <c16:uniqueId val="{00000013-0F9C-46F4-86D1-F8EC69355CB9}"/>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dinamicas!PivotTable6</c:name>
    <c:fmtId val="4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47754378545551"/>
          <c:y val="0.16626496246435465"/>
          <c:w val="0.60795277391244673"/>
          <c:h val="0.71755334099573376"/>
        </c:manualLayout>
      </c:layout>
      <c:barChart>
        <c:barDir val="bar"/>
        <c:grouping val="clustered"/>
        <c:varyColors val="0"/>
        <c:ser>
          <c:idx val="0"/>
          <c:order val="0"/>
          <c:tx>
            <c:strRef>
              <c:f>'Tabelas dinamicas'!$H$19</c:f>
              <c:strCache>
                <c:ptCount val="1"/>
                <c:pt idx="0">
                  <c:v>Sum of Peso (Kg)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dinamicas'!$H$20:$H$27</c:f>
              <c:numCache>
                <c:formatCode>General</c:formatCode>
                <c:ptCount val="8"/>
                <c:pt idx="0">
                  <c:v>5</c:v>
                </c:pt>
                <c:pt idx="1">
                  <c:v>23</c:v>
                </c:pt>
                <c:pt idx="2">
                  <c:v>39</c:v>
                </c:pt>
                <c:pt idx="3">
                  <c:v>55</c:v>
                </c:pt>
                <c:pt idx="4">
                  <c:v>76</c:v>
                </c:pt>
                <c:pt idx="5">
                  <c:v>382</c:v>
                </c:pt>
                <c:pt idx="6">
                  <c:v>1193</c:v>
                </c:pt>
                <c:pt idx="7">
                  <c:v>1270</c:v>
                </c:pt>
              </c:numCache>
            </c:numRef>
          </c:val>
          <c:extLst>
            <c:ext xmlns:c16="http://schemas.microsoft.com/office/drawing/2014/chart" uri="{C3380CC4-5D6E-409C-BE32-E72D297353CC}">
              <c16:uniqueId val="{00000019-7A00-4500-8026-5369DA90A9D4}"/>
            </c:ext>
          </c:extLst>
        </c:ser>
        <c:ser>
          <c:idx val="1"/>
          <c:order val="1"/>
          <c:tx>
            <c:strRef>
              <c:f>'Tabelas dinamicas'!$I$19</c:f>
              <c:strCache>
                <c:ptCount val="1"/>
                <c:pt idx="0">
                  <c:v>Count of Destino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dinamicas'!$I$20:$I$27</c:f>
              <c:numCache>
                <c:formatCode>General</c:formatCode>
                <c:ptCount val="8"/>
                <c:pt idx="0">
                  <c:v>2</c:v>
                </c:pt>
                <c:pt idx="1">
                  <c:v>1</c:v>
                </c:pt>
                <c:pt idx="2">
                  <c:v>3</c:v>
                </c:pt>
                <c:pt idx="3">
                  <c:v>4</c:v>
                </c:pt>
                <c:pt idx="4">
                  <c:v>3</c:v>
                </c:pt>
                <c:pt idx="5">
                  <c:v>9</c:v>
                </c:pt>
                <c:pt idx="6">
                  <c:v>5</c:v>
                </c:pt>
                <c:pt idx="7">
                  <c:v>3</c:v>
                </c:pt>
              </c:numCache>
            </c:numRef>
          </c:val>
          <c:extLst>
            <c:ext xmlns:c16="http://schemas.microsoft.com/office/drawing/2014/chart" uri="{C3380CC4-5D6E-409C-BE32-E72D297353CC}">
              <c16:uniqueId val="{0000001A-7A00-4500-8026-5369DA90A9D4}"/>
            </c:ext>
          </c:extLst>
        </c:ser>
        <c:dLbls>
          <c:showLegendKey val="0"/>
          <c:showVal val="1"/>
          <c:showCatName val="0"/>
          <c:showSerName val="0"/>
          <c:showPercent val="0"/>
          <c:showBubbleSize val="0"/>
        </c:dLbls>
        <c:gapWidth val="41"/>
        <c:axId val="1797582000"/>
        <c:axId val="413280128"/>
      </c:barChart>
      <c:valAx>
        <c:axId val="41328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797582000"/>
        <c:crosses val="autoZero"/>
        <c:crossBetween val="between"/>
      </c:valAx>
      <c:dateAx>
        <c:axId val="179758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413280128"/>
        <c:crosses val="autoZero"/>
        <c:auto val="0"/>
        <c:lblOffset val="100"/>
        <c:baseTimeUnit val="days"/>
      </c:dateAx>
      <c:spPr>
        <a:noFill/>
        <a:ln>
          <a:noFill/>
        </a:ln>
        <a:effectLst/>
      </c:spPr>
    </c:plotArea>
    <c:legend>
      <c:legendPos val="b"/>
      <c:layout>
        <c:manualLayout>
          <c:xMode val="edge"/>
          <c:yMode val="edge"/>
          <c:x val="0.84350610517127456"/>
          <c:y val="0.67582602832097094"/>
          <c:w val="0.15649444360121917"/>
          <c:h val="0.1359488708426463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[Controle+de+Rotas+RSabino+Transportes.xlsx]Tabelas dinamicas!PivotTable28</c:name>
    <c:fmtId val="42"/>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Status do Contrato por Valor</a:t>
            </a:r>
          </a:p>
        </c:rich>
      </c:tx>
      <c:layout>
        <c:manualLayout>
          <c:xMode val="edge"/>
          <c:yMode val="edge"/>
          <c:x val="0.39551355749413053"/>
          <c:y val="0.12166008936607604"/>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'Tabelas dinamicas'!$L$19</c:f>
              <c:strCache>
                <c:ptCount val="1"/>
                <c:pt idx="0">
                  <c:v>Total</c:v>
                </c:pt>
              </c:strCache>
            </c:strRef>
          </c:tx>
          <c:spPr>
            <a:solidFill>
              <a:schemeClr val="accent5"/>
            </a:solidFill>
            <a:ln>
              <a:noFill/>
            </a:ln>
            <a:effectLst/>
          </c:spPr>
          <c:invertIfNegative val="0"/>
          <c:dPt>
            <c:idx val="3"/>
            <c:invertIfNegative val="0"/>
            <c:bubble3D val="0"/>
            <c:spPr>
              <a:solidFill>
                <a:schemeClr val="accent5"/>
              </a:solidFill>
              <a:ln>
                <a:noFill/>
              </a:ln>
              <a:effectLst/>
            </c:spPr>
          </c:dPt>
          <c:dLbls>
            <c:dLbl>
              <c:idx val="3"/>
              <c:layout>
                <c:manualLayout>
                  <c:x val="0"/>
                  <c:y val="-4.2830235448258879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'Tabelas dinamicas'!$K$20:$K$25</c:f>
              <c:multiLvlStrCache>
                <c:ptCount val="4"/>
                <c:lvl>
                  <c:pt idx="0">
                    <c:v>Em Aberto - Atrasada</c:v>
                  </c:pt>
                  <c:pt idx="1">
                    <c:v>Em Aberto - Em dia</c:v>
                  </c:pt>
                  <c:pt idx="2">
                    <c:v>Finalizada - Atrasada</c:v>
                  </c:pt>
                  <c:pt idx="3">
                    <c:v>Finalizada - Em Dia</c:v>
                  </c:pt>
                </c:lvl>
                <c:lvl>
                  <c:pt idx="0">
                    <c:v>Aberto</c:v>
                  </c:pt>
                  <c:pt idx="2">
                    <c:v>Encerrado</c:v>
                  </c:pt>
                </c:lvl>
              </c:multiLvlStrCache>
            </c:multiLvlStrRef>
          </c:cat>
          <c:val>
            <c:numRef>
              <c:f>'Tabelas dinamicas'!$L$20:$L$25</c:f>
              <c:numCache>
                <c:formatCode>_-"R$"\ * #,##0.00_-;\-"R$"\ * #,##0.00_-;_-"R$"\ * "-"??_-;_-@_-</c:formatCode>
                <c:ptCount val="4"/>
                <c:pt idx="0">
                  <c:v>4812.3287517797808</c:v>
                </c:pt>
                <c:pt idx="1">
                  <c:v>452.12</c:v>
                </c:pt>
                <c:pt idx="2">
                  <c:v>726.32</c:v>
                </c:pt>
                <c:pt idx="3">
                  <c:v>19666.438492027464</c:v>
                </c:pt>
              </c:numCache>
            </c:numRef>
          </c:val>
          <c:extLst>
            <c:ext xmlns:c16="http://schemas.microsoft.com/office/drawing/2014/chart" uri="{C3380CC4-5D6E-409C-BE32-E72D297353CC}">
              <c16:uniqueId val="{0000000F-62F6-42DD-863D-520A556416F5}"/>
            </c:ext>
          </c:extLst>
        </c:ser>
        <c:dLbls>
          <c:showLegendKey val="0"/>
          <c:showVal val="1"/>
          <c:showCatName val="0"/>
          <c:showSerName val="0"/>
          <c:showPercent val="0"/>
          <c:showBubbleSize val="0"/>
        </c:dLbls>
        <c:gapWidth val="110"/>
        <c:overlap val="-25"/>
        <c:axId val="1492400287"/>
        <c:axId val="1492400767"/>
      </c:barChart>
      <c:catAx>
        <c:axId val="149240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492400767"/>
        <c:crosses val="autoZero"/>
        <c:auto val="1"/>
        <c:lblAlgn val="ctr"/>
        <c:lblOffset val="100"/>
        <c:noMultiLvlLbl val="0"/>
      </c:catAx>
      <c:valAx>
        <c:axId val="1492400767"/>
        <c:scaling>
          <c:orientation val="minMax"/>
        </c:scaling>
        <c:delete val="1"/>
        <c:axPos val="b"/>
        <c:numFmt formatCode="_-&quot;R$&quot;\ * #,##0.00_-;\-&quot;R$&quot;\ * #,##0.00_-;_-&quot;R$&quot;\ * &quot;-&quot;??_-;_-@_-" sourceLinked="1"/>
        <c:majorTickMark val="none"/>
        <c:minorTickMark val="none"/>
        <c:tickLblPos val="nextTo"/>
        <c:crossAx val="14924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dinamicas!PivotTable5</c:name>
    <c:fmtId val="45"/>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Valor do Contrato por Tipo de Veículo</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8119891008174394E-2"/>
              <c:y val="-9.3274423171330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202543142597641E-2"/>
              <c:y val="-6.87285223367697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26158038147139"/>
              <c:y val="6.38193421698576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3415506304218786E-2"/>
              <c:y val="-0.1669121256750123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noFill/>
          </a:ln>
          <a:effectLst/>
        </c:spPr>
        <c:dLbl>
          <c:idx val="0"/>
          <c:layout>
            <c:manualLayout>
              <c:x val="6.3264434876736414E-2"/>
              <c:y val="-9.432615038910384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noFill/>
          </a:ln>
          <a:effectLst/>
        </c:spPr>
        <c:dLbl>
          <c:idx val="0"/>
          <c:layout>
            <c:manualLayout>
              <c:x val="9.1733430571267885E-2"/>
              <c:y val="6.43132843562071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
        <c:idx val="20"/>
        <c:spPr>
          <a:solidFill>
            <a:schemeClr val="accent5">
              <a:lumMod val="75000"/>
            </a:schemeClr>
          </a:solidFill>
          <a:ln w="19050">
            <a:noFill/>
          </a:ln>
          <a:effectLst/>
        </c:spPr>
        <c:dLbl>
          <c:idx val="0"/>
          <c:layout>
            <c:manualLayout>
              <c:x val="-9.1733430571267885E-2"/>
              <c:y val="-0.1457767778740695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'Tabelas dinamicas'!$E$19</c:f>
              <c:strCache>
                <c:ptCount val="1"/>
                <c:pt idx="0">
                  <c:v>Total</c:v>
                </c:pt>
              </c:strCache>
            </c:strRef>
          </c:tx>
          <c:dPt>
            <c:idx val="0"/>
            <c:bubble3D val="0"/>
            <c:spPr>
              <a:solidFill>
                <a:schemeClr val="accent1"/>
              </a:solidFill>
              <a:ln w="19050">
                <a:noFill/>
              </a:ln>
              <a:effectLst/>
            </c:spPr>
          </c:dPt>
          <c:dPt>
            <c:idx val="1"/>
            <c:bubble3D val="0"/>
            <c:spPr>
              <a:solidFill>
                <a:schemeClr val="accent3"/>
              </a:solidFill>
              <a:ln w="19050">
                <a:noFill/>
              </a:ln>
              <a:effectLst/>
            </c:spPr>
          </c:dPt>
          <c:dPt>
            <c:idx val="2"/>
            <c:bubble3D val="0"/>
            <c:spPr>
              <a:solidFill>
                <a:schemeClr val="accent5">
                  <a:lumMod val="75000"/>
                </a:schemeClr>
              </a:solidFill>
              <a:ln w="19050">
                <a:noFill/>
              </a:ln>
              <a:effectLst/>
            </c:spPr>
          </c:dPt>
          <c:dLbls>
            <c:dLbl>
              <c:idx val="0"/>
              <c:layout>
                <c:manualLayout>
                  <c:x val="6.3264434876736414E-2"/>
                  <c:y val="-9.4326150389103844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1"/>
              <c:layout>
                <c:manualLayout>
                  <c:x val="9.1733430571267885E-2"/>
                  <c:y val="6.4313284356207145E-2"/>
                </c:manualLayout>
              </c:layout>
              <c:showLegendKey val="1"/>
              <c:showVal val="0"/>
              <c:showCatName val="0"/>
              <c:showSerName val="0"/>
              <c:showPercent val="1"/>
              <c:showBubbleSize val="0"/>
              <c:separator>. </c:separator>
              <c:extLst>
                <c:ext xmlns:c15="http://schemas.microsoft.com/office/drawing/2012/chart" uri="{CE6537A1-D6FC-4f65-9D91-7224C49458BB}"/>
              </c:extLst>
            </c:dLbl>
            <c:dLbl>
              <c:idx val="2"/>
              <c:layout>
                <c:manualLayout>
                  <c:x val="-9.1733430571267885E-2"/>
                  <c:y val="-0.14577677787406954"/>
                </c:manualLayout>
              </c:layout>
              <c:showLegendKey val="1"/>
              <c:showVal val="0"/>
              <c:showCatName val="0"/>
              <c:showSerName val="0"/>
              <c:showPercent val="1"/>
              <c:showBubbleSize val="0"/>
              <c:separator>. </c:separator>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1"/>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 dinamicas'!$D$20:$D$22</c:f>
              <c:strCache>
                <c:ptCount val="3"/>
                <c:pt idx="0">
                  <c:v>Caminhão Baú</c:v>
                </c:pt>
                <c:pt idx="1">
                  <c:v>Caminhão Frigorífico</c:v>
                </c:pt>
                <c:pt idx="2">
                  <c:v>Utilitário Pequeno</c:v>
                </c:pt>
              </c:strCache>
            </c:strRef>
          </c:cat>
          <c:val>
            <c:numRef>
              <c:f>'Tabelas dinamicas'!$E$20:$E$22</c:f>
              <c:numCache>
                <c:formatCode>_-"R$"\ * #,##0.00_-;\-"R$"\ * #,##0.00_-;_-"R$"\ * "-"??_-;_-@_-</c:formatCode>
                <c:ptCount val="3"/>
                <c:pt idx="0">
                  <c:v>5316.2790697674418</c:v>
                </c:pt>
                <c:pt idx="1">
                  <c:v>8330.1311953352779</c:v>
                </c:pt>
                <c:pt idx="2">
                  <c:v>12010.796978704524</c:v>
                </c:pt>
              </c:numCache>
            </c:numRef>
          </c:val>
          <c:extLst>
            <c:ext xmlns:c16="http://schemas.microsoft.com/office/drawing/2014/chart" uri="{C3380CC4-5D6E-409C-BE32-E72D297353CC}">
              <c16:uniqueId val="{00000013-3933-4E1E-A2AA-D5DF9D8EBACA}"/>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[Controle+de+Rotas+RSabino+Transportes.xlsx]Tabelas dinamicas!PivotTable6</c:name>
    <c:fmtId val="4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47754378545551"/>
          <c:y val="0.16626496246435465"/>
          <c:w val="0.60795277391244673"/>
          <c:h val="0.71755334099573376"/>
        </c:manualLayout>
      </c:layout>
      <c:barChart>
        <c:barDir val="bar"/>
        <c:grouping val="clustered"/>
        <c:varyColors val="0"/>
        <c:ser>
          <c:idx val="0"/>
          <c:order val="0"/>
          <c:tx>
            <c:strRef>
              <c:f>'Tabelas dinamicas'!$H$19</c:f>
              <c:strCache>
                <c:ptCount val="1"/>
                <c:pt idx="0">
                  <c:v>Sum of Peso (Kg)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90000"/>
                        <a:lumOff val="1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dinamicas'!$H$20:$H$27</c:f>
              <c:numCache>
                <c:formatCode>General</c:formatCode>
                <c:ptCount val="8"/>
                <c:pt idx="0">
                  <c:v>5</c:v>
                </c:pt>
                <c:pt idx="1">
                  <c:v>23</c:v>
                </c:pt>
                <c:pt idx="2">
                  <c:v>39</c:v>
                </c:pt>
                <c:pt idx="3">
                  <c:v>55</c:v>
                </c:pt>
                <c:pt idx="4">
                  <c:v>76</c:v>
                </c:pt>
                <c:pt idx="5">
                  <c:v>382</c:v>
                </c:pt>
                <c:pt idx="6">
                  <c:v>1193</c:v>
                </c:pt>
                <c:pt idx="7">
                  <c:v>1270</c:v>
                </c:pt>
              </c:numCache>
            </c:numRef>
          </c:val>
          <c:extLst>
            <c:ext xmlns:c16="http://schemas.microsoft.com/office/drawing/2014/chart" uri="{C3380CC4-5D6E-409C-BE32-E72D297353CC}">
              <c16:uniqueId val="{00000019-3590-469C-ADAA-6997628FCE6A}"/>
            </c:ext>
          </c:extLst>
        </c:ser>
        <c:ser>
          <c:idx val="1"/>
          <c:order val="1"/>
          <c:tx>
            <c:strRef>
              <c:f>'Tabelas dinamicas'!$I$19</c:f>
              <c:strCache>
                <c:ptCount val="1"/>
                <c:pt idx="0">
                  <c:v>Count of Destino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 dinamicas'!$G$20:$G$27</c:f>
              <c:strCache>
                <c:ptCount val="8"/>
                <c:pt idx="0">
                  <c:v>Celulares</c:v>
                </c:pt>
                <c:pt idx="1">
                  <c:v>TVs</c:v>
                </c:pt>
                <c:pt idx="2">
                  <c:v>Livros</c:v>
                </c:pt>
                <c:pt idx="3">
                  <c:v>Informática</c:v>
                </c:pt>
                <c:pt idx="4">
                  <c:v>Insumos</c:v>
                </c:pt>
                <c:pt idx="5">
                  <c:v>Artigos de Papelaria</c:v>
                </c:pt>
                <c:pt idx="6">
                  <c:v>Carne Congelada</c:v>
                </c:pt>
                <c:pt idx="7">
                  <c:v>Linha Branca</c:v>
                </c:pt>
              </c:strCache>
            </c:strRef>
          </c:cat>
          <c:val>
            <c:numRef>
              <c:f>'Tabelas dinamicas'!$I$20:$I$27</c:f>
              <c:numCache>
                <c:formatCode>General</c:formatCode>
                <c:ptCount val="8"/>
                <c:pt idx="0">
                  <c:v>2</c:v>
                </c:pt>
                <c:pt idx="1">
                  <c:v>1</c:v>
                </c:pt>
                <c:pt idx="2">
                  <c:v>3</c:v>
                </c:pt>
                <c:pt idx="3">
                  <c:v>4</c:v>
                </c:pt>
                <c:pt idx="4">
                  <c:v>3</c:v>
                </c:pt>
                <c:pt idx="5">
                  <c:v>9</c:v>
                </c:pt>
                <c:pt idx="6">
                  <c:v>5</c:v>
                </c:pt>
                <c:pt idx="7">
                  <c:v>3</c:v>
                </c:pt>
              </c:numCache>
            </c:numRef>
          </c:val>
          <c:extLst>
            <c:ext xmlns:c16="http://schemas.microsoft.com/office/drawing/2014/chart" uri="{C3380CC4-5D6E-409C-BE32-E72D297353CC}">
              <c16:uniqueId val="{0000001A-3590-469C-ADAA-6997628FCE6A}"/>
            </c:ext>
          </c:extLst>
        </c:ser>
        <c:dLbls>
          <c:showLegendKey val="0"/>
          <c:showVal val="1"/>
          <c:showCatName val="0"/>
          <c:showSerName val="0"/>
          <c:showPercent val="0"/>
          <c:showBubbleSize val="0"/>
        </c:dLbls>
        <c:gapWidth val="41"/>
        <c:axId val="1797582000"/>
        <c:axId val="413280128"/>
      </c:barChart>
      <c:valAx>
        <c:axId val="41328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crossAx val="1797582000"/>
        <c:crosses val="autoZero"/>
        <c:crossBetween val="between"/>
      </c:valAx>
      <c:dateAx>
        <c:axId val="179758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413280128"/>
        <c:crosses val="autoZero"/>
        <c:auto val="0"/>
        <c:lblOffset val="100"/>
        <c:baseTimeUnit val="days"/>
      </c:dateAx>
      <c:spPr>
        <a:noFill/>
        <a:ln>
          <a:noFill/>
        </a:ln>
        <a:effectLst/>
      </c:spPr>
    </c:plotArea>
    <c:legend>
      <c:legendPos val="b"/>
      <c:layout>
        <c:manualLayout>
          <c:xMode val="edge"/>
          <c:yMode val="edge"/>
          <c:x val="0.84350610517127456"/>
          <c:y val="0.67582602832097094"/>
          <c:w val="0.15649392566134468"/>
          <c:h val="0.1359488708426463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[Controle+de+Rotas+RSabino+Transportes.xlsx]Tabelas dinamicas!PivotTable28</c:name>
    <c:fmtId val="44"/>
  </c:pivotSource>
  <c:chart>
    <c:title>
      <c:tx>
        <c:rich>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r>
              <a: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rPr>
              <a:t>Status do Contrato por Valor</a:t>
            </a:r>
          </a:p>
        </c:rich>
      </c:tx>
      <c:layout>
        <c:manualLayout>
          <c:xMode val="edge"/>
          <c:yMode val="edge"/>
          <c:x val="0.39551355749413053"/>
          <c:y val="0.12166008936607604"/>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0"/>
              <c:y val="-4.28302354482588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'Tabelas dinamicas'!$L$19</c:f>
              <c:strCache>
                <c:ptCount val="1"/>
                <c:pt idx="0">
                  <c:v>Total</c:v>
                </c:pt>
              </c:strCache>
            </c:strRef>
          </c:tx>
          <c:spPr>
            <a:solidFill>
              <a:schemeClr val="accent5"/>
            </a:solidFill>
            <a:ln>
              <a:noFill/>
            </a:ln>
            <a:effectLst/>
          </c:spPr>
          <c:invertIfNegative val="0"/>
          <c:dPt>
            <c:idx val="3"/>
            <c:invertIfNegative val="0"/>
            <c:bubble3D val="0"/>
            <c:spPr>
              <a:solidFill>
                <a:schemeClr val="accent5"/>
              </a:solidFill>
              <a:ln>
                <a:noFill/>
              </a:ln>
              <a:effectLst/>
            </c:spPr>
          </c:dPt>
          <c:dLbls>
            <c:dLbl>
              <c:idx val="3"/>
              <c:layout>
                <c:manualLayout>
                  <c:x val="0"/>
                  <c:y val="-4.2830235448258879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'Tabelas dinamicas'!$K$20:$K$25</c:f>
              <c:multiLvlStrCache>
                <c:ptCount val="4"/>
                <c:lvl>
                  <c:pt idx="0">
                    <c:v>Em Aberto - Atrasada</c:v>
                  </c:pt>
                  <c:pt idx="1">
                    <c:v>Em Aberto - Em dia</c:v>
                  </c:pt>
                  <c:pt idx="2">
                    <c:v>Finalizada - Atrasada</c:v>
                  </c:pt>
                  <c:pt idx="3">
                    <c:v>Finalizada - Em Dia</c:v>
                  </c:pt>
                </c:lvl>
                <c:lvl>
                  <c:pt idx="0">
                    <c:v>Aberto</c:v>
                  </c:pt>
                  <c:pt idx="2">
                    <c:v>Encerrado</c:v>
                  </c:pt>
                </c:lvl>
              </c:multiLvlStrCache>
            </c:multiLvlStrRef>
          </c:cat>
          <c:val>
            <c:numRef>
              <c:f>'Tabelas dinamicas'!$L$20:$L$25</c:f>
              <c:numCache>
                <c:formatCode>_-"R$"\ * #,##0.00_-;\-"R$"\ * #,##0.00_-;_-"R$"\ * "-"??_-;_-@_-</c:formatCode>
                <c:ptCount val="4"/>
                <c:pt idx="0">
                  <c:v>4812.3287517797808</c:v>
                </c:pt>
                <c:pt idx="1">
                  <c:v>452.12</c:v>
                </c:pt>
                <c:pt idx="2">
                  <c:v>726.32</c:v>
                </c:pt>
                <c:pt idx="3">
                  <c:v>19666.438492027464</c:v>
                </c:pt>
              </c:numCache>
            </c:numRef>
          </c:val>
          <c:extLst>
            <c:ext xmlns:c16="http://schemas.microsoft.com/office/drawing/2014/chart" uri="{C3380CC4-5D6E-409C-BE32-E72D297353CC}">
              <c16:uniqueId val="{0000000F-DFAD-4B93-AE8E-01E172267C3D}"/>
            </c:ext>
          </c:extLst>
        </c:ser>
        <c:dLbls>
          <c:showLegendKey val="0"/>
          <c:showVal val="1"/>
          <c:showCatName val="0"/>
          <c:showSerName val="0"/>
          <c:showPercent val="0"/>
          <c:showBubbleSize val="0"/>
        </c:dLbls>
        <c:gapWidth val="110"/>
        <c:overlap val="-25"/>
        <c:axId val="1492400287"/>
        <c:axId val="1492400767"/>
      </c:barChart>
      <c:catAx>
        <c:axId val="149240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492400767"/>
        <c:crosses val="autoZero"/>
        <c:auto val="1"/>
        <c:lblAlgn val="ctr"/>
        <c:lblOffset val="100"/>
        <c:noMultiLvlLbl val="0"/>
      </c:catAx>
      <c:valAx>
        <c:axId val="1492400767"/>
        <c:scaling>
          <c:orientation val="minMax"/>
        </c:scaling>
        <c:delete val="1"/>
        <c:axPos val="b"/>
        <c:numFmt formatCode="_-&quot;R$&quot;\ * #,##0.00_-;\-&quot;R$&quot;\ * #,##0.00_-;_-&quot;R$&quot;\ * &quot;-&quot;??_-;_-@_-" sourceLinked="1"/>
        <c:majorTickMark val="none"/>
        <c:minorTickMark val="none"/>
        <c:tickLblPos val="nextTo"/>
        <c:crossAx val="14924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8467</xdr:colOff>
      <xdr:row>13</xdr:row>
      <xdr:rowOff>8467</xdr:rowOff>
    </xdr:from>
    <xdr:to>
      <xdr:col>18</xdr:col>
      <xdr:colOff>1223435</xdr:colOff>
      <xdr:row>28</xdr:row>
      <xdr:rowOff>177800</xdr:rowOff>
    </xdr:to>
    <xdr:graphicFrame macro="">
      <xdr:nvGraphicFramePr>
        <xdr:cNvPr id="2" name="Chart 4">
          <a:extLst>
            <a:ext uri="{FF2B5EF4-FFF2-40B4-BE49-F238E27FC236}">
              <a16:creationId xmlns:a16="http://schemas.microsoft.com/office/drawing/2014/main" id="{DD94E06E-0217-B721-F981-FA39873D9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510792</xdr:colOff>
      <xdr:row>12</xdr:row>
      <xdr:rowOff>133981</xdr:rowOff>
    </xdr:from>
    <xdr:to>
      <xdr:col>12</xdr:col>
      <xdr:colOff>1843852</xdr:colOff>
      <xdr:row>28</xdr:row>
      <xdr:rowOff>131705</xdr:rowOff>
    </xdr:to>
    <xdr:graphicFrame macro="">
      <xdr:nvGraphicFramePr>
        <xdr:cNvPr id="3" name="Chart 3">
          <a:extLst>
            <a:ext uri="{FF2B5EF4-FFF2-40B4-BE49-F238E27FC236}">
              <a16:creationId xmlns:a16="http://schemas.microsoft.com/office/drawing/2014/main" id="{6C2C5DE9-6069-C586-C18C-4470B1F19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37922</xdr:colOff>
      <xdr:row>32</xdr:row>
      <xdr:rowOff>3519</xdr:rowOff>
    </xdr:from>
    <xdr:to>
      <xdr:col>19</xdr:col>
      <xdr:colOff>12707</xdr:colOff>
      <xdr:row>40</xdr:row>
      <xdr:rowOff>44832</xdr:rowOff>
    </xdr:to>
    <mc:AlternateContent xmlns:mc="http://schemas.openxmlformats.org/markup-compatibility/2006" xmlns:tsle="http://schemas.microsoft.com/office/drawing/2012/timeslicer">
      <mc:Choice Requires="tsle">
        <xdr:graphicFrame macro="">
          <xdr:nvGraphicFramePr>
            <xdr:cNvPr id="4" name="Data Contrato 1">
              <a:extLst>
                <a:ext uri="{FF2B5EF4-FFF2-40B4-BE49-F238E27FC236}">
                  <a16:creationId xmlns:a16="http://schemas.microsoft.com/office/drawing/2014/main" id="{82BC5CAC-439F-CD5F-FD5A-217E73699BBC}"/>
                </a:ext>
              </a:extLst>
            </xdr:cNvPr>
            <xdr:cNvGraphicFramePr/>
          </xdr:nvGraphicFramePr>
          <xdr:xfrm>
            <a:off x="0" y="0"/>
            <a:ext cx="0" cy="0"/>
          </xdr:xfrm>
          <a:graphic>
            <a:graphicData uri="http://schemas.microsoft.com/office/drawing/2012/timeslicer">
              <tsle:timeslicer name="Data Contrato 1"/>
            </a:graphicData>
          </a:graphic>
        </xdr:graphicFrame>
      </mc:Choice>
      <mc:Fallback xmlns="">
        <xdr:sp macro="" textlink="">
          <xdr:nvSpPr>
            <xdr:cNvPr id="0" name=""/>
            <xdr:cNvSpPr>
              <a:spLocks noTextEdit="1"/>
            </xdr:cNvSpPr>
          </xdr:nvSpPr>
          <xdr:spPr>
            <a:xfrm>
              <a:off x="6614568" y="5923673"/>
              <a:ext cx="11030485" cy="14480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309050</xdr:colOff>
      <xdr:row>32</xdr:row>
      <xdr:rowOff>6908</xdr:rowOff>
    </xdr:from>
    <xdr:to>
      <xdr:col>4</xdr:col>
      <xdr:colOff>404594</xdr:colOff>
      <xdr:row>40</xdr:row>
      <xdr:rowOff>65186</xdr:rowOff>
    </xdr:to>
    <mc:AlternateContent xmlns:mc="http://schemas.openxmlformats.org/markup-compatibility/2006" xmlns:a14="http://schemas.microsoft.com/office/drawing/2010/main">
      <mc:Choice Requires="a14">
        <xdr:graphicFrame macro="">
          <xdr:nvGraphicFramePr>
            <xdr:cNvPr id="5" name="Cliente 1">
              <a:extLst>
                <a:ext uri="{FF2B5EF4-FFF2-40B4-BE49-F238E27FC236}">
                  <a16:creationId xmlns:a16="http://schemas.microsoft.com/office/drawing/2014/main" id="{913B7977-FF41-E744-906E-2B284B04FAF2}"/>
                </a:ext>
              </a:extLst>
            </xdr:cNvPr>
            <xdr:cNvGraphicFramePr/>
          </xdr:nvGraphicFramePr>
          <xdr:xfrm>
            <a:off x="0" y="0"/>
            <a:ext cx="0" cy="0"/>
          </xdr:xfrm>
          <a:graphic>
            <a:graphicData uri="http://schemas.microsoft.com/office/drawing/2010/slicer">
              <sle:slicer xmlns:sle="http://schemas.microsoft.com/office/drawing/2010/slicer" name="Cliente 1"/>
            </a:graphicData>
          </a:graphic>
        </xdr:graphicFrame>
      </mc:Choice>
      <mc:Fallback xmlns="">
        <xdr:sp macro="" textlink="">
          <xdr:nvSpPr>
            <xdr:cNvPr id="0" name=""/>
            <xdr:cNvSpPr>
              <a:spLocks noTextEdit="1"/>
            </xdr:cNvSpPr>
          </xdr:nvSpPr>
          <xdr:spPr>
            <a:xfrm>
              <a:off x="918650" y="5927062"/>
              <a:ext cx="2621449" cy="1465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662607</xdr:colOff>
      <xdr:row>31</xdr:row>
      <xdr:rowOff>176139</xdr:rowOff>
    </xdr:from>
    <xdr:to>
      <xdr:col>7</xdr:col>
      <xdr:colOff>399174</xdr:colOff>
      <xdr:row>40</xdr:row>
      <xdr:rowOff>84724</xdr:rowOff>
    </xdr:to>
    <mc:AlternateContent xmlns:mc="http://schemas.openxmlformats.org/markup-compatibility/2006" xmlns:a14="http://schemas.microsoft.com/office/drawing/2010/main">
      <mc:Choice Requires="a14">
        <xdr:graphicFrame macro="">
          <xdr:nvGraphicFramePr>
            <xdr:cNvPr id="6" name="Origem">
              <a:extLst>
                <a:ext uri="{FF2B5EF4-FFF2-40B4-BE49-F238E27FC236}">
                  <a16:creationId xmlns:a16="http://schemas.microsoft.com/office/drawing/2014/main" id="{AE31D03C-4A71-1D9A-F82C-44050F887C85}"/>
                </a:ext>
              </a:extLst>
            </xdr:cNvPr>
            <xdr:cNvGraphicFramePr/>
          </xdr:nvGraphicFramePr>
          <xdr:xfrm>
            <a:off x="0" y="0"/>
            <a:ext cx="0" cy="0"/>
          </xdr:xfrm>
          <a:graphic>
            <a:graphicData uri="http://schemas.microsoft.com/office/drawing/2010/slicer">
              <sle:slicer xmlns:sle="http://schemas.microsoft.com/office/drawing/2010/slicer" name="Origem"/>
            </a:graphicData>
          </a:graphic>
        </xdr:graphicFrame>
      </mc:Choice>
      <mc:Fallback xmlns="">
        <xdr:sp macro="" textlink="">
          <xdr:nvSpPr>
            <xdr:cNvPr id="0" name=""/>
            <xdr:cNvSpPr>
              <a:spLocks noTextEdit="1"/>
            </xdr:cNvSpPr>
          </xdr:nvSpPr>
          <xdr:spPr>
            <a:xfrm>
              <a:off x="3792669" y="5920447"/>
              <a:ext cx="2570829" cy="149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25121</xdr:colOff>
      <xdr:row>12</xdr:row>
      <xdr:rowOff>50242</xdr:rowOff>
    </xdr:from>
    <xdr:to>
      <xdr:col>7</xdr:col>
      <xdr:colOff>251209</xdr:colOff>
      <xdr:row>28</xdr:row>
      <xdr:rowOff>167472</xdr:rowOff>
    </xdr:to>
    <xdr:graphicFrame macro="">
      <xdr:nvGraphicFramePr>
        <xdr:cNvPr id="10" name="Chart 4">
          <a:extLst>
            <a:ext uri="{FF2B5EF4-FFF2-40B4-BE49-F238E27FC236}">
              <a16:creationId xmlns:a16="http://schemas.microsoft.com/office/drawing/2014/main" id="{C5292A42-8135-F85F-817F-536C6EECE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8467</xdr:colOff>
      <xdr:row>13</xdr:row>
      <xdr:rowOff>8467</xdr:rowOff>
    </xdr:from>
    <xdr:to>
      <xdr:col>38</xdr:col>
      <xdr:colOff>1223435</xdr:colOff>
      <xdr:row>28</xdr:row>
      <xdr:rowOff>177800</xdr:rowOff>
    </xdr:to>
    <xdr:graphicFrame macro="">
      <xdr:nvGraphicFramePr>
        <xdr:cNvPr id="37" name="Chart 4">
          <a:extLst>
            <a:ext uri="{FF2B5EF4-FFF2-40B4-BE49-F238E27FC236}">
              <a16:creationId xmlns:a16="http://schemas.microsoft.com/office/drawing/2014/main" id="{A2422F9D-F73C-4131-9144-C0D2B5D84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510792</xdr:colOff>
      <xdr:row>12</xdr:row>
      <xdr:rowOff>133980</xdr:rowOff>
    </xdr:from>
    <xdr:to>
      <xdr:col>33</xdr:col>
      <xdr:colOff>226089</xdr:colOff>
      <xdr:row>29</xdr:row>
      <xdr:rowOff>75362</xdr:rowOff>
    </xdr:to>
    <xdr:graphicFrame macro="">
      <xdr:nvGraphicFramePr>
        <xdr:cNvPr id="38" name="Chart 3">
          <a:extLst>
            <a:ext uri="{FF2B5EF4-FFF2-40B4-BE49-F238E27FC236}">
              <a16:creationId xmlns:a16="http://schemas.microsoft.com/office/drawing/2014/main" id="{FD1F5DBB-B62A-4410-9CB8-37081FAE5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25121</xdr:colOff>
      <xdr:row>12</xdr:row>
      <xdr:rowOff>50242</xdr:rowOff>
    </xdr:from>
    <xdr:to>
      <xdr:col>27</xdr:col>
      <xdr:colOff>251209</xdr:colOff>
      <xdr:row>28</xdr:row>
      <xdr:rowOff>167472</xdr:rowOff>
    </xdr:to>
    <xdr:graphicFrame macro="">
      <xdr:nvGraphicFramePr>
        <xdr:cNvPr id="42" name="Chart 4">
          <a:extLst>
            <a:ext uri="{FF2B5EF4-FFF2-40B4-BE49-F238E27FC236}">
              <a16:creationId xmlns:a16="http://schemas.microsoft.com/office/drawing/2014/main" id="{0F0191E8-D590-4DA2-9BD7-109C57F49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8467</xdr:colOff>
      <xdr:row>13</xdr:row>
      <xdr:rowOff>8467</xdr:rowOff>
    </xdr:from>
    <xdr:to>
      <xdr:col>58</xdr:col>
      <xdr:colOff>1223435</xdr:colOff>
      <xdr:row>28</xdr:row>
      <xdr:rowOff>177800</xdr:rowOff>
    </xdr:to>
    <xdr:graphicFrame macro="">
      <xdr:nvGraphicFramePr>
        <xdr:cNvPr id="43" name="Chart 4">
          <a:extLst>
            <a:ext uri="{FF2B5EF4-FFF2-40B4-BE49-F238E27FC236}">
              <a16:creationId xmlns:a16="http://schemas.microsoft.com/office/drawing/2014/main" id="{293EC30F-2988-4813-AB10-C388BC6D3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510792</xdr:colOff>
      <xdr:row>12</xdr:row>
      <xdr:rowOff>133980</xdr:rowOff>
    </xdr:from>
    <xdr:to>
      <xdr:col>53</xdr:col>
      <xdr:colOff>226089</xdr:colOff>
      <xdr:row>29</xdr:row>
      <xdr:rowOff>75362</xdr:rowOff>
    </xdr:to>
    <xdr:graphicFrame macro="">
      <xdr:nvGraphicFramePr>
        <xdr:cNvPr id="44" name="Chart 3">
          <a:extLst>
            <a:ext uri="{FF2B5EF4-FFF2-40B4-BE49-F238E27FC236}">
              <a16:creationId xmlns:a16="http://schemas.microsoft.com/office/drawing/2014/main" id="{AE3DA76D-270E-43A1-9F7F-B4AAB08E6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25121</xdr:colOff>
      <xdr:row>12</xdr:row>
      <xdr:rowOff>50242</xdr:rowOff>
    </xdr:from>
    <xdr:to>
      <xdr:col>47</xdr:col>
      <xdr:colOff>251209</xdr:colOff>
      <xdr:row>28</xdr:row>
      <xdr:rowOff>167472</xdr:rowOff>
    </xdr:to>
    <xdr:graphicFrame macro="">
      <xdr:nvGraphicFramePr>
        <xdr:cNvPr id="48" name="Chart 4">
          <a:extLst>
            <a:ext uri="{FF2B5EF4-FFF2-40B4-BE49-F238E27FC236}">
              <a16:creationId xmlns:a16="http://schemas.microsoft.com/office/drawing/2014/main" id="{2F3BAD6F-51B7-431E-8DD0-3EE009084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4</xdr:col>
      <xdr:colOff>1188720</xdr:colOff>
      <xdr:row>16</xdr:row>
      <xdr:rowOff>167640</xdr:rowOff>
    </xdr:to>
    <mc:AlternateContent xmlns:mc="http://schemas.openxmlformats.org/markup-compatibility/2006" xmlns:a14="http://schemas.microsoft.com/office/drawing/2010/main">
      <mc:Choice Requires="a14">
        <xdr:graphicFrame macro="">
          <xdr:nvGraphicFramePr>
            <xdr:cNvPr id="2" name="Cliente">
              <a:extLst>
                <a:ext uri="{FF2B5EF4-FFF2-40B4-BE49-F238E27FC236}">
                  <a16:creationId xmlns:a16="http://schemas.microsoft.com/office/drawing/2014/main" id="{8DDFE369-4328-7319-A342-73BD95E98014}"/>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mlns="">
        <xdr:sp macro="" textlink="">
          <xdr:nvSpPr>
            <xdr:cNvPr id="0" name=""/>
            <xdr:cNvSpPr>
              <a:spLocks noTextEdit="1"/>
            </xdr:cNvSpPr>
          </xdr:nvSpPr>
          <xdr:spPr>
            <a:xfrm>
              <a:off x="0" y="0"/>
              <a:ext cx="24384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533400</xdr:colOff>
      <xdr:row>8</xdr:row>
      <xdr:rowOff>38100</xdr:rowOff>
    </xdr:from>
    <xdr:to>
      <xdr:col>11</xdr:col>
      <xdr:colOff>670560</xdr:colOff>
      <xdr:row>15</xdr:row>
      <xdr:rowOff>91440</xdr:rowOff>
    </xdr:to>
    <mc:AlternateContent xmlns:mc="http://schemas.openxmlformats.org/markup-compatibility/2006" xmlns:tsle="http://schemas.microsoft.com/office/drawing/2012/timeslicer">
      <mc:Choice Requires="tsle">
        <xdr:graphicFrame macro="">
          <xdr:nvGraphicFramePr>
            <xdr:cNvPr id="3" name="Data Contrato">
              <a:extLst>
                <a:ext uri="{FF2B5EF4-FFF2-40B4-BE49-F238E27FC236}">
                  <a16:creationId xmlns:a16="http://schemas.microsoft.com/office/drawing/2014/main" id="{26EB5D22-28A0-1216-CAA2-B7D3F386815F}"/>
                </a:ext>
              </a:extLst>
            </xdr:cNvPr>
            <xdr:cNvGraphicFramePr/>
          </xdr:nvGraphicFramePr>
          <xdr:xfrm>
            <a:off x="0" y="0"/>
            <a:ext cx="0" cy="0"/>
          </xdr:xfrm>
          <a:graphic>
            <a:graphicData uri="http://schemas.microsoft.com/office/drawing/2012/timeslicer">
              <tsle:timeslicer name="Data Contrato"/>
            </a:graphicData>
          </a:graphic>
        </xdr:graphicFrame>
      </mc:Choice>
      <mc:Fallback xmlns="">
        <xdr:sp macro="" textlink="">
          <xdr:nvSpPr>
            <xdr:cNvPr id="0" name=""/>
            <xdr:cNvSpPr>
              <a:spLocks noTextEdit="1"/>
            </xdr:cNvSpPr>
          </xdr:nvSpPr>
          <xdr:spPr>
            <a:xfrm>
              <a:off x="5166360" y="1501140"/>
              <a:ext cx="6758940" cy="1280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y" refreshedDate="45055.873736805559" createdVersion="8" refreshedVersion="8" minRefreshableVersion="3" recordCount="30" xr:uid="{094073AC-A1C7-4F96-873E-988F83183B4F}">
  <cacheSource type="worksheet">
    <worksheetSource name="origemdinamica"/>
  </cacheSource>
  <cacheFields count="15">
    <cacheField name="Cliente" numFmtId="0">
      <sharedItems count="5">
        <s v="Livraria Várias Letras"/>
        <s v="Figrorífico Muito Frio"/>
        <s v="Tecnologia Antiga"/>
        <s v="Eletrônicos Magazine Suíça"/>
        <s v="Papelaria Sem Papel"/>
      </sharedItems>
    </cacheField>
    <cacheField name="Data Contrato" numFmtId="14">
      <sharedItems containsSemiMixedTypes="0" containsNonDate="0" containsDate="1" containsString="0" minDate="2019-03-01T00:00:00" maxDate="2020-01-23T00:00:00" count="27">
        <d v="2019-03-01T00:00:00"/>
        <d v="2019-04-15T00:00:00"/>
        <d v="2019-04-20T00:00:00"/>
        <d v="2019-10-06T00:00:00"/>
        <d v="2019-11-10T00:00:00"/>
        <d v="2019-12-11T00:00:00"/>
        <d v="2019-04-02T00:00:00"/>
        <d v="2019-05-03T00:00:00"/>
        <d v="2019-05-09T00:00:00"/>
        <d v="2019-05-20T00:00:00"/>
        <d v="2019-07-17T00:00:00"/>
        <d v="2019-07-06T00:00:00"/>
        <d v="2019-08-10T00:00:00"/>
        <d v="2019-08-15T00:00:00"/>
        <d v="2019-10-20T00:00:00"/>
        <d v="2019-12-01T00:00:00"/>
        <d v="2020-01-03T00:00:00"/>
        <d v="2020-01-15T00:00:00"/>
        <d v="2019-09-06T00:00:00"/>
        <d v="2019-10-15T00:00:00"/>
        <d v="2019-12-20T00:00:00"/>
        <d v="2019-04-01T00:00:00"/>
        <d v="2019-05-07T00:00:00"/>
        <d v="2019-11-30T00:00:00"/>
        <d v="2019-12-07T00:00:00"/>
        <d v="2020-01-10T00:00:00"/>
        <d v="2020-01-22T00:00:00"/>
      </sharedItems>
    </cacheField>
    <cacheField name="Status do Contrato" numFmtId="0">
      <sharedItems count="2">
        <s v="Encerrado"/>
        <s v="Aberto"/>
      </sharedItems>
    </cacheField>
    <cacheField name="Valor do Contrato" numFmtId="164">
      <sharedItems containsSemiMixedTypes="0" containsString="0" containsNumber="1" minValue="80" maxValue="2395"/>
    </cacheField>
    <cacheField name="Carga" numFmtId="0">
      <sharedItems count="8">
        <s v="Insumos"/>
        <s v="Livros"/>
        <s v="Carne Congelada"/>
        <s v="Informática"/>
        <s v="TVs"/>
        <s v="Celulares"/>
        <s v="Linha Branca"/>
        <s v="Artigos de Papelaria"/>
      </sharedItems>
    </cacheField>
    <cacheField name="Peso (Kg)" numFmtId="0">
      <sharedItems containsSemiMixedTypes="0" containsString="0" containsNumber="1" containsInteger="1" minValue="2" maxValue="450"/>
    </cacheField>
    <cacheField name="Tipo de Veículo" numFmtId="0">
      <sharedItems count="3">
        <s v="Utilitário Pequeno"/>
        <s v="Caminhão Frigorífico"/>
        <s v="Caminhão Baú"/>
      </sharedItems>
    </cacheField>
    <cacheField name="Origem" numFmtId="0">
      <sharedItems count="4">
        <s v="MG"/>
        <s v="MT"/>
        <s v="AM"/>
        <s v="SP"/>
      </sharedItems>
    </cacheField>
    <cacheField name="Data de Saída" numFmtId="14">
      <sharedItems containsSemiMixedTypes="0" containsNonDate="0" containsDate="1" containsString="0" minDate="2019-03-05T00:00:00" maxDate="2020-01-25T00:00:00" count="20">
        <d v="2019-03-05T00:00:00"/>
        <d v="2019-04-20T00:00:00"/>
        <d v="2019-10-10T00:00:00"/>
        <d v="2019-12-20T00:00:00"/>
        <d v="2019-04-12T00:00:00"/>
        <d v="2019-05-10T00:00:00"/>
        <d v="2019-05-22T00:00:00"/>
        <d v="2019-07-20T00:00:00"/>
        <d v="2019-07-07T00:00:00"/>
        <d v="2019-08-16T00:00:00"/>
        <d v="2019-10-22T00:00:00"/>
        <d v="2019-12-05T00:00:00"/>
        <d v="2020-01-15T00:00:00"/>
        <d v="2019-09-07T00:00:00"/>
        <d v="2019-10-16T00:00:00"/>
        <d v="2019-12-22T00:00:00"/>
        <d v="2019-04-05T00:00:00"/>
        <d v="2019-12-09T00:00:00"/>
        <d v="2020-01-12T00:00:00"/>
        <d v="2020-01-24T00:00:00"/>
      </sharedItems>
      <fieldGroup par="14" base="8">
        <rangePr groupBy="months" startDate="2019-03-05T00:00:00" endDate="2020-01-25T00:00:00"/>
        <groupItems count="14">
          <s v="&lt;05/03/2019"/>
          <s v="ene"/>
          <s v="feb"/>
          <s v="mar"/>
          <s v="abr"/>
          <s v="may"/>
          <s v="jun"/>
          <s v="jul"/>
          <s v="ago"/>
          <s v="sep"/>
          <s v="oct"/>
          <s v="nov"/>
          <s v="dic"/>
          <s v="&gt;25/01/2020"/>
        </groupItems>
      </fieldGroup>
    </cacheField>
    <cacheField name="Situação da Partida" numFmtId="0">
      <sharedItems count="4">
        <s v="Finalizada - Em Dia"/>
        <s v="Finalizada - Atrasada"/>
        <s v="Em Aberto - Em dia"/>
        <s v="Em Aberto - Atrasada"/>
      </sharedItems>
    </cacheField>
    <cacheField name="Destino" numFmtId="0">
      <sharedItems/>
    </cacheField>
    <cacheField name="Data de Chegada" numFmtId="14">
      <sharedItems containsSemiMixedTypes="0" containsNonDate="0" containsDate="1" containsString="0" minDate="2019-01-21T00:00:00" maxDate="2020-01-25T00:00:00"/>
    </cacheField>
    <cacheField name="Situação da Chegada" numFmtId="0">
      <sharedItems/>
    </cacheField>
    <cacheField name="Quarters" numFmtId="0" databaseField="0">
      <fieldGroup base="8">
        <rangePr groupBy="quarters" startDate="2019-03-05T00:00:00" endDate="2020-01-25T00:00:00"/>
        <groupItems count="6">
          <s v="&lt;05/03/2019"/>
          <s v="Qtr1"/>
          <s v="Qtr2"/>
          <s v="Qtr3"/>
          <s v="Qtr4"/>
          <s v="&gt;25/01/2020"/>
        </groupItems>
      </fieldGroup>
    </cacheField>
    <cacheField name="Years" numFmtId="0" databaseField="0">
      <fieldGroup base="8">
        <rangePr groupBy="years" startDate="2019-03-05T00:00:00" endDate="2020-01-25T00:00:00"/>
        <groupItems count="4">
          <s v="&lt;05/03/2019"/>
          <s v="2019"/>
          <s v="2020"/>
          <s v="&gt;25/01/2020"/>
        </groupItems>
      </fieldGroup>
    </cacheField>
  </cacheFields>
  <extLst>
    <ext xmlns:x14="http://schemas.microsoft.com/office/spreadsheetml/2009/9/main" uri="{725AE2AE-9491-48be-B2B4-4EB974FC3084}">
      <x14:pivotCacheDefinition pivotCacheId="1276916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869.32"/>
    <x v="0"/>
    <n v="25"/>
    <x v="0"/>
    <x v="0"/>
    <x v="0"/>
    <x v="0"/>
    <s v="SP"/>
    <d v="2019-03-05T00:00:00"/>
    <s v="Finalizada - Em Dia"/>
  </r>
  <r>
    <x v="0"/>
    <x v="1"/>
    <x v="0"/>
    <n v="586.32000000000005"/>
    <x v="1"/>
    <n v="16"/>
    <x v="0"/>
    <x v="0"/>
    <x v="1"/>
    <x v="0"/>
    <s v="RJ"/>
    <d v="2019-04-20T00:00:00"/>
    <s v="Finalizada - Em Dia"/>
  </r>
  <r>
    <x v="0"/>
    <x v="2"/>
    <x v="0"/>
    <n v="256.32"/>
    <x v="1"/>
    <n v="9"/>
    <x v="0"/>
    <x v="0"/>
    <x v="1"/>
    <x v="0"/>
    <s v="RJ"/>
    <d v="2019-04-20T00:00:00"/>
    <s v="Finalizada - Em Dia"/>
  </r>
  <r>
    <x v="0"/>
    <x v="3"/>
    <x v="0"/>
    <n v="726.32"/>
    <x v="0"/>
    <n v="23"/>
    <x v="0"/>
    <x v="0"/>
    <x v="2"/>
    <x v="1"/>
    <s v="SP"/>
    <d v="2019-10-10T00:00:00"/>
    <s v="Finalizada - Atrasada"/>
  </r>
  <r>
    <x v="0"/>
    <x v="4"/>
    <x v="1"/>
    <n v="452.12"/>
    <x v="1"/>
    <n v="14"/>
    <x v="0"/>
    <x v="0"/>
    <x v="3"/>
    <x v="2"/>
    <s v="SP"/>
    <d v="2019-12-20T00:00:00"/>
    <s v="Em Aberto - Em dia"/>
  </r>
  <r>
    <x v="0"/>
    <x v="5"/>
    <x v="1"/>
    <n v="956.32"/>
    <x v="0"/>
    <n v="28"/>
    <x v="0"/>
    <x v="0"/>
    <x v="3"/>
    <x v="3"/>
    <s v="SP"/>
    <d v="2019-12-20T00:00:00"/>
    <s v="Em Aberto - Atrasada"/>
  </r>
  <r>
    <x v="1"/>
    <x v="6"/>
    <x v="0"/>
    <n v="2395"/>
    <x v="2"/>
    <n v="343"/>
    <x v="1"/>
    <x v="1"/>
    <x v="4"/>
    <x v="0"/>
    <s v="SP"/>
    <d v="2019-04-15T00:00:00"/>
    <s v="Finalizada - Em Dia"/>
  </r>
  <r>
    <x v="1"/>
    <x v="7"/>
    <x v="0"/>
    <n v="1745.6268221574344"/>
    <x v="2"/>
    <n v="250"/>
    <x v="1"/>
    <x v="1"/>
    <x v="5"/>
    <x v="0"/>
    <s v="RJ"/>
    <d v="2019-05-13T00:00:00"/>
    <s v="Finalizada - Atrasada"/>
  </r>
  <r>
    <x v="1"/>
    <x v="8"/>
    <x v="0"/>
    <n v="907.72594752186592"/>
    <x v="2"/>
    <n v="130"/>
    <x v="1"/>
    <x v="1"/>
    <x v="5"/>
    <x v="0"/>
    <s v="RJ"/>
    <d v="2019-05-13T00:00:00"/>
    <s v="Finalizada - Atrasada"/>
  </r>
  <r>
    <x v="1"/>
    <x v="9"/>
    <x v="0"/>
    <n v="1955.1020408163265"/>
    <x v="2"/>
    <n v="280"/>
    <x v="1"/>
    <x v="1"/>
    <x v="6"/>
    <x v="0"/>
    <s v="SP"/>
    <d v="2019-05-25T00:00:00"/>
    <s v="Finalizada - Em Dia"/>
  </r>
  <r>
    <x v="1"/>
    <x v="10"/>
    <x v="0"/>
    <n v="1326.6763848396502"/>
    <x v="2"/>
    <n v="190"/>
    <x v="1"/>
    <x v="1"/>
    <x v="7"/>
    <x v="0"/>
    <s v="SP"/>
    <d v="2019-07-23T00:00:00"/>
    <s v="Finalizada - Em Dia"/>
  </r>
  <r>
    <x v="2"/>
    <x v="11"/>
    <x v="0"/>
    <n v="600"/>
    <x v="3"/>
    <n v="15"/>
    <x v="0"/>
    <x v="2"/>
    <x v="8"/>
    <x v="0"/>
    <s v="BA"/>
    <d v="2019-07-12T00:00:00"/>
    <s v="Finalizada - Em Dia"/>
  </r>
  <r>
    <x v="2"/>
    <x v="12"/>
    <x v="0"/>
    <n v="920"/>
    <x v="4"/>
    <n v="23"/>
    <x v="0"/>
    <x v="2"/>
    <x v="9"/>
    <x v="0"/>
    <s v="BA"/>
    <d v="2019-07-22T00:00:00"/>
    <s v="Finalizada - Atrasada"/>
  </r>
  <r>
    <x v="2"/>
    <x v="13"/>
    <x v="0"/>
    <n v="440"/>
    <x v="3"/>
    <n v="11"/>
    <x v="0"/>
    <x v="2"/>
    <x v="9"/>
    <x v="0"/>
    <s v="SP"/>
    <d v="2019-08-23T00:00:00"/>
    <s v="Finalizada - Atrasada"/>
  </r>
  <r>
    <x v="2"/>
    <x v="14"/>
    <x v="0"/>
    <n v="680"/>
    <x v="3"/>
    <n v="17"/>
    <x v="0"/>
    <x v="2"/>
    <x v="10"/>
    <x v="0"/>
    <s v="MG"/>
    <d v="2019-10-28T00:00:00"/>
    <s v="Finalizada - Em Dia"/>
  </r>
  <r>
    <x v="2"/>
    <x v="15"/>
    <x v="1"/>
    <n v="120"/>
    <x v="5"/>
    <n v="3"/>
    <x v="0"/>
    <x v="2"/>
    <x v="11"/>
    <x v="3"/>
    <s v="SP"/>
    <d v="2019-12-12T00:00:00"/>
    <s v="Em Aberto - Atrasada"/>
  </r>
  <r>
    <x v="2"/>
    <x v="16"/>
    <x v="1"/>
    <n v="480"/>
    <x v="3"/>
    <n v="12"/>
    <x v="0"/>
    <x v="2"/>
    <x v="12"/>
    <x v="3"/>
    <s v="SP"/>
    <d v="2019-01-21T00:00:00"/>
    <s v="Em Aberto - Atrasada"/>
  </r>
  <r>
    <x v="2"/>
    <x v="17"/>
    <x v="1"/>
    <n v="80"/>
    <x v="5"/>
    <n v="2"/>
    <x v="0"/>
    <x v="2"/>
    <x v="12"/>
    <x v="3"/>
    <s v="SP"/>
    <d v="2019-01-21T00:00:00"/>
    <s v="Em Aberto - Atrasada"/>
  </r>
  <r>
    <x v="3"/>
    <x v="18"/>
    <x v="0"/>
    <n v="1800"/>
    <x v="6"/>
    <n v="430"/>
    <x v="2"/>
    <x v="3"/>
    <x v="13"/>
    <x v="0"/>
    <s v="SP"/>
    <d v="2019-09-07T00:00:00"/>
    <s v="Finalizada - Em Dia"/>
  </r>
  <r>
    <x v="3"/>
    <x v="19"/>
    <x v="0"/>
    <n v="1883.7209302325582"/>
    <x v="6"/>
    <n v="450"/>
    <x v="2"/>
    <x v="3"/>
    <x v="14"/>
    <x v="0"/>
    <s v="SP"/>
    <d v="2019-10-16T00:00:00"/>
    <s v="Finalizada - Em Dia"/>
  </r>
  <r>
    <x v="3"/>
    <x v="20"/>
    <x v="1"/>
    <n v="1632.5581395348838"/>
    <x v="6"/>
    <n v="390"/>
    <x v="2"/>
    <x v="3"/>
    <x v="15"/>
    <x v="3"/>
    <s v="SP"/>
    <d v="2019-12-22T00:00:00"/>
    <s v="Em Aberto - Atrasada"/>
  </r>
  <r>
    <x v="4"/>
    <x v="21"/>
    <x v="0"/>
    <n v="916.12500000000011"/>
    <x v="7"/>
    <n v="25"/>
    <x v="0"/>
    <x v="3"/>
    <x v="16"/>
    <x v="0"/>
    <s v="SP"/>
    <d v="2019-04-05T00:00:00"/>
    <s v="Finalizada - Em Dia"/>
  </r>
  <r>
    <x v="4"/>
    <x v="22"/>
    <x v="0"/>
    <n v="854.4"/>
    <x v="7"/>
    <n v="30"/>
    <x v="0"/>
    <x v="3"/>
    <x v="5"/>
    <x v="0"/>
    <s v="SP"/>
    <d v="2019-05-10T00:00:00"/>
    <s v="Finalizada - Em Dia"/>
  </r>
  <r>
    <x v="4"/>
    <x v="9"/>
    <x v="0"/>
    <n v="884.2156521739131"/>
    <x v="7"/>
    <n v="28"/>
    <x v="0"/>
    <x v="3"/>
    <x v="6"/>
    <x v="0"/>
    <s v="SP"/>
    <d v="2019-05-22T00:00:00"/>
    <s v="Finalizada - Em Dia"/>
  </r>
  <r>
    <x v="4"/>
    <x v="23"/>
    <x v="0"/>
    <n v="645.88571428571424"/>
    <x v="7"/>
    <n v="20"/>
    <x v="0"/>
    <x v="3"/>
    <x v="11"/>
    <x v="0"/>
    <s v="SP"/>
    <d v="2019-12-05T00:00:00"/>
    <s v="Finalizada - Em Dia"/>
  </r>
  <r>
    <x v="4"/>
    <x v="24"/>
    <x v="1"/>
    <n v="614.77714285714285"/>
    <x v="7"/>
    <n v="18"/>
    <x v="0"/>
    <x v="3"/>
    <x v="17"/>
    <x v="3"/>
    <s v="SP"/>
    <d v="2019-12-09T00:00:00"/>
    <s v="Em Aberto - Atrasada"/>
  </r>
  <r>
    <x v="4"/>
    <x v="25"/>
    <x v="1"/>
    <n v="174.56268221574345"/>
    <x v="7"/>
    <n v="25"/>
    <x v="0"/>
    <x v="3"/>
    <x v="18"/>
    <x v="3"/>
    <s v="SP"/>
    <d v="2020-01-12T00:00:00"/>
    <s v="Em Aberto - Atrasada"/>
  </r>
  <r>
    <x v="4"/>
    <x v="26"/>
    <x v="1"/>
    <n v="251.37026239067058"/>
    <x v="7"/>
    <n v="36"/>
    <x v="0"/>
    <x v="3"/>
    <x v="19"/>
    <x v="3"/>
    <s v="SP"/>
    <d v="2020-01-24T00:00:00"/>
    <s v="Em Aberto - Atrasada"/>
  </r>
  <r>
    <x v="4"/>
    <x v="26"/>
    <x v="1"/>
    <n v="251.37026239067058"/>
    <x v="7"/>
    <n v="100"/>
    <x v="0"/>
    <x v="3"/>
    <x v="19"/>
    <x v="3"/>
    <s v="SP"/>
    <d v="2020-01-24T00:00:00"/>
    <s v="Em Aberto - Atrasada"/>
  </r>
  <r>
    <x v="4"/>
    <x v="26"/>
    <x v="1"/>
    <n v="251.37026239067058"/>
    <x v="7"/>
    <n v="100"/>
    <x v="0"/>
    <x v="3"/>
    <x v="19"/>
    <x v="3"/>
    <s v="SP"/>
    <d v="2020-01-24T00:00:00"/>
    <s v="Em Aberto - Atras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1CE6E-4399-48CB-9861-1F991EE908D8}"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6">
  <location ref="D19:E22" firstHeaderRow="1" firstDataRow="1" firstDataCol="1"/>
  <pivotFields count="15">
    <pivotField showAll="0">
      <items count="6">
        <item x="3"/>
        <item x="1"/>
        <item x="0"/>
        <item x="4"/>
        <item x="2"/>
        <item t="default"/>
      </items>
    </pivotField>
    <pivotField numFmtId="14" showAll="0">
      <items count="28">
        <item x="0"/>
        <item x="21"/>
        <item x="6"/>
        <item x="1"/>
        <item x="2"/>
        <item x="7"/>
        <item x="22"/>
        <item x="8"/>
        <item x="9"/>
        <item x="11"/>
        <item x="10"/>
        <item x="12"/>
        <item x="13"/>
        <item x="18"/>
        <item x="3"/>
        <item x="19"/>
        <item x="14"/>
        <item x="4"/>
        <item x="23"/>
        <item x="15"/>
        <item x="24"/>
        <item x="5"/>
        <item x="20"/>
        <item x="16"/>
        <item x="25"/>
        <item x="17"/>
        <item x="26"/>
        <item t="default"/>
      </items>
    </pivotField>
    <pivotField showAll="0"/>
    <pivotField dataField="1" numFmtId="164" showAll="0"/>
    <pivotField showAll="0"/>
    <pivotField showAll="0"/>
    <pivotField axis="axisRow" showAll="0">
      <items count="4">
        <item x="2"/>
        <item x="1"/>
        <item x="0"/>
        <item t="default"/>
      </items>
    </pivotField>
    <pivotField showAll="0">
      <items count="5">
        <item sd="0" x="2"/>
        <item sd="0" x="0"/>
        <item sd="0" x="1"/>
        <item sd="0" x="3"/>
        <item t="default" sd="0"/>
      </items>
    </pivotField>
    <pivotField numFmtId="14" showAll="0">
      <items count="15">
        <item x="0"/>
        <item x="1"/>
        <item x="2"/>
        <item x="3"/>
        <item x="4"/>
        <item x="5"/>
        <item x="6"/>
        <item x="7"/>
        <item x="8"/>
        <item x="9"/>
        <item x="10"/>
        <item x="11"/>
        <item x="12"/>
        <item x="13"/>
        <item t="default"/>
      </items>
    </pivotField>
    <pivotField showAll="0"/>
    <pivotField showAll="0"/>
    <pivotField numFmtId="14" showAll="0"/>
    <pivotField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3">
    <i>
      <x/>
    </i>
    <i>
      <x v="1"/>
    </i>
    <i>
      <x v="2"/>
    </i>
  </rowItems>
  <colItems count="1">
    <i/>
  </colItems>
  <dataFields count="1">
    <dataField name="Sum of Valor do Contrato" fld="3" baseField="0" baseItem="0" numFmtId="164"/>
  </dataFields>
  <formats count="21">
    <format dxfId="4484">
      <pivotArea outline="0" collapsedLevelsAreSubtotals="1" fieldPosition="0"/>
    </format>
    <format dxfId="4483">
      <pivotArea type="all" dataOnly="0" outline="0" fieldPosition="0"/>
    </format>
    <format dxfId="4482">
      <pivotArea outline="0" collapsedLevelsAreSubtotals="1" fieldPosition="0"/>
    </format>
    <format dxfId="4481">
      <pivotArea field="7" type="button" dataOnly="0" labelOnly="1" outline="0"/>
    </format>
    <format dxfId="4480">
      <pivotArea dataOnly="0" labelOnly="1" grandRow="1" outline="0" fieldPosition="0"/>
    </format>
    <format dxfId="4479">
      <pivotArea dataOnly="0" labelOnly="1" outline="0" axis="axisValues" fieldPosition="0"/>
    </format>
    <format dxfId="4478">
      <pivotArea type="all" dataOnly="0" outline="0" fieldPosition="0"/>
    </format>
    <format dxfId="4477">
      <pivotArea outline="0" collapsedLevelsAreSubtotals="1" fieldPosition="0"/>
    </format>
    <format dxfId="4476">
      <pivotArea field="7" type="button" dataOnly="0" labelOnly="1" outline="0"/>
    </format>
    <format dxfId="4475">
      <pivotArea dataOnly="0" labelOnly="1" grandRow="1" outline="0" fieldPosition="0"/>
    </format>
    <format dxfId="4474">
      <pivotArea dataOnly="0" labelOnly="1" outline="0" axis="axisValues" fieldPosition="0"/>
    </format>
    <format dxfId="4473">
      <pivotArea type="all" dataOnly="0" outline="0" fieldPosition="0"/>
    </format>
    <format dxfId="4472">
      <pivotArea outline="0" collapsedLevelsAreSubtotals="1" fieldPosition="0"/>
    </format>
    <format dxfId="4471">
      <pivotArea field="7" type="button" dataOnly="0" labelOnly="1" outline="0"/>
    </format>
    <format dxfId="4470">
      <pivotArea dataOnly="0" labelOnly="1" grandRow="1" outline="0" fieldPosition="0"/>
    </format>
    <format dxfId="4469">
      <pivotArea dataOnly="0" labelOnly="1" outline="0" axis="axisValues" fieldPosition="0"/>
    </format>
    <format dxfId="4468">
      <pivotArea type="all" dataOnly="0" outline="0" fieldPosition="0"/>
    </format>
    <format dxfId="4467">
      <pivotArea outline="0" collapsedLevelsAreSubtotals="1" fieldPosition="0"/>
    </format>
    <format dxfId="4466">
      <pivotArea field="7" type="button" dataOnly="0" labelOnly="1" outline="0"/>
    </format>
    <format dxfId="4465">
      <pivotArea dataOnly="0" labelOnly="1" grandRow="1" outline="0" fieldPosition="0"/>
    </format>
    <format dxfId="4464">
      <pivotArea dataOnly="0" labelOnly="1" outline="0" axis="axisValues" fieldPosition="0"/>
    </format>
  </formats>
  <chartFormats count="16">
    <chartFormat chart="4" format="5"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6" count="1" selected="0">
            <x v="0"/>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4" format="12">
      <pivotArea type="data" outline="0" fieldPosition="0">
        <references count="2">
          <reference field="4294967294" count="1" selected="0">
            <x v="0"/>
          </reference>
          <reference field="6" count="1" selected="0">
            <x v="1"/>
          </reference>
        </references>
      </pivotArea>
    </chartFormat>
    <chartFormat chart="41" format="17" series="1">
      <pivotArea type="data" outline="0" fieldPosition="0">
        <references count="1">
          <reference field="4294967294" count="1" selected="0">
            <x v="0"/>
          </reference>
        </references>
      </pivotArea>
    </chartFormat>
    <chartFormat chart="41" format="18">
      <pivotArea type="data" outline="0" fieldPosition="0">
        <references count="2">
          <reference field="4294967294" count="1" selected="0">
            <x v="0"/>
          </reference>
          <reference field="6" count="1" selected="0">
            <x v="0"/>
          </reference>
        </references>
      </pivotArea>
    </chartFormat>
    <chartFormat chart="41" format="19">
      <pivotArea type="data" outline="0" fieldPosition="0">
        <references count="2">
          <reference field="4294967294" count="1" selected="0">
            <x v="0"/>
          </reference>
          <reference field="6" count="1" selected="0">
            <x v="1"/>
          </reference>
        </references>
      </pivotArea>
    </chartFormat>
    <chartFormat chart="41" format="20">
      <pivotArea type="data" outline="0" fieldPosition="0">
        <references count="2">
          <reference field="4294967294" count="1" selected="0">
            <x v="0"/>
          </reference>
          <reference field="6" count="1" selected="0">
            <x v="2"/>
          </reference>
        </references>
      </pivotArea>
    </chartFormat>
    <chartFormat chart="43" format="17" series="1">
      <pivotArea type="data" outline="0" fieldPosition="0">
        <references count="1">
          <reference field="4294967294" count="1" selected="0">
            <x v="0"/>
          </reference>
        </references>
      </pivotArea>
    </chartFormat>
    <chartFormat chart="43" format="18">
      <pivotArea type="data" outline="0" fieldPosition="0">
        <references count="2">
          <reference field="4294967294" count="1" selected="0">
            <x v="0"/>
          </reference>
          <reference field="6" count="1" selected="0">
            <x v="0"/>
          </reference>
        </references>
      </pivotArea>
    </chartFormat>
    <chartFormat chart="43" format="19">
      <pivotArea type="data" outline="0" fieldPosition="0">
        <references count="2">
          <reference field="4294967294" count="1" selected="0">
            <x v="0"/>
          </reference>
          <reference field="6" count="1" selected="0">
            <x v="1"/>
          </reference>
        </references>
      </pivotArea>
    </chartFormat>
    <chartFormat chart="43" format="20">
      <pivotArea type="data" outline="0" fieldPosition="0">
        <references count="2">
          <reference field="4294967294" count="1" selected="0">
            <x v="0"/>
          </reference>
          <reference field="6" count="1" selected="0">
            <x v="2"/>
          </reference>
        </references>
      </pivotArea>
    </chartFormat>
    <chartFormat chart="45" format="17" series="1">
      <pivotArea type="data" outline="0" fieldPosition="0">
        <references count="1">
          <reference field="4294967294" count="1" selected="0">
            <x v="0"/>
          </reference>
        </references>
      </pivotArea>
    </chartFormat>
    <chartFormat chart="45" format="18">
      <pivotArea type="data" outline="0" fieldPosition="0">
        <references count="2">
          <reference field="4294967294" count="1" selected="0">
            <x v="0"/>
          </reference>
          <reference field="6" count="1" selected="0">
            <x v="0"/>
          </reference>
        </references>
      </pivotArea>
    </chartFormat>
    <chartFormat chart="45" format="19">
      <pivotArea type="data" outline="0" fieldPosition="0">
        <references count="2">
          <reference field="4294967294" count="1" selected="0">
            <x v="0"/>
          </reference>
          <reference field="6" count="1" selected="0">
            <x v="1"/>
          </reference>
        </references>
      </pivotArea>
    </chartFormat>
    <chartFormat chart="45" format="20">
      <pivotArea type="data" outline="0" fieldPosition="0">
        <references count="2">
          <reference field="4294967294" count="1" selected="0">
            <x v="0"/>
          </reference>
          <reference field="6" count="1" selected="0">
            <x v="2"/>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0A50E-8CE4-4AEE-BD65-57DA501738E4}" name="PivotTable2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K19:L25" firstHeaderRow="1" firstDataRow="1" firstDataCol="1"/>
  <pivotFields count="15">
    <pivotField compact="0" outline="0" showAll="0" defaultSubtotal="0">
      <items count="5">
        <item x="3"/>
        <item x="1"/>
        <item x="0"/>
        <item x="4"/>
        <item x="2"/>
      </items>
      <extLst>
        <ext xmlns:x14="http://schemas.microsoft.com/office/spreadsheetml/2009/9/main" uri="{2946ED86-A175-432a-8AC1-64E0C546D7DE}">
          <x14:pivotField fillDownLabels="1"/>
        </ext>
      </extLst>
    </pivotField>
    <pivotField compact="0" numFmtId="14" outline="0" showAll="0" defaultSubtotal="0">
      <items count="27">
        <item x="0"/>
        <item x="21"/>
        <item x="6"/>
        <item x="1"/>
        <item x="2"/>
        <item x="7"/>
        <item x="22"/>
        <item x="8"/>
        <item x="9"/>
        <item x="11"/>
        <item x="10"/>
        <item x="12"/>
        <item x="13"/>
        <item x="18"/>
        <item x="3"/>
        <item x="19"/>
        <item x="14"/>
        <item x="4"/>
        <item x="23"/>
        <item x="15"/>
        <item x="24"/>
        <item x="5"/>
        <item x="20"/>
        <item x="16"/>
        <item x="25"/>
        <item x="17"/>
        <item x="26"/>
      </items>
      <extLst>
        <ext xmlns:x14="http://schemas.microsoft.com/office/spreadsheetml/2009/9/main" uri="{2946ED86-A175-432a-8AC1-64E0C546D7DE}">
          <x14:pivotField fillDownLabels="1"/>
        </ext>
      </extLst>
    </pivotField>
    <pivotField axis="axisRow" showAll="0">
      <items count="3">
        <item x="1"/>
        <item x="0"/>
        <item t="default"/>
      </items>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items count="8">
        <item x="7"/>
        <item x="2"/>
        <item x="5"/>
        <item x="3"/>
        <item x="0"/>
        <item x="6"/>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showAll="0">
      <items count="5">
        <item x="3"/>
        <item x="1"/>
        <item x="0"/>
        <item x="2"/>
        <item t="default"/>
      </items>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s>
  <rowFields count="2">
    <field x="2"/>
    <field x="9"/>
  </rowFields>
  <rowItems count="6">
    <i>
      <x/>
    </i>
    <i r="1">
      <x/>
    </i>
    <i r="1">
      <x v="3"/>
    </i>
    <i>
      <x v="1"/>
    </i>
    <i r="1">
      <x v="1"/>
    </i>
    <i r="1">
      <x v="2"/>
    </i>
  </rowItems>
  <colItems count="1">
    <i/>
  </colItems>
  <dataFields count="1">
    <dataField name="Sum of Valor do Contrato" fld="3" baseField="2" baseItem="0" numFmtId="164"/>
  </dataFields>
  <formats count="17">
    <format dxfId="4501">
      <pivotArea type="all" dataOnly="0" outline="0" fieldPosition="0"/>
    </format>
    <format dxfId="4500">
      <pivotArea outline="0" collapsedLevelsAreSubtotals="1" fieldPosition="0"/>
    </format>
    <format dxfId="4499">
      <pivotArea field="4" type="button" dataOnly="0" labelOnly="1" outline="0"/>
    </format>
    <format dxfId="4498">
      <pivotArea dataOnly="0" labelOnly="1" grandRow="1" outline="0" fieldPosition="0"/>
    </format>
    <format dxfId="4497">
      <pivotArea type="all" dataOnly="0" outline="0" fieldPosition="0"/>
    </format>
    <format dxfId="4496">
      <pivotArea outline="0" collapsedLevelsAreSubtotals="1" fieldPosition="0"/>
    </format>
    <format dxfId="4495">
      <pivotArea field="4" type="button" dataOnly="0" labelOnly="1" outline="0"/>
    </format>
    <format dxfId="4494">
      <pivotArea dataOnly="0" labelOnly="1" grandRow="1" outline="0" fieldPosition="0"/>
    </format>
    <format dxfId="4493">
      <pivotArea type="all" dataOnly="0" outline="0" fieldPosition="0"/>
    </format>
    <format dxfId="4492">
      <pivotArea outline="0" collapsedLevelsAreSubtotals="1" fieldPosition="0"/>
    </format>
    <format dxfId="4491">
      <pivotArea field="4" type="button" dataOnly="0" labelOnly="1" outline="0"/>
    </format>
    <format dxfId="4490">
      <pivotArea dataOnly="0" labelOnly="1" grandRow="1" outline="0" fieldPosition="0"/>
    </format>
    <format dxfId="4489">
      <pivotArea type="all" dataOnly="0" outline="0" fieldPosition="0"/>
    </format>
    <format dxfId="4488">
      <pivotArea outline="0" collapsedLevelsAreSubtotals="1" fieldPosition="0"/>
    </format>
    <format dxfId="4487">
      <pivotArea field="4" type="button" dataOnly="0" labelOnly="1" outline="0"/>
    </format>
    <format dxfId="4486">
      <pivotArea dataOnly="0" labelOnly="1" grandRow="1" outline="0" fieldPosition="0"/>
    </format>
    <format dxfId="4485">
      <pivotArea outline="0" collapsedLevelsAreSubtotals="1" fieldPosition="0"/>
    </format>
  </formats>
  <chartFormats count="8">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2" count="1" selected="0">
            <x v="1"/>
          </reference>
          <reference field="9" count="1" selected="0">
            <x v="2"/>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3">
          <reference field="4294967294" count="1" selected="0">
            <x v="0"/>
          </reference>
          <reference field="2" count="1" selected="0">
            <x v="1"/>
          </reference>
          <reference field="9" count="1" selected="0">
            <x v="2"/>
          </reference>
        </references>
      </pivotArea>
    </chartFormat>
    <chartFormat chart="42" format="5" series="1">
      <pivotArea type="data" outline="0" fieldPosition="0">
        <references count="1">
          <reference field="4294967294" count="1" selected="0">
            <x v="0"/>
          </reference>
        </references>
      </pivotArea>
    </chartFormat>
    <chartFormat chart="42" format="6">
      <pivotArea type="data" outline="0" fieldPosition="0">
        <references count="3">
          <reference field="4294967294" count="1" selected="0">
            <x v="0"/>
          </reference>
          <reference field="2" count="1" selected="0">
            <x v="1"/>
          </reference>
          <reference field="9" count="1" selected="0">
            <x v="2"/>
          </reference>
        </references>
      </pivotArea>
    </chartFormat>
    <chartFormat chart="44" format="5" series="1">
      <pivotArea type="data" outline="0" fieldPosition="0">
        <references count="1">
          <reference field="4294967294" count="1" selected="0">
            <x v="0"/>
          </reference>
        </references>
      </pivotArea>
    </chartFormat>
    <chartFormat chart="44" format="6">
      <pivotArea type="data" outline="0" fieldPosition="0">
        <references count="3">
          <reference field="4294967294" count="1" selected="0">
            <x v="0"/>
          </reference>
          <reference field="2" count="1" selected="0">
            <x v="1"/>
          </reference>
          <reference field="9" count="1" selected="0">
            <x v="2"/>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EF811-E9F4-4929-B622-D9CCA656B829}"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G19:I27" firstHeaderRow="0" firstDataRow="1" firstDataCol="1"/>
  <pivotFields count="15">
    <pivotField compact="0" outline="0" showAll="0" defaultSubtotal="0">
      <items count="5">
        <item x="3"/>
        <item x="1"/>
        <item x="0"/>
        <item x="4"/>
        <item x="2"/>
      </items>
      <extLst>
        <ext xmlns:x14="http://schemas.microsoft.com/office/spreadsheetml/2009/9/main" uri="{2946ED86-A175-432a-8AC1-64E0C546D7DE}">
          <x14:pivotField fillDownLabels="1"/>
        </ext>
      </extLst>
    </pivotField>
    <pivotField compact="0" numFmtId="14" outline="0" showAll="0" defaultSubtotal="0">
      <items count="27">
        <item x="0"/>
        <item x="21"/>
        <item x="6"/>
        <item x="1"/>
        <item x="2"/>
        <item x="7"/>
        <item x="22"/>
        <item x="8"/>
        <item x="9"/>
        <item x="11"/>
        <item x="10"/>
        <item x="12"/>
        <item x="13"/>
        <item x="18"/>
        <item x="3"/>
        <item x="19"/>
        <item x="14"/>
        <item x="4"/>
        <item x="23"/>
        <item x="15"/>
        <item x="24"/>
        <item x="5"/>
        <item x="20"/>
        <item x="16"/>
        <item x="25"/>
        <item x="17"/>
        <item x="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8">
        <item x="7"/>
        <item x="2"/>
        <item x="5"/>
        <item x="3"/>
        <item x="0"/>
        <item x="6"/>
        <item x="1"/>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s>
  <rowFields count="1">
    <field x="4"/>
  </rowFields>
  <rowItems count="8">
    <i>
      <x v="2"/>
    </i>
    <i>
      <x v="7"/>
    </i>
    <i>
      <x v="6"/>
    </i>
    <i>
      <x v="3"/>
    </i>
    <i>
      <x v="4"/>
    </i>
    <i>
      <x/>
    </i>
    <i>
      <x v="1"/>
    </i>
    <i>
      <x v="5"/>
    </i>
  </rowItems>
  <colFields count="1">
    <field x="-2"/>
  </colFields>
  <colItems count="2">
    <i>
      <x/>
    </i>
    <i i="1">
      <x v="1"/>
    </i>
  </colItems>
  <dataFields count="2">
    <dataField name="Sum of Peso (Kg)" fld="5" baseField="0" baseItem="0"/>
    <dataField name="Count of Destino" fld="10" subtotal="count" baseField="0" baseItem="0"/>
  </dataFields>
  <formats count="24">
    <format dxfId="4525">
      <pivotArea type="all" dataOnly="0" outline="0" fieldPosition="0"/>
    </format>
    <format dxfId="4524">
      <pivotArea outline="0" collapsedLevelsAreSubtotals="1" fieldPosition="0"/>
    </format>
    <format dxfId="4523">
      <pivotArea field="4" type="button" dataOnly="0" labelOnly="1" outline="0" axis="axisRow" fieldPosition="0"/>
    </format>
    <format dxfId="4522">
      <pivotArea dataOnly="0" labelOnly="1" fieldPosition="0">
        <references count="1">
          <reference field="4" count="0"/>
        </references>
      </pivotArea>
    </format>
    <format dxfId="4521">
      <pivotArea dataOnly="0" labelOnly="1" grandRow="1" outline="0" fieldPosition="0"/>
    </format>
    <format dxfId="4520">
      <pivotArea dataOnly="0" labelOnly="1" outline="0" fieldPosition="0">
        <references count="1">
          <reference field="4294967294" count="2">
            <x v="0"/>
            <x v="1"/>
          </reference>
        </references>
      </pivotArea>
    </format>
    <format dxfId="4519">
      <pivotArea type="all" dataOnly="0" outline="0" fieldPosition="0"/>
    </format>
    <format dxfId="4518">
      <pivotArea outline="0" collapsedLevelsAreSubtotals="1" fieldPosition="0"/>
    </format>
    <format dxfId="4517">
      <pivotArea field="4" type="button" dataOnly="0" labelOnly="1" outline="0" axis="axisRow" fieldPosition="0"/>
    </format>
    <format dxfId="4516">
      <pivotArea dataOnly="0" labelOnly="1" fieldPosition="0">
        <references count="1">
          <reference field="4" count="0"/>
        </references>
      </pivotArea>
    </format>
    <format dxfId="4515">
      <pivotArea dataOnly="0" labelOnly="1" grandRow="1" outline="0" fieldPosition="0"/>
    </format>
    <format dxfId="4514">
      <pivotArea dataOnly="0" labelOnly="1" outline="0" fieldPosition="0">
        <references count="1">
          <reference field="4294967294" count="2">
            <x v="0"/>
            <x v="1"/>
          </reference>
        </references>
      </pivotArea>
    </format>
    <format dxfId="4513">
      <pivotArea type="all" dataOnly="0" outline="0" fieldPosition="0"/>
    </format>
    <format dxfId="4512">
      <pivotArea outline="0" collapsedLevelsAreSubtotals="1" fieldPosition="0"/>
    </format>
    <format dxfId="4511">
      <pivotArea field="4" type="button" dataOnly="0" labelOnly="1" outline="0" axis="axisRow" fieldPosition="0"/>
    </format>
    <format dxfId="4510">
      <pivotArea dataOnly="0" labelOnly="1" fieldPosition="0">
        <references count="1">
          <reference field="4" count="0"/>
        </references>
      </pivotArea>
    </format>
    <format dxfId="4509">
      <pivotArea dataOnly="0" labelOnly="1" grandRow="1" outline="0" fieldPosition="0"/>
    </format>
    <format dxfId="4508">
      <pivotArea dataOnly="0" labelOnly="1" outline="0" fieldPosition="0">
        <references count="1">
          <reference field="4294967294" count="2">
            <x v="0"/>
            <x v="1"/>
          </reference>
        </references>
      </pivotArea>
    </format>
    <format dxfId="4507">
      <pivotArea type="all" dataOnly="0" outline="0" fieldPosition="0"/>
    </format>
    <format dxfId="4506">
      <pivotArea outline="0" collapsedLevelsAreSubtotals="1" fieldPosition="0"/>
    </format>
    <format dxfId="4505">
      <pivotArea field="4" type="button" dataOnly="0" labelOnly="1" outline="0" axis="axisRow" fieldPosition="0"/>
    </format>
    <format dxfId="4504">
      <pivotArea dataOnly="0" labelOnly="1" fieldPosition="0">
        <references count="1">
          <reference field="4" count="0"/>
        </references>
      </pivotArea>
    </format>
    <format dxfId="4503">
      <pivotArea dataOnly="0" labelOnly="1" grandRow="1" outline="0" fieldPosition="0"/>
    </format>
    <format dxfId="4502">
      <pivotArea dataOnly="0" labelOnly="1" outline="0" fieldPosition="0">
        <references count="1">
          <reference field="4294967294" count="2">
            <x v="0"/>
            <x v="1"/>
          </reference>
        </references>
      </pivotArea>
    </format>
  </formats>
  <chartFormats count="9">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38" format="7" series="1">
      <pivotArea type="data" outline="0" fieldPosition="0">
        <references count="1">
          <reference field="4294967294" count="1" selected="0">
            <x v="1"/>
          </reference>
        </references>
      </pivotArea>
    </chartFormat>
    <chartFormat chart="38" format="8"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1"/>
          </reference>
        </references>
      </pivotArea>
    </chartFormat>
    <chartFormat chart="40" format="8"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1"/>
          </reference>
        </references>
      </pivotArea>
    </chartFormat>
    <chartFormat chart="42" format="8"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527D3B9C-DB34-44CF-BA0E-4BDD8BA494F9}" sourceName="Cliente">
  <pivotTables>
    <pivotTable tabId="5" name="PivotTable5"/>
    <pivotTable tabId="5" name="PivotTable6"/>
    <pivotTable tabId="5" name="PivotTable28"/>
  </pivotTables>
  <data>
    <tabular pivotCacheId="1276916407">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em" xr10:uid="{20B2287F-B1D6-4A23-A54A-92EA2B0ABBF8}" sourceName="Origem">
  <pivotTables>
    <pivotTable tabId="5" name="PivotTable6"/>
    <pivotTable tabId="5" name="PivotTable5"/>
    <pivotTable tabId="5" name="PivotTable28"/>
  </pivotTables>
  <data>
    <tabular pivotCacheId="1276916407">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 1" xr10:uid="{F6D9614C-563A-4DF7-A058-089396724DCF}" cache="Slicer_Cliente" caption="Cliente" style="SlicerStyleDark1" rowHeight="234950"/>
  <slicer name="Origem" xr10:uid="{53037D80-0BB4-4FE0-B94A-15C43B2D98CA}" cache="Slicer_Origem" caption="Origem"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 xr10:uid="{68341AEE-A6E0-4D76-953C-91E308A890EC}" cache="Slicer_Cliente" caption="Cliente" style="SlicerStyleDark4"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Contrato" xr10:uid="{CB672E2F-E20E-4E5C-A758-EEEEEB741E8E}" sourceName="Data Contrato">
  <pivotTables>
    <pivotTable tabId="5" name="PivotTable5"/>
    <pivotTable tabId="5" name="PivotTable6"/>
    <pivotTable tabId="5" name="PivotTable28"/>
  </pivotTables>
  <state minimalRefreshVersion="6" lastRefreshVersion="6" pivotCacheId="127691640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Contrato 1" xr10:uid="{B6BC45EA-9674-499F-A85B-72E08CD31D20}" cache="NativeTimeline_Data_Contrato" caption="Data Contrato"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Contrato" xr10:uid="{BFB77523-84A6-41C2-AB52-6BE118A38FF7}" cache="NativeTimeline_Data_Contrato" caption="Data Contrato"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1DC1-BE89-464C-A2E5-1C425FB07246}">
  <sheetPr>
    <tabColor theme="6" tint="-0.249977111117893"/>
  </sheetPr>
  <dimension ref="A1:BH32"/>
  <sheetViews>
    <sheetView tabSelected="1" zoomScale="70" zoomScaleNormal="70" workbookViewId="0">
      <selection activeCell="C1" sqref="C1:S3"/>
    </sheetView>
  </sheetViews>
  <sheetFormatPr defaultRowHeight="13.8" outlineLevelCol="1" x14ac:dyDescent="0.25"/>
  <cols>
    <col min="2" max="2" width="4.77734375" customWidth="1" outlineLevel="1"/>
    <col min="3" max="3" width="17" customWidth="1" outlineLevel="1"/>
    <col min="4" max="4" width="15" customWidth="1" outlineLevel="1"/>
    <col min="5" max="5" width="9.6640625" customWidth="1" outlineLevel="1"/>
    <col min="6" max="6" width="17" customWidth="1" outlineLevel="1"/>
    <col min="7" max="7" width="14.77734375" customWidth="1" outlineLevel="1"/>
    <col min="8" max="8" width="8.88671875" customWidth="1" outlineLevel="1"/>
    <col min="9" max="9" width="13.6640625" customWidth="1" outlineLevel="1"/>
    <col min="10" max="10" width="18.5546875" customWidth="1" outlineLevel="1"/>
    <col min="11" max="11" width="8.109375" customWidth="1" outlineLevel="1"/>
    <col min="12" max="12" width="16.21875" customWidth="1" outlineLevel="1"/>
    <col min="13" max="13" width="27.6640625" customWidth="1" outlineLevel="1"/>
    <col min="14" max="14" width="8.88671875" customWidth="1" outlineLevel="1"/>
    <col min="15" max="15" width="12.5546875" customWidth="1" outlineLevel="1"/>
    <col min="16" max="16" width="17.6640625" customWidth="1" outlineLevel="1"/>
    <col min="17" max="17" width="8.88671875" customWidth="1" outlineLevel="1"/>
    <col min="18" max="18" width="11.21875" customWidth="1" outlineLevel="1"/>
    <col min="19" max="19" width="17.88671875" customWidth="1" outlineLevel="1"/>
    <col min="20" max="20" width="4.5546875" customWidth="1" outlineLevel="1" collapsed="1"/>
    <col min="21" max="21" width="8.88671875" customWidth="1"/>
    <col min="22" max="22" width="4.77734375" customWidth="1" outlineLevel="1"/>
    <col min="23" max="23" width="17" customWidth="1" outlineLevel="1"/>
    <col min="24" max="24" width="15" customWidth="1" outlineLevel="1"/>
    <col min="25" max="25" width="9.6640625" customWidth="1" outlineLevel="1"/>
    <col min="26" max="26" width="17" customWidth="1" outlineLevel="1"/>
    <col min="27" max="27" width="14.77734375" customWidth="1" outlineLevel="1"/>
    <col min="28" max="28" width="8.88671875" customWidth="1" outlineLevel="1"/>
    <col min="29" max="29" width="13.6640625" customWidth="1" outlineLevel="1"/>
    <col min="30" max="30" width="18.5546875" customWidth="1" outlineLevel="1"/>
    <col min="31" max="31" width="8.109375" customWidth="1" outlineLevel="1"/>
    <col min="32" max="32" width="16.21875" customWidth="1" outlineLevel="1"/>
    <col min="33" max="33" width="27.6640625" customWidth="1" outlineLevel="1"/>
    <col min="34" max="34" width="8.88671875" customWidth="1" outlineLevel="1"/>
    <col min="35" max="35" width="12.5546875" customWidth="1" outlineLevel="1"/>
    <col min="36" max="36" width="17.6640625" customWidth="1" outlineLevel="1"/>
    <col min="37" max="37" width="8.88671875" customWidth="1" outlineLevel="1"/>
    <col min="38" max="38" width="11.21875" customWidth="1" outlineLevel="1"/>
    <col min="39" max="39" width="17.88671875" customWidth="1" outlineLevel="1"/>
    <col min="40" max="40" width="4.5546875" customWidth="1" outlineLevel="1"/>
    <col min="42" max="42" width="4.77734375" customWidth="1" outlineLevel="1"/>
    <col min="43" max="43" width="17" customWidth="1" outlineLevel="1"/>
    <col min="44" max="44" width="15" customWidth="1" outlineLevel="1"/>
    <col min="45" max="45" width="9.6640625" customWidth="1" outlineLevel="1"/>
    <col min="46" max="46" width="17" customWidth="1" outlineLevel="1"/>
    <col min="47" max="47" width="14.77734375" customWidth="1" outlineLevel="1"/>
    <col min="48" max="48" width="8.88671875" customWidth="1" outlineLevel="1"/>
    <col min="49" max="49" width="13.6640625" customWidth="1" outlineLevel="1"/>
    <col min="50" max="50" width="18.5546875" customWidth="1" outlineLevel="1"/>
    <col min="51" max="51" width="8.109375" customWidth="1" outlineLevel="1"/>
    <col min="52" max="52" width="16.21875" customWidth="1" outlineLevel="1"/>
    <col min="53" max="53" width="27.6640625" customWidth="1" outlineLevel="1"/>
    <col min="54" max="54" width="8.88671875" customWidth="1" outlineLevel="1"/>
    <col min="55" max="55" width="12.5546875" customWidth="1" outlineLevel="1"/>
    <col min="56" max="56" width="17.6640625" customWidth="1" outlineLevel="1"/>
    <col min="57" max="57" width="8.88671875" customWidth="1" outlineLevel="1"/>
    <col min="58" max="58" width="11.21875" customWidth="1" outlineLevel="1"/>
    <col min="59" max="59" width="17.88671875" customWidth="1" outlineLevel="1"/>
    <col min="60" max="60" width="4.5546875" customWidth="1" outlineLevel="1"/>
  </cols>
  <sheetData>
    <row r="1" spans="1:60" ht="14.4" customHeight="1" x14ac:dyDescent="0.25">
      <c r="A1" s="14" t="s">
        <v>53</v>
      </c>
      <c r="B1" s="12"/>
      <c r="C1" s="15" t="s">
        <v>50</v>
      </c>
      <c r="D1" s="15"/>
      <c r="E1" s="15"/>
      <c r="F1" s="15"/>
      <c r="G1" s="15"/>
      <c r="H1" s="15"/>
      <c r="I1" s="15"/>
      <c r="J1" s="15"/>
      <c r="K1" s="15"/>
      <c r="L1" s="15"/>
      <c r="M1" s="15"/>
      <c r="N1" s="15"/>
      <c r="O1" s="15"/>
      <c r="P1" s="15"/>
      <c r="Q1" s="15"/>
      <c r="R1" s="15"/>
      <c r="S1" s="15"/>
      <c r="T1" s="11"/>
      <c r="U1" s="22" t="s">
        <v>52</v>
      </c>
      <c r="V1" s="12"/>
      <c r="W1" s="15" t="s">
        <v>50</v>
      </c>
      <c r="X1" s="15"/>
      <c r="Y1" s="15"/>
      <c r="Z1" s="15"/>
      <c r="AA1" s="15"/>
      <c r="AB1" s="15"/>
      <c r="AC1" s="15"/>
      <c r="AD1" s="15"/>
      <c r="AE1" s="15"/>
      <c r="AF1" s="15"/>
      <c r="AG1" s="15"/>
      <c r="AH1" s="15"/>
      <c r="AI1" s="15"/>
      <c r="AJ1" s="15"/>
      <c r="AK1" s="15"/>
      <c r="AL1" s="15"/>
      <c r="AM1" s="15"/>
      <c r="AN1" s="11"/>
      <c r="AO1" s="21" t="s">
        <v>54</v>
      </c>
      <c r="AP1" s="12"/>
      <c r="AQ1" s="15" t="s">
        <v>50</v>
      </c>
      <c r="AR1" s="15"/>
      <c r="AS1" s="15"/>
      <c r="AT1" s="15"/>
      <c r="AU1" s="15"/>
      <c r="AV1" s="15"/>
      <c r="AW1" s="15"/>
      <c r="AX1" s="15"/>
      <c r="AY1" s="15"/>
      <c r="AZ1" s="15"/>
      <c r="BA1" s="15"/>
      <c r="BB1" s="15"/>
      <c r="BC1" s="15"/>
      <c r="BD1" s="15"/>
      <c r="BE1" s="15"/>
      <c r="BF1" s="15"/>
      <c r="BG1" s="15"/>
      <c r="BH1" s="11"/>
    </row>
    <row r="2" spans="1:60" ht="14.4" customHeight="1" x14ac:dyDescent="0.25">
      <c r="A2" s="14"/>
      <c r="B2" s="12"/>
      <c r="C2" s="15"/>
      <c r="D2" s="15"/>
      <c r="E2" s="15"/>
      <c r="F2" s="15"/>
      <c r="G2" s="15"/>
      <c r="H2" s="15"/>
      <c r="I2" s="15"/>
      <c r="J2" s="15"/>
      <c r="K2" s="15"/>
      <c r="L2" s="15"/>
      <c r="M2" s="15"/>
      <c r="N2" s="15"/>
      <c r="O2" s="15"/>
      <c r="P2" s="15"/>
      <c r="Q2" s="15"/>
      <c r="R2" s="15"/>
      <c r="S2" s="15"/>
      <c r="T2" s="11"/>
      <c r="U2" s="22"/>
      <c r="V2" s="12"/>
      <c r="W2" s="15"/>
      <c r="X2" s="15"/>
      <c r="Y2" s="15"/>
      <c r="Z2" s="15"/>
      <c r="AA2" s="15"/>
      <c r="AB2" s="15"/>
      <c r="AC2" s="15"/>
      <c r="AD2" s="15"/>
      <c r="AE2" s="15"/>
      <c r="AF2" s="15"/>
      <c r="AG2" s="15"/>
      <c r="AH2" s="15"/>
      <c r="AI2" s="15"/>
      <c r="AJ2" s="15"/>
      <c r="AK2" s="15"/>
      <c r="AL2" s="15"/>
      <c r="AM2" s="15"/>
      <c r="AN2" s="11"/>
      <c r="AO2" s="21"/>
      <c r="AP2" s="12"/>
      <c r="AQ2" s="15"/>
      <c r="AR2" s="15"/>
      <c r="AS2" s="15"/>
      <c r="AT2" s="15"/>
      <c r="AU2" s="15"/>
      <c r="AV2" s="15"/>
      <c r="AW2" s="15"/>
      <c r="AX2" s="15"/>
      <c r="AY2" s="15"/>
      <c r="AZ2" s="15"/>
      <c r="BA2" s="15"/>
      <c r="BB2" s="15"/>
      <c r="BC2" s="15"/>
      <c r="BD2" s="15"/>
      <c r="BE2" s="15"/>
      <c r="BF2" s="15"/>
      <c r="BG2" s="15"/>
      <c r="BH2" s="11"/>
    </row>
    <row r="3" spans="1:60" ht="28.8" customHeight="1" x14ac:dyDescent="0.25">
      <c r="A3" s="14"/>
      <c r="B3" s="12"/>
      <c r="C3" s="15"/>
      <c r="D3" s="15"/>
      <c r="E3" s="15"/>
      <c r="F3" s="15"/>
      <c r="G3" s="15"/>
      <c r="H3" s="15"/>
      <c r="I3" s="15"/>
      <c r="J3" s="15"/>
      <c r="K3" s="15"/>
      <c r="L3" s="15"/>
      <c r="M3" s="15"/>
      <c r="N3" s="15"/>
      <c r="O3" s="15"/>
      <c r="P3" s="15"/>
      <c r="Q3" s="15"/>
      <c r="R3" s="15"/>
      <c r="S3" s="15"/>
      <c r="T3" s="11"/>
      <c r="U3" s="22"/>
      <c r="V3" s="12"/>
      <c r="W3" s="15"/>
      <c r="X3" s="15"/>
      <c r="Y3" s="15"/>
      <c r="Z3" s="15"/>
      <c r="AA3" s="15"/>
      <c r="AB3" s="15"/>
      <c r="AC3" s="15"/>
      <c r="AD3" s="15"/>
      <c r="AE3" s="15"/>
      <c r="AF3" s="15"/>
      <c r="AG3" s="15"/>
      <c r="AH3" s="15"/>
      <c r="AI3" s="15"/>
      <c r="AJ3" s="15"/>
      <c r="AK3" s="15"/>
      <c r="AL3" s="15"/>
      <c r="AM3" s="15"/>
      <c r="AN3" s="11"/>
      <c r="AO3" s="21"/>
      <c r="AP3" s="12"/>
      <c r="AQ3" s="15"/>
      <c r="AR3" s="15"/>
      <c r="AS3" s="15"/>
      <c r="AT3" s="15"/>
      <c r="AU3" s="15"/>
      <c r="AV3" s="15"/>
      <c r="AW3" s="15"/>
      <c r="AX3" s="15"/>
      <c r="AY3" s="15"/>
      <c r="AZ3" s="15"/>
      <c r="BA3" s="15"/>
      <c r="BB3" s="15"/>
      <c r="BC3" s="15"/>
      <c r="BD3" s="15"/>
      <c r="BE3" s="15"/>
      <c r="BF3" s="15"/>
      <c r="BG3" s="15"/>
      <c r="BH3" s="11"/>
    </row>
    <row r="4" spans="1:60" ht="14.4" customHeight="1" x14ac:dyDescent="0.25">
      <c r="A4" s="14"/>
      <c r="B4" s="12"/>
      <c r="C4" s="9"/>
      <c r="D4" s="9"/>
      <c r="E4" s="9"/>
      <c r="F4" s="9"/>
      <c r="G4" s="9"/>
      <c r="H4" s="9"/>
      <c r="I4" s="9"/>
      <c r="J4" s="9"/>
      <c r="K4" s="9"/>
      <c r="L4" s="9"/>
      <c r="M4" s="9"/>
      <c r="N4" s="9"/>
      <c r="O4" s="9"/>
      <c r="P4" s="9"/>
      <c r="Q4" s="9"/>
      <c r="R4" s="9"/>
      <c r="S4" s="9"/>
      <c r="T4" s="12"/>
      <c r="U4" s="22"/>
      <c r="V4" s="12"/>
      <c r="W4" s="9"/>
      <c r="X4" s="9"/>
      <c r="Y4" s="9"/>
      <c r="Z4" s="9"/>
      <c r="AA4" s="9"/>
      <c r="AB4" s="9"/>
      <c r="AC4" s="9"/>
      <c r="AD4" s="9"/>
      <c r="AE4" s="9"/>
      <c r="AF4" s="9"/>
      <c r="AG4" s="9"/>
      <c r="AH4" s="9"/>
      <c r="AI4" s="9"/>
      <c r="AJ4" s="9"/>
      <c r="AK4" s="9"/>
      <c r="AL4" s="9"/>
      <c r="AM4" s="9"/>
      <c r="AN4" s="12"/>
      <c r="AO4" s="21"/>
      <c r="AP4" s="12"/>
      <c r="AQ4" s="9"/>
      <c r="AR4" s="9"/>
      <c r="AS4" s="9"/>
      <c r="AT4" s="9"/>
      <c r="AU4" s="9"/>
      <c r="AV4" s="9"/>
      <c r="AW4" s="9"/>
      <c r="AX4" s="9"/>
      <c r="AY4" s="9"/>
      <c r="AZ4" s="9"/>
      <c r="BA4" s="9"/>
      <c r="BB4" s="9"/>
      <c r="BC4" s="9"/>
      <c r="BD4" s="9"/>
      <c r="BE4" s="9"/>
      <c r="BF4" s="9"/>
      <c r="BG4" s="9"/>
      <c r="BH4" s="12"/>
    </row>
    <row r="5" spans="1:60" ht="13.2" customHeight="1" x14ac:dyDescent="0.25">
      <c r="A5" s="14"/>
      <c r="B5" s="12"/>
      <c r="C5" s="13" t="s">
        <v>44</v>
      </c>
      <c r="D5" s="13"/>
      <c r="E5" s="9"/>
      <c r="F5" s="13" t="s">
        <v>45</v>
      </c>
      <c r="G5" s="13"/>
      <c r="H5" s="9"/>
      <c r="I5" s="13" t="s">
        <v>46</v>
      </c>
      <c r="J5" s="13"/>
      <c r="K5" s="9"/>
      <c r="L5" s="13" t="s">
        <v>47</v>
      </c>
      <c r="M5" s="13"/>
      <c r="N5" s="9"/>
      <c r="O5" s="13" t="s">
        <v>48</v>
      </c>
      <c r="P5" s="13"/>
      <c r="Q5" s="9"/>
      <c r="R5" s="13" t="s">
        <v>49</v>
      </c>
      <c r="S5" s="13"/>
      <c r="T5" s="12"/>
      <c r="U5" s="22"/>
      <c r="V5" s="12"/>
      <c r="W5" s="13" t="s">
        <v>44</v>
      </c>
      <c r="X5" s="13"/>
      <c r="Y5" s="9"/>
      <c r="Z5" s="13" t="s">
        <v>45</v>
      </c>
      <c r="AA5" s="13"/>
      <c r="AB5" s="9"/>
      <c r="AC5" s="13" t="s">
        <v>46</v>
      </c>
      <c r="AD5" s="13"/>
      <c r="AE5" s="9"/>
      <c r="AF5" s="13" t="s">
        <v>47</v>
      </c>
      <c r="AG5" s="13"/>
      <c r="AH5" s="9"/>
      <c r="AI5" s="13" t="s">
        <v>48</v>
      </c>
      <c r="AJ5" s="13"/>
      <c r="AK5" s="9"/>
      <c r="AL5" s="13" t="s">
        <v>49</v>
      </c>
      <c r="AM5" s="13"/>
      <c r="AN5" s="12"/>
      <c r="AO5" s="21"/>
      <c r="AP5" s="12"/>
      <c r="AQ5" s="13" t="s">
        <v>44</v>
      </c>
      <c r="AR5" s="13"/>
      <c r="AS5" s="9"/>
      <c r="AT5" s="13" t="s">
        <v>45</v>
      </c>
      <c r="AU5" s="13"/>
      <c r="AV5" s="9"/>
      <c r="AW5" s="13" t="s">
        <v>46</v>
      </c>
      <c r="AX5" s="13"/>
      <c r="AY5" s="9"/>
      <c r="AZ5" s="13" t="s">
        <v>47</v>
      </c>
      <c r="BA5" s="13"/>
      <c r="BB5" s="9"/>
      <c r="BC5" s="13" t="s">
        <v>48</v>
      </c>
      <c r="BD5" s="13"/>
      <c r="BE5" s="9"/>
      <c r="BF5" s="13" t="s">
        <v>49</v>
      </c>
      <c r="BG5" s="13"/>
      <c r="BH5" s="12"/>
    </row>
    <row r="6" spans="1:60" ht="14.4" customHeight="1" x14ac:dyDescent="0.25">
      <c r="A6" s="14"/>
      <c r="B6" s="12"/>
      <c r="C6" s="17">
        <f>SUM('Tabelas dinamicas'!$H$20:$H$27)</f>
        <v>3043</v>
      </c>
      <c r="D6" s="17"/>
      <c r="E6" s="10"/>
      <c r="F6" s="17">
        <f>SUM('Tabelas dinamicas'!$I$20:$I$27)</f>
        <v>30</v>
      </c>
      <c r="G6" s="17"/>
      <c r="H6" s="10"/>
      <c r="I6" s="18">
        <f>$C$6/$F$6</f>
        <v>101.43333333333334</v>
      </c>
      <c r="J6" s="18"/>
      <c r="K6" s="10"/>
      <c r="L6" s="19">
        <f>SUM('Tabelas dinamicas'!$E$20:$E$22)</f>
        <v>25657.207243807243</v>
      </c>
      <c r="M6" s="19"/>
      <c r="N6" s="10"/>
      <c r="O6" s="20">
        <f>COUNTIF(SituacaoPartidas,"*Em Aberto - Atrasada")</f>
        <v>10</v>
      </c>
      <c r="P6" s="20"/>
      <c r="Q6" s="9"/>
      <c r="R6" s="17">
        <f>COUNTIF(SituaçãoChegada,"Em aberto*")</f>
        <v>11</v>
      </c>
      <c r="S6" s="17"/>
      <c r="T6" s="12"/>
      <c r="U6" s="22"/>
      <c r="V6" s="12"/>
      <c r="W6" s="17">
        <f>SUM('Tabelas dinamicas'!$H$20:$H$27)</f>
        <v>3043</v>
      </c>
      <c r="X6" s="17"/>
      <c r="Y6" s="10"/>
      <c r="Z6" s="17">
        <f>SUM('Tabelas dinamicas'!$I$20:$I$27)</f>
        <v>30</v>
      </c>
      <c r="AA6" s="17"/>
      <c r="AB6" s="10"/>
      <c r="AC6" s="18">
        <f>$C$6/$F$6</f>
        <v>101.43333333333334</v>
      </c>
      <c r="AD6" s="18"/>
      <c r="AE6" s="10"/>
      <c r="AF6" s="19">
        <f>SUM('Tabelas dinamicas'!$E$20:$E$22)</f>
        <v>25657.207243807243</v>
      </c>
      <c r="AG6" s="19"/>
      <c r="AH6" s="10"/>
      <c r="AI6" s="20">
        <f>COUNTIF(SituacaoPartidas,"*Em Aberto - Atrasada")</f>
        <v>10</v>
      </c>
      <c r="AJ6" s="20"/>
      <c r="AK6" s="9"/>
      <c r="AL6" s="17">
        <f>COUNTIF(SituaçãoChegada,"Em aberto*")</f>
        <v>11</v>
      </c>
      <c r="AM6" s="17"/>
      <c r="AN6" s="12"/>
      <c r="AO6" s="21"/>
      <c r="AP6" s="12"/>
      <c r="AQ6" s="17">
        <f>SUM('Tabelas dinamicas'!$H$20:$H$27)</f>
        <v>3043</v>
      </c>
      <c r="AR6" s="17"/>
      <c r="AS6" s="10"/>
      <c r="AT6" s="17">
        <f>SUM('Tabelas dinamicas'!$I$20:$I$27)</f>
        <v>30</v>
      </c>
      <c r="AU6" s="17"/>
      <c r="AV6" s="10"/>
      <c r="AW6" s="18">
        <f>$C$6/$F$6</f>
        <v>101.43333333333334</v>
      </c>
      <c r="AX6" s="18"/>
      <c r="AY6" s="10"/>
      <c r="AZ6" s="19">
        <f>SUM('Tabelas dinamicas'!$E$20:$E$22)</f>
        <v>25657.207243807243</v>
      </c>
      <c r="BA6" s="19"/>
      <c r="BB6" s="10"/>
      <c r="BC6" s="20">
        <f>COUNTIF(SituacaoPartidas,"*Em Aberto - Atrasada")</f>
        <v>10</v>
      </c>
      <c r="BD6" s="20"/>
      <c r="BE6" s="9"/>
      <c r="BF6" s="17">
        <f>COUNTIF(SituaçãoChegada,"Em aberto*")</f>
        <v>11</v>
      </c>
      <c r="BG6" s="17"/>
      <c r="BH6" s="12"/>
    </row>
    <row r="7" spans="1:60" ht="14.4" customHeight="1" x14ac:dyDescent="0.25">
      <c r="A7" s="14"/>
      <c r="B7" s="12"/>
      <c r="C7" s="17"/>
      <c r="D7" s="17"/>
      <c r="E7" s="10"/>
      <c r="F7" s="17"/>
      <c r="G7" s="17"/>
      <c r="H7" s="10"/>
      <c r="I7" s="18"/>
      <c r="J7" s="18"/>
      <c r="K7" s="10"/>
      <c r="L7" s="19"/>
      <c r="M7" s="19"/>
      <c r="N7" s="10"/>
      <c r="O7" s="20"/>
      <c r="P7" s="20"/>
      <c r="Q7" s="9"/>
      <c r="R7" s="17"/>
      <c r="S7" s="17"/>
      <c r="T7" s="12"/>
      <c r="U7" s="22"/>
      <c r="V7" s="12"/>
      <c r="W7" s="17"/>
      <c r="X7" s="17"/>
      <c r="Y7" s="10"/>
      <c r="Z7" s="17"/>
      <c r="AA7" s="17"/>
      <c r="AB7" s="10"/>
      <c r="AC7" s="18"/>
      <c r="AD7" s="18"/>
      <c r="AE7" s="10"/>
      <c r="AF7" s="19"/>
      <c r="AG7" s="19"/>
      <c r="AH7" s="10"/>
      <c r="AI7" s="20"/>
      <c r="AJ7" s="20"/>
      <c r="AK7" s="9"/>
      <c r="AL7" s="17"/>
      <c r="AM7" s="17"/>
      <c r="AN7" s="12"/>
      <c r="AO7" s="21"/>
      <c r="AP7" s="12"/>
      <c r="AQ7" s="17"/>
      <c r="AR7" s="17"/>
      <c r="AS7" s="10"/>
      <c r="AT7" s="17"/>
      <c r="AU7" s="17"/>
      <c r="AV7" s="10"/>
      <c r="AW7" s="18"/>
      <c r="AX7" s="18"/>
      <c r="AY7" s="10"/>
      <c r="AZ7" s="19"/>
      <c r="BA7" s="19"/>
      <c r="BB7" s="10"/>
      <c r="BC7" s="20"/>
      <c r="BD7" s="20"/>
      <c r="BE7" s="9"/>
      <c r="BF7" s="17"/>
      <c r="BG7" s="17"/>
      <c r="BH7" s="12"/>
    </row>
    <row r="8" spans="1:60" ht="14.4" customHeight="1" x14ac:dyDescent="0.25">
      <c r="A8" s="14"/>
      <c r="B8" s="12"/>
      <c r="C8" s="17"/>
      <c r="D8" s="17"/>
      <c r="E8" s="10"/>
      <c r="F8" s="17"/>
      <c r="G8" s="17"/>
      <c r="H8" s="10"/>
      <c r="I8" s="18"/>
      <c r="J8" s="18"/>
      <c r="K8" s="10"/>
      <c r="L8" s="19"/>
      <c r="M8" s="19"/>
      <c r="N8" s="10"/>
      <c r="O8" s="20"/>
      <c r="P8" s="20"/>
      <c r="Q8" s="9"/>
      <c r="R8" s="17"/>
      <c r="S8" s="17"/>
      <c r="T8" s="12"/>
      <c r="U8" s="22"/>
      <c r="V8" s="12"/>
      <c r="W8" s="17"/>
      <c r="X8" s="17"/>
      <c r="Y8" s="10"/>
      <c r="Z8" s="17"/>
      <c r="AA8" s="17"/>
      <c r="AB8" s="10"/>
      <c r="AC8" s="18"/>
      <c r="AD8" s="18"/>
      <c r="AE8" s="10"/>
      <c r="AF8" s="19"/>
      <c r="AG8" s="19"/>
      <c r="AH8" s="10"/>
      <c r="AI8" s="20"/>
      <c r="AJ8" s="20"/>
      <c r="AK8" s="9"/>
      <c r="AL8" s="17"/>
      <c r="AM8" s="17"/>
      <c r="AN8" s="12"/>
      <c r="AO8" s="21"/>
      <c r="AP8" s="12"/>
      <c r="AQ8" s="17"/>
      <c r="AR8" s="17"/>
      <c r="AS8" s="10"/>
      <c r="AT8" s="17"/>
      <c r="AU8" s="17"/>
      <c r="AV8" s="10"/>
      <c r="AW8" s="18"/>
      <c r="AX8" s="18"/>
      <c r="AY8" s="10"/>
      <c r="AZ8" s="19"/>
      <c r="BA8" s="19"/>
      <c r="BB8" s="10"/>
      <c r="BC8" s="20"/>
      <c r="BD8" s="20"/>
      <c r="BE8" s="9"/>
      <c r="BF8" s="17"/>
      <c r="BG8" s="17"/>
      <c r="BH8" s="12"/>
    </row>
    <row r="9" spans="1:60" ht="14.4" customHeight="1" x14ac:dyDescent="0.25">
      <c r="A9" s="14"/>
      <c r="B9" s="12"/>
      <c r="C9" s="17"/>
      <c r="D9" s="17"/>
      <c r="E9" s="10"/>
      <c r="F9" s="17"/>
      <c r="G9" s="17"/>
      <c r="H9" s="10"/>
      <c r="I9" s="18"/>
      <c r="J9" s="18"/>
      <c r="K9" s="10"/>
      <c r="L9" s="19"/>
      <c r="M9" s="19"/>
      <c r="N9" s="10"/>
      <c r="O9" s="20"/>
      <c r="P9" s="20"/>
      <c r="Q9" s="9"/>
      <c r="R9" s="17"/>
      <c r="S9" s="17"/>
      <c r="T9" s="12"/>
      <c r="U9" s="22"/>
      <c r="V9" s="12"/>
      <c r="W9" s="17"/>
      <c r="X9" s="17"/>
      <c r="Y9" s="10"/>
      <c r="Z9" s="17"/>
      <c r="AA9" s="17"/>
      <c r="AB9" s="10"/>
      <c r="AC9" s="18"/>
      <c r="AD9" s="18"/>
      <c r="AE9" s="10"/>
      <c r="AF9" s="19"/>
      <c r="AG9" s="19"/>
      <c r="AH9" s="10"/>
      <c r="AI9" s="20"/>
      <c r="AJ9" s="20"/>
      <c r="AK9" s="9"/>
      <c r="AL9" s="17"/>
      <c r="AM9" s="17"/>
      <c r="AN9" s="12"/>
      <c r="AO9" s="21"/>
      <c r="AP9" s="12"/>
      <c r="AQ9" s="17"/>
      <c r="AR9" s="17"/>
      <c r="AS9" s="10"/>
      <c r="AT9" s="17"/>
      <c r="AU9" s="17"/>
      <c r="AV9" s="10"/>
      <c r="AW9" s="18"/>
      <c r="AX9" s="18"/>
      <c r="AY9" s="10"/>
      <c r="AZ9" s="19"/>
      <c r="BA9" s="19"/>
      <c r="BB9" s="10"/>
      <c r="BC9" s="20"/>
      <c r="BD9" s="20"/>
      <c r="BE9" s="9"/>
      <c r="BF9" s="17"/>
      <c r="BG9" s="17"/>
      <c r="BH9" s="12"/>
    </row>
    <row r="10" spans="1:60" ht="14.4" customHeight="1" x14ac:dyDescent="0.25">
      <c r="A10" s="14"/>
      <c r="B10" s="12"/>
      <c r="C10" s="17"/>
      <c r="D10" s="17"/>
      <c r="E10" s="10"/>
      <c r="F10" s="17"/>
      <c r="G10" s="17"/>
      <c r="H10" s="10"/>
      <c r="I10" s="18"/>
      <c r="J10" s="18"/>
      <c r="K10" s="10"/>
      <c r="L10" s="19"/>
      <c r="M10" s="19"/>
      <c r="N10" s="10"/>
      <c r="O10" s="20"/>
      <c r="P10" s="20"/>
      <c r="Q10" s="9"/>
      <c r="R10" s="17"/>
      <c r="S10" s="17"/>
      <c r="T10" s="12"/>
      <c r="U10" s="22"/>
      <c r="V10" s="12"/>
      <c r="W10" s="17"/>
      <c r="X10" s="17"/>
      <c r="Y10" s="10"/>
      <c r="Z10" s="17"/>
      <c r="AA10" s="17"/>
      <c r="AB10" s="10"/>
      <c r="AC10" s="18"/>
      <c r="AD10" s="18"/>
      <c r="AE10" s="10"/>
      <c r="AF10" s="19"/>
      <c r="AG10" s="19"/>
      <c r="AH10" s="10"/>
      <c r="AI10" s="20"/>
      <c r="AJ10" s="20"/>
      <c r="AK10" s="9"/>
      <c r="AL10" s="17"/>
      <c r="AM10" s="17"/>
      <c r="AN10" s="12"/>
      <c r="AO10" s="21"/>
      <c r="AP10" s="12"/>
      <c r="AQ10" s="17"/>
      <c r="AR10" s="17"/>
      <c r="AS10" s="10"/>
      <c r="AT10" s="17"/>
      <c r="AU10" s="17"/>
      <c r="AV10" s="10"/>
      <c r="AW10" s="18"/>
      <c r="AX10" s="18"/>
      <c r="AY10" s="10"/>
      <c r="AZ10" s="19"/>
      <c r="BA10" s="19"/>
      <c r="BB10" s="10"/>
      <c r="BC10" s="20"/>
      <c r="BD10" s="20"/>
      <c r="BE10" s="9"/>
      <c r="BF10" s="17"/>
      <c r="BG10" s="17"/>
      <c r="BH10" s="12"/>
    </row>
    <row r="11" spans="1:60" ht="14.4" customHeight="1" x14ac:dyDescent="0.25">
      <c r="A11" s="14"/>
      <c r="B11" s="12"/>
      <c r="C11" s="17"/>
      <c r="D11" s="17"/>
      <c r="E11" s="10"/>
      <c r="F11" s="17"/>
      <c r="G11" s="17"/>
      <c r="H11" s="10"/>
      <c r="I11" s="18"/>
      <c r="J11" s="18"/>
      <c r="K11" s="10"/>
      <c r="L11" s="19"/>
      <c r="M11" s="19"/>
      <c r="N11" s="10"/>
      <c r="O11" s="20"/>
      <c r="P11" s="20"/>
      <c r="Q11" s="9"/>
      <c r="R11" s="17"/>
      <c r="S11" s="17"/>
      <c r="T11" s="12"/>
      <c r="U11" s="22"/>
      <c r="V11" s="12"/>
      <c r="W11" s="17"/>
      <c r="X11" s="17"/>
      <c r="Y11" s="10"/>
      <c r="Z11" s="17"/>
      <c r="AA11" s="17"/>
      <c r="AB11" s="10"/>
      <c r="AC11" s="18"/>
      <c r="AD11" s="18"/>
      <c r="AE11" s="10"/>
      <c r="AF11" s="19"/>
      <c r="AG11" s="19"/>
      <c r="AH11" s="10"/>
      <c r="AI11" s="20"/>
      <c r="AJ11" s="20"/>
      <c r="AK11" s="9"/>
      <c r="AL11" s="17"/>
      <c r="AM11" s="17"/>
      <c r="AN11" s="12"/>
      <c r="AO11" s="21"/>
      <c r="AP11" s="12"/>
      <c r="AQ11" s="17"/>
      <c r="AR11" s="17"/>
      <c r="AS11" s="10"/>
      <c r="AT11" s="17"/>
      <c r="AU11" s="17"/>
      <c r="AV11" s="10"/>
      <c r="AW11" s="18"/>
      <c r="AX11" s="18"/>
      <c r="AY11" s="10"/>
      <c r="AZ11" s="19"/>
      <c r="BA11" s="19"/>
      <c r="BB11" s="10"/>
      <c r="BC11" s="20"/>
      <c r="BD11" s="20"/>
      <c r="BE11" s="9"/>
      <c r="BF11" s="17"/>
      <c r="BG11" s="17"/>
      <c r="BH11" s="12"/>
    </row>
    <row r="12" spans="1:60" ht="2.4" customHeight="1" x14ac:dyDescent="0.25">
      <c r="A12" s="14"/>
      <c r="B12" s="12"/>
      <c r="C12" s="17"/>
      <c r="D12" s="17"/>
      <c r="E12" s="9"/>
      <c r="F12" s="17"/>
      <c r="G12" s="17"/>
      <c r="H12" s="9"/>
      <c r="I12" s="18"/>
      <c r="J12" s="18"/>
      <c r="K12" s="9"/>
      <c r="L12" s="19"/>
      <c r="M12" s="19"/>
      <c r="N12" s="9"/>
      <c r="O12" s="20"/>
      <c r="P12" s="20"/>
      <c r="Q12" s="9"/>
      <c r="R12" s="17"/>
      <c r="S12" s="17"/>
      <c r="T12" s="12"/>
      <c r="U12" s="22"/>
      <c r="V12" s="12"/>
      <c r="W12" s="17"/>
      <c r="X12" s="17"/>
      <c r="Y12" s="9"/>
      <c r="Z12" s="17"/>
      <c r="AA12" s="17"/>
      <c r="AB12" s="9"/>
      <c r="AC12" s="18"/>
      <c r="AD12" s="18"/>
      <c r="AE12" s="9"/>
      <c r="AF12" s="19"/>
      <c r="AG12" s="19"/>
      <c r="AH12" s="9"/>
      <c r="AI12" s="20"/>
      <c r="AJ12" s="20"/>
      <c r="AK12" s="9"/>
      <c r="AL12" s="17"/>
      <c r="AM12" s="17"/>
      <c r="AN12" s="12"/>
      <c r="AO12" s="21"/>
      <c r="AP12" s="12"/>
      <c r="AQ12" s="17"/>
      <c r="AR12" s="17"/>
      <c r="AS12" s="9"/>
      <c r="AT12" s="17"/>
      <c r="AU12" s="17"/>
      <c r="AV12" s="9"/>
      <c r="AW12" s="18"/>
      <c r="AX12" s="18"/>
      <c r="AY12" s="9"/>
      <c r="AZ12" s="19"/>
      <c r="BA12" s="19"/>
      <c r="BB12" s="9"/>
      <c r="BC12" s="20"/>
      <c r="BD12" s="20"/>
      <c r="BE12" s="9"/>
      <c r="BF12" s="17"/>
      <c r="BG12" s="17"/>
      <c r="BH12" s="12"/>
    </row>
    <row r="13" spans="1:60" x14ac:dyDescent="0.25">
      <c r="A13" s="14"/>
      <c r="B13" s="12"/>
      <c r="C13" s="9"/>
      <c r="D13" s="9"/>
      <c r="E13" s="9"/>
      <c r="F13" s="9"/>
      <c r="G13" s="9"/>
      <c r="H13" s="9"/>
      <c r="I13" s="9"/>
      <c r="J13" s="9"/>
      <c r="K13" s="9"/>
      <c r="L13" s="9"/>
      <c r="M13" s="9"/>
      <c r="N13" s="9"/>
      <c r="O13" s="9"/>
      <c r="P13" s="9"/>
      <c r="Q13" s="9"/>
      <c r="R13" s="9"/>
      <c r="S13" s="9"/>
      <c r="T13" s="12"/>
      <c r="U13" s="22"/>
      <c r="V13" s="12"/>
      <c r="W13" s="9"/>
      <c r="X13" s="9"/>
      <c r="Y13" s="9"/>
      <c r="Z13" s="9"/>
      <c r="AA13" s="9"/>
      <c r="AB13" s="9"/>
      <c r="AC13" s="9"/>
      <c r="AD13" s="9"/>
      <c r="AE13" s="9"/>
      <c r="AF13" s="9"/>
      <c r="AG13" s="9"/>
      <c r="AH13" s="9"/>
      <c r="AI13" s="9"/>
      <c r="AJ13" s="9"/>
      <c r="AK13" s="9"/>
      <c r="AL13" s="9"/>
      <c r="AM13" s="9"/>
      <c r="AN13" s="12"/>
      <c r="AO13" s="21"/>
      <c r="AP13" s="12"/>
      <c r="AQ13" s="9"/>
      <c r="AR13" s="9"/>
      <c r="AS13" s="9"/>
      <c r="AT13" s="9"/>
      <c r="AU13" s="9"/>
      <c r="AV13" s="9"/>
      <c r="AW13" s="9"/>
      <c r="AX13" s="9"/>
      <c r="AY13" s="9"/>
      <c r="AZ13" s="9"/>
      <c r="BA13" s="9"/>
      <c r="BB13" s="9"/>
      <c r="BC13" s="9"/>
      <c r="BD13" s="9"/>
      <c r="BE13" s="9"/>
      <c r="BF13" s="9"/>
      <c r="BG13" s="9"/>
      <c r="BH13" s="12"/>
    </row>
    <row r="14" spans="1:60" x14ac:dyDescent="0.25">
      <c r="A14" s="14"/>
      <c r="B14" s="12"/>
      <c r="C14" s="16"/>
      <c r="D14" s="16"/>
      <c r="E14" s="16"/>
      <c r="F14" s="16"/>
      <c r="G14" s="16"/>
      <c r="H14" s="9"/>
      <c r="I14" s="16"/>
      <c r="J14" s="16"/>
      <c r="K14" s="16"/>
      <c r="L14" s="16"/>
      <c r="M14" s="16"/>
      <c r="N14" s="9"/>
      <c r="O14" s="16"/>
      <c r="P14" s="16"/>
      <c r="Q14" s="16"/>
      <c r="R14" s="16"/>
      <c r="S14" s="16"/>
      <c r="T14" s="12"/>
      <c r="U14" s="22"/>
      <c r="V14" s="12"/>
      <c r="W14" s="16"/>
      <c r="X14" s="16"/>
      <c r="Y14" s="16"/>
      <c r="Z14" s="16"/>
      <c r="AA14" s="16"/>
      <c r="AB14" s="9"/>
      <c r="AC14" s="16"/>
      <c r="AD14" s="16"/>
      <c r="AE14" s="16"/>
      <c r="AF14" s="16"/>
      <c r="AG14" s="16"/>
      <c r="AH14" s="9"/>
      <c r="AI14" s="16"/>
      <c r="AJ14" s="16"/>
      <c r="AK14" s="16"/>
      <c r="AL14" s="16"/>
      <c r="AM14" s="16"/>
      <c r="AN14" s="12"/>
      <c r="AO14" s="21"/>
      <c r="AP14" s="12"/>
      <c r="AQ14" s="16"/>
      <c r="AR14" s="16"/>
      <c r="AS14" s="16"/>
      <c r="AT14" s="16"/>
      <c r="AU14" s="16"/>
      <c r="AV14" s="9"/>
      <c r="AW14" s="16"/>
      <c r="AX14" s="16"/>
      <c r="AY14" s="16"/>
      <c r="AZ14" s="16"/>
      <c r="BA14" s="16"/>
      <c r="BB14" s="9"/>
      <c r="BC14" s="16"/>
      <c r="BD14" s="16"/>
      <c r="BE14" s="16"/>
      <c r="BF14" s="16"/>
      <c r="BG14" s="16"/>
      <c r="BH14" s="12"/>
    </row>
    <row r="15" spans="1:60" x14ac:dyDescent="0.25">
      <c r="A15" s="14"/>
      <c r="B15" s="12"/>
      <c r="C15" s="16"/>
      <c r="D15" s="16"/>
      <c r="E15" s="16"/>
      <c r="F15" s="16"/>
      <c r="G15" s="16"/>
      <c r="H15" s="9"/>
      <c r="I15" s="16"/>
      <c r="J15" s="16"/>
      <c r="K15" s="16"/>
      <c r="L15" s="16"/>
      <c r="M15" s="16"/>
      <c r="N15" s="9"/>
      <c r="O15" s="16"/>
      <c r="P15" s="16"/>
      <c r="Q15" s="16"/>
      <c r="R15" s="16"/>
      <c r="S15" s="16"/>
      <c r="T15" s="12"/>
      <c r="U15" s="22"/>
      <c r="V15" s="12"/>
      <c r="W15" s="16"/>
      <c r="X15" s="16"/>
      <c r="Y15" s="16"/>
      <c r="Z15" s="16"/>
      <c r="AA15" s="16"/>
      <c r="AB15" s="9"/>
      <c r="AC15" s="16"/>
      <c r="AD15" s="16"/>
      <c r="AE15" s="16"/>
      <c r="AF15" s="16"/>
      <c r="AG15" s="16"/>
      <c r="AH15" s="9"/>
      <c r="AI15" s="16"/>
      <c r="AJ15" s="16"/>
      <c r="AK15" s="16"/>
      <c r="AL15" s="16"/>
      <c r="AM15" s="16"/>
      <c r="AN15" s="12"/>
      <c r="AO15" s="21"/>
      <c r="AP15" s="12"/>
      <c r="AQ15" s="16"/>
      <c r="AR15" s="16"/>
      <c r="AS15" s="16"/>
      <c r="AT15" s="16"/>
      <c r="AU15" s="16"/>
      <c r="AV15" s="9"/>
      <c r="AW15" s="16"/>
      <c r="AX15" s="16"/>
      <c r="AY15" s="16"/>
      <c r="AZ15" s="16"/>
      <c r="BA15" s="16"/>
      <c r="BB15" s="9"/>
      <c r="BC15" s="16"/>
      <c r="BD15" s="16"/>
      <c r="BE15" s="16"/>
      <c r="BF15" s="16"/>
      <c r="BG15" s="16"/>
      <c r="BH15" s="12"/>
    </row>
    <row r="16" spans="1:60" x14ac:dyDescent="0.25">
      <c r="A16" s="14"/>
      <c r="B16" s="12"/>
      <c r="C16" s="16"/>
      <c r="D16" s="16"/>
      <c r="E16" s="16"/>
      <c r="F16" s="16"/>
      <c r="G16" s="16"/>
      <c r="H16" s="9"/>
      <c r="I16" s="16"/>
      <c r="J16" s="16"/>
      <c r="K16" s="16"/>
      <c r="L16" s="16"/>
      <c r="M16" s="16"/>
      <c r="N16" s="9"/>
      <c r="O16" s="16"/>
      <c r="P16" s="16"/>
      <c r="Q16" s="16"/>
      <c r="R16" s="16"/>
      <c r="S16" s="16"/>
      <c r="T16" s="12"/>
      <c r="U16" s="22"/>
      <c r="V16" s="12"/>
      <c r="W16" s="16"/>
      <c r="X16" s="16"/>
      <c r="Y16" s="16"/>
      <c r="Z16" s="16"/>
      <c r="AA16" s="16"/>
      <c r="AB16" s="9"/>
      <c r="AC16" s="16"/>
      <c r="AD16" s="16"/>
      <c r="AE16" s="16"/>
      <c r="AF16" s="16"/>
      <c r="AG16" s="16"/>
      <c r="AH16" s="9"/>
      <c r="AI16" s="16"/>
      <c r="AJ16" s="16"/>
      <c r="AK16" s="16"/>
      <c r="AL16" s="16"/>
      <c r="AM16" s="16"/>
      <c r="AN16" s="12"/>
      <c r="AO16" s="21"/>
      <c r="AP16" s="12"/>
      <c r="AQ16" s="16"/>
      <c r="AR16" s="16"/>
      <c r="AS16" s="16"/>
      <c r="AT16" s="16"/>
      <c r="AU16" s="16"/>
      <c r="AV16" s="9"/>
      <c r="AW16" s="16"/>
      <c r="AX16" s="16"/>
      <c r="AY16" s="16"/>
      <c r="AZ16" s="16"/>
      <c r="BA16" s="16"/>
      <c r="BB16" s="9"/>
      <c r="BC16" s="16"/>
      <c r="BD16" s="16"/>
      <c r="BE16" s="16"/>
      <c r="BF16" s="16"/>
      <c r="BG16" s="16"/>
      <c r="BH16" s="12"/>
    </row>
    <row r="17" spans="1:60" x14ac:dyDescent="0.25">
      <c r="A17" s="14"/>
      <c r="B17" s="12"/>
      <c r="C17" s="16"/>
      <c r="D17" s="16"/>
      <c r="E17" s="16"/>
      <c r="F17" s="16"/>
      <c r="G17" s="16"/>
      <c r="H17" s="9"/>
      <c r="I17" s="16"/>
      <c r="J17" s="16"/>
      <c r="K17" s="16"/>
      <c r="L17" s="16"/>
      <c r="M17" s="16"/>
      <c r="N17" s="9"/>
      <c r="O17" s="16"/>
      <c r="P17" s="16"/>
      <c r="Q17" s="16"/>
      <c r="R17" s="16"/>
      <c r="S17" s="16"/>
      <c r="T17" s="12"/>
      <c r="U17" s="22"/>
      <c r="V17" s="12"/>
      <c r="W17" s="16"/>
      <c r="X17" s="16"/>
      <c r="Y17" s="16"/>
      <c r="Z17" s="16"/>
      <c r="AA17" s="16"/>
      <c r="AB17" s="9"/>
      <c r="AC17" s="16"/>
      <c r="AD17" s="16"/>
      <c r="AE17" s="16"/>
      <c r="AF17" s="16"/>
      <c r="AG17" s="16"/>
      <c r="AH17" s="9"/>
      <c r="AI17" s="16"/>
      <c r="AJ17" s="16"/>
      <c r="AK17" s="16"/>
      <c r="AL17" s="16"/>
      <c r="AM17" s="16"/>
      <c r="AN17" s="12"/>
      <c r="AO17" s="21"/>
      <c r="AP17" s="12"/>
      <c r="AQ17" s="16"/>
      <c r="AR17" s="16"/>
      <c r="AS17" s="16"/>
      <c r="AT17" s="16"/>
      <c r="AU17" s="16"/>
      <c r="AV17" s="9"/>
      <c r="AW17" s="16"/>
      <c r="AX17" s="16"/>
      <c r="AY17" s="16"/>
      <c r="AZ17" s="16"/>
      <c r="BA17" s="16"/>
      <c r="BB17" s="9"/>
      <c r="BC17" s="16"/>
      <c r="BD17" s="16"/>
      <c r="BE17" s="16"/>
      <c r="BF17" s="16"/>
      <c r="BG17" s="16"/>
      <c r="BH17" s="12"/>
    </row>
    <row r="18" spans="1:60" x14ac:dyDescent="0.25">
      <c r="A18" s="14"/>
      <c r="B18" s="12"/>
      <c r="C18" s="16"/>
      <c r="D18" s="16"/>
      <c r="E18" s="16"/>
      <c r="F18" s="16"/>
      <c r="G18" s="16"/>
      <c r="H18" s="9"/>
      <c r="I18" s="16"/>
      <c r="J18" s="16"/>
      <c r="K18" s="16"/>
      <c r="L18" s="16"/>
      <c r="M18" s="16"/>
      <c r="N18" s="9"/>
      <c r="O18" s="16"/>
      <c r="P18" s="16"/>
      <c r="Q18" s="16"/>
      <c r="R18" s="16"/>
      <c r="S18" s="16"/>
      <c r="T18" s="12"/>
      <c r="U18" s="22"/>
      <c r="V18" s="12"/>
      <c r="W18" s="16"/>
      <c r="X18" s="16"/>
      <c r="Y18" s="16"/>
      <c r="Z18" s="16"/>
      <c r="AA18" s="16"/>
      <c r="AB18" s="9"/>
      <c r="AC18" s="16"/>
      <c r="AD18" s="16"/>
      <c r="AE18" s="16"/>
      <c r="AF18" s="16"/>
      <c r="AG18" s="16"/>
      <c r="AH18" s="9"/>
      <c r="AI18" s="16"/>
      <c r="AJ18" s="16"/>
      <c r="AK18" s="16"/>
      <c r="AL18" s="16"/>
      <c r="AM18" s="16"/>
      <c r="AN18" s="12"/>
      <c r="AO18" s="21"/>
      <c r="AP18" s="12"/>
      <c r="AQ18" s="16"/>
      <c r="AR18" s="16"/>
      <c r="AS18" s="16"/>
      <c r="AT18" s="16"/>
      <c r="AU18" s="16"/>
      <c r="AV18" s="9"/>
      <c r="AW18" s="16"/>
      <c r="AX18" s="16"/>
      <c r="AY18" s="16"/>
      <c r="AZ18" s="16"/>
      <c r="BA18" s="16"/>
      <c r="BB18" s="9"/>
      <c r="BC18" s="16"/>
      <c r="BD18" s="16"/>
      <c r="BE18" s="16"/>
      <c r="BF18" s="16"/>
      <c r="BG18" s="16"/>
      <c r="BH18" s="12"/>
    </row>
    <row r="19" spans="1:60" x14ac:dyDescent="0.25">
      <c r="A19" s="14"/>
      <c r="B19" s="12"/>
      <c r="C19" s="16"/>
      <c r="D19" s="16"/>
      <c r="E19" s="16"/>
      <c r="F19" s="16"/>
      <c r="G19" s="16"/>
      <c r="H19" s="9"/>
      <c r="I19" s="16"/>
      <c r="J19" s="16"/>
      <c r="K19" s="16"/>
      <c r="L19" s="16"/>
      <c r="M19" s="16"/>
      <c r="N19" s="9"/>
      <c r="O19" s="16"/>
      <c r="P19" s="16"/>
      <c r="Q19" s="16"/>
      <c r="R19" s="16"/>
      <c r="S19" s="16"/>
      <c r="T19" s="12"/>
      <c r="U19" s="22"/>
      <c r="V19" s="12"/>
      <c r="W19" s="16"/>
      <c r="X19" s="16"/>
      <c r="Y19" s="16"/>
      <c r="Z19" s="16"/>
      <c r="AA19" s="16"/>
      <c r="AB19" s="9"/>
      <c r="AC19" s="16"/>
      <c r="AD19" s="16"/>
      <c r="AE19" s="16"/>
      <c r="AF19" s="16"/>
      <c r="AG19" s="16"/>
      <c r="AH19" s="9"/>
      <c r="AI19" s="16"/>
      <c r="AJ19" s="16"/>
      <c r="AK19" s="16"/>
      <c r="AL19" s="16"/>
      <c r="AM19" s="16"/>
      <c r="AN19" s="12"/>
      <c r="AO19" s="21"/>
      <c r="AP19" s="12"/>
      <c r="AQ19" s="16"/>
      <c r="AR19" s="16"/>
      <c r="AS19" s="16"/>
      <c r="AT19" s="16"/>
      <c r="AU19" s="16"/>
      <c r="AV19" s="9"/>
      <c r="AW19" s="16"/>
      <c r="AX19" s="16"/>
      <c r="AY19" s="16"/>
      <c r="AZ19" s="16"/>
      <c r="BA19" s="16"/>
      <c r="BB19" s="9"/>
      <c r="BC19" s="16"/>
      <c r="BD19" s="16"/>
      <c r="BE19" s="16"/>
      <c r="BF19" s="16"/>
      <c r="BG19" s="16"/>
      <c r="BH19" s="12"/>
    </row>
    <row r="20" spans="1:60" x14ac:dyDescent="0.25">
      <c r="A20" s="14"/>
      <c r="B20" s="12"/>
      <c r="C20" s="16"/>
      <c r="D20" s="16"/>
      <c r="E20" s="16"/>
      <c r="F20" s="16"/>
      <c r="G20" s="16"/>
      <c r="H20" s="9"/>
      <c r="I20" s="16"/>
      <c r="J20" s="16"/>
      <c r="K20" s="16"/>
      <c r="L20" s="16"/>
      <c r="M20" s="16"/>
      <c r="N20" s="9"/>
      <c r="O20" s="16"/>
      <c r="P20" s="16"/>
      <c r="Q20" s="16"/>
      <c r="R20" s="16"/>
      <c r="S20" s="16"/>
      <c r="T20" s="12"/>
      <c r="U20" s="22"/>
      <c r="V20" s="12"/>
      <c r="W20" s="16"/>
      <c r="X20" s="16"/>
      <c r="Y20" s="16"/>
      <c r="Z20" s="16"/>
      <c r="AA20" s="16"/>
      <c r="AB20" s="9"/>
      <c r="AC20" s="16"/>
      <c r="AD20" s="16"/>
      <c r="AE20" s="16"/>
      <c r="AF20" s="16"/>
      <c r="AG20" s="16"/>
      <c r="AH20" s="9"/>
      <c r="AI20" s="16"/>
      <c r="AJ20" s="16"/>
      <c r="AK20" s="16"/>
      <c r="AL20" s="16"/>
      <c r="AM20" s="16"/>
      <c r="AN20" s="12"/>
      <c r="AO20" s="21"/>
      <c r="AP20" s="12"/>
      <c r="AQ20" s="16"/>
      <c r="AR20" s="16"/>
      <c r="AS20" s="16"/>
      <c r="AT20" s="16"/>
      <c r="AU20" s="16"/>
      <c r="AV20" s="9"/>
      <c r="AW20" s="16"/>
      <c r="AX20" s="16"/>
      <c r="AY20" s="16"/>
      <c r="AZ20" s="16"/>
      <c r="BA20" s="16"/>
      <c r="BB20" s="9"/>
      <c r="BC20" s="16"/>
      <c r="BD20" s="16"/>
      <c r="BE20" s="16"/>
      <c r="BF20" s="16"/>
      <c r="BG20" s="16"/>
      <c r="BH20" s="12"/>
    </row>
    <row r="21" spans="1:60" x14ac:dyDescent="0.25">
      <c r="A21" s="14"/>
      <c r="B21" s="12"/>
      <c r="C21" s="16"/>
      <c r="D21" s="16"/>
      <c r="E21" s="16"/>
      <c r="F21" s="16"/>
      <c r="G21" s="16"/>
      <c r="H21" s="9"/>
      <c r="I21" s="16"/>
      <c r="J21" s="16"/>
      <c r="K21" s="16"/>
      <c r="L21" s="16"/>
      <c r="M21" s="16"/>
      <c r="N21" s="9"/>
      <c r="O21" s="16"/>
      <c r="P21" s="16"/>
      <c r="Q21" s="16"/>
      <c r="R21" s="16"/>
      <c r="S21" s="16"/>
      <c r="T21" s="12"/>
      <c r="U21" s="22"/>
      <c r="V21" s="12"/>
      <c r="W21" s="16"/>
      <c r="X21" s="16"/>
      <c r="Y21" s="16"/>
      <c r="Z21" s="16"/>
      <c r="AA21" s="16"/>
      <c r="AB21" s="9"/>
      <c r="AC21" s="16"/>
      <c r="AD21" s="16"/>
      <c r="AE21" s="16"/>
      <c r="AF21" s="16"/>
      <c r="AG21" s="16"/>
      <c r="AH21" s="9"/>
      <c r="AI21" s="16"/>
      <c r="AJ21" s="16"/>
      <c r="AK21" s="16"/>
      <c r="AL21" s="16"/>
      <c r="AM21" s="16"/>
      <c r="AN21" s="12"/>
      <c r="AO21" s="21"/>
      <c r="AP21" s="12"/>
      <c r="AQ21" s="16"/>
      <c r="AR21" s="16"/>
      <c r="AS21" s="16"/>
      <c r="AT21" s="16"/>
      <c r="AU21" s="16"/>
      <c r="AV21" s="9"/>
      <c r="AW21" s="16"/>
      <c r="AX21" s="16"/>
      <c r="AY21" s="16"/>
      <c r="AZ21" s="16"/>
      <c r="BA21" s="16"/>
      <c r="BB21" s="9"/>
      <c r="BC21" s="16"/>
      <c r="BD21" s="16"/>
      <c r="BE21" s="16"/>
      <c r="BF21" s="16"/>
      <c r="BG21" s="16"/>
      <c r="BH21" s="12"/>
    </row>
    <row r="22" spans="1:60" x14ac:dyDescent="0.25">
      <c r="A22" s="14"/>
      <c r="B22" s="12"/>
      <c r="C22" s="16"/>
      <c r="D22" s="16"/>
      <c r="E22" s="16"/>
      <c r="F22" s="16"/>
      <c r="G22" s="16"/>
      <c r="H22" s="9"/>
      <c r="I22" s="16"/>
      <c r="J22" s="16"/>
      <c r="K22" s="16"/>
      <c r="L22" s="16"/>
      <c r="M22" s="16"/>
      <c r="N22" s="9"/>
      <c r="O22" s="16"/>
      <c r="P22" s="16"/>
      <c r="Q22" s="16"/>
      <c r="R22" s="16"/>
      <c r="S22" s="16"/>
      <c r="T22" s="12"/>
      <c r="U22" s="22"/>
      <c r="V22" s="12"/>
      <c r="W22" s="16"/>
      <c r="X22" s="16"/>
      <c r="Y22" s="16"/>
      <c r="Z22" s="16"/>
      <c r="AA22" s="16"/>
      <c r="AB22" s="9"/>
      <c r="AC22" s="16"/>
      <c r="AD22" s="16"/>
      <c r="AE22" s="16"/>
      <c r="AF22" s="16"/>
      <c r="AG22" s="16"/>
      <c r="AH22" s="9"/>
      <c r="AI22" s="16"/>
      <c r="AJ22" s="16"/>
      <c r="AK22" s="16"/>
      <c r="AL22" s="16"/>
      <c r="AM22" s="16"/>
      <c r="AN22" s="12"/>
      <c r="AO22" s="21"/>
      <c r="AP22" s="12"/>
      <c r="AQ22" s="16"/>
      <c r="AR22" s="16"/>
      <c r="AS22" s="16"/>
      <c r="AT22" s="16"/>
      <c r="AU22" s="16"/>
      <c r="AV22" s="9"/>
      <c r="AW22" s="16"/>
      <c r="AX22" s="16"/>
      <c r="AY22" s="16"/>
      <c r="AZ22" s="16"/>
      <c r="BA22" s="16"/>
      <c r="BB22" s="9"/>
      <c r="BC22" s="16"/>
      <c r="BD22" s="16"/>
      <c r="BE22" s="16"/>
      <c r="BF22" s="16"/>
      <c r="BG22" s="16"/>
      <c r="BH22" s="12"/>
    </row>
    <row r="23" spans="1:60" x14ac:dyDescent="0.25">
      <c r="A23" s="14"/>
      <c r="B23" s="12"/>
      <c r="C23" s="16"/>
      <c r="D23" s="16"/>
      <c r="E23" s="16"/>
      <c r="F23" s="16"/>
      <c r="G23" s="16"/>
      <c r="H23" s="9"/>
      <c r="I23" s="16"/>
      <c r="J23" s="16"/>
      <c r="K23" s="16"/>
      <c r="L23" s="16"/>
      <c r="M23" s="16"/>
      <c r="N23" s="9"/>
      <c r="O23" s="16"/>
      <c r="P23" s="16"/>
      <c r="Q23" s="16"/>
      <c r="R23" s="16"/>
      <c r="S23" s="16"/>
      <c r="T23" s="12"/>
      <c r="U23" s="22"/>
      <c r="V23" s="12"/>
      <c r="W23" s="16"/>
      <c r="X23" s="16"/>
      <c r="Y23" s="16"/>
      <c r="Z23" s="16"/>
      <c r="AA23" s="16"/>
      <c r="AB23" s="9"/>
      <c r="AC23" s="16"/>
      <c r="AD23" s="16"/>
      <c r="AE23" s="16"/>
      <c r="AF23" s="16"/>
      <c r="AG23" s="16"/>
      <c r="AH23" s="9"/>
      <c r="AI23" s="16"/>
      <c r="AJ23" s="16"/>
      <c r="AK23" s="16"/>
      <c r="AL23" s="16"/>
      <c r="AM23" s="16"/>
      <c r="AN23" s="12"/>
      <c r="AO23" s="21"/>
      <c r="AP23" s="12"/>
      <c r="AQ23" s="16"/>
      <c r="AR23" s="16"/>
      <c r="AS23" s="16"/>
      <c r="AT23" s="16"/>
      <c r="AU23" s="16"/>
      <c r="AV23" s="9"/>
      <c r="AW23" s="16"/>
      <c r="AX23" s="16"/>
      <c r="AY23" s="16"/>
      <c r="AZ23" s="16"/>
      <c r="BA23" s="16"/>
      <c r="BB23" s="9"/>
      <c r="BC23" s="16"/>
      <c r="BD23" s="16"/>
      <c r="BE23" s="16"/>
      <c r="BF23" s="16"/>
      <c r="BG23" s="16"/>
      <c r="BH23" s="12"/>
    </row>
    <row r="24" spans="1:60" x14ac:dyDescent="0.25">
      <c r="A24" s="14"/>
      <c r="B24" s="12"/>
      <c r="C24" s="16"/>
      <c r="D24" s="16"/>
      <c r="E24" s="16"/>
      <c r="F24" s="16"/>
      <c r="G24" s="16"/>
      <c r="H24" s="9"/>
      <c r="I24" s="16"/>
      <c r="J24" s="16"/>
      <c r="K24" s="16"/>
      <c r="L24" s="16"/>
      <c r="M24" s="16"/>
      <c r="N24" s="9"/>
      <c r="O24" s="16"/>
      <c r="P24" s="16"/>
      <c r="Q24" s="16"/>
      <c r="R24" s="16"/>
      <c r="S24" s="16"/>
      <c r="T24" s="12"/>
      <c r="U24" s="22"/>
      <c r="V24" s="12"/>
      <c r="W24" s="16"/>
      <c r="X24" s="16"/>
      <c r="Y24" s="16"/>
      <c r="Z24" s="16"/>
      <c r="AA24" s="16"/>
      <c r="AB24" s="9"/>
      <c r="AC24" s="16"/>
      <c r="AD24" s="16"/>
      <c r="AE24" s="16"/>
      <c r="AF24" s="16"/>
      <c r="AG24" s="16"/>
      <c r="AH24" s="9"/>
      <c r="AI24" s="16"/>
      <c r="AJ24" s="16"/>
      <c r="AK24" s="16"/>
      <c r="AL24" s="16"/>
      <c r="AM24" s="16"/>
      <c r="AN24" s="12"/>
      <c r="AO24" s="21"/>
      <c r="AP24" s="12"/>
      <c r="AQ24" s="16"/>
      <c r="AR24" s="16"/>
      <c r="AS24" s="16"/>
      <c r="AT24" s="16"/>
      <c r="AU24" s="16"/>
      <c r="AV24" s="9"/>
      <c r="AW24" s="16"/>
      <c r="AX24" s="16"/>
      <c r="AY24" s="16"/>
      <c r="AZ24" s="16"/>
      <c r="BA24" s="16"/>
      <c r="BB24" s="9"/>
      <c r="BC24" s="16"/>
      <c r="BD24" s="16"/>
      <c r="BE24" s="16"/>
      <c r="BF24" s="16"/>
      <c r="BG24" s="16"/>
      <c r="BH24" s="12"/>
    </row>
    <row r="25" spans="1:60" x14ac:dyDescent="0.25">
      <c r="A25" s="14"/>
      <c r="B25" s="12"/>
      <c r="C25" s="16"/>
      <c r="D25" s="16"/>
      <c r="E25" s="16"/>
      <c r="F25" s="16"/>
      <c r="G25" s="16"/>
      <c r="H25" s="9"/>
      <c r="I25" s="16"/>
      <c r="J25" s="16"/>
      <c r="K25" s="16"/>
      <c r="L25" s="16"/>
      <c r="M25" s="16"/>
      <c r="N25" s="9"/>
      <c r="O25" s="16"/>
      <c r="P25" s="16"/>
      <c r="Q25" s="16"/>
      <c r="R25" s="16"/>
      <c r="S25" s="16"/>
      <c r="T25" s="12"/>
      <c r="U25" s="22"/>
      <c r="V25" s="12"/>
      <c r="W25" s="16"/>
      <c r="X25" s="16"/>
      <c r="Y25" s="16"/>
      <c r="Z25" s="16"/>
      <c r="AA25" s="16"/>
      <c r="AB25" s="9"/>
      <c r="AC25" s="16"/>
      <c r="AD25" s="16"/>
      <c r="AE25" s="16"/>
      <c r="AF25" s="16"/>
      <c r="AG25" s="16"/>
      <c r="AH25" s="9"/>
      <c r="AI25" s="16"/>
      <c r="AJ25" s="16"/>
      <c r="AK25" s="16"/>
      <c r="AL25" s="16"/>
      <c r="AM25" s="16"/>
      <c r="AN25" s="12"/>
      <c r="AO25" s="21"/>
      <c r="AP25" s="12"/>
      <c r="AQ25" s="16"/>
      <c r="AR25" s="16"/>
      <c r="AS25" s="16"/>
      <c r="AT25" s="16"/>
      <c r="AU25" s="16"/>
      <c r="AV25" s="9"/>
      <c r="AW25" s="16"/>
      <c r="AX25" s="16"/>
      <c r="AY25" s="16"/>
      <c r="AZ25" s="16"/>
      <c r="BA25" s="16"/>
      <c r="BB25" s="9"/>
      <c r="BC25" s="16"/>
      <c r="BD25" s="16"/>
      <c r="BE25" s="16"/>
      <c r="BF25" s="16"/>
      <c r="BG25" s="16"/>
      <c r="BH25" s="12"/>
    </row>
    <row r="26" spans="1:60" x14ac:dyDescent="0.25">
      <c r="A26" s="14"/>
      <c r="B26" s="12"/>
      <c r="C26" s="16"/>
      <c r="D26" s="16"/>
      <c r="E26" s="16"/>
      <c r="F26" s="16"/>
      <c r="G26" s="16"/>
      <c r="H26" s="9"/>
      <c r="I26" s="16"/>
      <c r="J26" s="16"/>
      <c r="K26" s="16"/>
      <c r="L26" s="16"/>
      <c r="M26" s="16"/>
      <c r="N26" s="9"/>
      <c r="O26" s="16"/>
      <c r="P26" s="16"/>
      <c r="Q26" s="16"/>
      <c r="R26" s="16"/>
      <c r="S26" s="16"/>
      <c r="T26" s="12"/>
      <c r="U26" s="22"/>
      <c r="V26" s="12"/>
      <c r="W26" s="16"/>
      <c r="X26" s="16"/>
      <c r="Y26" s="16"/>
      <c r="Z26" s="16"/>
      <c r="AA26" s="16"/>
      <c r="AB26" s="9"/>
      <c r="AC26" s="16"/>
      <c r="AD26" s="16"/>
      <c r="AE26" s="16"/>
      <c r="AF26" s="16"/>
      <c r="AG26" s="16"/>
      <c r="AH26" s="9"/>
      <c r="AI26" s="16"/>
      <c r="AJ26" s="16"/>
      <c r="AK26" s="16"/>
      <c r="AL26" s="16"/>
      <c r="AM26" s="16"/>
      <c r="AN26" s="12"/>
      <c r="AO26" s="21"/>
      <c r="AP26" s="12"/>
      <c r="AQ26" s="16"/>
      <c r="AR26" s="16"/>
      <c r="AS26" s="16"/>
      <c r="AT26" s="16"/>
      <c r="AU26" s="16"/>
      <c r="AV26" s="9"/>
      <c r="AW26" s="16"/>
      <c r="AX26" s="16"/>
      <c r="AY26" s="16"/>
      <c r="AZ26" s="16"/>
      <c r="BA26" s="16"/>
      <c r="BB26" s="9"/>
      <c r="BC26" s="16"/>
      <c r="BD26" s="16"/>
      <c r="BE26" s="16"/>
      <c r="BF26" s="16"/>
      <c r="BG26" s="16"/>
      <c r="BH26" s="12"/>
    </row>
    <row r="27" spans="1:60" x14ac:dyDescent="0.25">
      <c r="A27" s="14"/>
      <c r="B27" s="12"/>
      <c r="C27" s="16"/>
      <c r="D27" s="16"/>
      <c r="E27" s="16"/>
      <c r="F27" s="16"/>
      <c r="G27" s="16"/>
      <c r="H27" s="9"/>
      <c r="I27" s="16"/>
      <c r="J27" s="16"/>
      <c r="K27" s="16"/>
      <c r="L27" s="16"/>
      <c r="M27" s="16"/>
      <c r="N27" s="9"/>
      <c r="O27" s="16"/>
      <c r="P27" s="16"/>
      <c r="Q27" s="16"/>
      <c r="R27" s="16"/>
      <c r="S27" s="16"/>
      <c r="T27" s="12"/>
      <c r="U27" s="22"/>
      <c r="V27" s="12"/>
      <c r="W27" s="16"/>
      <c r="X27" s="16"/>
      <c r="Y27" s="16"/>
      <c r="Z27" s="16"/>
      <c r="AA27" s="16"/>
      <c r="AB27" s="9"/>
      <c r="AC27" s="16"/>
      <c r="AD27" s="16"/>
      <c r="AE27" s="16"/>
      <c r="AF27" s="16"/>
      <c r="AG27" s="16"/>
      <c r="AH27" s="9"/>
      <c r="AI27" s="16"/>
      <c r="AJ27" s="16"/>
      <c r="AK27" s="16"/>
      <c r="AL27" s="16"/>
      <c r="AM27" s="16"/>
      <c r="AN27" s="12"/>
      <c r="AO27" s="21"/>
      <c r="AP27" s="12"/>
      <c r="AQ27" s="16"/>
      <c r="AR27" s="16"/>
      <c r="AS27" s="16"/>
      <c r="AT27" s="16"/>
      <c r="AU27" s="16"/>
      <c r="AV27" s="9"/>
      <c r="AW27" s="16"/>
      <c r="AX27" s="16"/>
      <c r="AY27" s="16"/>
      <c r="AZ27" s="16"/>
      <c r="BA27" s="16"/>
      <c r="BB27" s="9"/>
      <c r="BC27" s="16"/>
      <c r="BD27" s="16"/>
      <c r="BE27" s="16"/>
      <c r="BF27" s="16"/>
      <c r="BG27" s="16"/>
      <c r="BH27" s="12"/>
    </row>
    <row r="28" spans="1:60" x14ac:dyDescent="0.25">
      <c r="A28" s="14"/>
      <c r="B28" s="12"/>
      <c r="C28" s="16"/>
      <c r="D28" s="16"/>
      <c r="E28" s="16"/>
      <c r="F28" s="16"/>
      <c r="G28" s="16"/>
      <c r="H28" s="9"/>
      <c r="I28" s="16"/>
      <c r="J28" s="16"/>
      <c r="K28" s="16"/>
      <c r="L28" s="16"/>
      <c r="M28" s="16"/>
      <c r="N28" s="9"/>
      <c r="O28" s="16"/>
      <c r="P28" s="16"/>
      <c r="Q28" s="16"/>
      <c r="R28" s="16"/>
      <c r="S28" s="16"/>
      <c r="T28" s="12"/>
      <c r="U28" s="22"/>
      <c r="V28" s="12"/>
      <c r="W28" s="16"/>
      <c r="X28" s="16"/>
      <c r="Y28" s="16"/>
      <c r="Z28" s="16"/>
      <c r="AA28" s="16"/>
      <c r="AB28" s="9"/>
      <c r="AC28" s="16"/>
      <c r="AD28" s="16"/>
      <c r="AE28" s="16"/>
      <c r="AF28" s="16"/>
      <c r="AG28" s="16"/>
      <c r="AH28" s="9"/>
      <c r="AI28" s="16"/>
      <c r="AJ28" s="16"/>
      <c r="AK28" s="16"/>
      <c r="AL28" s="16"/>
      <c r="AM28" s="16"/>
      <c r="AN28" s="12"/>
      <c r="AO28" s="21"/>
      <c r="AP28" s="12"/>
      <c r="AQ28" s="16"/>
      <c r="AR28" s="16"/>
      <c r="AS28" s="16"/>
      <c r="AT28" s="16"/>
      <c r="AU28" s="16"/>
      <c r="AV28" s="9"/>
      <c r="AW28" s="16"/>
      <c r="AX28" s="16"/>
      <c r="AY28" s="16"/>
      <c r="AZ28" s="16"/>
      <c r="BA28" s="16"/>
      <c r="BB28" s="9"/>
      <c r="BC28" s="16"/>
      <c r="BD28" s="16"/>
      <c r="BE28" s="16"/>
      <c r="BF28" s="16"/>
      <c r="BG28" s="16"/>
      <c r="BH28" s="12"/>
    </row>
    <row r="29" spans="1:60" x14ac:dyDescent="0.25">
      <c r="A29" s="14"/>
      <c r="B29" s="12"/>
      <c r="C29" s="16"/>
      <c r="D29" s="16"/>
      <c r="E29" s="16"/>
      <c r="F29" s="16"/>
      <c r="G29" s="16"/>
      <c r="H29" s="9"/>
      <c r="I29" s="16"/>
      <c r="J29" s="16"/>
      <c r="K29" s="16"/>
      <c r="L29" s="16"/>
      <c r="M29" s="16"/>
      <c r="N29" s="9"/>
      <c r="O29" s="16"/>
      <c r="P29" s="16"/>
      <c r="Q29" s="16"/>
      <c r="R29" s="16"/>
      <c r="S29" s="16"/>
      <c r="T29" s="12"/>
      <c r="U29" s="22"/>
      <c r="V29" s="12"/>
      <c r="W29" s="16"/>
      <c r="X29" s="16"/>
      <c r="Y29" s="16"/>
      <c r="Z29" s="16"/>
      <c r="AA29" s="16"/>
      <c r="AB29" s="9"/>
      <c r="AC29" s="16"/>
      <c r="AD29" s="16"/>
      <c r="AE29" s="16"/>
      <c r="AF29" s="16"/>
      <c r="AG29" s="16"/>
      <c r="AH29" s="9"/>
      <c r="AI29" s="16"/>
      <c r="AJ29" s="16"/>
      <c r="AK29" s="16"/>
      <c r="AL29" s="16"/>
      <c r="AM29" s="16"/>
      <c r="AN29" s="12"/>
      <c r="AO29" s="21"/>
      <c r="AP29" s="12"/>
      <c r="AQ29" s="16"/>
      <c r="AR29" s="16"/>
      <c r="AS29" s="16"/>
      <c r="AT29" s="16"/>
      <c r="AU29" s="16"/>
      <c r="AV29" s="9"/>
      <c r="AW29" s="16"/>
      <c r="AX29" s="16"/>
      <c r="AY29" s="16"/>
      <c r="AZ29" s="16"/>
      <c r="BA29" s="16"/>
      <c r="BB29" s="9"/>
      <c r="BC29" s="16"/>
      <c r="BD29" s="16"/>
      <c r="BE29" s="16"/>
      <c r="BF29" s="16"/>
      <c r="BG29" s="16"/>
      <c r="BH29" s="12"/>
    </row>
    <row r="30" spans="1:60" x14ac:dyDescent="0.25">
      <c r="A30" s="14"/>
      <c r="B30" s="12"/>
      <c r="C30" s="9"/>
      <c r="D30" s="9"/>
      <c r="E30" s="9"/>
      <c r="F30" s="9"/>
      <c r="G30" s="9"/>
      <c r="H30" s="9"/>
      <c r="I30" s="9"/>
      <c r="J30" s="9"/>
      <c r="K30" s="9"/>
      <c r="L30" s="9"/>
      <c r="M30" s="9"/>
      <c r="N30" s="9"/>
      <c r="O30" s="9"/>
      <c r="P30" s="9"/>
      <c r="Q30" s="9"/>
      <c r="R30" s="9"/>
      <c r="S30" s="9"/>
      <c r="T30" s="12"/>
      <c r="U30" s="22"/>
      <c r="V30" s="12"/>
      <c r="W30" s="9"/>
      <c r="X30" s="9"/>
      <c r="Y30" s="9"/>
      <c r="Z30" s="9"/>
      <c r="AA30" s="9"/>
      <c r="AB30" s="9"/>
      <c r="AC30" s="9"/>
      <c r="AD30" s="9"/>
      <c r="AE30" s="9"/>
      <c r="AF30" s="9"/>
      <c r="AG30" s="9"/>
      <c r="AH30" s="9"/>
      <c r="AI30" s="9"/>
      <c r="AJ30" s="9"/>
      <c r="AK30" s="9"/>
      <c r="AL30" s="9"/>
      <c r="AM30" s="9"/>
      <c r="AN30" s="12"/>
      <c r="AO30" s="21"/>
      <c r="AP30" s="12"/>
      <c r="AQ30" s="9"/>
      <c r="AR30" s="9"/>
      <c r="AS30" s="9"/>
      <c r="AT30" s="9"/>
      <c r="AU30" s="9"/>
      <c r="AV30" s="9"/>
      <c r="AW30" s="9"/>
      <c r="AX30" s="9"/>
      <c r="AY30" s="9"/>
      <c r="AZ30" s="9"/>
      <c r="BA30" s="9"/>
      <c r="BB30" s="9"/>
      <c r="BC30" s="9"/>
      <c r="BD30" s="9"/>
      <c r="BE30" s="9"/>
      <c r="BF30" s="9"/>
      <c r="BG30" s="9"/>
      <c r="BH30" s="12"/>
    </row>
    <row r="31" spans="1:60" ht="25.8" customHeight="1" x14ac:dyDescent="0.25">
      <c r="A31" s="14"/>
      <c r="B31" s="12"/>
      <c r="C31" s="12"/>
      <c r="D31" s="12"/>
      <c r="E31" s="12"/>
      <c r="F31" s="12"/>
      <c r="G31" s="12"/>
      <c r="H31" s="12"/>
      <c r="I31" s="12"/>
      <c r="J31" s="12"/>
      <c r="K31" s="12"/>
      <c r="L31" s="12"/>
      <c r="M31" s="12"/>
      <c r="N31" s="12"/>
      <c r="O31" s="12"/>
      <c r="P31" s="12"/>
      <c r="Q31" s="12"/>
      <c r="R31" s="12"/>
      <c r="S31" s="12"/>
      <c r="T31" s="12"/>
      <c r="U31" s="22"/>
      <c r="V31" s="12"/>
      <c r="W31" s="12"/>
      <c r="X31" s="12"/>
      <c r="Y31" s="12"/>
      <c r="Z31" s="12"/>
      <c r="AA31" s="12"/>
      <c r="AB31" s="12"/>
      <c r="AC31" s="12"/>
      <c r="AD31" s="12"/>
      <c r="AE31" s="12"/>
      <c r="AF31" s="12"/>
      <c r="AG31" s="12"/>
      <c r="AH31" s="12"/>
      <c r="AI31" s="12"/>
      <c r="AJ31" s="12"/>
      <c r="AK31" s="12"/>
      <c r="AL31" s="12"/>
      <c r="AM31" s="12"/>
      <c r="AN31" s="12"/>
      <c r="AO31" s="21"/>
      <c r="AP31" s="12"/>
      <c r="AQ31" s="12"/>
      <c r="AR31" s="12"/>
      <c r="AS31" s="12"/>
      <c r="AT31" s="12"/>
      <c r="AU31" s="12"/>
      <c r="AV31" s="12"/>
      <c r="AW31" s="12"/>
      <c r="AX31" s="12"/>
      <c r="AY31" s="12"/>
      <c r="AZ31" s="12"/>
      <c r="BA31" s="12"/>
      <c r="BB31" s="12"/>
      <c r="BC31" s="12"/>
      <c r="BD31" s="12"/>
      <c r="BE31" s="12"/>
      <c r="BF31" s="12"/>
      <c r="BG31" s="12"/>
      <c r="BH31" s="12"/>
    </row>
    <row r="32" spans="1:60" ht="7.8" customHeight="1" x14ac:dyDescent="0.25"/>
  </sheetData>
  <mergeCells count="51">
    <mergeCell ref="AL6:AM12"/>
    <mergeCell ref="W14:AA29"/>
    <mergeCell ref="AC14:AG29"/>
    <mergeCell ref="AQ14:AU29"/>
    <mergeCell ref="AW14:BA29"/>
    <mergeCell ref="BC14:BG29"/>
    <mergeCell ref="U1:U31"/>
    <mergeCell ref="W1:AM3"/>
    <mergeCell ref="W5:X5"/>
    <mergeCell ref="Z5:AA5"/>
    <mergeCell ref="AC5:AD5"/>
    <mergeCell ref="AF5:AG5"/>
    <mergeCell ref="AI5:AJ5"/>
    <mergeCell ref="AL5:AM5"/>
    <mergeCell ref="W6:X12"/>
    <mergeCell ref="Z6:AA12"/>
    <mergeCell ref="AC6:AD12"/>
    <mergeCell ref="AF6:AG12"/>
    <mergeCell ref="AI6:AJ12"/>
    <mergeCell ref="R5:S5"/>
    <mergeCell ref="AI14:AM29"/>
    <mergeCell ref="AO1:AO31"/>
    <mergeCell ref="AQ1:BG3"/>
    <mergeCell ref="AQ5:AR5"/>
    <mergeCell ref="AT5:AU5"/>
    <mergeCell ref="AW5:AX5"/>
    <mergeCell ref="AZ5:BA5"/>
    <mergeCell ref="BC5:BD5"/>
    <mergeCell ref="BF5:BG5"/>
    <mergeCell ref="AQ6:AR12"/>
    <mergeCell ref="AT6:AU12"/>
    <mergeCell ref="AW6:AX12"/>
    <mergeCell ref="AZ6:BA12"/>
    <mergeCell ref="BC6:BD12"/>
    <mergeCell ref="BF6:BG12"/>
    <mergeCell ref="C5:D5"/>
    <mergeCell ref="F5:G5"/>
    <mergeCell ref="A1:A31"/>
    <mergeCell ref="C1:S3"/>
    <mergeCell ref="C14:G29"/>
    <mergeCell ref="O14:S29"/>
    <mergeCell ref="I14:M29"/>
    <mergeCell ref="C6:D12"/>
    <mergeCell ref="F6:G12"/>
    <mergeCell ref="I6:J12"/>
    <mergeCell ref="L6:M12"/>
    <mergeCell ref="O6:P12"/>
    <mergeCell ref="R6:S12"/>
    <mergeCell ref="I5:J5"/>
    <mergeCell ref="L5:M5"/>
    <mergeCell ref="O5:P5"/>
  </mergeCells>
  <conditionalFormatting sqref="O6:P12">
    <cfRule type="expression" dxfId="4531" priority="9">
      <formula>$O$6&gt;=($R$6/2)</formula>
    </cfRule>
    <cfRule type="expression" dxfId="4530" priority="10">
      <formula>$O$6=$R$6</formula>
    </cfRule>
  </conditionalFormatting>
  <conditionalFormatting sqref="AI6:AJ12">
    <cfRule type="expression" dxfId="4529" priority="3">
      <formula>$O$6&gt;=($R$6/2)</formula>
    </cfRule>
    <cfRule type="expression" dxfId="4528" priority="4">
      <formula>$O$6=$R$6</formula>
    </cfRule>
  </conditionalFormatting>
  <conditionalFormatting sqref="BC6:BD12">
    <cfRule type="expression" dxfId="4527" priority="1">
      <formula>$O$6&gt;=($R$6/2)</formula>
    </cfRule>
    <cfRule type="expression" dxfId="4526" priority="2">
      <formula>$O$6=$R$6</formula>
    </cfRule>
  </conditionalFormatting>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21B1-0D25-4B44-9C00-62D1A93D316C}">
  <sheetPr>
    <tabColor rgb="FF00B050"/>
  </sheetPr>
  <dimension ref="D18:R44"/>
  <sheetViews>
    <sheetView showGridLines="0" topLeftCell="B13" workbookViewId="0">
      <selection activeCell="X42" sqref="X42"/>
    </sheetView>
  </sheetViews>
  <sheetFormatPr defaultRowHeight="13.8" x14ac:dyDescent="0.25"/>
  <cols>
    <col min="1" max="3" width="8.88671875" style="6"/>
    <col min="4" max="4" width="18.21875" style="6" bestFit="1" customWidth="1"/>
    <col min="5" max="5" width="24.21875" style="6" bestFit="1" customWidth="1"/>
    <col min="6" max="6" width="8.88671875" style="6"/>
    <col min="7" max="7" width="17.21875" style="6" bestFit="1" customWidth="1"/>
    <col min="8" max="8" width="16.33203125" style="6" bestFit="1" customWidth="1"/>
    <col min="9" max="9" width="16" style="6" bestFit="1" customWidth="1"/>
    <col min="10" max="10" width="15.21875" style="6" customWidth="1"/>
    <col min="11" max="11" width="22.88671875" style="6" bestFit="1" customWidth="1"/>
    <col min="12" max="12" width="24.21875" style="6" bestFit="1" customWidth="1"/>
    <col min="13" max="13" width="22.77734375" style="6" customWidth="1"/>
    <col min="14" max="18" width="24.88671875" style="6" customWidth="1"/>
    <col min="19" max="16384" width="8.88671875" style="6"/>
  </cols>
  <sheetData>
    <row r="18" spans="4:18" x14ac:dyDescent="0.25">
      <c r="D18" s="7"/>
      <c r="E18" s="7"/>
      <c r="F18" s="7"/>
      <c r="G18" s="7"/>
      <c r="H18" s="7"/>
      <c r="I18" s="7"/>
      <c r="J18" s="7"/>
    </row>
    <row r="19" spans="4:18" x14ac:dyDescent="0.25">
      <c r="D19" s="23" t="s">
        <v>40</v>
      </c>
      <c r="E19" s="23" t="s">
        <v>41</v>
      </c>
      <c r="F19" s="7"/>
      <c r="G19" s="23" t="s">
        <v>1</v>
      </c>
      <c r="H19" s="23" t="s">
        <v>42</v>
      </c>
      <c r="I19" s="23" t="s">
        <v>43</v>
      </c>
      <c r="J19"/>
      <c r="K19" s="23" t="s">
        <v>40</v>
      </c>
      <c r="L19" s="23" t="s">
        <v>41</v>
      </c>
      <c r="M19"/>
      <c r="N19"/>
      <c r="O19"/>
      <c r="P19"/>
      <c r="Q19"/>
      <c r="R19"/>
    </row>
    <row r="20" spans="4:18" x14ac:dyDescent="0.25">
      <c r="D20" s="25" t="s">
        <v>36</v>
      </c>
      <c r="E20" s="26">
        <v>5316.2790697674418</v>
      </c>
      <c r="F20" s="7"/>
      <c r="G20" s="23" t="s">
        <v>34</v>
      </c>
      <c r="H20" s="24">
        <v>5</v>
      </c>
      <c r="I20" s="24">
        <v>2</v>
      </c>
      <c r="J20"/>
      <c r="K20" s="25" t="s">
        <v>19</v>
      </c>
      <c r="L20" s="26">
        <v>5264.4487517797807</v>
      </c>
      <c r="M20"/>
      <c r="N20"/>
      <c r="O20"/>
      <c r="P20"/>
      <c r="Q20"/>
      <c r="R20"/>
    </row>
    <row r="21" spans="4:18" x14ac:dyDescent="0.25">
      <c r="D21" s="25" t="s">
        <v>31</v>
      </c>
      <c r="E21" s="26">
        <v>8330.1311953352779</v>
      </c>
      <c r="F21" s="7"/>
      <c r="G21" s="23" t="s">
        <v>33</v>
      </c>
      <c r="H21" s="24">
        <v>23</v>
      </c>
      <c r="I21" s="24">
        <v>1</v>
      </c>
      <c r="J21"/>
      <c r="K21" s="27" t="s">
        <v>26</v>
      </c>
      <c r="L21" s="26">
        <v>4812.3287517797808</v>
      </c>
      <c r="M21"/>
      <c r="N21"/>
      <c r="O21"/>
      <c r="P21"/>
      <c r="Q21"/>
      <c r="R21"/>
    </row>
    <row r="22" spans="4:18" x14ac:dyDescent="0.25">
      <c r="D22" s="25" t="s">
        <v>22</v>
      </c>
      <c r="E22" s="26">
        <v>12010.796978704524</v>
      </c>
      <c r="F22" s="7"/>
      <c r="G22" s="23" t="s">
        <v>5</v>
      </c>
      <c r="H22" s="24">
        <v>39</v>
      </c>
      <c r="I22" s="24">
        <v>3</v>
      </c>
      <c r="J22"/>
      <c r="K22" s="27" t="s">
        <v>51</v>
      </c>
      <c r="L22" s="26">
        <v>452.12</v>
      </c>
      <c r="M22"/>
      <c r="N22"/>
      <c r="O22"/>
      <c r="P22"/>
      <c r="Q22"/>
    </row>
    <row r="23" spans="4:18" x14ac:dyDescent="0.25">
      <c r="D23"/>
      <c r="E23" s="8"/>
      <c r="F23" s="7"/>
      <c r="G23" s="23" t="s">
        <v>32</v>
      </c>
      <c r="H23" s="24">
        <v>55</v>
      </c>
      <c r="I23" s="24">
        <v>4</v>
      </c>
      <c r="J23"/>
      <c r="K23" s="25" t="s">
        <v>18</v>
      </c>
      <c r="L23" s="26">
        <v>20392.758492027464</v>
      </c>
      <c r="M23"/>
      <c r="N23"/>
      <c r="O23"/>
      <c r="P23"/>
      <c r="Q23"/>
    </row>
    <row r="24" spans="4:18" x14ac:dyDescent="0.25">
      <c r="D24"/>
      <c r="E24"/>
      <c r="F24" s="7"/>
      <c r="G24" s="23" t="s">
        <v>20</v>
      </c>
      <c r="H24" s="24">
        <v>76</v>
      </c>
      <c r="I24" s="24">
        <v>3</v>
      </c>
      <c r="J24"/>
      <c r="K24" s="27" t="s">
        <v>25</v>
      </c>
      <c r="L24" s="26">
        <v>726.32</v>
      </c>
      <c r="M24"/>
      <c r="N24"/>
      <c r="O24"/>
      <c r="P24"/>
    </row>
    <row r="25" spans="4:18" x14ac:dyDescent="0.25">
      <c r="D25" s="7"/>
      <c r="E25" s="7"/>
      <c r="F25" s="7"/>
      <c r="G25" s="23" t="s">
        <v>39</v>
      </c>
      <c r="H25" s="24">
        <v>382</v>
      </c>
      <c r="I25" s="24">
        <v>9</v>
      </c>
      <c r="J25"/>
      <c r="K25" s="27" t="s">
        <v>24</v>
      </c>
      <c r="L25" s="26">
        <v>19666.438492027464</v>
      </c>
      <c r="M25"/>
      <c r="N25"/>
      <c r="O25"/>
      <c r="P25"/>
    </row>
    <row r="26" spans="4:18" x14ac:dyDescent="0.25">
      <c r="D26" s="7"/>
      <c r="E26" s="7"/>
      <c r="F26" s="7"/>
      <c r="G26" s="23" t="s">
        <v>29</v>
      </c>
      <c r="H26" s="24">
        <v>1193</v>
      </c>
      <c r="I26" s="24">
        <v>5</v>
      </c>
      <c r="J26"/>
      <c r="K26"/>
      <c r="L26"/>
      <c r="M26"/>
      <c r="N26"/>
      <c r="O26"/>
      <c r="P26"/>
    </row>
    <row r="27" spans="4:18" x14ac:dyDescent="0.25">
      <c r="D27" s="7"/>
      <c r="E27" s="7"/>
      <c r="F27" s="7"/>
      <c r="G27" s="23" t="s">
        <v>35</v>
      </c>
      <c r="H27" s="24">
        <v>1270</v>
      </c>
      <c r="I27" s="24">
        <v>3</v>
      </c>
      <c r="J27"/>
      <c r="K27"/>
      <c r="L27"/>
      <c r="M27"/>
      <c r="N27"/>
      <c r="O27"/>
      <c r="P27"/>
    </row>
    <row r="28" spans="4:18" x14ac:dyDescent="0.25">
      <c r="D28" s="7"/>
      <c r="E28" s="7"/>
      <c r="F28" s="7"/>
      <c r="G28"/>
      <c r="H28">
        <f>SUM(H20:H27)</f>
        <v>3043</v>
      </c>
      <c r="I28">
        <f>SUM(I20:I27)</f>
        <v>30</v>
      </c>
      <c r="J28"/>
      <c r="K28"/>
      <c r="L28"/>
      <c r="M28"/>
      <c r="N28"/>
      <c r="O28"/>
      <c r="P28"/>
    </row>
    <row r="29" spans="4:18" x14ac:dyDescent="0.25">
      <c r="D29" s="7"/>
      <c r="E29" s="7"/>
      <c r="F29" s="7"/>
      <c r="G29"/>
      <c r="H29"/>
      <c r="I29"/>
      <c r="J29"/>
      <c r="K29"/>
      <c r="N29"/>
      <c r="O29"/>
      <c r="P29"/>
    </row>
    <row r="30" spans="4:18" x14ac:dyDescent="0.25">
      <c r="D30" s="7"/>
      <c r="E30" s="7"/>
      <c r="F30" s="7"/>
      <c r="G30"/>
      <c r="H30"/>
      <c r="I30"/>
      <c r="J30"/>
      <c r="K30"/>
      <c r="N30"/>
      <c r="O30"/>
      <c r="P30"/>
    </row>
    <row r="31" spans="4:18" x14ac:dyDescent="0.25">
      <c r="G31"/>
      <c r="H31"/>
      <c r="I31"/>
      <c r="J31"/>
      <c r="K31"/>
      <c r="N31"/>
      <c r="O31"/>
      <c r="P31"/>
    </row>
    <row r="32" spans="4:18" x14ac:dyDescent="0.25">
      <c r="D32"/>
      <c r="E32"/>
      <c r="G32"/>
      <c r="H32"/>
      <c r="I32"/>
      <c r="J32"/>
      <c r="K32"/>
      <c r="N32"/>
      <c r="O32"/>
      <c r="P32"/>
    </row>
    <row r="33" spans="4:16" x14ac:dyDescent="0.25">
      <c r="D33"/>
      <c r="E33"/>
      <c r="G33"/>
      <c r="H33"/>
      <c r="I33"/>
      <c r="J33"/>
      <c r="K33"/>
      <c r="N33"/>
      <c r="O33"/>
      <c r="P33"/>
    </row>
    <row r="34" spans="4:16" x14ac:dyDescent="0.25">
      <c r="D34"/>
      <c r="E34"/>
      <c r="G34"/>
      <c r="H34"/>
      <c r="I34"/>
      <c r="J34"/>
      <c r="K34"/>
      <c r="N34"/>
      <c r="O34"/>
      <c r="P34"/>
    </row>
    <row r="35" spans="4:16" x14ac:dyDescent="0.25">
      <c r="D35"/>
      <c r="E35"/>
      <c r="G35"/>
      <c r="H35"/>
      <c r="I35"/>
      <c r="J35"/>
      <c r="K35"/>
      <c r="N35"/>
      <c r="O35"/>
      <c r="P35"/>
    </row>
    <row r="36" spans="4:16" x14ac:dyDescent="0.25">
      <c r="D36"/>
      <c r="E36"/>
      <c r="G36"/>
      <c r="H36" s="8"/>
      <c r="I36"/>
      <c r="J36"/>
      <c r="K36"/>
      <c r="N36"/>
      <c r="O36"/>
      <c r="P36"/>
    </row>
    <row r="37" spans="4:16" x14ac:dyDescent="0.25">
      <c r="G37"/>
      <c r="H37"/>
      <c r="I37"/>
      <c r="J37"/>
      <c r="N37"/>
      <c r="O37"/>
      <c r="P37"/>
    </row>
    <row r="38" spans="4:16" x14ac:dyDescent="0.25">
      <c r="G38"/>
      <c r="H38"/>
      <c r="I38"/>
      <c r="J38"/>
      <c r="N38"/>
      <c r="O38"/>
      <c r="P38"/>
    </row>
    <row r="39" spans="4:16" x14ac:dyDescent="0.25">
      <c r="G39"/>
      <c r="H39"/>
      <c r="I39"/>
      <c r="J39"/>
      <c r="N39"/>
      <c r="O39"/>
      <c r="P39"/>
    </row>
    <row r="40" spans="4:16" x14ac:dyDescent="0.25">
      <c r="G40"/>
      <c r="H40"/>
      <c r="I40"/>
      <c r="J40"/>
    </row>
    <row r="41" spans="4:16" x14ac:dyDescent="0.25">
      <c r="G41"/>
      <c r="H41"/>
      <c r="I41"/>
      <c r="J41"/>
    </row>
    <row r="42" spans="4:16" x14ac:dyDescent="0.25">
      <c r="G42"/>
      <c r="H42"/>
      <c r="I42"/>
      <c r="J42"/>
    </row>
    <row r="43" spans="4:16" x14ac:dyDescent="0.25">
      <c r="G43"/>
      <c r="H43"/>
      <c r="I43"/>
      <c r="J43"/>
    </row>
    <row r="44" spans="4:16" x14ac:dyDescent="0.25">
      <c r="G44"/>
      <c r="H44"/>
      <c r="I44"/>
      <c r="J44"/>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E1A9-18E2-43CA-94BB-EF6B81C615A2}">
  <sheetPr>
    <tabColor rgb="FF7030A0"/>
  </sheetPr>
  <dimension ref="A1:M40"/>
  <sheetViews>
    <sheetView topLeftCell="B1" zoomScale="85" zoomScaleNormal="85" workbookViewId="0">
      <selection activeCell="G40" sqref="G40"/>
    </sheetView>
  </sheetViews>
  <sheetFormatPr defaultColWidth="19.6640625" defaultRowHeight="13.8" x14ac:dyDescent="0.25"/>
  <cols>
    <col min="1" max="1" width="24.33203125" customWidth="1"/>
    <col min="2" max="2" width="12.88671875" style="4" customWidth="1"/>
    <col min="4" max="4" width="19.6640625" style="3"/>
    <col min="6" max="6" width="9" style="4" customWidth="1"/>
    <col min="8" max="8" width="8.33203125" style="4" customWidth="1"/>
    <col min="9" max="9" width="12.44140625" style="4" customWidth="1"/>
    <col min="10" max="10" width="19.6640625" style="4"/>
    <col min="11" max="11" width="7.6640625" style="4" customWidth="1"/>
    <col min="12" max="12" width="15.44140625" style="4" customWidth="1"/>
  </cols>
  <sheetData>
    <row r="1" spans="1:13" s="1" customFormat="1" x14ac:dyDescent="0.25">
      <c r="A1" s="1" t="s">
        <v>0</v>
      </c>
      <c r="B1" s="1" t="s">
        <v>2</v>
      </c>
      <c r="C1" s="1" t="s">
        <v>3</v>
      </c>
      <c r="D1" s="2" t="s">
        <v>13</v>
      </c>
      <c r="E1" s="1" t="s">
        <v>1</v>
      </c>
      <c r="F1" s="1" t="s">
        <v>21</v>
      </c>
      <c r="G1" s="1" t="s">
        <v>6</v>
      </c>
      <c r="H1" s="1" t="s">
        <v>7</v>
      </c>
      <c r="I1" s="1" t="s">
        <v>8</v>
      </c>
      <c r="J1" s="1" t="s">
        <v>12</v>
      </c>
      <c r="K1" s="1" t="s">
        <v>9</v>
      </c>
      <c r="L1" s="1" t="s">
        <v>10</v>
      </c>
      <c r="M1" s="1" t="s">
        <v>11</v>
      </c>
    </row>
    <row r="2" spans="1:13" x14ac:dyDescent="0.25">
      <c r="A2" t="s">
        <v>4</v>
      </c>
      <c r="B2" s="5">
        <v>43525</v>
      </c>
      <c r="C2" t="s">
        <v>18</v>
      </c>
      <c r="D2" s="3">
        <v>869.32</v>
      </c>
      <c r="E2" t="s">
        <v>20</v>
      </c>
      <c r="F2" s="4">
        <v>25</v>
      </c>
      <c r="G2" t="s">
        <v>22</v>
      </c>
      <c r="H2" s="4" t="s">
        <v>23</v>
      </c>
      <c r="I2" s="5">
        <v>43529</v>
      </c>
      <c r="J2" s="4" t="s">
        <v>24</v>
      </c>
      <c r="K2" s="4" t="s">
        <v>27</v>
      </c>
      <c r="L2" s="5">
        <v>43529</v>
      </c>
      <c r="M2" s="4" t="s">
        <v>24</v>
      </c>
    </row>
    <row r="3" spans="1:13" x14ac:dyDescent="0.25">
      <c r="A3" t="s">
        <v>4</v>
      </c>
      <c r="B3" s="5">
        <v>43570</v>
      </c>
      <c r="C3" t="s">
        <v>18</v>
      </c>
      <c r="D3" s="3">
        <v>586.32000000000005</v>
      </c>
      <c r="E3" t="s">
        <v>5</v>
      </c>
      <c r="F3" s="4">
        <v>16</v>
      </c>
      <c r="G3" t="s">
        <v>22</v>
      </c>
      <c r="H3" s="4" t="s">
        <v>23</v>
      </c>
      <c r="I3" s="5">
        <v>43575</v>
      </c>
      <c r="J3" s="4" t="s">
        <v>24</v>
      </c>
      <c r="K3" s="4" t="s">
        <v>28</v>
      </c>
      <c r="L3" s="5">
        <v>43575</v>
      </c>
      <c r="M3" s="4" t="s">
        <v>24</v>
      </c>
    </row>
    <row r="4" spans="1:13" x14ac:dyDescent="0.25">
      <c r="A4" t="s">
        <v>4</v>
      </c>
      <c r="B4" s="5">
        <v>43575</v>
      </c>
      <c r="C4" t="s">
        <v>18</v>
      </c>
      <c r="D4" s="3">
        <v>256.32</v>
      </c>
      <c r="E4" t="s">
        <v>5</v>
      </c>
      <c r="F4" s="4">
        <v>9</v>
      </c>
      <c r="G4" t="s">
        <v>22</v>
      </c>
      <c r="H4" s="4" t="s">
        <v>23</v>
      </c>
      <c r="I4" s="5">
        <v>43575</v>
      </c>
      <c r="J4" s="4" t="s">
        <v>24</v>
      </c>
      <c r="K4" s="4" t="s">
        <v>28</v>
      </c>
      <c r="L4" s="5">
        <v>43575</v>
      </c>
      <c r="M4" s="4" t="s">
        <v>24</v>
      </c>
    </row>
    <row r="5" spans="1:13" x14ac:dyDescent="0.25">
      <c r="A5" t="s">
        <v>4</v>
      </c>
      <c r="B5" s="5">
        <v>43744</v>
      </c>
      <c r="C5" t="s">
        <v>18</v>
      </c>
      <c r="D5" s="3">
        <v>726.32</v>
      </c>
      <c r="E5" t="s">
        <v>20</v>
      </c>
      <c r="F5" s="4">
        <v>23</v>
      </c>
      <c r="G5" t="s">
        <v>22</v>
      </c>
      <c r="H5" s="4" t="s">
        <v>23</v>
      </c>
      <c r="I5" s="5">
        <v>43748</v>
      </c>
      <c r="J5" s="4" t="s">
        <v>25</v>
      </c>
      <c r="K5" s="4" t="s">
        <v>27</v>
      </c>
      <c r="L5" s="5">
        <v>43748</v>
      </c>
      <c r="M5" s="4" t="s">
        <v>25</v>
      </c>
    </row>
    <row r="6" spans="1:13" x14ac:dyDescent="0.25">
      <c r="A6" t="s">
        <v>4</v>
      </c>
      <c r="B6" s="5">
        <v>43779</v>
      </c>
      <c r="C6" t="s">
        <v>19</v>
      </c>
      <c r="D6" s="3">
        <v>452.12</v>
      </c>
      <c r="E6" t="s">
        <v>5</v>
      </c>
      <c r="F6" s="4">
        <v>14</v>
      </c>
      <c r="G6" t="s">
        <v>22</v>
      </c>
      <c r="H6" s="4" t="s">
        <v>23</v>
      </c>
      <c r="I6" s="5">
        <v>43819</v>
      </c>
      <c r="J6" s="4" t="s">
        <v>51</v>
      </c>
      <c r="K6" s="4" t="s">
        <v>27</v>
      </c>
      <c r="L6" s="5">
        <v>43819</v>
      </c>
      <c r="M6" s="4" t="s">
        <v>51</v>
      </c>
    </row>
    <row r="7" spans="1:13" x14ac:dyDescent="0.25">
      <c r="A7" t="s">
        <v>4</v>
      </c>
      <c r="B7" s="5">
        <v>43810</v>
      </c>
      <c r="C7" t="s">
        <v>19</v>
      </c>
      <c r="D7" s="3">
        <v>956.32</v>
      </c>
      <c r="E7" t="s">
        <v>20</v>
      </c>
      <c r="F7" s="4">
        <v>28</v>
      </c>
      <c r="G7" t="s">
        <v>22</v>
      </c>
      <c r="H7" s="4" t="s">
        <v>23</v>
      </c>
      <c r="I7" s="5">
        <v>43819</v>
      </c>
      <c r="J7" s="4" t="s">
        <v>26</v>
      </c>
      <c r="K7" s="4" t="s">
        <v>27</v>
      </c>
      <c r="L7" s="5">
        <v>43819</v>
      </c>
      <c r="M7" s="4" t="s">
        <v>26</v>
      </c>
    </row>
    <row r="8" spans="1:13" x14ac:dyDescent="0.25">
      <c r="A8" t="s">
        <v>14</v>
      </c>
      <c r="B8" s="5">
        <v>43557</v>
      </c>
      <c r="C8" t="s">
        <v>18</v>
      </c>
      <c r="D8" s="3">
        <v>2395</v>
      </c>
      <c r="E8" t="s">
        <v>29</v>
      </c>
      <c r="F8" s="4">
        <v>343</v>
      </c>
      <c r="G8" t="s">
        <v>31</v>
      </c>
      <c r="H8" s="4" t="s">
        <v>30</v>
      </c>
      <c r="I8" s="5">
        <v>43567</v>
      </c>
      <c r="J8" s="4" t="s">
        <v>24</v>
      </c>
      <c r="K8" s="4" t="s">
        <v>27</v>
      </c>
      <c r="L8" s="5">
        <v>43570</v>
      </c>
      <c r="M8" s="4" t="s">
        <v>24</v>
      </c>
    </row>
    <row r="9" spans="1:13" x14ac:dyDescent="0.25">
      <c r="A9" t="s">
        <v>14</v>
      </c>
      <c r="B9" s="5">
        <v>43588</v>
      </c>
      <c r="C9" t="s">
        <v>18</v>
      </c>
      <c r="D9" s="3">
        <v>1745.6268221574344</v>
      </c>
      <c r="E9" t="s">
        <v>29</v>
      </c>
      <c r="F9" s="4">
        <v>250</v>
      </c>
      <c r="G9" t="s">
        <v>31</v>
      </c>
      <c r="H9" s="4" t="s">
        <v>30</v>
      </c>
      <c r="I9" s="5">
        <v>43595</v>
      </c>
      <c r="J9" s="4" t="s">
        <v>24</v>
      </c>
      <c r="K9" s="4" t="s">
        <v>28</v>
      </c>
      <c r="L9" s="5">
        <v>43598</v>
      </c>
      <c r="M9" s="4" t="s">
        <v>25</v>
      </c>
    </row>
    <row r="10" spans="1:13" x14ac:dyDescent="0.25">
      <c r="A10" t="s">
        <v>14</v>
      </c>
      <c r="B10" s="5">
        <v>43594</v>
      </c>
      <c r="C10" t="s">
        <v>18</v>
      </c>
      <c r="D10" s="3">
        <v>907.72594752186592</v>
      </c>
      <c r="E10" t="s">
        <v>29</v>
      </c>
      <c r="F10" s="4">
        <v>130</v>
      </c>
      <c r="G10" t="s">
        <v>31</v>
      </c>
      <c r="H10" s="4" t="s">
        <v>30</v>
      </c>
      <c r="I10" s="5">
        <v>43595</v>
      </c>
      <c r="J10" s="4" t="s">
        <v>24</v>
      </c>
      <c r="K10" s="4" t="s">
        <v>28</v>
      </c>
      <c r="L10" s="5">
        <v>43598</v>
      </c>
      <c r="M10" s="4" t="s">
        <v>25</v>
      </c>
    </row>
    <row r="11" spans="1:13" x14ac:dyDescent="0.25">
      <c r="A11" t="s">
        <v>14</v>
      </c>
      <c r="B11" s="5">
        <v>43605</v>
      </c>
      <c r="C11" t="s">
        <v>18</v>
      </c>
      <c r="D11" s="3">
        <v>1955.1020408163265</v>
      </c>
      <c r="E11" t="s">
        <v>29</v>
      </c>
      <c r="F11" s="4">
        <v>280</v>
      </c>
      <c r="G11" t="s">
        <v>31</v>
      </c>
      <c r="H11" s="4" t="s">
        <v>30</v>
      </c>
      <c r="I11" s="5">
        <v>43607</v>
      </c>
      <c r="J11" s="4" t="s">
        <v>24</v>
      </c>
      <c r="K11" s="4" t="s">
        <v>27</v>
      </c>
      <c r="L11" s="5">
        <v>43610</v>
      </c>
      <c r="M11" s="4" t="s">
        <v>24</v>
      </c>
    </row>
    <row r="12" spans="1:13" x14ac:dyDescent="0.25">
      <c r="A12" t="s">
        <v>14</v>
      </c>
      <c r="B12" s="5">
        <v>43663</v>
      </c>
      <c r="C12" t="s">
        <v>18</v>
      </c>
      <c r="D12" s="3">
        <v>1326.6763848396502</v>
      </c>
      <c r="E12" t="s">
        <v>29</v>
      </c>
      <c r="F12" s="4">
        <v>190</v>
      </c>
      <c r="G12" t="s">
        <v>31</v>
      </c>
      <c r="H12" s="4" t="s">
        <v>30</v>
      </c>
      <c r="I12" s="5">
        <v>43666</v>
      </c>
      <c r="J12" s="4" t="s">
        <v>24</v>
      </c>
      <c r="K12" s="4" t="s">
        <v>27</v>
      </c>
      <c r="L12" s="5">
        <v>43669</v>
      </c>
      <c r="M12" s="4" t="s">
        <v>24</v>
      </c>
    </row>
    <row r="13" spans="1:13" x14ac:dyDescent="0.25">
      <c r="A13" t="s">
        <v>15</v>
      </c>
      <c r="B13" s="5">
        <v>43652</v>
      </c>
      <c r="C13" t="s">
        <v>18</v>
      </c>
      <c r="D13" s="3">
        <v>600</v>
      </c>
      <c r="E13" t="s">
        <v>32</v>
      </c>
      <c r="F13" s="4">
        <v>15</v>
      </c>
      <c r="G13" t="s">
        <v>22</v>
      </c>
      <c r="H13" s="4" t="s">
        <v>37</v>
      </c>
      <c r="I13" s="5">
        <v>43653</v>
      </c>
      <c r="J13" s="4" t="s">
        <v>24</v>
      </c>
      <c r="K13" s="4" t="s">
        <v>38</v>
      </c>
      <c r="L13" s="5">
        <v>43658</v>
      </c>
      <c r="M13" s="4" t="s">
        <v>24</v>
      </c>
    </row>
    <row r="14" spans="1:13" x14ac:dyDescent="0.25">
      <c r="A14" t="s">
        <v>15</v>
      </c>
      <c r="B14" s="5">
        <v>43687</v>
      </c>
      <c r="C14" t="s">
        <v>18</v>
      </c>
      <c r="D14" s="3">
        <v>920</v>
      </c>
      <c r="E14" t="s">
        <v>33</v>
      </c>
      <c r="F14" s="4">
        <v>23</v>
      </c>
      <c r="G14" t="s">
        <v>22</v>
      </c>
      <c r="H14" s="4" t="s">
        <v>37</v>
      </c>
      <c r="I14" s="5">
        <v>43693</v>
      </c>
      <c r="J14" s="4" t="s">
        <v>24</v>
      </c>
      <c r="K14" s="4" t="s">
        <v>38</v>
      </c>
      <c r="L14" s="5">
        <v>43668</v>
      </c>
      <c r="M14" s="4" t="s">
        <v>25</v>
      </c>
    </row>
    <row r="15" spans="1:13" x14ac:dyDescent="0.25">
      <c r="A15" t="s">
        <v>15</v>
      </c>
      <c r="B15" s="5">
        <v>43692</v>
      </c>
      <c r="C15" t="s">
        <v>18</v>
      </c>
      <c r="D15" s="3">
        <v>440</v>
      </c>
      <c r="E15" t="s">
        <v>32</v>
      </c>
      <c r="F15" s="4">
        <v>11</v>
      </c>
      <c r="G15" t="s">
        <v>22</v>
      </c>
      <c r="H15" s="4" t="s">
        <v>37</v>
      </c>
      <c r="I15" s="5">
        <v>43693</v>
      </c>
      <c r="J15" s="4" t="s">
        <v>24</v>
      </c>
      <c r="K15" s="4" t="s">
        <v>27</v>
      </c>
      <c r="L15" s="5">
        <v>43700</v>
      </c>
      <c r="M15" s="4" t="s">
        <v>25</v>
      </c>
    </row>
    <row r="16" spans="1:13" x14ac:dyDescent="0.25">
      <c r="A16" t="s">
        <v>15</v>
      </c>
      <c r="B16" s="5">
        <v>43758</v>
      </c>
      <c r="C16" t="s">
        <v>18</v>
      </c>
      <c r="D16" s="3">
        <v>680</v>
      </c>
      <c r="E16" t="s">
        <v>32</v>
      </c>
      <c r="F16" s="4">
        <v>17</v>
      </c>
      <c r="G16" t="s">
        <v>22</v>
      </c>
      <c r="H16" s="4" t="s">
        <v>37</v>
      </c>
      <c r="I16" s="5">
        <v>43760</v>
      </c>
      <c r="J16" s="4" t="s">
        <v>24</v>
      </c>
      <c r="K16" s="4" t="s">
        <v>23</v>
      </c>
      <c r="L16" s="5">
        <v>43766</v>
      </c>
      <c r="M16" s="4" t="s">
        <v>24</v>
      </c>
    </row>
    <row r="17" spans="1:13" x14ac:dyDescent="0.25">
      <c r="A17" t="s">
        <v>15</v>
      </c>
      <c r="B17" s="5">
        <v>43800</v>
      </c>
      <c r="C17" t="s">
        <v>19</v>
      </c>
      <c r="D17" s="3">
        <v>120</v>
      </c>
      <c r="E17" t="s">
        <v>34</v>
      </c>
      <c r="F17" s="4">
        <v>3</v>
      </c>
      <c r="G17" t="s">
        <v>22</v>
      </c>
      <c r="H17" s="4" t="s">
        <v>37</v>
      </c>
      <c r="I17" s="5">
        <v>43804</v>
      </c>
      <c r="J17" s="4" t="s">
        <v>26</v>
      </c>
      <c r="K17" s="4" t="s">
        <v>27</v>
      </c>
      <c r="L17" s="5">
        <v>43811</v>
      </c>
      <c r="M17" s="4" t="s">
        <v>26</v>
      </c>
    </row>
    <row r="18" spans="1:13" x14ac:dyDescent="0.25">
      <c r="A18" t="s">
        <v>15</v>
      </c>
      <c r="B18" s="5">
        <v>43833</v>
      </c>
      <c r="C18" t="s">
        <v>19</v>
      </c>
      <c r="D18" s="3">
        <v>480</v>
      </c>
      <c r="E18" t="s">
        <v>32</v>
      </c>
      <c r="F18" s="4">
        <v>12</v>
      </c>
      <c r="G18" t="s">
        <v>22</v>
      </c>
      <c r="H18" s="4" t="s">
        <v>37</v>
      </c>
      <c r="I18" s="5">
        <v>43845</v>
      </c>
      <c r="J18" s="4" t="s">
        <v>26</v>
      </c>
      <c r="K18" s="4" t="s">
        <v>27</v>
      </c>
      <c r="L18" s="5">
        <v>43486</v>
      </c>
      <c r="M18" s="4" t="s">
        <v>26</v>
      </c>
    </row>
    <row r="19" spans="1:13" x14ac:dyDescent="0.25">
      <c r="A19" t="s">
        <v>15</v>
      </c>
      <c r="B19" s="5">
        <v>43845</v>
      </c>
      <c r="C19" t="s">
        <v>19</v>
      </c>
      <c r="D19" s="3">
        <v>80</v>
      </c>
      <c r="E19" t="s">
        <v>34</v>
      </c>
      <c r="F19" s="4">
        <v>2</v>
      </c>
      <c r="G19" t="s">
        <v>22</v>
      </c>
      <c r="H19" s="4" t="s">
        <v>37</v>
      </c>
      <c r="I19" s="5">
        <v>43845</v>
      </c>
      <c r="J19" s="4" t="s">
        <v>26</v>
      </c>
      <c r="K19" s="4" t="s">
        <v>27</v>
      </c>
      <c r="L19" s="5">
        <v>43486</v>
      </c>
      <c r="M19" s="4" t="s">
        <v>26</v>
      </c>
    </row>
    <row r="20" spans="1:13" x14ac:dyDescent="0.25">
      <c r="A20" t="s">
        <v>16</v>
      </c>
      <c r="B20" s="5">
        <v>43714</v>
      </c>
      <c r="C20" t="s">
        <v>18</v>
      </c>
      <c r="D20" s="3">
        <v>1800</v>
      </c>
      <c r="E20" t="s">
        <v>35</v>
      </c>
      <c r="F20" s="4">
        <v>430</v>
      </c>
      <c r="G20" t="s">
        <v>36</v>
      </c>
      <c r="H20" s="4" t="s">
        <v>27</v>
      </c>
      <c r="I20" s="5">
        <v>43715</v>
      </c>
      <c r="J20" s="4" t="s">
        <v>24</v>
      </c>
      <c r="K20" s="4" t="s">
        <v>27</v>
      </c>
      <c r="L20" s="5">
        <v>43715</v>
      </c>
      <c r="M20" s="4" t="s">
        <v>24</v>
      </c>
    </row>
    <row r="21" spans="1:13" x14ac:dyDescent="0.25">
      <c r="A21" t="s">
        <v>16</v>
      </c>
      <c r="B21" s="5">
        <v>43753</v>
      </c>
      <c r="C21" t="s">
        <v>18</v>
      </c>
      <c r="D21" s="3">
        <v>1883.7209302325582</v>
      </c>
      <c r="E21" t="s">
        <v>35</v>
      </c>
      <c r="F21" s="4">
        <v>450</v>
      </c>
      <c r="G21" t="s">
        <v>36</v>
      </c>
      <c r="H21" s="4" t="s">
        <v>27</v>
      </c>
      <c r="I21" s="5">
        <v>43754</v>
      </c>
      <c r="J21" s="4" t="s">
        <v>24</v>
      </c>
      <c r="K21" s="4" t="s">
        <v>27</v>
      </c>
      <c r="L21" s="5">
        <v>43754</v>
      </c>
      <c r="M21" s="4" t="s">
        <v>24</v>
      </c>
    </row>
    <row r="22" spans="1:13" x14ac:dyDescent="0.25">
      <c r="A22" t="s">
        <v>16</v>
      </c>
      <c r="B22" s="5">
        <v>43819</v>
      </c>
      <c r="C22" t="s">
        <v>19</v>
      </c>
      <c r="D22" s="3">
        <v>1632.5581395348838</v>
      </c>
      <c r="E22" t="s">
        <v>35</v>
      </c>
      <c r="F22" s="4">
        <v>390</v>
      </c>
      <c r="G22" t="s">
        <v>36</v>
      </c>
      <c r="H22" s="4" t="s">
        <v>27</v>
      </c>
      <c r="I22" s="5">
        <v>43821</v>
      </c>
      <c r="J22" s="4" t="s">
        <v>26</v>
      </c>
      <c r="K22" s="4" t="s">
        <v>27</v>
      </c>
      <c r="L22" s="5">
        <v>43821</v>
      </c>
      <c r="M22" s="4" t="s">
        <v>26</v>
      </c>
    </row>
    <row r="23" spans="1:13" x14ac:dyDescent="0.25">
      <c r="A23" t="s">
        <v>17</v>
      </c>
      <c r="B23" s="5">
        <v>43556</v>
      </c>
      <c r="C23" t="s">
        <v>18</v>
      </c>
      <c r="D23" s="3">
        <v>916.12500000000011</v>
      </c>
      <c r="E23" t="s">
        <v>39</v>
      </c>
      <c r="F23" s="4">
        <v>25</v>
      </c>
      <c r="G23" t="s">
        <v>22</v>
      </c>
      <c r="H23" s="4" t="s">
        <v>27</v>
      </c>
      <c r="I23" s="5">
        <v>43560</v>
      </c>
      <c r="J23" s="4" t="s">
        <v>24</v>
      </c>
      <c r="K23" s="4" t="s">
        <v>27</v>
      </c>
      <c r="L23" s="5">
        <v>43560</v>
      </c>
      <c r="M23" s="4" t="s">
        <v>24</v>
      </c>
    </row>
    <row r="24" spans="1:13" x14ac:dyDescent="0.25">
      <c r="A24" t="s">
        <v>17</v>
      </c>
      <c r="B24" s="5">
        <v>43592</v>
      </c>
      <c r="C24" t="s">
        <v>18</v>
      </c>
      <c r="D24" s="3">
        <v>854.4</v>
      </c>
      <c r="E24" t="s">
        <v>39</v>
      </c>
      <c r="F24" s="4">
        <v>30</v>
      </c>
      <c r="G24" t="s">
        <v>22</v>
      </c>
      <c r="H24" s="4" t="s">
        <v>27</v>
      </c>
      <c r="I24" s="5">
        <v>43595</v>
      </c>
      <c r="J24" s="4" t="s">
        <v>24</v>
      </c>
      <c r="K24" s="4" t="s">
        <v>27</v>
      </c>
      <c r="L24" s="5">
        <v>43595</v>
      </c>
      <c r="M24" s="4" t="s">
        <v>24</v>
      </c>
    </row>
    <row r="25" spans="1:13" x14ac:dyDescent="0.25">
      <c r="A25" t="s">
        <v>17</v>
      </c>
      <c r="B25" s="5">
        <v>43605</v>
      </c>
      <c r="C25" t="s">
        <v>18</v>
      </c>
      <c r="D25" s="3">
        <v>884.2156521739131</v>
      </c>
      <c r="E25" t="s">
        <v>39</v>
      </c>
      <c r="F25" s="4">
        <v>28</v>
      </c>
      <c r="G25" t="s">
        <v>22</v>
      </c>
      <c r="H25" s="4" t="s">
        <v>27</v>
      </c>
      <c r="I25" s="5">
        <v>43607</v>
      </c>
      <c r="J25" s="4" t="s">
        <v>24</v>
      </c>
      <c r="K25" s="4" t="s">
        <v>27</v>
      </c>
      <c r="L25" s="5">
        <v>43607</v>
      </c>
      <c r="M25" s="4" t="s">
        <v>24</v>
      </c>
    </row>
    <row r="26" spans="1:13" x14ac:dyDescent="0.25">
      <c r="A26" t="s">
        <v>17</v>
      </c>
      <c r="B26" s="5">
        <v>43799</v>
      </c>
      <c r="C26" t="s">
        <v>18</v>
      </c>
      <c r="D26" s="3">
        <v>645.88571428571424</v>
      </c>
      <c r="E26" t="s">
        <v>39</v>
      </c>
      <c r="F26" s="4">
        <v>20</v>
      </c>
      <c r="G26" t="s">
        <v>22</v>
      </c>
      <c r="H26" s="4" t="s">
        <v>27</v>
      </c>
      <c r="I26" s="5">
        <v>43804</v>
      </c>
      <c r="J26" s="4" t="s">
        <v>24</v>
      </c>
      <c r="K26" s="4" t="s">
        <v>27</v>
      </c>
      <c r="L26" s="5">
        <v>43804</v>
      </c>
      <c r="M26" s="4" t="s">
        <v>24</v>
      </c>
    </row>
    <row r="27" spans="1:13" x14ac:dyDescent="0.25">
      <c r="A27" t="s">
        <v>17</v>
      </c>
      <c r="B27" s="5">
        <v>43806</v>
      </c>
      <c r="C27" t="s">
        <v>19</v>
      </c>
      <c r="D27" s="3">
        <v>614.77714285714285</v>
      </c>
      <c r="E27" t="s">
        <v>39</v>
      </c>
      <c r="F27" s="4">
        <v>18</v>
      </c>
      <c r="G27" t="s">
        <v>22</v>
      </c>
      <c r="H27" s="4" t="s">
        <v>27</v>
      </c>
      <c r="I27" s="5">
        <v>43808</v>
      </c>
      <c r="J27" s="4" t="s">
        <v>26</v>
      </c>
      <c r="K27" s="4" t="s">
        <v>27</v>
      </c>
      <c r="L27" s="5">
        <v>43808</v>
      </c>
      <c r="M27" s="4" t="s">
        <v>26</v>
      </c>
    </row>
    <row r="28" spans="1:13" x14ac:dyDescent="0.25">
      <c r="A28" t="s">
        <v>17</v>
      </c>
      <c r="B28" s="5">
        <v>43840</v>
      </c>
      <c r="C28" t="s">
        <v>19</v>
      </c>
      <c r="D28" s="3">
        <v>174.56268221574345</v>
      </c>
      <c r="E28" t="s">
        <v>39</v>
      </c>
      <c r="F28" s="4">
        <v>25</v>
      </c>
      <c r="G28" t="s">
        <v>22</v>
      </c>
      <c r="H28" s="4" t="s">
        <v>27</v>
      </c>
      <c r="I28" s="5">
        <v>43842</v>
      </c>
      <c r="J28" s="4" t="s">
        <v>26</v>
      </c>
      <c r="K28" s="4" t="s">
        <v>27</v>
      </c>
      <c r="L28" s="5">
        <v>43842</v>
      </c>
      <c r="M28" s="4" t="s">
        <v>26</v>
      </c>
    </row>
    <row r="29" spans="1:13" x14ac:dyDescent="0.25">
      <c r="A29" t="s">
        <v>17</v>
      </c>
      <c r="B29" s="5">
        <v>43852</v>
      </c>
      <c r="C29" t="s">
        <v>19</v>
      </c>
      <c r="D29" s="3">
        <v>251.37026239067058</v>
      </c>
      <c r="E29" t="s">
        <v>39</v>
      </c>
      <c r="F29" s="4">
        <v>36</v>
      </c>
      <c r="G29" t="s">
        <v>22</v>
      </c>
      <c r="H29" s="4" t="s">
        <v>27</v>
      </c>
      <c r="I29" s="5">
        <v>43854</v>
      </c>
      <c r="J29" s="4" t="s">
        <v>26</v>
      </c>
      <c r="K29" s="4" t="s">
        <v>27</v>
      </c>
      <c r="L29" s="5">
        <v>43854</v>
      </c>
      <c r="M29" s="4" t="s">
        <v>26</v>
      </c>
    </row>
    <row r="30" spans="1:13" x14ac:dyDescent="0.25">
      <c r="A30" t="s">
        <v>17</v>
      </c>
      <c r="B30" s="5">
        <v>43852</v>
      </c>
      <c r="C30" t="s">
        <v>19</v>
      </c>
      <c r="D30" s="3">
        <v>251.37026239067058</v>
      </c>
      <c r="E30" t="s">
        <v>39</v>
      </c>
      <c r="F30" s="4">
        <v>100</v>
      </c>
      <c r="G30" t="s">
        <v>22</v>
      </c>
      <c r="H30" s="4" t="s">
        <v>27</v>
      </c>
      <c r="I30" s="5">
        <v>43854</v>
      </c>
      <c r="J30" s="4" t="s">
        <v>26</v>
      </c>
      <c r="K30" s="4" t="s">
        <v>27</v>
      </c>
      <c r="L30" s="5">
        <v>43854</v>
      </c>
      <c r="M30" s="4" t="s">
        <v>26</v>
      </c>
    </row>
    <row r="31" spans="1:13" x14ac:dyDescent="0.25">
      <c r="A31" t="s">
        <v>17</v>
      </c>
      <c r="B31" s="5">
        <v>43852</v>
      </c>
      <c r="C31" t="s">
        <v>19</v>
      </c>
      <c r="D31" s="3">
        <v>251.37026239067058</v>
      </c>
      <c r="E31" t="s">
        <v>39</v>
      </c>
      <c r="F31" s="4">
        <v>100</v>
      </c>
      <c r="G31" t="s">
        <v>22</v>
      </c>
      <c r="H31" s="4" t="s">
        <v>27</v>
      </c>
      <c r="I31" s="5">
        <v>43854</v>
      </c>
      <c r="J31" s="4" t="s">
        <v>26</v>
      </c>
      <c r="K31" s="4" t="s">
        <v>27</v>
      </c>
      <c r="L31" s="5">
        <v>43854</v>
      </c>
      <c r="M31" s="4" t="s">
        <v>26</v>
      </c>
    </row>
    <row r="32" spans="1:13" x14ac:dyDescent="0.25">
      <c r="B32" s="5"/>
    </row>
    <row r="33" spans="2:2" x14ac:dyDescent="0.25">
      <c r="B33" s="5"/>
    </row>
    <row r="34" spans="2:2" x14ac:dyDescent="0.25">
      <c r="B34" s="5"/>
    </row>
    <row r="35" spans="2:2" x14ac:dyDescent="0.25">
      <c r="B35" s="5"/>
    </row>
    <row r="36" spans="2:2" x14ac:dyDescent="0.25">
      <c r="B36" s="5"/>
    </row>
    <row r="37" spans="2:2" x14ac:dyDescent="0.25">
      <c r="B37" s="5"/>
    </row>
    <row r="38" spans="2:2" x14ac:dyDescent="0.25">
      <c r="B38" s="5"/>
    </row>
    <row r="39" spans="2:2" x14ac:dyDescent="0.25">
      <c r="B39" s="5"/>
    </row>
    <row r="40" spans="2:2" x14ac:dyDescent="0.25">
      <c r="B40" s="5"/>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DAA82B37D6A34396C9A79382D322B2" ma:contentTypeVersion="7" ma:contentTypeDescription="Crie um novo documento." ma:contentTypeScope="" ma:versionID="1793825d7b05ea3989becfa6f4c745dc">
  <xsd:schema xmlns:xsd="http://www.w3.org/2001/XMLSchema" xmlns:xs="http://www.w3.org/2001/XMLSchema" xmlns:p="http://schemas.microsoft.com/office/2006/metadata/properties" xmlns:ns3="44473e96-bad3-4ccd-b3db-2438e2abade5" targetNamespace="http://schemas.microsoft.com/office/2006/metadata/properties" ma:root="true" ma:fieldsID="056e6b85bc79c915fb5c20b44a88eb3f" ns3:_="">
    <xsd:import namespace="44473e96-bad3-4ccd-b3db-2438e2abade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73e96-bad3-4ccd-b3db-2438e2abad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CE2725-B27F-4F45-8730-2F37D1E15C2D}">
  <ds:schemaRefs>
    <ds:schemaRef ds:uri="http://schemas.microsoft.com/sharepoint/v3/contenttype/forms"/>
  </ds:schemaRefs>
</ds:datastoreItem>
</file>

<file path=customXml/itemProps2.xml><?xml version="1.0" encoding="utf-8"?>
<ds:datastoreItem xmlns:ds="http://schemas.openxmlformats.org/officeDocument/2006/customXml" ds:itemID="{5E692FDF-EAFF-4092-8ABB-67254EBFA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473e96-bad3-4ccd-b3db-2438e2abad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1E2AAA-2183-4DCF-A571-7D87F752D774}">
  <ds:schemaRefs>
    <ds:schemaRef ds:uri="44473e96-bad3-4ccd-b3db-2438e2abade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Dashboard</vt:lpstr>
      <vt:lpstr>Tabelas dinamicas</vt:lpstr>
      <vt:lpstr>Controle de Entregas</vt:lpstr>
      <vt:lpstr>OrigemDinamica</vt:lpstr>
      <vt:lpstr>SituaçãoChegada</vt:lpstr>
      <vt:lpstr>SituacaoPartidas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Testes Office Resolve</dc:creator>
  <cp:lastModifiedBy>Leny</cp:lastModifiedBy>
  <dcterms:created xsi:type="dcterms:W3CDTF">2020-01-28T18:38:11Z</dcterms:created>
  <dcterms:modified xsi:type="dcterms:W3CDTF">2023-05-10T02:59:29Z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0x010100DADAA82B37D6A34396C9A79382D322B2</vt:lpwstr>
  </property>
</Properties>
</file>