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2" sheetId="2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G14" i="2" l="1"/>
  <c r="G2" i="2"/>
  <c r="H2" i="2"/>
  <c r="G3" i="2"/>
  <c r="H3" i="2"/>
  <c r="G4" i="2"/>
  <c r="H4" i="2"/>
  <c r="G5" i="2"/>
  <c r="H5" i="2"/>
  <c r="H6" i="2"/>
  <c r="C14" i="2"/>
  <c r="H14" i="2"/>
  <c r="G10" i="2"/>
  <c r="G13" i="2"/>
  <c r="G9" i="2"/>
  <c r="G11" i="2"/>
  <c r="G12" i="2"/>
  <c r="C9" i="2"/>
  <c r="H9" i="2"/>
  <c r="C12" i="2"/>
  <c r="H12" i="2"/>
  <c r="C13" i="2"/>
  <c r="H13" i="2"/>
  <c r="C11" i="2"/>
  <c r="H11" i="2"/>
  <c r="C10" i="2"/>
  <c r="H10" i="2"/>
</calcChain>
</file>

<file path=xl/sharedStrings.xml><?xml version="1.0" encoding="utf-8"?>
<sst xmlns="http://schemas.openxmlformats.org/spreadsheetml/2006/main" count="40" uniqueCount="30">
  <si>
    <t>Use Case</t>
  </si>
  <si>
    <t>Time</t>
  </si>
  <si>
    <t>Complexity</t>
  </si>
  <si>
    <t>Function Points</t>
  </si>
  <si>
    <t xml:space="preserve">Hardware/Network </t>
  </si>
  <si>
    <t>FPs * Complexity + Hw/Netw</t>
  </si>
  <si>
    <t>FPC / Time</t>
  </si>
  <si>
    <t>Audio Visualisation</t>
  </si>
  <si>
    <t>Voting</t>
  </si>
  <si>
    <t>Login</t>
  </si>
  <si>
    <t>Create Event</t>
  </si>
  <si>
    <t>Date time</t>
  </si>
  <si>
    <t>Playlist</t>
  </si>
  <si>
    <t>Song</t>
  </si>
  <si>
    <t>Communication</t>
  </si>
  <si>
    <t>Value</t>
  </si>
  <si>
    <t>Range</t>
  </si>
  <si>
    <t>RETs</t>
  </si>
  <si>
    <t>#DETs  &lt;10</t>
  </si>
  <si>
    <t>10&lt; #DETs &lt;20</t>
  </si>
  <si>
    <t>DETs &gt; 20</t>
  </si>
  <si>
    <t>0 - 10</t>
  </si>
  <si>
    <t>Hardware / Network</t>
  </si>
  <si>
    <t>1-5</t>
  </si>
  <si>
    <t>5-10</t>
  </si>
  <si>
    <t>10+</t>
  </si>
  <si>
    <t>Rets = Subtasks</t>
  </si>
  <si>
    <t>Notiz:</t>
  </si>
  <si>
    <t>Function Points wurden gebildet aus den "Sub-Tasks" in Jira der einzelnen Use-Cases</t>
  </si>
  <si>
    <t>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</si>
</sst>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1" fillId="2" borderId="1" xfId="1" applyBorder="1"/>
    <xf numFmtId="0" fontId="1" fillId="2" borderId="2" xfId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2" fillId="3" borderId="3" xfId="0" applyFont="1" applyFill="1" applyBorder="1"/>
  </cellXfs>
  <cellStyles count="2">
    <cellStyle name="Akzent5" xfId="1" builtinId="45"/>
    <cellStyle name="Standard" xfId="0" builtinId="0"/>
  </cellStyles>
  <dxfs count="19"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center" vertical="center"/>
    </dxf>
    <dxf>
      <alignment horizontal="center" vertical="center"/>
    </dxf>
    <dxf>
      <alignment horizontal="center" vertical="center"/>
    </dxf>
    <dxf>
      <font>
        <b/>
      </font>
      <alignment horizontal="center" vertical="center"/>
    </dxf>
    <dxf>
      <alignment horizontal="center" vertical="center"/>
    </dxf>
    <dxf>
      <alignment horizontal="center" vertical="center"/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Function Points </a:t>
            </a:r>
            <a:r>
              <a:rPr lang="de-DE" baseline="0"/>
              <a:t>/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5"/>
            <c:backward val="1"/>
            <c:dispRSqr val="0"/>
            <c:dispEq val="0"/>
          </c:trendline>
          <c:xVal>
            <c:numRef>
              <c:f>Sheet2!$C$9:$C$14</c:f>
              <c:numCache>
                <c:formatCode>General</c:formatCode>
                <c:ptCount val="6"/>
                <c:pt idx="0">
                  <c:v>1.8766917293233083</c:v>
                </c:pt>
                <c:pt idx="1">
                  <c:v>2.598496240601504</c:v>
                </c:pt>
                <c:pt idx="2">
                  <c:v>7.9398496240601508</c:v>
                </c:pt>
                <c:pt idx="3">
                  <c:v>8.8060150375939852</c:v>
                </c:pt>
                <c:pt idx="4">
                  <c:v>9.2390977443609028</c:v>
                </c:pt>
                <c:pt idx="5">
                  <c:v>10.538345864661654</c:v>
                </c:pt>
              </c:numCache>
            </c:numRef>
          </c:xVal>
          <c:yVal>
            <c:numRef>
              <c:f>Sheet2!$G$9:$G$14</c:f>
              <c:numCache>
                <c:formatCode>General</c:formatCode>
                <c:ptCount val="6"/>
                <c:pt idx="0">
                  <c:v>13</c:v>
                </c:pt>
                <c:pt idx="1">
                  <c:v>18</c:v>
                </c:pt>
                <c:pt idx="2">
                  <c:v>55</c:v>
                </c:pt>
                <c:pt idx="3">
                  <c:v>61</c:v>
                </c:pt>
                <c:pt idx="4">
                  <c:v>64</c:v>
                </c:pt>
                <c:pt idx="5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1-48D1-B2BB-B8EEBFA7569A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Sheet2!$C$2:$C$5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5</c:v>
                </c:pt>
                <c:pt idx="3">
                  <c:v>8</c:v>
                </c:pt>
              </c:numCache>
            </c:numRef>
          </c:xVal>
          <c:yVal>
            <c:numRef>
              <c:f>Sheet2!$G$2:$G$5</c:f>
              <c:numCache>
                <c:formatCode>General</c:formatCode>
                <c:ptCount val="4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C1-48D1-B2BB-B8EEBFA75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76096"/>
        <c:axId val="213165760"/>
      </c:scatterChart>
      <c:valAx>
        <c:axId val="21317609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165760"/>
        <c:crosses val="autoZero"/>
        <c:crossBetween val="midCat"/>
      </c:valAx>
      <c:valAx>
        <c:axId val="21316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17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2019300</xdr:colOff>
      <xdr:row>23</xdr:row>
      <xdr:rowOff>9525</xdr:rowOff>
    </xdr:from>
    <xdr:to>
      <xdr:col>16</xdr:col>
      <xdr:colOff>76200</xdr:colOff>
      <xdr:row>44</xdr:row>
      <xdr:rowOff>9525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B1:H6" totalsRowCount="1">
  <autoFilter ref="B1:H5"/>
  <sortState ref="B2:H5">
    <sortCondition ref="G1:G5"/>
  </sortState>
  <tableColumns count="7">
    <tableColumn id="1" name="Use Case" dataDxfId="18"/>
    <tableColumn id="2" name="Time" dataDxfId="17"/>
    <tableColumn id="3" name="Complexity" dataDxfId="16"/>
    <tableColumn id="4" name="Function Points" dataDxfId="15"/>
    <tableColumn id="7" name="Hardware/Network "/>
    <tableColumn id="5" name="FPs * Complexity + Hw/Netw"/>
    <tableColumn id="6" name="FPC / Time" totalsRowFunction="custom">
      <totalsRowFormula>SUM(H2:H5)/4</totalsRow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B17:C19" totalsRowShown="0">
  <autoFilter ref="B17:C19"/>
  <tableColumns count="2">
    <tableColumn id="1" name="Value"/>
    <tableColumn id="2" name="Range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E17:H21" totalsRowShown="0" headerRowDxfId="14" dataDxfId="13">
  <autoFilter ref="E17:H21"/>
  <tableColumns count="4">
    <tableColumn id="1" name="RETs" dataDxfId="12"/>
    <tableColumn id="2" name="#DETs  &lt;10" dataDxfId="11"/>
    <tableColumn id="3" name="10&lt; #DETs &lt;20" dataDxfId="10"/>
    <tableColumn id="4" name="DETs &gt; 20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le4" displayName="Tabelle4" ref="B8:H14" totalsRowShown="0" headerRowDxfId="8" tableBorderDxfId="7" dataCellStyle="Akzent5">
  <autoFilter ref="B8:H14"/>
  <sortState ref="B9:H13">
    <sortCondition ref="G8:G13"/>
  </sortState>
  <tableColumns count="7">
    <tableColumn id="1" name="Use Case" dataDxfId="6" dataCellStyle="Akzent5"/>
    <tableColumn id="2" name="Time" dataDxfId="5" dataCellStyle="Akzent5">
      <calculatedColumnFormula>G9/Tabelle1[[#Totals],[FPC / Time]]</calculatedColumnFormula>
    </tableColumn>
    <tableColumn id="3" name="Complexity" dataDxfId="4" dataCellStyle="Akzent5"/>
    <tableColumn id="4" name="Function Points" dataDxfId="3" dataCellStyle="Akzent5"/>
    <tableColumn id="5" name="Hardware/Network " dataDxfId="2" dataCellStyle="Akzent5"/>
    <tableColumn id="6" name="FPs * Complexity + Hw/Netw" dataDxfId="1" dataCellStyle="Akzent5">
      <calculatedColumnFormula>E9*D9+F9</calculatedColumnFormula>
    </tableColumn>
    <tableColumn id="7" name="FPC / Time" dataDxfId="0" dataCellStyle="Akzent5">
      <calculatedColumnFormula>G9/C9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3"/>
  <sheetViews>
    <sheetView tabSelected="1" topLeftCell="A3" zoomScaleNormal="100" workbookViewId="0">
      <selection activeCell="C26" sqref="C26"/>
    </sheetView>
  </sheetViews>
  <sheetFormatPr baseColWidth="10" defaultColWidth="9.109375" defaultRowHeight="14.4" x14ac:dyDescent="0.3"/>
  <cols>
    <col min="2" max="2" width="16.88671875" bestFit="1" customWidth="1"/>
    <col min="3" max="3" width="12.109375" bestFit="1" customWidth="1"/>
    <col min="4" max="4" width="14" customWidth="1"/>
    <col min="5" max="5" width="18.5546875" customWidth="1"/>
    <col min="6" max="6" width="21" customWidth="1"/>
    <col min="7" max="7" width="30.44140625" customWidth="1"/>
    <col min="8" max="8" width="14.33203125" customWidth="1"/>
  </cols>
  <sheetData>
    <row r="1" spans="2:8" x14ac:dyDescent="0.3">
      <c r="B1" t="s">
        <v>0</v>
      </c>
      <c r="C1" t="s">
        <v>1</v>
      </c>
      <c r="D1" t="s">
        <v>2</v>
      </c>
      <c r="E1" t="s">
        <v>3</v>
      </c>
      <c r="F1" s="3" t="s">
        <v>4</v>
      </c>
      <c r="G1" t="s">
        <v>5</v>
      </c>
      <c r="H1" t="s">
        <v>6</v>
      </c>
    </row>
    <row r="2" spans="2:8" x14ac:dyDescent="0.3">
      <c r="B2" t="s">
        <v>7</v>
      </c>
      <c r="C2">
        <v>6</v>
      </c>
      <c r="D2">
        <v>5</v>
      </c>
      <c r="E2">
        <v>5</v>
      </c>
      <c r="F2">
        <v>10</v>
      </c>
      <c r="G2">
        <f>E2*D2+Tabelle1[[#This Row],[Hardware/Network ]]</f>
        <v>35</v>
      </c>
      <c r="H2">
        <f>G2/C2</f>
        <v>5.833333333333333</v>
      </c>
    </row>
    <row r="3" spans="2:8" x14ac:dyDescent="0.3">
      <c r="B3" t="s">
        <v>8</v>
      </c>
      <c r="C3">
        <v>8</v>
      </c>
      <c r="D3">
        <v>5</v>
      </c>
      <c r="E3">
        <v>7</v>
      </c>
      <c r="F3">
        <v>5</v>
      </c>
      <c r="G3">
        <f>E3*D3+Tabelle1[[#This Row],[Hardware/Network ]]</f>
        <v>40</v>
      </c>
      <c r="H3">
        <f>G3/C3</f>
        <v>5</v>
      </c>
    </row>
    <row r="4" spans="2:8" x14ac:dyDescent="0.3">
      <c r="B4" t="s">
        <v>9</v>
      </c>
      <c r="C4">
        <v>5</v>
      </c>
      <c r="D4">
        <v>5</v>
      </c>
      <c r="E4">
        <v>8</v>
      </c>
      <c r="F4">
        <v>5</v>
      </c>
      <c r="G4">
        <f>E4*D4+Tabelle1[[#This Row],[Hardware/Network ]]</f>
        <v>45</v>
      </c>
      <c r="H4">
        <f>G4/C4</f>
        <v>9</v>
      </c>
    </row>
    <row r="5" spans="2:8" x14ac:dyDescent="0.3">
      <c r="B5" t="s">
        <v>10</v>
      </c>
      <c r="C5">
        <v>8</v>
      </c>
      <c r="D5">
        <v>7</v>
      </c>
      <c r="E5">
        <v>9</v>
      </c>
      <c r="F5">
        <v>0</v>
      </c>
      <c r="G5">
        <f>E5*D5+Tabelle1[[#This Row],[Hardware/Network ]]</f>
        <v>63</v>
      </c>
      <c r="H5">
        <f>G5/C5</f>
        <v>7.875</v>
      </c>
    </row>
    <row r="6" spans="2:8" x14ac:dyDescent="0.3">
      <c r="H6">
        <f>SUM(H2:H5)/4</f>
        <v>6.927083333333333</v>
      </c>
    </row>
    <row r="8" spans="2:8" x14ac:dyDescent="0.3">
      <c r="B8" s="7" t="s">
        <v>0</v>
      </c>
      <c r="C8" s="7" t="s">
        <v>1</v>
      </c>
      <c r="D8" s="7" t="s">
        <v>2</v>
      </c>
      <c r="E8" s="7" t="s">
        <v>3</v>
      </c>
      <c r="F8" s="8" t="s">
        <v>4</v>
      </c>
      <c r="G8" s="7" t="s">
        <v>5</v>
      </c>
      <c r="H8" s="9" t="s">
        <v>6</v>
      </c>
    </row>
    <row r="9" spans="2:8" x14ac:dyDescent="0.3">
      <c r="B9" s="2" t="s">
        <v>11</v>
      </c>
      <c r="C9" s="2">
        <f>G9/Tabelle1[[#Totals],[FPC / Time]]</f>
        <v>1.8766917293233083</v>
      </c>
      <c r="D9" s="1">
        <v>2</v>
      </c>
      <c r="E9" s="2">
        <v>4</v>
      </c>
      <c r="F9" s="2">
        <v>5</v>
      </c>
      <c r="G9" s="1">
        <f t="shared" ref="G9:G14" si="0">E9*D9+F9</f>
        <v>13</v>
      </c>
      <c r="H9" s="2">
        <f t="shared" ref="H9:H14" si="1">G9/C9</f>
        <v>6.927083333333333</v>
      </c>
    </row>
    <row r="10" spans="2:8" x14ac:dyDescent="0.3">
      <c r="B10" s="2" t="s">
        <v>8</v>
      </c>
      <c r="C10" s="2">
        <f>G10/Tabelle1[[#Totals],[FPC / Time]]</f>
        <v>2.598496240601504</v>
      </c>
      <c r="D10" s="1">
        <v>5</v>
      </c>
      <c r="E10" s="2">
        <v>3</v>
      </c>
      <c r="F10" s="2">
        <v>3</v>
      </c>
      <c r="G10" s="1">
        <f t="shared" si="0"/>
        <v>18</v>
      </c>
      <c r="H10" s="2">
        <f t="shared" si="1"/>
        <v>6.927083333333333</v>
      </c>
    </row>
    <row r="11" spans="2:8" x14ac:dyDescent="0.3">
      <c r="B11" s="2" t="s">
        <v>12</v>
      </c>
      <c r="C11" s="2">
        <f>G11/Tabelle1[[#Totals],[FPC / Time]]</f>
        <v>7.9398496240601508</v>
      </c>
      <c r="D11" s="1">
        <v>8</v>
      </c>
      <c r="E11" s="2">
        <v>6</v>
      </c>
      <c r="F11" s="2">
        <v>7</v>
      </c>
      <c r="G11" s="1">
        <f t="shared" si="0"/>
        <v>55</v>
      </c>
      <c r="H11" s="2">
        <f t="shared" si="1"/>
        <v>6.927083333333333</v>
      </c>
    </row>
    <row r="12" spans="2:8" x14ac:dyDescent="0.3">
      <c r="B12" s="2" t="s">
        <v>13</v>
      </c>
      <c r="C12" s="2">
        <f>G12/Tabelle1[[#Totals],[FPC / Time]]</f>
        <v>8.8060150375939852</v>
      </c>
      <c r="D12" s="1">
        <v>8</v>
      </c>
      <c r="E12" s="2">
        <v>7</v>
      </c>
      <c r="F12" s="2">
        <v>5</v>
      </c>
      <c r="G12" s="1">
        <f t="shared" si="0"/>
        <v>61</v>
      </c>
      <c r="H12" s="2">
        <f t="shared" si="1"/>
        <v>6.927083333333333</v>
      </c>
    </row>
    <row r="13" spans="2:8" x14ac:dyDescent="0.3">
      <c r="B13" s="2" t="s">
        <v>14</v>
      </c>
      <c r="C13" s="2">
        <f>G13/Tabelle1[[#Totals],[FPC / Time]]</f>
        <v>9.2390977443609028</v>
      </c>
      <c r="D13" s="1">
        <v>8</v>
      </c>
      <c r="E13" s="2">
        <v>7</v>
      </c>
      <c r="F13" s="2">
        <v>8</v>
      </c>
      <c r="G13" s="1">
        <f t="shared" si="0"/>
        <v>64</v>
      </c>
      <c r="H13" s="2">
        <f t="shared" si="1"/>
        <v>6.927083333333333</v>
      </c>
    </row>
    <row r="14" spans="2:8" x14ac:dyDescent="0.3">
      <c r="B14" s="2" t="s">
        <v>29</v>
      </c>
      <c r="C14" s="2">
        <f>G14/Tabelle1[[#Totals],[FPC / Time]]</f>
        <v>10.538345864661654</v>
      </c>
      <c r="D14" s="1">
        <v>9</v>
      </c>
      <c r="E14" s="2">
        <v>7</v>
      </c>
      <c r="F14" s="2">
        <v>10</v>
      </c>
      <c r="G14" s="1">
        <f t="shared" si="0"/>
        <v>73</v>
      </c>
      <c r="H14" s="2">
        <f t="shared" si="1"/>
        <v>6.9270833333333339</v>
      </c>
    </row>
    <row r="17" spans="2:8" x14ac:dyDescent="0.3">
      <c r="B17" t="s">
        <v>15</v>
      </c>
      <c r="C17" t="s">
        <v>16</v>
      </c>
      <c r="E17" s="4" t="s">
        <v>17</v>
      </c>
      <c r="F17" s="4" t="s">
        <v>18</v>
      </c>
      <c r="G17" s="4" t="s">
        <v>19</v>
      </c>
      <c r="H17" s="4" t="s">
        <v>20</v>
      </c>
    </row>
    <row r="18" spans="2:8" x14ac:dyDescent="0.3">
      <c r="B18" t="s">
        <v>2</v>
      </c>
      <c r="C18" t="s">
        <v>21</v>
      </c>
      <c r="E18" s="5"/>
      <c r="F18" s="4"/>
      <c r="G18" s="4"/>
      <c r="H18" s="4"/>
    </row>
    <row r="19" spans="2:8" ht="28.8" x14ac:dyDescent="0.3">
      <c r="B19" s="3" t="s">
        <v>22</v>
      </c>
      <c r="C19" t="s">
        <v>21</v>
      </c>
      <c r="E19" s="6" t="s">
        <v>23</v>
      </c>
      <c r="F19" s="4">
        <v>1</v>
      </c>
      <c r="G19" s="4">
        <v>3</v>
      </c>
      <c r="H19" s="4">
        <v>5</v>
      </c>
    </row>
    <row r="20" spans="2:8" x14ac:dyDescent="0.3">
      <c r="E20" s="6" t="s">
        <v>24</v>
      </c>
      <c r="F20" s="4">
        <v>5</v>
      </c>
      <c r="G20" s="4">
        <v>7</v>
      </c>
      <c r="H20" s="4">
        <v>8</v>
      </c>
    </row>
    <row r="21" spans="2:8" x14ac:dyDescent="0.3">
      <c r="E21" s="5" t="s">
        <v>25</v>
      </c>
      <c r="F21" s="4">
        <v>8</v>
      </c>
      <c r="G21" s="4">
        <v>9</v>
      </c>
      <c r="H21" s="4">
        <v>10</v>
      </c>
    </row>
    <row r="27" spans="2:8" x14ac:dyDescent="0.3">
      <c r="E27" t="s">
        <v>26</v>
      </c>
    </row>
    <row r="52" spans="2:2" x14ac:dyDescent="0.3">
      <c r="B52" t="s">
        <v>27</v>
      </c>
    </row>
    <row r="53" spans="2:2" x14ac:dyDescent="0.3">
      <c r="B53" t="s">
        <v>28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09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2015-05-30T11:47:06Z</dcterms:modified>
</cp:coreProperties>
</file>