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 tabRatio="50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<sst xmlns="http://schemas.openxmlformats.org/spreadsheetml/2006/main" count="17" uniqueCount="15">
  <si>
    <t>Execução</t>
  </si>
  <si>
    <t xml:space="preserve">N variando ; Pc = 0,6 ; Pm = 0,01 </t>
  </si>
  <si>
    <t>Pc variando ; Nmelhor ; Pm = 0,01</t>
  </si>
  <si>
    <t>Pm variando ; Melhor N ; Melhor Pc</t>
  </si>
  <si>
    <t>Melhor N ; Melhor Pc ; Melhor Pm</t>
  </si>
  <si>
    <t>Com Melhor N ; Melhor Pc ; Melhor Pm</t>
  </si>
  <si>
    <r>
      <rPr>
        <sz val="14"/>
        <color rgb="FF000000"/>
        <rFont val="Calibri"/>
        <charset val="134"/>
      </rPr>
      <t>f(</t>
    </r>
    <r>
      <rPr>
        <b/>
        <sz val="14"/>
        <rFont val="Calibri"/>
        <charset val="0"/>
      </rPr>
      <t>x</t>
    </r>
    <r>
      <rPr>
        <sz val="14"/>
        <rFont val="Calibri"/>
        <charset val="0"/>
      </rPr>
      <t>)</t>
    </r>
    <r>
      <rPr>
        <vertAlign val="subscript"/>
        <sz val="14"/>
        <rFont val="Calibri"/>
        <charset val="0"/>
      </rPr>
      <t>melhor</t>
    </r>
  </si>
  <si>
    <t>NFOB</t>
  </si>
  <si>
    <t>f(x)melhor_médio</t>
  </si>
  <si>
    <t>Média</t>
  </si>
  <si>
    <t>Desv.Padr</t>
  </si>
  <si>
    <t>TESTE 1</t>
  </si>
  <si>
    <t>TESTE 2</t>
  </si>
  <si>
    <t>TESTE 3</t>
  </si>
  <si>
    <t>TESTE 4</t>
  </si>
</sst>
</file>

<file path=xl/styles.xml><?xml version="1.0" encoding="utf-8"?>
<styleSheet xmlns="http://schemas.openxmlformats.org/spreadsheetml/2006/main">
  <numFmts count="6">
    <numFmt numFmtId="176" formatCode="#,000_);[Red]\(#,000\)"/>
    <numFmt numFmtId="177" formatCode="0.00000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4"/>
      <color rgb="FF000000"/>
      <name val="Symbol"/>
      <charset val="134"/>
    </font>
    <font>
      <b/>
      <sz val="16"/>
      <color theme="0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134"/>
    </font>
    <font>
      <sz val="11"/>
      <color rgb="FF9C0006"/>
      <name val="Calibri"/>
      <charset val="134"/>
    </font>
    <font>
      <sz val="11"/>
      <color rgb="FFFF0000"/>
      <name val="Calibri"/>
      <charset val="134"/>
    </font>
    <font>
      <b/>
      <sz val="13"/>
      <color rgb="FF1F497D"/>
      <name val="Calibri"/>
      <charset val="134"/>
    </font>
    <font>
      <i/>
      <sz val="11"/>
      <color rgb="FF7F7F7F"/>
      <name val="Calibri"/>
      <charset val="134"/>
    </font>
    <font>
      <b/>
      <sz val="11"/>
      <color rgb="FF1F497D"/>
      <name val="Calibri"/>
      <charset val="134"/>
    </font>
    <font>
      <b/>
      <sz val="11"/>
      <color rgb="FFFA7D00"/>
      <name val="Calibri"/>
      <charset val="134"/>
    </font>
    <font>
      <sz val="11"/>
      <color rgb="FF3F3F76"/>
      <name val="Calibri"/>
      <charset val="134"/>
    </font>
    <font>
      <sz val="11"/>
      <color rgb="FFFA7D00"/>
      <name val="Calibri"/>
      <charset val="134"/>
    </font>
    <font>
      <u/>
      <sz val="11"/>
      <color rgb="FF800080"/>
      <name val="Calibri"/>
      <charset val="134"/>
    </font>
    <font>
      <b/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5"/>
      <color rgb="FF1F497D"/>
      <name val="Calibri"/>
      <charset val="134"/>
    </font>
    <font>
      <sz val="11"/>
      <color rgb="FF9C6500"/>
      <name val="Calibri"/>
      <charset val="134"/>
    </font>
    <font>
      <b/>
      <sz val="11"/>
      <color rgb="FFFFFFFF"/>
      <name val="Calibri"/>
      <charset val="134"/>
    </font>
    <font>
      <sz val="11"/>
      <color rgb="FF006100"/>
      <name val="Calibri"/>
      <charset val="134"/>
    </font>
    <font>
      <b/>
      <sz val="11"/>
      <color rgb="FF3F3F3F"/>
      <name val="Calibri"/>
      <charset val="134"/>
    </font>
    <font>
      <b/>
      <sz val="18"/>
      <color rgb="FF1F497D"/>
      <name val="Calibri"/>
      <charset val="134"/>
    </font>
    <font>
      <b/>
      <sz val="14"/>
      <name val="Calibri"/>
      <charset val="0"/>
    </font>
    <font>
      <sz val="14"/>
      <name val="Calibri"/>
      <charset val="0"/>
    </font>
    <font>
      <vertAlign val="subscript"/>
      <sz val="14"/>
      <name val="Calibri"/>
      <charset val="0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9694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6BE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31" borderId="0" applyNumberFormat="false" applyBorder="false" applyAlignment="false" applyProtection="false">
      <alignment vertical="center"/>
    </xf>
    <xf numFmtId="0" fontId="0" fillId="33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0" fillId="25" borderId="0" applyNumberFormat="false" applyBorder="false" applyAlignment="false" applyProtection="false">
      <alignment vertical="center"/>
    </xf>
    <xf numFmtId="0" fontId="0" fillId="24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0" fillId="29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13" fillId="0" borderId="47" applyNumberFormat="false" applyFill="false" applyAlignment="false" applyProtection="false">
      <alignment vertical="center"/>
    </xf>
    <xf numFmtId="0" fontId="0" fillId="30" borderId="0" applyNumberFormat="false" applyBorder="false" applyAlignment="false" applyProtection="false">
      <alignment vertical="center"/>
    </xf>
    <xf numFmtId="0" fontId="16" fillId="34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0" fillId="23" borderId="0" applyNumberFormat="false" applyBorder="false" applyAlignment="false" applyProtection="false">
      <alignment vertical="center"/>
    </xf>
    <xf numFmtId="0" fontId="0" fillId="12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0" fillId="22" borderId="0" applyNumberFormat="false" applyBorder="false" applyAlignment="false" applyProtection="false">
      <alignment vertical="center"/>
    </xf>
    <xf numFmtId="0" fontId="0" fillId="21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15" fillId="0" borderId="49" applyNumberFormat="false" applyFill="false" applyAlignment="false" applyProtection="false">
      <alignment vertical="center"/>
    </xf>
    <xf numFmtId="0" fontId="21" fillId="6" borderId="5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0" fillId="8" borderId="0" applyNumberFormat="false" applyBorder="false" applyAlignment="false" applyProtection="false">
      <alignment vertical="center"/>
    </xf>
    <xf numFmtId="0" fontId="0" fillId="9" borderId="48" applyNumberFormat="false" applyFont="false" applyAlignment="false" applyProtection="false">
      <alignment vertical="center"/>
    </xf>
    <xf numFmtId="0" fontId="12" fillId="7" borderId="46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6" borderId="46" applyNumberFormat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10" fillId="0" borderId="45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0" borderId="4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0" fillId="5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0" borderId="4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19" borderId="50" applyNumberFormat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64">
    <xf numFmtId="0" fontId="0" fillId="0" borderId="0" xfId="0"/>
    <xf numFmtId="0" fontId="0" fillId="0" borderId="1" xfId="0" applyBorder="true"/>
    <xf numFmtId="0" fontId="1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1" fillId="0" borderId="4" xfId="0" applyFont="true" applyBorder="true" applyAlignment="true">
      <alignment horizontal="center" vertic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1" fillId="0" borderId="7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/>
    </xf>
    <xf numFmtId="0" fontId="1" fillId="0" borderId="9" xfId="0" applyFont="true" applyBorder="true" applyAlignment="true">
      <alignment horizontal="center"/>
    </xf>
    <xf numFmtId="0" fontId="1" fillId="0" borderId="10" xfId="0" applyFont="true" applyBorder="true" applyAlignment="true">
      <alignment horizontal="center"/>
    </xf>
    <xf numFmtId="177" fontId="0" fillId="0" borderId="11" xfId="0" applyNumberFormat="true" applyBorder="true"/>
    <xf numFmtId="177" fontId="0" fillId="0" borderId="12" xfId="0" applyNumberFormat="true" applyBorder="true"/>
    <xf numFmtId="0" fontId="1" fillId="0" borderId="4" xfId="0" applyFont="true" applyBorder="true" applyAlignment="true">
      <alignment horizontal="center"/>
    </xf>
    <xf numFmtId="177" fontId="0" fillId="0" borderId="13" xfId="0" applyNumberFormat="true" applyBorder="true"/>
    <xf numFmtId="177" fontId="0" fillId="0" borderId="0" xfId="0" applyNumberFormat="true"/>
    <xf numFmtId="177" fontId="0" fillId="0" borderId="14" xfId="0" applyNumberFormat="true" applyBorder="true"/>
    <xf numFmtId="177" fontId="0" fillId="0" borderId="15" xfId="0" applyNumberFormat="true" applyBorder="true"/>
    <xf numFmtId="177" fontId="0" fillId="0" borderId="16" xfId="0" applyNumberFormat="true" applyBorder="true"/>
    <xf numFmtId="0" fontId="2" fillId="0" borderId="7" xfId="0" applyFont="true" applyBorder="true" applyAlignment="true">
      <alignment horizontal="center" vertical="center"/>
    </xf>
    <xf numFmtId="177" fontId="0" fillId="0" borderId="8" xfId="0" applyNumberFormat="true" applyBorder="true"/>
    <xf numFmtId="0" fontId="3" fillId="2" borderId="17" xfId="0" applyFont="true" applyFill="true" applyBorder="true" applyAlignment="true">
      <alignment horizontal="center" vertical="center"/>
    </xf>
    <xf numFmtId="0" fontId="3" fillId="2" borderId="18" xfId="0" applyFont="true" applyFill="true" applyBorder="true" applyAlignment="true">
      <alignment horizontal="center" vertical="center"/>
    </xf>
    <xf numFmtId="0" fontId="3" fillId="2" borderId="19" xfId="0" applyFont="true" applyFill="true" applyBorder="true" applyAlignment="true">
      <alignment horizontal="center" vertical="center"/>
    </xf>
    <xf numFmtId="0" fontId="3" fillId="2" borderId="20" xfId="0" applyFont="true" applyFill="true" applyBorder="true" applyAlignment="true">
      <alignment horizontal="center" vertical="center"/>
    </xf>
    <xf numFmtId="0" fontId="0" fillId="0" borderId="21" xfId="0" applyBorder="true" applyAlignment="true">
      <alignment horizontal="center"/>
    </xf>
    <xf numFmtId="0" fontId="0" fillId="0" borderId="22" xfId="0" applyBorder="true" applyAlignment="true">
      <alignment horizontal="center"/>
    </xf>
    <xf numFmtId="0" fontId="1" fillId="0" borderId="23" xfId="0" applyFont="true" applyBorder="true" applyAlignment="true">
      <alignment horizontal="center"/>
    </xf>
    <xf numFmtId="177" fontId="0" fillId="0" borderId="24" xfId="0" applyNumberFormat="true" applyBorder="true"/>
    <xf numFmtId="177" fontId="0" fillId="0" borderId="25" xfId="0" applyNumberFormat="true" applyBorder="true"/>
    <xf numFmtId="177" fontId="0" fillId="0" borderId="26" xfId="0" applyNumberFormat="true" applyBorder="true"/>
    <xf numFmtId="177" fontId="4" fillId="3" borderId="16" xfId="0" applyNumberFormat="true" applyFont="true" applyFill="true" applyBorder="true"/>
    <xf numFmtId="0" fontId="3" fillId="2" borderId="27" xfId="0" applyFont="true" applyFill="true" applyBorder="true" applyAlignment="true">
      <alignment horizontal="center" vertical="center"/>
    </xf>
    <xf numFmtId="0" fontId="3" fillId="2" borderId="28" xfId="0" applyFont="true" applyFill="true" applyBorder="true" applyAlignment="true">
      <alignment horizontal="center" vertical="center"/>
    </xf>
    <xf numFmtId="3" fontId="0" fillId="0" borderId="0" xfId="0" applyNumberFormat="true"/>
    <xf numFmtId="0" fontId="1" fillId="0" borderId="29" xfId="0" applyFont="true" applyBorder="true" applyAlignment="true">
      <alignment horizontal="center"/>
    </xf>
    <xf numFmtId="0" fontId="1" fillId="0" borderId="30" xfId="0" applyFont="true" applyBorder="true" applyAlignment="true">
      <alignment horizontal="center"/>
    </xf>
    <xf numFmtId="177" fontId="0" fillId="0" borderId="0" xfId="0" applyNumberFormat="true" applyBorder="true"/>
    <xf numFmtId="0" fontId="1" fillId="0" borderId="31" xfId="0" applyFont="true" applyBorder="true" applyAlignment="true">
      <alignment horizontal="center"/>
    </xf>
    <xf numFmtId="177" fontId="0" fillId="0" borderId="10" xfId="0" applyNumberFormat="true" applyBorder="true"/>
    <xf numFmtId="0" fontId="0" fillId="0" borderId="32" xfId="0" applyBorder="true" applyAlignment="true">
      <alignment horizontal="center" vertical="center" wrapText="true"/>
    </xf>
    <xf numFmtId="0" fontId="1" fillId="0" borderId="33" xfId="0" applyFont="true" applyBorder="true" applyAlignment="true">
      <alignment horizontal="center" vertical="center" wrapText="true"/>
    </xf>
    <xf numFmtId="0" fontId="1" fillId="0" borderId="34" xfId="0" applyFont="true" applyBorder="true" applyAlignment="true">
      <alignment horizontal="center" vertical="center" wrapText="true"/>
    </xf>
    <xf numFmtId="0" fontId="0" fillId="0" borderId="35" xfId="0" applyBorder="true" applyAlignment="true">
      <alignment horizontal="center" vertical="center" wrapText="true"/>
    </xf>
    <xf numFmtId="0" fontId="1" fillId="0" borderId="5" xfId="0" applyFont="true" applyBorder="true" applyAlignment="true">
      <alignment horizontal="center" vertical="center" wrapText="true"/>
    </xf>
    <xf numFmtId="0" fontId="1" fillId="0" borderId="22" xfId="0" applyFont="true" applyBorder="true" applyAlignment="true">
      <alignment horizontal="center" vertical="center" wrapText="true"/>
    </xf>
    <xf numFmtId="0" fontId="0" fillId="0" borderId="36" xfId="0" applyBorder="true" applyAlignment="true">
      <alignment horizontal="center" vertical="center" wrapText="true"/>
    </xf>
    <xf numFmtId="0" fontId="1" fillId="0" borderId="37" xfId="0" applyFont="true" applyBorder="true" applyAlignment="true">
      <alignment horizontal="center" vertical="center"/>
    </xf>
    <xf numFmtId="0" fontId="1" fillId="0" borderId="38" xfId="0" applyFont="true" applyBorder="true" applyAlignment="true">
      <alignment horizontal="center" vertical="center"/>
    </xf>
    <xf numFmtId="177" fontId="0" fillId="0" borderId="39" xfId="0" applyNumberFormat="true" applyBorder="true" applyAlignment="true">
      <alignment horizontal="center" vertical="center"/>
    </xf>
    <xf numFmtId="176" fontId="1" fillId="0" borderId="16" xfId="0" applyNumberFormat="true" applyFont="true" applyBorder="true" applyAlignment="true">
      <alignment horizontal="center" vertical="center"/>
    </xf>
    <xf numFmtId="177" fontId="1" fillId="0" borderId="40" xfId="0" applyNumberFormat="true" applyFont="true" applyBorder="true" applyAlignment="true">
      <alignment horizontal="center"/>
    </xf>
    <xf numFmtId="177" fontId="0" fillId="0" borderId="41" xfId="0" applyNumberFormat="true" applyBorder="true" applyAlignment="true">
      <alignment horizontal="center" vertical="center"/>
    </xf>
    <xf numFmtId="176" fontId="1" fillId="0" borderId="5" xfId="0" applyNumberFormat="true" applyFont="true" applyBorder="true" applyAlignment="true">
      <alignment horizontal="center" vertical="center"/>
    </xf>
    <xf numFmtId="177" fontId="1" fillId="0" borderId="22" xfId="0" applyNumberFormat="true" applyFont="true" applyBorder="true" applyAlignment="true">
      <alignment horizontal="center"/>
    </xf>
    <xf numFmtId="176" fontId="1" fillId="0" borderId="37" xfId="0" applyNumberFormat="true" applyFont="true" applyBorder="true" applyAlignment="true">
      <alignment horizontal="center" vertical="center"/>
    </xf>
    <xf numFmtId="177" fontId="1" fillId="0" borderId="38" xfId="0" applyNumberFormat="true" applyFont="true" applyBorder="true" applyAlignment="true">
      <alignment horizontal="center"/>
    </xf>
    <xf numFmtId="177" fontId="0" fillId="0" borderId="31" xfId="0" applyNumberFormat="true" applyBorder="true" applyAlignment="true">
      <alignment horizontal="center" vertical="center"/>
    </xf>
    <xf numFmtId="177" fontId="0" fillId="0" borderId="42" xfId="0" applyNumberFormat="true" applyBorder="true" applyAlignment="true">
      <alignment horizontal="center" vertical="center"/>
    </xf>
    <xf numFmtId="177" fontId="0" fillId="0" borderId="8" xfId="0" applyNumberFormat="true" applyBorder="true" applyAlignment="true">
      <alignment horizontal="center" vertical="center"/>
    </xf>
    <xf numFmtId="0" fontId="3" fillId="2" borderId="42" xfId="0" applyFont="true" applyFill="true" applyBorder="true" applyAlignment="true">
      <alignment horizontal="center" vertical="center"/>
    </xf>
    <xf numFmtId="0" fontId="3" fillId="2" borderId="43" xfId="0" applyFont="true" applyFill="true" applyBorder="true" applyAlignment="true">
      <alignment horizontal="center" vertical="center"/>
    </xf>
    <xf numFmtId="49" fontId="0" fillId="0" borderId="0" xfId="0" applyNumberForma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/>
              <a:t>f(x)melhor_médio em função do número de avaliações da função objetivo (NFOB)(N=120   |   Pc=0,1   |   Pm=0,005)</a:t>
            </a:r>
            <a:endParaRPr sz="1400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Plan1!$AQ$7:$AQ$31</c:f>
              <c:numCache>
                <c:formatCode>#,000_);[Red]\(#,000\)</c:formatCode>
                <c:ptCount val="25"/>
                <c:pt idx="0" c:formatCode="#,000_);[Red]\(#,000\)">
                  <c:v>250</c:v>
                </c:pt>
                <c:pt idx="1" c:formatCode="#,000_);[Red]\(#,000\)">
                  <c:v>500</c:v>
                </c:pt>
                <c:pt idx="2" c:formatCode="#,000_);[Red]\(#,000\)">
                  <c:v>750</c:v>
                </c:pt>
                <c:pt idx="3" c:formatCode="#,000_);[Red]\(#,000\)">
                  <c:v>1000</c:v>
                </c:pt>
                <c:pt idx="4" c:formatCode="#,000_);[Red]\(#,000\)">
                  <c:v>1500</c:v>
                </c:pt>
                <c:pt idx="5" c:formatCode="#,000_);[Red]\(#,000\)">
                  <c:v>2000</c:v>
                </c:pt>
                <c:pt idx="6" c:formatCode="#,000_);[Red]\(#,000\)">
                  <c:v>3000</c:v>
                </c:pt>
                <c:pt idx="7" c:formatCode="#,000_);[Red]\(#,000\)">
                  <c:v>4000</c:v>
                </c:pt>
                <c:pt idx="8" c:formatCode="#,000_);[Red]\(#,000\)">
                  <c:v>5000</c:v>
                </c:pt>
                <c:pt idx="9" c:formatCode="#,000_);[Red]\(#,000\)">
                  <c:v>6000</c:v>
                </c:pt>
                <c:pt idx="10" c:formatCode="#,000_);[Red]\(#,000\)">
                  <c:v>7000</c:v>
                </c:pt>
                <c:pt idx="11" c:formatCode="#,000_);[Red]\(#,000\)">
                  <c:v>8000</c:v>
                </c:pt>
                <c:pt idx="12" c:formatCode="#,000_);[Red]\(#,000\)">
                  <c:v>9000</c:v>
                </c:pt>
                <c:pt idx="13" c:formatCode="#,000_);[Red]\(#,000\)">
                  <c:v>10000</c:v>
                </c:pt>
                <c:pt idx="14" c:formatCode="#,000_);[Red]\(#,000\)">
                  <c:v>15000</c:v>
                </c:pt>
                <c:pt idx="15" c:formatCode="#,000_);[Red]\(#,000\)">
                  <c:v>20000</c:v>
                </c:pt>
                <c:pt idx="16" c:formatCode="#,000_);[Red]\(#,000\)">
                  <c:v>25000</c:v>
                </c:pt>
                <c:pt idx="17" c:formatCode="#,000_);[Red]\(#,000\)">
                  <c:v>30000</c:v>
                </c:pt>
                <c:pt idx="18" c:formatCode="#,000_);[Red]\(#,000\)">
                  <c:v>40000</c:v>
                </c:pt>
                <c:pt idx="19" c:formatCode="#,000_);[Red]\(#,000\)">
                  <c:v>50000</c:v>
                </c:pt>
                <c:pt idx="20" c:formatCode="#,000_);[Red]\(#,000\)">
                  <c:v>60000</c:v>
                </c:pt>
                <c:pt idx="21" c:formatCode="#,000_);[Red]\(#,000\)">
                  <c:v>70000</c:v>
                </c:pt>
                <c:pt idx="22" c:formatCode="#,000_);[Red]\(#,000\)">
                  <c:v>80000</c:v>
                </c:pt>
                <c:pt idx="23" c:formatCode="#,000_);[Red]\(#,000\)">
                  <c:v>90000</c:v>
                </c:pt>
                <c:pt idx="24" c:formatCode="#,000_);[Red]\(#,000\)">
                  <c:v>100000</c:v>
                </c:pt>
              </c:numCache>
            </c:numRef>
          </c:cat>
          <c:val>
            <c:numRef>
              <c:f>Plan1!$AR$7:$AR$31</c:f>
              <c:numCache>
                <c:formatCode>0.0000000_ </c:formatCode>
                <c:ptCount val="25"/>
                <c:pt idx="0">
                  <c:v>154.205904321734</c:v>
                </c:pt>
                <c:pt idx="1">
                  <c:v>116.031337374949</c:v>
                </c:pt>
                <c:pt idx="2">
                  <c:v>83.0755701222785</c:v>
                </c:pt>
                <c:pt idx="3">
                  <c:v>62.6561686432887</c:v>
                </c:pt>
                <c:pt idx="4">
                  <c:v>40.7530701087832</c:v>
                </c:pt>
                <c:pt idx="5">
                  <c:v>27.2614582374191</c:v>
                </c:pt>
                <c:pt idx="6">
                  <c:v>14.6431245211396</c:v>
                </c:pt>
                <c:pt idx="7">
                  <c:v>8.64025592051161</c:v>
                </c:pt>
                <c:pt idx="8">
                  <c:v>5.20387676025361</c:v>
                </c:pt>
                <c:pt idx="9">
                  <c:v>3.45330725109049</c:v>
                </c:pt>
                <c:pt idx="10">
                  <c:v>2.59224828581114</c:v>
                </c:pt>
                <c:pt idx="11">
                  <c:v>2.00301756671206</c:v>
                </c:pt>
                <c:pt idx="12">
                  <c:v>1.70531103324657</c:v>
                </c:pt>
                <c:pt idx="13">
                  <c:v>1.49755358526941</c:v>
                </c:pt>
                <c:pt idx="14">
                  <c:v>1.10401415962281</c:v>
                </c:pt>
                <c:pt idx="15">
                  <c:v>1.01391316186543</c:v>
                </c:pt>
                <c:pt idx="16">
                  <c:v>0.960225882478795</c:v>
                </c:pt>
                <c:pt idx="17">
                  <c:v>0.921692474755772</c:v>
                </c:pt>
                <c:pt idx="18">
                  <c:v>0.8637167414282</c:v>
                </c:pt>
                <c:pt idx="19">
                  <c:v>0.808661664039517</c:v>
                </c:pt>
                <c:pt idx="20">
                  <c:v>0.792672339713392</c:v>
                </c:pt>
                <c:pt idx="21">
                  <c:v>0.778072387122497</c:v>
                </c:pt>
                <c:pt idx="22">
                  <c:v>0.764101895578765</c:v>
                </c:pt>
                <c:pt idx="23">
                  <c:v>0.747387955889417</c:v>
                </c:pt>
                <c:pt idx="24">
                  <c:v>0.743096936963935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08850145"/>
        <c:axId val="846850929"/>
      </c:lineChart>
      <c:dateAx>
        <c:axId val="408850145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Number of function evaluations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850929"/>
        <c:crosses val="autoZero"/>
        <c:auto val="false"/>
        <c:lblOffset val="100"/>
        <c:baseTimeUnit val="months"/>
      </c:dateAx>
      <c:valAx>
        <c:axId val="84685092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Average of best values of the objective function</a:t>
                </a:r>
                <a:endParaRPr sz="1400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50145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f(x)melhor_médio x 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"Fitness"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Plan1!$W$5:$AB$5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</c:numCache>
            </c:numRef>
          </c:cat>
          <c:val>
            <c:numRef>
              <c:f>Plan1!$W$57:$AB$57</c:f>
              <c:numCache>
                <c:formatCode>0.0000000_ </c:formatCode>
                <c:ptCount val="6"/>
                <c:pt idx="0">
                  <c:v>11.8179263453101</c:v>
                </c:pt>
                <c:pt idx="1">
                  <c:v>6.84380146617304</c:v>
                </c:pt>
                <c:pt idx="2">
                  <c:v>4.91488946204771</c:v>
                </c:pt>
                <c:pt idx="3">
                  <c:v>4.00888988778348</c:v>
                </c:pt>
                <c:pt idx="4">
                  <c:v>3.54038381652246</c:v>
                </c:pt>
                <c:pt idx="5">
                  <c:v>3.59212028146308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720480586"/>
        <c:axId val="11950325"/>
      </c:lineChart>
      <c:catAx>
        <c:axId val="720480586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400"/>
                  <a:t>Population</a:t>
                </a:r>
                <a:endParaRPr sz="1400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50325"/>
        <c:crosses val="autoZero"/>
        <c:auto val="true"/>
        <c:lblAlgn val="ctr"/>
        <c:lblOffset val="100"/>
        <c:noMultiLvlLbl val="false"/>
      </c:catAx>
      <c:valAx>
        <c:axId val="1195032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Average of best values of the objective function</a:t>
                </a:r>
                <a:endParaRPr sz="1400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480586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f(x)melhor_médio x Pc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Plan1!$AC$5:$AH$5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Plan1!$AC$57:$AH$57</c:f>
              <c:numCache>
                <c:formatCode>0.0000000_ </c:formatCode>
                <c:ptCount val="6"/>
                <c:pt idx="0">
                  <c:v>1.59622674399063</c:v>
                </c:pt>
                <c:pt idx="1">
                  <c:v>1.78731302858225</c:v>
                </c:pt>
                <c:pt idx="2">
                  <c:v>2.48737552416258</c:v>
                </c:pt>
                <c:pt idx="3">
                  <c:v>3.79085674760272</c:v>
                </c:pt>
                <c:pt idx="4">
                  <c:v>5.69615830571196</c:v>
                </c:pt>
                <c:pt idx="5">
                  <c:v>9.59638846351782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931566490"/>
        <c:axId val="937883612"/>
      </c:lineChart>
      <c:catAx>
        <c:axId val="931566490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400"/>
                  <a:t>Crossover Probability</a:t>
                </a:r>
                <a:endParaRPr lang="pt-PT" altLang="en-US" sz="1400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83612"/>
        <c:crosses val="autoZero"/>
        <c:auto val="true"/>
        <c:lblAlgn val="ctr"/>
        <c:lblOffset val="100"/>
        <c:noMultiLvlLbl val="false"/>
      </c:catAx>
      <c:valAx>
        <c:axId val="93788361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Average of best values of the objective function</a:t>
                </a:r>
                <a:endParaRPr sz="1400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566490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f(x)melhor_médio x Pm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Plan1!$AI$5:$AN$5</c:f>
              <c:numCache>
                <c:formatCode>General</c:formatCode>
                <c:ptCount val="6"/>
                <c:pt idx="0">
                  <c:v>0.005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Plan1!$AI$57:$AN$57</c:f>
              <c:numCache>
                <c:formatCode>0.0000000_ </c:formatCode>
                <c:ptCount val="6"/>
                <c:pt idx="0">
                  <c:v>0.740595157489052</c:v>
                </c:pt>
                <c:pt idx="1">
                  <c:v>1.5905204354661</c:v>
                </c:pt>
                <c:pt idx="2">
                  <c:v>29.1264661774046</c:v>
                </c:pt>
                <c:pt idx="3">
                  <c:v>48.5955421903361</c:v>
                </c:pt>
                <c:pt idx="4">
                  <c:v>67.0435116537246</c:v>
                </c:pt>
                <c:pt idx="5">
                  <c:v>69.5672321523222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10655752"/>
        <c:axId val="824798943"/>
      </c:lineChart>
      <c:catAx>
        <c:axId val="110655752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400"/>
                  <a:t>Mutation Probability</a:t>
                </a:r>
                <a:endParaRPr lang="pt-PT" altLang="en-US" sz="1400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798943"/>
        <c:crosses val="autoZero"/>
        <c:auto val="true"/>
        <c:lblAlgn val="ctr"/>
        <c:lblOffset val="100"/>
        <c:noMultiLvlLbl val="false"/>
      </c:catAx>
      <c:valAx>
        <c:axId val="82479894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Average of best values of the objective function</a:t>
                </a:r>
                <a:endParaRPr sz="1400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655752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wmf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323850</xdr:colOff>
      <xdr:row>5</xdr:row>
      <xdr:rowOff>66675</xdr:rowOff>
    </xdr:from>
    <xdr:to>
      <xdr:col>3</xdr:col>
      <xdr:colOff>508635</xdr:colOff>
      <xdr:row>5</xdr:row>
      <xdr:rowOff>277495</xdr:rowOff>
    </xdr:to>
    <xdr:sp>
      <xdr:nvSpPr>
        <xdr:cNvPr id="15" name="CaixaDeTexto 1"/>
        <xdr:cNvSpPr/>
      </xdr:nvSpPr>
      <xdr:spPr>
        <a:xfrm>
          <a:off x="2381250" y="1104900"/>
          <a:ext cx="184785" cy="21082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</a:p>
      </xdr:txBody>
    </xdr:sp>
    <xdr:clientData/>
  </xdr:twoCellAnchor>
  <xdr:twoCellAnchor editAs="oneCell">
    <xdr:from>
      <xdr:col>1</xdr:col>
      <xdr:colOff>390525</xdr:colOff>
      <xdr:row>2</xdr:row>
      <xdr:rowOff>161925</xdr:rowOff>
    </xdr:from>
    <xdr:to>
      <xdr:col>18</xdr:col>
      <xdr:colOff>462915</xdr:colOff>
      <xdr:row>9</xdr:row>
      <xdr:rowOff>26035</xdr:rowOff>
    </xdr:to>
    <xdr:sp>
      <xdr:nvSpPr>
        <xdr:cNvPr id="14" name="CaixaDeTexto 2"/>
        <xdr:cNvSpPr/>
      </xdr:nvSpPr>
      <xdr:spPr>
        <a:xfrm>
          <a:off x="1076325" y="523875"/>
          <a:ext cx="11730990" cy="1521460"/>
        </a:xfrm>
        <a:prstGeom prst="rect">
          <a:avLst/>
        </a:prstGeom>
        <a:solidFill>
          <a:srgbClr val="FFFFFF"/>
        </a:solidFill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sng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Tarefa</a:t>
          </a:r>
          <a:r>
            <a:rPr lang="en-US" sz="24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: Implementação numérica de um SGA e sua utilização na identificação do mínimo global da função teste de Griewangk.</a:t>
          </a:r>
          <a:endParaRPr lang="en-US" sz="24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Objetivo: Exercitar os conceitos básicos dos algoritmos evolutivos através da implementação numérica de um algoritmo genético simples (SGA), para resolver um problema de otimização.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43815</xdr:colOff>
      <xdr:row>15</xdr:row>
      <xdr:rowOff>13335</xdr:rowOff>
    </xdr:from>
    <xdr:to>
      <xdr:col>8</xdr:col>
      <xdr:colOff>476250</xdr:colOff>
      <xdr:row>24</xdr:row>
      <xdr:rowOff>108585</xdr:rowOff>
    </xdr:to>
    <xdr:sp>
      <xdr:nvSpPr>
        <xdr:cNvPr id="13" name="AutoShape 19"/>
        <xdr:cNvSpPr/>
      </xdr:nvSpPr>
      <xdr:spPr>
        <a:xfrm>
          <a:off x="5530215" y="3404235"/>
          <a:ext cx="432435" cy="2152650"/>
        </a:xfrm>
        <a:prstGeom prst="leftBrace">
          <a:avLst>
            <a:gd name="adj1" fmla="val 3832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67945</xdr:colOff>
      <xdr:row>18</xdr:row>
      <xdr:rowOff>133350</xdr:rowOff>
    </xdr:from>
    <xdr:to>
      <xdr:col>8</xdr:col>
      <xdr:colOff>88900</xdr:colOff>
      <xdr:row>20</xdr:row>
      <xdr:rowOff>89535</xdr:rowOff>
    </xdr:to>
    <xdr:sp>
      <xdr:nvSpPr>
        <xdr:cNvPr id="12" name="Text Box 20"/>
        <xdr:cNvSpPr/>
      </xdr:nvSpPr>
      <xdr:spPr>
        <a:xfrm>
          <a:off x="753745" y="4210050"/>
          <a:ext cx="4821555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Implementar um SGA padrão: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516890</xdr:colOff>
      <xdr:row>14</xdr:row>
      <xdr:rowOff>217805</xdr:rowOff>
    </xdr:from>
    <xdr:to>
      <xdr:col>14</xdr:col>
      <xdr:colOff>209550</xdr:colOff>
      <xdr:row>24</xdr:row>
      <xdr:rowOff>231140</xdr:rowOff>
    </xdr:to>
    <xdr:sp>
      <xdr:nvSpPr>
        <xdr:cNvPr id="11" name="Text Box 21"/>
        <xdr:cNvSpPr/>
      </xdr:nvSpPr>
      <xdr:spPr>
        <a:xfrm>
          <a:off x="6003290" y="3380105"/>
          <a:ext cx="3807460" cy="229679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Codificação binária.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Seleção da população intermediária (pais) por meio da “roda da roleta”.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Crossover de um ponto.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Mutação bit-a-bit.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Substituição da população: Geracional.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6</xdr:col>
      <xdr:colOff>209550</xdr:colOff>
      <xdr:row>27</xdr:row>
      <xdr:rowOff>81915</xdr:rowOff>
    </xdr:from>
    <xdr:to>
      <xdr:col>6</xdr:col>
      <xdr:colOff>571500</xdr:colOff>
      <xdr:row>30</xdr:row>
      <xdr:rowOff>190500</xdr:rowOff>
    </xdr:to>
    <xdr:sp>
      <xdr:nvSpPr>
        <xdr:cNvPr id="10" name="AutoShape 23"/>
        <xdr:cNvSpPr/>
      </xdr:nvSpPr>
      <xdr:spPr>
        <a:xfrm>
          <a:off x="4324350" y="6216015"/>
          <a:ext cx="361950" cy="794385"/>
        </a:xfrm>
        <a:prstGeom prst="leftBrace">
          <a:avLst>
            <a:gd name="adj1" fmla="val 4561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135890</xdr:colOff>
      <xdr:row>28</xdr:row>
      <xdr:rowOff>57150</xdr:rowOff>
    </xdr:from>
    <xdr:to>
      <xdr:col>6</xdr:col>
      <xdr:colOff>215900</xdr:colOff>
      <xdr:row>30</xdr:row>
      <xdr:rowOff>13335</xdr:rowOff>
    </xdr:to>
    <xdr:sp>
      <xdr:nvSpPr>
        <xdr:cNvPr id="9" name="Text Box 24"/>
        <xdr:cNvSpPr/>
      </xdr:nvSpPr>
      <xdr:spPr>
        <a:xfrm>
          <a:off x="821690" y="6419850"/>
          <a:ext cx="3509010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Parâmetros de ajuste: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7</xdr:col>
      <xdr:colOff>76200</xdr:colOff>
      <xdr:row>27</xdr:row>
      <xdr:rowOff>54610</xdr:rowOff>
    </xdr:from>
    <xdr:to>
      <xdr:col>13</xdr:col>
      <xdr:colOff>154940</xdr:colOff>
      <xdr:row>31</xdr:row>
      <xdr:rowOff>51435</xdr:rowOff>
    </xdr:to>
    <xdr:sp>
      <xdr:nvSpPr>
        <xdr:cNvPr id="8" name="Text Box 25"/>
        <xdr:cNvSpPr/>
      </xdr:nvSpPr>
      <xdr:spPr>
        <a:xfrm>
          <a:off x="4876800" y="6188710"/>
          <a:ext cx="4193540" cy="920750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Tamanho da população (N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Probabilidade de crossover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Probabiliade de mutação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m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2</xdr:col>
      <xdr:colOff>152400</xdr:colOff>
      <xdr:row>37</xdr:row>
      <xdr:rowOff>38100</xdr:rowOff>
    </xdr:from>
    <xdr:to>
      <xdr:col>12</xdr:col>
      <xdr:colOff>19050</xdr:colOff>
      <xdr:row>47</xdr:row>
      <xdr:rowOff>95885</xdr:rowOff>
    </xdr:to>
    <xdr:pic>
      <xdr:nvPicPr>
        <xdr:cNvPr id="7" name="Object 22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524000" y="8467725"/>
          <a:ext cx="6724650" cy="234378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2</xdr:col>
      <xdr:colOff>228600</xdr:colOff>
      <xdr:row>33</xdr:row>
      <xdr:rowOff>238125</xdr:rowOff>
    </xdr:from>
    <xdr:to>
      <xdr:col>7</xdr:col>
      <xdr:colOff>55880</xdr:colOff>
      <xdr:row>37</xdr:row>
      <xdr:rowOff>85725</xdr:rowOff>
    </xdr:to>
    <xdr:sp>
      <xdr:nvSpPr>
        <xdr:cNvPr id="6" name="Text Box 23"/>
        <xdr:cNvSpPr/>
      </xdr:nvSpPr>
      <xdr:spPr>
        <a:xfrm>
          <a:off x="1600200" y="7743825"/>
          <a:ext cx="3256280" cy="771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Função de Griewangk</a:t>
          </a:r>
          <a:endParaRPr lang="en-US" sz="2400" b="1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1</xdr:col>
      <xdr:colOff>530860</xdr:colOff>
      <xdr:row>34</xdr:row>
      <xdr:rowOff>0</xdr:rowOff>
    </xdr:from>
    <xdr:to>
      <xdr:col>12</xdr:col>
      <xdr:colOff>111125</xdr:colOff>
      <xdr:row>49</xdr:row>
      <xdr:rowOff>79375</xdr:rowOff>
    </xdr:to>
    <xdr:sp>
      <xdr:nvSpPr>
        <xdr:cNvPr id="5" name="Rectangle 24"/>
        <xdr:cNvSpPr/>
      </xdr:nvSpPr>
      <xdr:spPr>
        <a:xfrm>
          <a:off x="1216660" y="7743825"/>
          <a:ext cx="7124065" cy="3508375"/>
        </a:xfrm>
        <a:prstGeom prst="rect">
          <a:avLst/>
        </a:prstGeom>
        <a:noFill/>
        <a:ln w="9525" cap="flat">
          <a:solidFill>
            <a:srgbClr val="FF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401320</xdr:colOff>
      <xdr:row>43</xdr:row>
      <xdr:rowOff>111125</xdr:rowOff>
    </xdr:from>
    <xdr:to>
      <xdr:col>20</xdr:col>
      <xdr:colOff>387985</xdr:colOff>
      <xdr:row>62</xdr:row>
      <xdr:rowOff>90805</xdr:rowOff>
    </xdr:to>
    <xdr:pic>
      <xdr:nvPicPr>
        <xdr:cNvPr id="4" name="Picture 18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8630920" y="9912350"/>
          <a:ext cx="5473065" cy="4151630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364490</xdr:colOff>
      <xdr:row>10</xdr:row>
      <xdr:rowOff>10795</xdr:rowOff>
    </xdr:from>
    <xdr:to>
      <xdr:col>20</xdr:col>
      <xdr:colOff>128270</xdr:colOff>
      <xdr:row>42</xdr:row>
      <xdr:rowOff>103505</xdr:rowOff>
    </xdr:to>
    <xdr:sp>
      <xdr:nvSpPr>
        <xdr:cNvPr id="3" name="CaixaDeTexto 13"/>
        <xdr:cNvSpPr/>
      </xdr:nvSpPr>
      <xdr:spPr>
        <a:xfrm>
          <a:off x="9965690" y="2258695"/>
          <a:ext cx="3878580" cy="7417435"/>
        </a:xfrm>
        <a:prstGeom prst="rect">
          <a:avLst/>
        </a:prstGeom>
        <a:solidFill>
          <a:srgbClr val="FFFFFF"/>
        </a:solidFill>
        <a:ln w="25400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Usar 14 bits por variável;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Critério de parada: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NFOB 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≥ 1x10</a:t>
          </a:r>
          <a:r>
            <a:rPr lang="en-US" sz="2000" b="0" i="0" u="none" strike="noStrike" kern="100" baseline="15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5</a:t>
          </a:r>
          <a:endParaRPr lang="en-US" sz="2000" b="0" i="0" u="none" strike="noStrike" kern="100" baseline="15000">
            <a:solidFill>
              <a:srgbClr val="000000"/>
            </a:solidFill>
            <a:latin typeface="Times New Roman" pitchFamily="1" charset="0"/>
            <a:ea typeface="Basic Sans" pitchFamily="1" charset="0"/>
            <a:cs typeface="Times New Roman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curvas da influência de N, Pc e Pm na performance do SGA: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N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Pc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Pm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 de variação de f(x)melhor_médio em função do número de avaliações da função objetivo (NFOB)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Reportar linguagem, hardware utilizado e tempo médio de 1 execução.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Entregar código fonte da implementação numérica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1</xdr:col>
      <xdr:colOff>492125</xdr:colOff>
      <xdr:row>50</xdr:row>
      <xdr:rowOff>47625</xdr:rowOff>
    </xdr:from>
    <xdr:to>
      <xdr:col>12</xdr:col>
      <xdr:colOff>115570</xdr:colOff>
      <xdr:row>62</xdr:row>
      <xdr:rowOff>75565</xdr:rowOff>
    </xdr:to>
    <xdr:pic>
      <xdr:nvPicPr>
        <xdr:cNvPr id="2" name="Picture 1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177925" y="11449050"/>
          <a:ext cx="7167245" cy="259969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45</xdr:col>
      <xdr:colOff>15240</xdr:colOff>
      <xdr:row>3</xdr:row>
      <xdr:rowOff>140335</xdr:rowOff>
    </xdr:from>
    <xdr:to>
      <xdr:col>54</xdr:col>
      <xdr:colOff>13335</xdr:colOff>
      <xdr:row>5</xdr:row>
      <xdr:rowOff>285115</xdr:rowOff>
    </xdr:to>
    <xdr:sp>
      <xdr:nvSpPr>
        <xdr:cNvPr id="17" name="Text Box 16"/>
        <xdr:cNvSpPr txBox="true"/>
      </xdr:nvSpPr>
      <xdr:spPr>
        <a:xfrm>
          <a:off x="36208970" y="683260"/>
          <a:ext cx="621792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>
          <a:noAutofit/>
        </a:bodyPr>
        <a:p>
          <a:pPr algn="ctr"/>
          <a:r>
            <a:rPr lang="pt-PT" altLang="en-US" sz="2400" b="1"/>
            <a:t>RESULTADOS</a:t>
          </a:r>
          <a:endParaRPr lang="pt-PT" altLang="en-US" sz="2000" b="1"/>
        </a:p>
      </xdr:txBody>
    </xdr:sp>
    <xdr:clientData/>
  </xdr:twoCellAnchor>
  <xdr:twoCellAnchor>
    <xdr:from>
      <xdr:col>44</xdr:col>
      <xdr:colOff>661670</xdr:colOff>
      <xdr:row>6</xdr:row>
      <xdr:rowOff>196215</xdr:rowOff>
    </xdr:from>
    <xdr:to>
      <xdr:col>53</xdr:col>
      <xdr:colOff>668020</xdr:colOff>
      <xdr:row>28</xdr:row>
      <xdr:rowOff>206375</xdr:rowOff>
    </xdr:to>
    <xdr:sp>
      <xdr:nvSpPr>
        <xdr:cNvPr id="18" name="Text Box 17"/>
        <xdr:cNvSpPr txBox="true"/>
      </xdr:nvSpPr>
      <xdr:spPr>
        <a:xfrm>
          <a:off x="36160075" y="1529715"/>
          <a:ext cx="6235700" cy="5039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PT" altLang="en-US" sz="2000" b="1"/>
            <a:t>Hardware Utilizado:</a:t>
          </a:r>
          <a:endParaRPr lang="pt-PT" altLang="en-US" sz="1200"/>
        </a:p>
        <a:p>
          <a:pPr algn="l"/>
          <a:endParaRPr lang="pt-PT" altLang="en-US" sz="1200"/>
        </a:p>
        <a:p>
          <a:pPr algn="l"/>
          <a:r>
            <a:rPr lang="pt-PT" altLang="en-US" sz="1200"/>
            <a:t>- </a:t>
          </a:r>
          <a:r>
            <a:rPr lang="pt-PT" altLang="en-US" sz="1200" b="1"/>
            <a:t>Notebook:</a:t>
          </a:r>
          <a:r>
            <a:rPr lang="pt-PT" altLang="en-US" sz="1200"/>
            <a:t> Acer Aspire 5 A515 - 51G - 58VH</a:t>
          </a:r>
          <a:endParaRPr lang="pt-PT" altLang="en-US" sz="1200"/>
        </a:p>
        <a:p>
          <a:pPr algn="l"/>
          <a:r>
            <a:rPr lang="pt-PT" altLang="en-US" sz="1200"/>
            <a:t>- </a:t>
          </a:r>
          <a:r>
            <a:rPr lang="pt-PT" altLang="en-US" sz="1200" b="1"/>
            <a:t>Processador:</a:t>
          </a:r>
          <a:r>
            <a:rPr lang="pt-PT" altLang="en-US" sz="1200"/>
            <a:t> Intel® Core™ i5-7200U</a:t>
          </a:r>
          <a:endParaRPr lang="pt-PT" altLang="en-US" sz="1200"/>
        </a:p>
        <a:p>
          <a:pPr algn="l"/>
          <a:r>
            <a:rPr lang="pt-PT" altLang="en-US" sz="1200"/>
            <a:t>- </a:t>
          </a:r>
          <a:r>
            <a:rPr lang="pt-PT" altLang="en-US" sz="1200" b="1"/>
            <a:t>Memória RAM:</a:t>
          </a:r>
          <a:r>
            <a:rPr lang="pt-PT" altLang="en-US" sz="1200"/>
            <a:t> 8GB DDR4</a:t>
          </a:r>
          <a:endParaRPr lang="pt-PT" altLang="en-US" sz="1200"/>
        </a:p>
        <a:p>
          <a:pPr algn="l"/>
          <a:r>
            <a:rPr lang="pt-PT" altLang="en-US" sz="1200"/>
            <a:t>- </a:t>
          </a:r>
          <a:r>
            <a:rPr lang="pt-PT" altLang="en-US" sz="1200" b="1"/>
            <a:t>Disco: </a:t>
          </a:r>
          <a:r>
            <a:rPr lang="pt-PT" altLang="en-US" sz="1200"/>
            <a:t>SSD Kingston A1000 M2 240GB PCIe</a:t>
          </a:r>
          <a:endParaRPr lang="pt-PT" altLang="en-US" sz="1200"/>
        </a:p>
        <a:p>
          <a:pPr algn="l"/>
          <a:endParaRPr lang="pt-PT" altLang="en-US" sz="1200"/>
        </a:p>
        <a:p>
          <a:pPr algn="l"/>
          <a:endParaRPr lang="pt-PT" altLang="en-US" sz="1200"/>
        </a:p>
        <a:p>
          <a:pPr algn="l"/>
          <a:r>
            <a:rPr lang="pt-PT" altLang="en-US" sz="2000" b="1">
              <a:sym typeface="+mn-ea"/>
            </a:rPr>
            <a:t>Tempos de Execução:</a:t>
          </a:r>
          <a:endParaRPr lang="pt-PT" altLang="en-US" sz="2000" b="1">
            <a:sym typeface="+mn-ea"/>
          </a:endParaRPr>
        </a:p>
        <a:p>
          <a:pPr algn="l"/>
          <a:endParaRPr lang="pt-PT" altLang="en-US" sz="1200"/>
        </a:p>
        <a:p>
          <a:pPr algn="l"/>
          <a:r>
            <a:rPr lang="pt-PT" altLang="en-US" sz="1200" b="1">
              <a:sym typeface="+mn-ea"/>
            </a:rPr>
            <a:t>1 Execução: </a:t>
          </a:r>
          <a:r>
            <a:rPr lang="pt-PT" altLang="en-US" sz="1200">
              <a:sym typeface="+mn-ea"/>
            </a:rPr>
            <a:t>Tempo médio de 1,43 segundos</a:t>
          </a:r>
          <a:r>
            <a:rPr lang="pt-PT" altLang="en-US" sz="1200" b="1">
              <a:sym typeface="+mn-ea"/>
            </a:rPr>
            <a:t>.</a:t>
          </a:r>
          <a:endParaRPr lang="pt-PT" altLang="en-US" sz="1200" b="1">
            <a:sym typeface="+mn-ea"/>
          </a:endParaRPr>
        </a:p>
        <a:p>
          <a:pPr algn="l"/>
          <a:endParaRPr lang="pt-PT" altLang="en-US" sz="1200"/>
        </a:p>
        <a:p>
          <a:pPr algn="l"/>
          <a:r>
            <a:rPr lang="pt-PT" altLang="en-US" sz="1200" b="1"/>
            <a:t>Teste 1 --&gt; 50 execuções para cada [N variando + Pc=0,6 + Pm=0,01]:</a:t>
          </a:r>
          <a:r>
            <a:rPr lang="pt-PT" altLang="en-US" sz="1200"/>
            <a:t> </a:t>
          </a:r>
          <a:endParaRPr lang="pt-PT" altLang="en-US" sz="1200"/>
        </a:p>
        <a:p>
          <a:pPr algn="l"/>
          <a:r>
            <a:rPr lang="pt-PT" altLang="en-US" sz="1200" b="1"/>
            <a:t>Tempo de execução: </a:t>
          </a:r>
          <a:r>
            <a:rPr lang="pt-PT" altLang="en-US" sz="1200">
              <a:sym typeface="+mn-ea"/>
            </a:rPr>
            <a:t>449.766 segundos (média de 1,499s por execução)</a:t>
          </a:r>
          <a:endParaRPr lang="pt-PT" altLang="en-US" sz="1200">
            <a:sym typeface="+mn-ea"/>
          </a:endParaRPr>
        </a:p>
        <a:p>
          <a:pPr algn="l"/>
          <a:endParaRPr lang="pt-PT" altLang="en-US" sz="1200" b="1">
            <a:sym typeface="+mn-ea"/>
          </a:endParaRPr>
        </a:p>
        <a:p>
          <a:pPr algn="l"/>
          <a:r>
            <a:rPr lang="pt-PT" altLang="en-US" sz="1200" b="1">
              <a:sym typeface="+mn-ea"/>
            </a:rPr>
            <a:t>Teste 2 --&gt; 50 execuções para cada [N=120 + Pc variando + Pm=0,01]:</a:t>
          </a:r>
          <a:r>
            <a:rPr lang="pt-PT" altLang="en-US" sz="1200">
              <a:sym typeface="+mn-ea"/>
            </a:rPr>
            <a:t> </a:t>
          </a:r>
          <a:endParaRPr lang="pt-PT" altLang="en-US" sz="1200"/>
        </a:p>
        <a:p>
          <a:pPr algn="l"/>
          <a:r>
            <a:rPr lang="pt-PT" altLang="en-US" sz="1200" b="1">
              <a:sym typeface="+mn-ea"/>
            </a:rPr>
            <a:t>Tempo de execução: </a:t>
          </a:r>
          <a:r>
            <a:rPr lang="pt-PT" altLang="en-US" sz="1200">
              <a:sym typeface="+mn-ea"/>
            </a:rPr>
            <a:t>446.689 segundos (média de 1,489s por execução)</a:t>
          </a:r>
          <a:endParaRPr lang="pt-PT" altLang="en-US" sz="1200">
            <a:sym typeface="+mn-ea"/>
          </a:endParaRPr>
        </a:p>
        <a:p>
          <a:pPr algn="l"/>
          <a:endParaRPr lang="pt-PT" altLang="en-US" sz="1200" b="1">
            <a:sym typeface="+mn-ea"/>
          </a:endParaRPr>
        </a:p>
        <a:p>
          <a:pPr algn="l"/>
          <a:r>
            <a:rPr lang="pt-PT" altLang="en-US" sz="1200" b="1">
              <a:sym typeface="+mn-ea"/>
            </a:rPr>
            <a:t>Teste 3 --&gt; 50 execuções para cada [N=120 + Pc=0,1 + Pm variando]:</a:t>
          </a:r>
          <a:r>
            <a:rPr lang="pt-PT" altLang="en-US" sz="1200">
              <a:sym typeface="+mn-ea"/>
            </a:rPr>
            <a:t> </a:t>
          </a:r>
          <a:endParaRPr lang="pt-PT" altLang="en-US" sz="1200"/>
        </a:p>
        <a:p>
          <a:pPr algn="l"/>
          <a:r>
            <a:rPr lang="pt-PT" altLang="en-US" sz="1200" b="1">
              <a:sym typeface="+mn-ea"/>
            </a:rPr>
            <a:t>Tempo de execução: </a:t>
          </a:r>
          <a:r>
            <a:rPr lang="pt-PT" altLang="en-US" sz="1200">
              <a:sym typeface="+mn-ea"/>
            </a:rPr>
            <a:t>479.746 segundos (média de 1,599s por execução)</a:t>
          </a:r>
          <a:endParaRPr lang="pt-PT" altLang="en-US" sz="1200"/>
        </a:p>
        <a:p>
          <a:pPr algn="l"/>
          <a:endParaRPr lang="pt-PT" altLang="en-US" sz="1200" b="1">
            <a:sym typeface="+mn-ea"/>
          </a:endParaRPr>
        </a:p>
        <a:p>
          <a:pPr algn="l"/>
          <a:r>
            <a:rPr lang="pt-PT" altLang="en-US" sz="1200" b="1">
              <a:sym typeface="+mn-ea"/>
            </a:rPr>
            <a:t>Teste 4 --&gt; 50 execuções para N=120 + Pc=0,1 + Pm=0,005:</a:t>
          </a:r>
          <a:endParaRPr lang="pt-PT" altLang="en-US" sz="1200" b="1">
            <a:sym typeface="+mn-ea"/>
          </a:endParaRPr>
        </a:p>
        <a:p>
          <a:pPr algn="l"/>
          <a:r>
            <a:rPr lang="pt-PT" altLang="en-US" sz="1200" b="1">
              <a:sym typeface="+mn-ea"/>
            </a:rPr>
            <a:t>Tempo de execução: </a:t>
          </a:r>
          <a:r>
            <a:rPr lang="pt-PT" altLang="en-US" sz="1200">
              <a:sym typeface="+mn-ea"/>
            </a:rPr>
            <a:t>75.738 segundos (média de 1,51s por execução)</a:t>
          </a:r>
          <a:endParaRPr lang="pt-PT" altLang="en-US" sz="1200" b="1">
            <a:sym typeface="+mn-ea"/>
          </a:endParaRPr>
        </a:p>
        <a:p>
          <a:pPr algn="l"/>
          <a:endParaRPr lang="pt-PT" altLang="en-US" sz="1200" b="1">
            <a:sym typeface="+mn-ea"/>
          </a:endParaRPr>
        </a:p>
      </xdr:txBody>
    </xdr:sp>
    <xdr:clientData/>
  </xdr:twoCellAnchor>
  <xdr:twoCellAnchor>
    <xdr:from>
      <xdr:col>47</xdr:col>
      <xdr:colOff>230505</xdr:colOff>
      <xdr:row>50</xdr:row>
      <xdr:rowOff>10795</xdr:rowOff>
    </xdr:from>
    <xdr:to>
      <xdr:col>53</xdr:col>
      <xdr:colOff>676910</xdr:colOff>
      <xdr:row>66</xdr:row>
      <xdr:rowOff>151765</xdr:rowOff>
    </xdr:to>
    <xdr:graphicFrame>
      <xdr:nvGraphicFramePr>
        <xdr:cNvPr id="27" name="Chart 26"/>
        <xdr:cNvGraphicFramePr/>
      </xdr:nvGraphicFramePr>
      <xdr:xfrm>
        <a:off x="37814885" y="11412220"/>
        <a:ext cx="4589780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690880</xdr:colOff>
      <xdr:row>33</xdr:row>
      <xdr:rowOff>210820</xdr:rowOff>
    </xdr:from>
    <xdr:to>
      <xdr:col>46</xdr:col>
      <xdr:colOff>680720</xdr:colOff>
      <xdr:row>48</xdr:row>
      <xdr:rowOff>196850</xdr:rowOff>
    </xdr:to>
    <xdr:graphicFrame>
      <xdr:nvGraphicFramePr>
        <xdr:cNvPr id="16" name="Chart 15"/>
        <xdr:cNvGraphicFramePr/>
      </xdr:nvGraphicFramePr>
      <xdr:xfrm>
        <a:off x="32998410" y="7726045"/>
        <a:ext cx="4571365" cy="3415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226060</xdr:colOff>
      <xdr:row>33</xdr:row>
      <xdr:rowOff>209550</xdr:rowOff>
    </xdr:from>
    <xdr:to>
      <xdr:col>53</xdr:col>
      <xdr:colOff>661035</xdr:colOff>
      <xdr:row>48</xdr:row>
      <xdr:rowOff>210820</xdr:rowOff>
    </xdr:to>
    <xdr:graphicFrame>
      <xdr:nvGraphicFramePr>
        <xdr:cNvPr id="19" name="Chart 18"/>
        <xdr:cNvGraphicFramePr/>
      </xdr:nvGraphicFramePr>
      <xdr:xfrm>
        <a:off x="37810440" y="7724775"/>
        <a:ext cx="4578350" cy="343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11430</xdr:colOff>
      <xdr:row>49</xdr:row>
      <xdr:rowOff>212725</xdr:rowOff>
    </xdr:from>
    <xdr:to>
      <xdr:col>47</xdr:col>
      <xdr:colOff>38735</xdr:colOff>
      <xdr:row>66</xdr:row>
      <xdr:rowOff>163195</xdr:rowOff>
    </xdr:to>
    <xdr:graphicFrame>
      <xdr:nvGraphicFramePr>
        <xdr:cNvPr id="22" name="Chart 21"/>
        <xdr:cNvGraphicFramePr/>
      </xdr:nvGraphicFramePr>
      <xdr:xfrm>
        <a:off x="33014285" y="11385550"/>
        <a:ext cx="4608830" cy="347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AS80"/>
  <sheetViews>
    <sheetView tabSelected="1" zoomScale="70" zoomScaleNormal="70" topLeftCell="AK1" workbookViewId="0">
      <selection activeCell="BD44" sqref="BD44"/>
    </sheetView>
  </sheetViews>
  <sheetFormatPr defaultColWidth="9" defaultRowHeight="14.25"/>
  <cols>
    <col min="22" max="22" width="11.8583333333333" customWidth="true"/>
    <col min="23" max="24" width="11.5" customWidth="true"/>
    <col min="25" max="33" width="10.375" customWidth="true"/>
    <col min="34" max="34" width="11.5" customWidth="true"/>
    <col min="35" max="36" width="10.375" customWidth="true"/>
    <col min="37" max="40" width="11.5" customWidth="true"/>
    <col min="41" max="41" width="28.5" customWidth="true"/>
    <col min="42" max="42" width="9.125" customWidth="true"/>
    <col min="43" max="43" width="11.25" customWidth="true"/>
    <col min="44" max="44" width="21.5" customWidth="true"/>
    <col min="45" max="50" width="9.125" customWidth="true"/>
  </cols>
  <sheetData>
    <row r="4" spans="22:44">
      <c r="V4" s="2" t="s">
        <v>0</v>
      </c>
      <c r="W4" s="3" t="s">
        <v>1</v>
      </c>
      <c r="X4" s="4"/>
      <c r="Y4" s="4"/>
      <c r="Z4" s="4"/>
      <c r="AA4" s="4"/>
      <c r="AB4" s="26"/>
      <c r="AC4" s="3" t="s">
        <v>2</v>
      </c>
      <c r="AD4" s="4"/>
      <c r="AE4" s="4"/>
      <c r="AF4" s="4"/>
      <c r="AG4" s="4"/>
      <c r="AH4" s="26"/>
      <c r="AI4" s="3" t="s">
        <v>3</v>
      </c>
      <c r="AJ4" s="4"/>
      <c r="AK4" s="4"/>
      <c r="AL4" s="4"/>
      <c r="AM4" s="4"/>
      <c r="AN4" s="26"/>
      <c r="AO4" s="41" t="s">
        <v>4</v>
      </c>
      <c r="AQ4" s="42" t="s">
        <v>5</v>
      </c>
      <c r="AR4" s="43"/>
    </row>
    <row r="5" ht="24.75" customHeight="true" spans="22:44">
      <c r="V5" s="5"/>
      <c r="W5" s="6">
        <v>10</v>
      </c>
      <c r="X5" s="7">
        <v>20</v>
      </c>
      <c r="Y5" s="7">
        <v>40</v>
      </c>
      <c r="Z5" s="7">
        <v>80</v>
      </c>
      <c r="AA5" s="7">
        <v>120</v>
      </c>
      <c r="AB5" s="27">
        <v>160</v>
      </c>
      <c r="AC5" s="6">
        <v>0.1</v>
      </c>
      <c r="AD5" s="7">
        <v>0.2</v>
      </c>
      <c r="AE5" s="7">
        <v>0.4</v>
      </c>
      <c r="AF5" s="7">
        <v>0.6</v>
      </c>
      <c r="AG5" s="7">
        <v>0.8</v>
      </c>
      <c r="AH5" s="27">
        <v>1</v>
      </c>
      <c r="AI5" s="6">
        <v>0.005</v>
      </c>
      <c r="AJ5" s="7">
        <v>0.01</v>
      </c>
      <c r="AK5" s="7">
        <v>0.05</v>
      </c>
      <c r="AL5" s="7">
        <v>0.1</v>
      </c>
      <c r="AM5" s="7">
        <v>0.3</v>
      </c>
      <c r="AN5" s="27">
        <v>0.5</v>
      </c>
      <c r="AO5" s="44"/>
      <c r="AQ5" s="45"/>
      <c r="AR5" s="46"/>
    </row>
    <row r="6" ht="23.25" spans="22:44">
      <c r="V6" s="8"/>
      <c r="W6" s="9" t="s">
        <v>6</v>
      </c>
      <c r="X6" s="10"/>
      <c r="Y6" s="10"/>
      <c r="Z6" s="10"/>
      <c r="AA6" s="10"/>
      <c r="AB6" s="28"/>
      <c r="AC6" s="36" t="s">
        <v>6</v>
      </c>
      <c r="AD6" s="37"/>
      <c r="AE6" s="37"/>
      <c r="AF6" s="37"/>
      <c r="AG6" s="37"/>
      <c r="AH6" s="39"/>
      <c r="AI6" s="36" t="s">
        <v>6</v>
      </c>
      <c r="AJ6" s="37"/>
      <c r="AK6" s="37"/>
      <c r="AL6" s="37"/>
      <c r="AM6" s="37"/>
      <c r="AN6" s="39"/>
      <c r="AO6" s="47"/>
      <c r="AQ6" s="48" t="s">
        <v>7</v>
      </c>
      <c r="AR6" s="49" t="s">
        <v>8</v>
      </c>
    </row>
    <row r="7" ht="18" spans="22:44">
      <c r="V7" s="11">
        <v>1</v>
      </c>
      <c r="W7" s="12">
        <v>11.2175253564072</v>
      </c>
      <c r="X7" s="13">
        <v>7.71663880797653</v>
      </c>
      <c r="Y7" s="13">
        <v>4.02070999672348</v>
      </c>
      <c r="Z7" s="13">
        <v>3.30481838478684</v>
      </c>
      <c r="AA7" s="13">
        <v>2.94406485275053</v>
      </c>
      <c r="AB7" s="29">
        <v>3.75131504467967</v>
      </c>
      <c r="AC7" s="13">
        <v>1.5637478539381</v>
      </c>
      <c r="AD7" s="13">
        <v>1.84880616803727</v>
      </c>
      <c r="AE7" s="13">
        <v>2.57187522246043</v>
      </c>
      <c r="AF7" s="13">
        <v>3.74147141327563</v>
      </c>
      <c r="AG7" s="13">
        <v>4.71703301432826</v>
      </c>
      <c r="AH7" s="29">
        <v>6.27188471307032</v>
      </c>
      <c r="AI7" s="12">
        <v>0.681988245401107</v>
      </c>
      <c r="AJ7" s="13">
        <v>1.76711862330809</v>
      </c>
      <c r="AK7" s="13">
        <v>29.7715152977734</v>
      </c>
      <c r="AL7" s="13">
        <v>57.4623594275437</v>
      </c>
      <c r="AM7" s="13">
        <v>75.136789497369</v>
      </c>
      <c r="AN7" s="29">
        <v>79.7325553965919</v>
      </c>
      <c r="AO7" s="50">
        <v>0.746341215500087</v>
      </c>
      <c r="AQ7" s="51">
        <v>250</v>
      </c>
      <c r="AR7" s="52">
        <v>154.205904321734</v>
      </c>
    </row>
    <row r="8" ht="18" spans="22:44">
      <c r="V8" s="14">
        <f t="shared" ref="V8:V56" si="0">V7+1</f>
        <v>2</v>
      </c>
      <c r="W8" s="15">
        <v>11.6925961199032</v>
      </c>
      <c r="X8" s="16">
        <v>9.06924278742595</v>
      </c>
      <c r="Y8" s="16">
        <v>4.90650577147207</v>
      </c>
      <c r="Z8" s="16">
        <v>4.00426860523126</v>
      </c>
      <c r="AA8" s="16">
        <v>3.24541608815374</v>
      </c>
      <c r="AB8" s="30">
        <v>3.81522216601778</v>
      </c>
      <c r="AC8" s="38">
        <v>1.42422038907186</v>
      </c>
      <c r="AD8" s="38">
        <v>1.77217206679324</v>
      </c>
      <c r="AE8" s="38">
        <v>2.68538877080856</v>
      </c>
      <c r="AF8" s="38">
        <v>3.60613778397645</v>
      </c>
      <c r="AG8" s="38">
        <v>4.53058520167915</v>
      </c>
      <c r="AH8" s="30">
        <v>8.60284348189411</v>
      </c>
      <c r="AI8" s="15">
        <v>0.615451242746787</v>
      </c>
      <c r="AJ8" s="38">
        <v>1.67796578680203</v>
      </c>
      <c r="AK8" s="38">
        <v>27.2314484246375</v>
      </c>
      <c r="AL8" s="38">
        <v>54.9645778013581</v>
      </c>
      <c r="AM8" s="38">
        <v>39.1542953232706</v>
      </c>
      <c r="AN8" s="30">
        <v>75.2950274665207</v>
      </c>
      <c r="AO8" s="53">
        <v>0.784633673883893</v>
      </c>
      <c r="AQ8" s="54">
        <v>500</v>
      </c>
      <c r="AR8" s="55">
        <v>116.031337374949</v>
      </c>
    </row>
    <row r="9" ht="18" spans="22:44">
      <c r="V9" s="14">
        <f t="shared" si="0"/>
        <v>3</v>
      </c>
      <c r="W9" s="15">
        <v>13.5226235590301</v>
      </c>
      <c r="X9" s="16">
        <v>8.35236257471279</v>
      </c>
      <c r="Y9" s="16">
        <v>4.96565422072812</v>
      </c>
      <c r="Z9" s="16">
        <v>3.9987697759858</v>
      </c>
      <c r="AA9" s="16">
        <v>3.66024047864208</v>
      </c>
      <c r="AB9" s="30">
        <v>3.80250863321023</v>
      </c>
      <c r="AC9" s="38">
        <v>1.73171075571656</v>
      </c>
      <c r="AD9" s="38">
        <v>2.02430548126932</v>
      </c>
      <c r="AE9" s="38">
        <v>2.45284679579367</v>
      </c>
      <c r="AF9" s="38">
        <v>4.2890915134165</v>
      </c>
      <c r="AG9" s="38">
        <v>5.98796025496054</v>
      </c>
      <c r="AH9" s="30">
        <v>11.9841356747767</v>
      </c>
      <c r="AI9" s="15">
        <v>0.797497398624632</v>
      </c>
      <c r="AJ9" s="38">
        <v>1.90792760632872</v>
      </c>
      <c r="AK9" s="38">
        <v>18.5483369970266</v>
      </c>
      <c r="AL9" s="38">
        <v>35.3243159520848</v>
      </c>
      <c r="AM9" s="38">
        <v>57.9530302258946</v>
      </c>
      <c r="AN9" s="30">
        <v>46.4507242393053</v>
      </c>
      <c r="AO9" s="53">
        <v>0.835954549991339</v>
      </c>
      <c r="AQ9" s="54">
        <v>750</v>
      </c>
      <c r="AR9" s="55">
        <v>83.0755701222785</v>
      </c>
    </row>
    <row r="10" ht="18" spans="22:44">
      <c r="V10" s="14">
        <f t="shared" si="0"/>
        <v>4</v>
      </c>
      <c r="W10" s="15">
        <v>15.1923307857175</v>
      </c>
      <c r="X10" s="16">
        <v>5.77655357260098</v>
      </c>
      <c r="Y10" s="16">
        <v>4.91071610601254</v>
      </c>
      <c r="Z10" s="16">
        <v>3.88812291041827</v>
      </c>
      <c r="AA10" s="16">
        <v>3.42229437318396</v>
      </c>
      <c r="AB10" s="30">
        <v>3.40005110108583</v>
      </c>
      <c r="AC10" s="38">
        <v>1.67612802005794</v>
      </c>
      <c r="AD10" s="38">
        <v>1.60941629581947</v>
      </c>
      <c r="AE10" s="38">
        <v>2.29017808232804</v>
      </c>
      <c r="AF10" s="38">
        <v>3.41807376967851</v>
      </c>
      <c r="AG10" s="38">
        <v>5.12721661399984</v>
      </c>
      <c r="AH10" s="30">
        <v>10.145930347915</v>
      </c>
      <c r="AI10" s="15">
        <v>0.794849607847246</v>
      </c>
      <c r="AJ10" s="38">
        <v>1.35347391063916</v>
      </c>
      <c r="AK10" s="38">
        <v>33.2073135074566</v>
      </c>
      <c r="AL10" s="38">
        <v>56.7968140928136</v>
      </c>
      <c r="AM10" s="38">
        <v>69.9294246285309</v>
      </c>
      <c r="AN10" s="30">
        <v>52.2714890582633</v>
      </c>
      <c r="AO10" s="53">
        <v>0.569366814421488</v>
      </c>
      <c r="AQ10" s="54">
        <v>1000</v>
      </c>
      <c r="AR10" s="55">
        <v>62.6561686432887</v>
      </c>
    </row>
    <row r="11" ht="18" spans="22:44">
      <c r="V11" s="14">
        <f t="shared" si="0"/>
        <v>5</v>
      </c>
      <c r="W11" s="15">
        <v>14.6601666760018</v>
      </c>
      <c r="X11" s="16">
        <v>4.73612953646597</v>
      </c>
      <c r="Y11" s="16">
        <v>4.3873901823375</v>
      </c>
      <c r="Z11" s="16">
        <v>3.17667348005294</v>
      </c>
      <c r="AA11" s="16">
        <v>2.65493851301122</v>
      </c>
      <c r="AB11" s="30">
        <v>3.67112922083315</v>
      </c>
      <c r="AC11" s="38">
        <v>1.32844316255807</v>
      </c>
      <c r="AD11" s="38">
        <v>1.71637654062318</v>
      </c>
      <c r="AE11" s="38">
        <v>2.23458629922893</v>
      </c>
      <c r="AF11" s="38">
        <v>3.52130926482553</v>
      </c>
      <c r="AG11" s="38">
        <v>7.09535995065723</v>
      </c>
      <c r="AH11" s="30">
        <v>10.2436418678544</v>
      </c>
      <c r="AI11" s="15">
        <v>0.77292970595053</v>
      </c>
      <c r="AJ11" s="38">
        <v>1.57980304869012</v>
      </c>
      <c r="AK11" s="38">
        <v>22.7856252003101</v>
      </c>
      <c r="AL11" s="38">
        <v>54.3953008679748</v>
      </c>
      <c r="AM11" s="38">
        <v>77.9094258594183</v>
      </c>
      <c r="AN11" s="30">
        <v>75.4315173435937</v>
      </c>
      <c r="AO11" s="53">
        <v>0.628063558448716</v>
      </c>
      <c r="AQ11" s="54">
        <v>1500</v>
      </c>
      <c r="AR11" s="55">
        <v>40.7530701087832</v>
      </c>
    </row>
    <row r="12" ht="18" spans="22:44">
      <c r="V12" s="14">
        <f t="shared" si="0"/>
        <v>6</v>
      </c>
      <c r="W12" s="15">
        <v>15.6535812436182</v>
      </c>
      <c r="X12" s="16">
        <v>8.8371057563662</v>
      </c>
      <c r="Y12" s="16">
        <v>5.1079266518997</v>
      </c>
      <c r="Z12" s="16">
        <v>4.22512081393629</v>
      </c>
      <c r="AA12" s="16">
        <v>4.62276861845238</v>
      </c>
      <c r="AB12" s="30">
        <v>2.17895772024542</v>
      </c>
      <c r="AC12" s="38">
        <v>1.72701973093087</v>
      </c>
      <c r="AD12" s="38">
        <v>2.11643393480991</v>
      </c>
      <c r="AE12" s="38">
        <v>2.25196686906834</v>
      </c>
      <c r="AF12" s="38">
        <v>4.22237764203922</v>
      </c>
      <c r="AG12" s="38">
        <v>4.84403682536845</v>
      </c>
      <c r="AH12" s="30">
        <v>9.14724161668337</v>
      </c>
      <c r="AI12" s="15">
        <v>0.819472736886693</v>
      </c>
      <c r="AJ12" s="38">
        <v>1.816473119545</v>
      </c>
      <c r="AK12" s="38">
        <v>33.6840970684731</v>
      </c>
      <c r="AL12" s="38">
        <v>40.2566540353858</v>
      </c>
      <c r="AM12" s="38">
        <v>64.0030290414965</v>
      </c>
      <c r="AN12" s="30">
        <v>75.8254069365438</v>
      </c>
      <c r="AO12" s="53">
        <v>0.809049617570747</v>
      </c>
      <c r="AQ12" s="54">
        <v>2000</v>
      </c>
      <c r="AR12" s="55">
        <v>27.2614582374191</v>
      </c>
    </row>
    <row r="13" ht="18" spans="22:44">
      <c r="V13" s="14">
        <f t="shared" si="0"/>
        <v>7</v>
      </c>
      <c r="W13" s="15">
        <v>13.6738035673955</v>
      </c>
      <c r="X13" s="16">
        <v>7.22808786057285</v>
      </c>
      <c r="Y13" s="16">
        <v>5.31269261724544</v>
      </c>
      <c r="Z13" s="16">
        <v>5.00119308722845</v>
      </c>
      <c r="AA13" s="16">
        <v>3.61346851484241</v>
      </c>
      <c r="AB13" s="30">
        <v>3.23096946252075</v>
      </c>
      <c r="AC13" s="38">
        <v>1.50064132659827</v>
      </c>
      <c r="AD13" s="38">
        <v>2.00911702835266</v>
      </c>
      <c r="AE13" s="38">
        <v>1.56268351979254</v>
      </c>
      <c r="AF13" s="38">
        <v>3.76050275459367</v>
      </c>
      <c r="AG13" s="38">
        <v>5.87080441142292</v>
      </c>
      <c r="AH13" s="30">
        <v>7.44834671912913</v>
      </c>
      <c r="AI13" s="15">
        <v>0.784537581730272</v>
      </c>
      <c r="AJ13" s="38">
        <v>1.82197810097593</v>
      </c>
      <c r="AK13" s="38">
        <v>34.2543685972176</v>
      </c>
      <c r="AL13" s="38">
        <v>64.7777228126152</v>
      </c>
      <c r="AM13" s="38">
        <v>83.6174536041839</v>
      </c>
      <c r="AN13" s="30">
        <v>63.1829190143493</v>
      </c>
      <c r="AO13" s="53">
        <v>0.858062110645698</v>
      </c>
      <c r="AQ13" s="54">
        <f t="shared" ref="AQ13:AQ20" si="1">AQ12+1000</f>
        <v>3000</v>
      </c>
      <c r="AR13" s="55">
        <v>14.6431245211396</v>
      </c>
    </row>
    <row r="14" ht="18" spans="5:44">
      <c r="E14" s="1"/>
      <c r="V14" s="14">
        <f t="shared" si="0"/>
        <v>8</v>
      </c>
      <c r="W14" s="15">
        <v>8.64134903811623</v>
      </c>
      <c r="X14" s="16">
        <v>6.41249129875242</v>
      </c>
      <c r="Y14" s="16">
        <v>3.65477603503743</v>
      </c>
      <c r="Z14" s="16">
        <v>4.57805659143075</v>
      </c>
      <c r="AA14" s="16">
        <v>4.00844186777199</v>
      </c>
      <c r="AB14" s="30">
        <v>3.48483613851825</v>
      </c>
      <c r="AC14" s="38">
        <v>1.56676523154003</v>
      </c>
      <c r="AD14" s="38">
        <v>1.91415329142982</v>
      </c>
      <c r="AE14" s="38">
        <v>3.47218636005236</v>
      </c>
      <c r="AF14" s="38">
        <v>4.62822736394046</v>
      </c>
      <c r="AG14" s="38">
        <v>6.76903011314437</v>
      </c>
      <c r="AH14" s="30">
        <v>8.84921621767942</v>
      </c>
      <c r="AI14" s="15">
        <v>0.640202496927799</v>
      </c>
      <c r="AJ14" s="38">
        <v>1.50630322444189</v>
      </c>
      <c r="AK14" s="38">
        <v>20.9196225303591</v>
      </c>
      <c r="AL14" s="38">
        <v>57.2493196688516</v>
      </c>
      <c r="AM14" s="38">
        <v>81.1175066226247</v>
      </c>
      <c r="AN14" s="30">
        <v>72.1202076044346</v>
      </c>
      <c r="AO14" s="53">
        <v>0.886225705929934</v>
      </c>
      <c r="AQ14" s="54">
        <f t="shared" si="1"/>
        <v>4000</v>
      </c>
      <c r="AR14" s="55">
        <v>8.64025592051161</v>
      </c>
    </row>
    <row r="15" ht="18" spans="22:44">
      <c r="V15" s="14">
        <f t="shared" si="0"/>
        <v>9</v>
      </c>
      <c r="W15" s="15">
        <v>12.6404438578935</v>
      </c>
      <c r="X15" s="16">
        <v>4.50512970807301</v>
      </c>
      <c r="Y15" s="16">
        <v>5.60524631997473</v>
      </c>
      <c r="Z15" s="16">
        <v>4.09508859727095</v>
      </c>
      <c r="AA15" s="16">
        <v>3.24737630197926</v>
      </c>
      <c r="AB15" s="30">
        <v>3.55205736001101</v>
      </c>
      <c r="AC15" s="38">
        <v>1.45028998375865</v>
      </c>
      <c r="AD15" s="38">
        <v>1.99960247648307</v>
      </c>
      <c r="AE15" s="38">
        <v>2.73805241158951</v>
      </c>
      <c r="AF15" s="38">
        <v>3.38964704686133</v>
      </c>
      <c r="AG15" s="38">
        <v>4.42764295200617</v>
      </c>
      <c r="AH15" s="30">
        <v>10.3124559499184</v>
      </c>
      <c r="AI15" s="15">
        <v>0.558497351474102</v>
      </c>
      <c r="AJ15" s="38">
        <v>1.640497017867</v>
      </c>
      <c r="AK15" s="38">
        <v>37.4446049417082</v>
      </c>
      <c r="AL15" s="38">
        <v>65.4838514301607</v>
      </c>
      <c r="AM15" s="38">
        <v>58.1964804235858</v>
      </c>
      <c r="AN15" s="30">
        <v>72.223862748566</v>
      </c>
      <c r="AO15" s="53">
        <v>0.773864513396473</v>
      </c>
      <c r="AQ15" s="54">
        <f t="shared" si="1"/>
        <v>5000</v>
      </c>
      <c r="AR15" s="55">
        <v>5.20387676025361</v>
      </c>
    </row>
    <row r="16" ht="18" spans="22:44">
      <c r="V16" s="14">
        <f t="shared" si="0"/>
        <v>10</v>
      </c>
      <c r="W16" s="15">
        <v>10.0189142512231</v>
      </c>
      <c r="X16" s="16">
        <v>8.28219204534469</v>
      </c>
      <c r="Y16" s="16">
        <v>4.46535607571732</v>
      </c>
      <c r="Z16" s="16">
        <v>3.65059163085593</v>
      </c>
      <c r="AA16" s="16">
        <v>2.95244088172767</v>
      </c>
      <c r="AB16" s="30">
        <v>4.30898001575343</v>
      </c>
      <c r="AC16" s="38">
        <v>1.62018080940468</v>
      </c>
      <c r="AD16" s="38">
        <v>1.94689818135211</v>
      </c>
      <c r="AE16" s="38">
        <v>2.72513654593476</v>
      </c>
      <c r="AF16" s="38">
        <v>3.75315991832384</v>
      </c>
      <c r="AG16" s="38">
        <v>6.37507478267421</v>
      </c>
      <c r="AH16" s="30">
        <v>10.91230309783</v>
      </c>
      <c r="AI16" s="15">
        <v>0.782347199597428</v>
      </c>
      <c r="AJ16" s="38">
        <v>1.3829984675306</v>
      </c>
      <c r="AK16" s="38">
        <v>35.5025877115472</v>
      </c>
      <c r="AL16" s="38">
        <v>55.9432883463154</v>
      </c>
      <c r="AM16" s="38">
        <v>64.1887594190231</v>
      </c>
      <c r="AN16" s="30">
        <v>88.2664051131236</v>
      </c>
      <c r="AO16" s="53">
        <v>0.713529711026885</v>
      </c>
      <c r="AQ16" s="54">
        <f t="shared" si="1"/>
        <v>6000</v>
      </c>
      <c r="AR16" s="55">
        <v>3.45330725109049</v>
      </c>
    </row>
    <row r="17" ht="18" spans="22:44">
      <c r="V17" s="14">
        <f t="shared" si="0"/>
        <v>11</v>
      </c>
      <c r="W17" s="15">
        <v>13.4372817306046</v>
      </c>
      <c r="X17" s="16">
        <v>9.09332443991712</v>
      </c>
      <c r="Y17" s="16">
        <v>5.85619452707857</v>
      </c>
      <c r="Z17" s="16">
        <v>3.89763400624376</v>
      </c>
      <c r="AA17" s="16">
        <v>3.2158146071048</v>
      </c>
      <c r="AB17" s="30">
        <v>2.82784922511435</v>
      </c>
      <c r="AC17" s="38">
        <v>1.6176900959505</v>
      </c>
      <c r="AD17" s="38">
        <v>1.8376773945865</v>
      </c>
      <c r="AE17" s="38">
        <v>2.7204707763697</v>
      </c>
      <c r="AF17" s="38">
        <v>3.02251570743526</v>
      </c>
      <c r="AG17" s="38">
        <v>5.88076232474701</v>
      </c>
      <c r="AH17" s="30">
        <v>12.4340113677722</v>
      </c>
      <c r="AI17" s="15">
        <v>0.736230222867755</v>
      </c>
      <c r="AJ17" s="38">
        <v>1.78656813218255</v>
      </c>
      <c r="AK17" s="38">
        <v>27.9259109674773</v>
      </c>
      <c r="AL17" s="38">
        <v>32.1932337665373</v>
      </c>
      <c r="AM17" s="38">
        <v>33.9324648540278</v>
      </c>
      <c r="AN17" s="30">
        <v>81.0115655028201</v>
      </c>
      <c r="AO17" s="53">
        <v>0.888332207125758</v>
      </c>
      <c r="AQ17" s="54">
        <f t="shared" si="1"/>
        <v>7000</v>
      </c>
      <c r="AR17" s="55">
        <v>2.59224828581114</v>
      </c>
    </row>
    <row r="18" ht="18" spans="22:44">
      <c r="V18" s="14">
        <f t="shared" si="0"/>
        <v>12</v>
      </c>
      <c r="W18" s="15">
        <v>8.80549951067403</v>
      </c>
      <c r="X18" s="16">
        <v>9.50214685248874</v>
      </c>
      <c r="Y18" s="16">
        <v>3.4134425552603</v>
      </c>
      <c r="Z18" s="16">
        <v>4.49995565930046</v>
      </c>
      <c r="AA18" s="16">
        <v>3.81153168369392</v>
      </c>
      <c r="AB18" s="30">
        <v>4.33583082664228</v>
      </c>
      <c r="AC18" s="38">
        <v>1.47813969693992</v>
      </c>
      <c r="AD18" s="38">
        <v>1.74499853489947</v>
      </c>
      <c r="AE18" s="38">
        <v>2.62430271694972</v>
      </c>
      <c r="AF18" s="38">
        <v>3.34967699609894</v>
      </c>
      <c r="AG18" s="38">
        <v>3.57436596357252</v>
      </c>
      <c r="AH18" s="30">
        <v>12.1708914669157</v>
      </c>
      <c r="AI18" s="15">
        <v>0.716204216917067</v>
      </c>
      <c r="AJ18" s="38">
        <v>1.45186214049078</v>
      </c>
      <c r="AK18" s="38">
        <v>30.943134758043</v>
      </c>
      <c r="AL18" s="38">
        <v>49.6041628933042</v>
      </c>
      <c r="AM18" s="38">
        <v>81.282147213576</v>
      </c>
      <c r="AN18" s="30">
        <v>57.7286082400155</v>
      </c>
      <c r="AO18" s="53">
        <v>0.533903792893991</v>
      </c>
      <c r="AQ18" s="54">
        <f t="shared" si="1"/>
        <v>8000</v>
      </c>
      <c r="AR18" s="55">
        <v>2.00301756671206</v>
      </c>
    </row>
    <row r="19" ht="18" spans="22:44">
      <c r="V19" s="14">
        <f t="shared" si="0"/>
        <v>13</v>
      </c>
      <c r="W19" s="15">
        <v>14.0732184385668</v>
      </c>
      <c r="X19" s="16">
        <v>7.09611175391137</v>
      </c>
      <c r="Y19" s="16">
        <v>4.74593413573361</v>
      </c>
      <c r="Z19" s="16">
        <v>3.60515492527811</v>
      </c>
      <c r="AA19" s="16">
        <v>3.51382598026702</v>
      </c>
      <c r="AB19" s="30">
        <v>3.77517610674053</v>
      </c>
      <c r="AC19" s="38">
        <v>1.61317752123563</v>
      </c>
      <c r="AD19" s="38">
        <v>1.51051359487176</v>
      </c>
      <c r="AE19" s="38">
        <v>2.56649096678823</v>
      </c>
      <c r="AF19" s="38">
        <v>4.29186598453134</v>
      </c>
      <c r="AG19" s="38">
        <v>4.18519701630701</v>
      </c>
      <c r="AH19" s="30">
        <v>8.46725236950324</v>
      </c>
      <c r="AI19" s="15">
        <v>0.762639759889894</v>
      </c>
      <c r="AJ19" s="38">
        <v>1.64210438634458</v>
      </c>
      <c r="AK19" s="38">
        <v>33.3827631799501</v>
      </c>
      <c r="AL19" s="38">
        <v>52.3782736418088</v>
      </c>
      <c r="AM19" s="38">
        <v>72.1426681549026</v>
      </c>
      <c r="AN19" s="30">
        <v>34.311492884707</v>
      </c>
      <c r="AO19" s="53">
        <v>0.68246105842879</v>
      </c>
      <c r="AQ19" s="54">
        <f t="shared" si="1"/>
        <v>9000</v>
      </c>
      <c r="AR19" s="55">
        <v>1.70531103324657</v>
      </c>
    </row>
    <row r="20" ht="18" spans="22:44">
      <c r="V20" s="14">
        <f t="shared" si="0"/>
        <v>14</v>
      </c>
      <c r="W20" s="15">
        <v>12.0095539910453</v>
      </c>
      <c r="X20" s="16">
        <v>8.08952953597154</v>
      </c>
      <c r="Y20" s="16">
        <v>5.73390592819534</v>
      </c>
      <c r="Z20" s="16">
        <v>3.3939659021745</v>
      </c>
      <c r="AA20" s="16">
        <v>3.7743879647996</v>
      </c>
      <c r="AB20" s="30">
        <v>3.98912510520581</v>
      </c>
      <c r="AC20" s="38">
        <v>1.72795952482595</v>
      </c>
      <c r="AD20" s="38">
        <v>1.5169620530679</v>
      </c>
      <c r="AE20" s="38">
        <v>3.23978986979832</v>
      </c>
      <c r="AF20" s="38">
        <v>3.27021886911794</v>
      </c>
      <c r="AG20" s="38">
        <v>5.56034796308562</v>
      </c>
      <c r="AH20" s="30">
        <v>6.85462400021122</v>
      </c>
      <c r="AI20" s="15">
        <v>0.688004183358078</v>
      </c>
      <c r="AJ20" s="38">
        <v>1.41676244690315</v>
      </c>
      <c r="AK20" s="38">
        <v>24.6928316554895</v>
      </c>
      <c r="AL20" s="38">
        <v>52.6479149520409</v>
      </c>
      <c r="AM20" s="38">
        <v>71.4505387481035</v>
      </c>
      <c r="AN20" s="30">
        <v>80.5134208644608</v>
      </c>
      <c r="AO20" s="53">
        <v>0.751943423527262</v>
      </c>
      <c r="AQ20" s="54">
        <f t="shared" si="1"/>
        <v>10000</v>
      </c>
      <c r="AR20" s="55">
        <v>1.49755358526941</v>
      </c>
    </row>
    <row r="21" ht="18" spans="22:44">
      <c r="V21" s="14">
        <f t="shared" si="0"/>
        <v>15</v>
      </c>
      <c r="W21" s="15">
        <v>11.1041988323762</v>
      </c>
      <c r="X21" s="16">
        <v>7.91972325380219</v>
      </c>
      <c r="Y21" s="16">
        <v>4.77207334952794</v>
      </c>
      <c r="Z21" s="16">
        <v>2.52051189969324</v>
      </c>
      <c r="AA21" s="16">
        <v>3.47865097344612</v>
      </c>
      <c r="AB21" s="30">
        <v>2.9420199578624</v>
      </c>
      <c r="AC21" s="38">
        <v>1.39610535369571</v>
      </c>
      <c r="AD21" s="38">
        <v>1.6500449092462</v>
      </c>
      <c r="AE21" s="38">
        <v>2.31870898117143</v>
      </c>
      <c r="AF21" s="38">
        <v>3.78963291280035</v>
      </c>
      <c r="AG21" s="38">
        <v>5.22059998640273</v>
      </c>
      <c r="AH21" s="30">
        <v>7.46816816157175</v>
      </c>
      <c r="AI21" s="15">
        <v>0.62637792684964</v>
      </c>
      <c r="AJ21" s="38">
        <v>1.46024109719691</v>
      </c>
      <c r="AK21" s="38">
        <v>22.4155213227872</v>
      </c>
      <c r="AL21" s="38">
        <v>54.2424093739059</v>
      </c>
      <c r="AM21" s="38">
        <v>67.4724444264044</v>
      </c>
      <c r="AN21" s="30">
        <v>57.567815639465</v>
      </c>
      <c r="AO21" s="53">
        <v>0.64812747516948</v>
      </c>
      <c r="AQ21" s="54">
        <v>15000</v>
      </c>
      <c r="AR21" s="55">
        <v>1.10401415962281</v>
      </c>
    </row>
    <row r="22" ht="18" spans="22:44">
      <c r="V22" s="14">
        <f t="shared" si="0"/>
        <v>16</v>
      </c>
      <c r="W22" s="15">
        <v>12.9068798402782</v>
      </c>
      <c r="X22" s="16">
        <v>8.03519924431588</v>
      </c>
      <c r="Y22" s="16">
        <v>4.63239821017133</v>
      </c>
      <c r="Z22" s="16">
        <v>4.98001966667962</v>
      </c>
      <c r="AA22" s="16">
        <v>3.60042481827378</v>
      </c>
      <c r="AB22" s="30">
        <v>4.8305784744258</v>
      </c>
      <c r="AC22" s="38">
        <v>1.69328057558803</v>
      </c>
      <c r="AD22" s="38">
        <v>1.95782470950422</v>
      </c>
      <c r="AE22" s="38">
        <v>1.73734588839616</v>
      </c>
      <c r="AF22" s="38">
        <v>3.89693307037219</v>
      </c>
      <c r="AG22" s="38">
        <v>7.78479012567409</v>
      </c>
      <c r="AH22" s="30">
        <v>10.9234047838008</v>
      </c>
      <c r="AI22" s="15">
        <v>0.593536009398373</v>
      </c>
      <c r="AJ22" s="38">
        <v>1.49466373638764</v>
      </c>
      <c r="AK22" s="38">
        <v>21.225305444068</v>
      </c>
      <c r="AL22" s="38">
        <v>52.8470657500302</v>
      </c>
      <c r="AM22" s="38">
        <v>64.1854047037348</v>
      </c>
      <c r="AN22" s="30">
        <v>71.3737119505534</v>
      </c>
      <c r="AO22" s="53">
        <v>0.703770323946946</v>
      </c>
      <c r="AQ22" s="54">
        <v>20000</v>
      </c>
      <c r="AR22" s="55">
        <v>1.01391316186543</v>
      </c>
    </row>
    <row r="23" ht="18" spans="22:44">
      <c r="V23" s="14">
        <f t="shared" si="0"/>
        <v>17</v>
      </c>
      <c r="W23" s="15">
        <v>11.1763443352869</v>
      </c>
      <c r="X23" s="16">
        <v>7.94025664462039</v>
      </c>
      <c r="Y23" s="16">
        <v>4.37827624073587</v>
      </c>
      <c r="Z23" s="16">
        <v>3.83018061487384</v>
      </c>
      <c r="AA23" s="16">
        <v>3.16265824014639</v>
      </c>
      <c r="AB23" s="30">
        <v>2.57534897115202</v>
      </c>
      <c r="AC23" s="38">
        <v>1.72244819498296</v>
      </c>
      <c r="AD23" s="38">
        <v>1.73012123256279</v>
      </c>
      <c r="AE23" s="38">
        <v>2.89661479004667</v>
      </c>
      <c r="AF23" s="38">
        <v>3.6196893796814</v>
      </c>
      <c r="AG23" s="38">
        <v>6.39646638887042</v>
      </c>
      <c r="AH23" s="30">
        <v>9.41873124652104</v>
      </c>
      <c r="AI23" s="15">
        <v>0.843698415852658</v>
      </c>
      <c r="AJ23" s="38">
        <v>1.74629530151583</v>
      </c>
      <c r="AK23" s="38">
        <v>37.495443412055</v>
      </c>
      <c r="AL23" s="38">
        <v>47.8869163355585</v>
      </c>
      <c r="AM23" s="38">
        <v>48.1702081033434</v>
      </c>
      <c r="AN23" s="30">
        <v>70.2692691016296</v>
      </c>
      <c r="AO23" s="53">
        <v>0.753892424068291</v>
      </c>
      <c r="AQ23" s="54">
        <f>AQ22+5000</f>
        <v>25000</v>
      </c>
      <c r="AR23" s="55">
        <v>0.960225882478795</v>
      </c>
    </row>
    <row r="24" ht="18" spans="22:44">
      <c r="V24" s="14">
        <f t="shared" si="0"/>
        <v>18</v>
      </c>
      <c r="W24" s="15">
        <v>10.5258839785059</v>
      </c>
      <c r="X24" s="16">
        <v>6.16656236704864</v>
      </c>
      <c r="Y24" s="16">
        <v>4.70367236964674</v>
      </c>
      <c r="Z24" s="16">
        <v>2.97247817716097</v>
      </c>
      <c r="AA24" s="16">
        <v>3.72214378408592</v>
      </c>
      <c r="AB24" s="30">
        <v>3.01081974975365</v>
      </c>
      <c r="AC24" s="38">
        <v>1.70644814618086</v>
      </c>
      <c r="AD24" s="38">
        <v>1.54046804559971</v>
      </c>
      <c r="AE24" s="38">
        <v>2.1522061767578</v>
      </c>
      <c r="AF24" s="38">
        <v>3.92625628612491</v>
      </c>
      <c r="AG24" s="38">
        <v>5.16351774858854</v>
      </c>
      <c r="AH24" s="30">
        <v>11.7357935589709</v>
      </c>
      <c r="AI24" s="15">
        <v>0.775114079670886</v>
      </c>
      <c r="AJ24" s="38">
        <v>1.66675444694329</v>
      </c>
      <c r="AK24" s="38">
        <v>29.9694492291865</v>
      </c>
      <c r="AL24" s="38">
        <v>61.2987353219905</v>
      </c>
      <c r="AM24" s="38">
        <v>70.3745218359708</v>
      </c>
      <c r="AN24" s="30">
        <v>62.6048501953418</v>
      </c>
      <c r="AO24" s="53">
        <v>0.819633178518883</v>
      </c>
      <c r="AQ24" s="54">
        <v>30000</v>
      </c>
      <c r="AR24" s="55">
        <v>0.921692474755772</v>
      </c>
    </row>
    <row r="25" ht="18" spans="22:44">
      <c r="V25" s="14">
        <f t="shared" si="0"/>
        <v>19</v>
      </c>
      <c r="W25" s="15">
        <v>10.5564534877871</v>
      </c>
      <c r="X25" s="16">
        <v>4.39780400381128</v>
      </c>
      <c r="Y25" s="16">
        <v>5.82467663309804</v>
      </c>
      <c r="Z25" s="16">
        <v>3.73598685554425</v>
      </c>
      <c r="AA25" s="16">
        <v>3.60656464180705</v>
      </c>
      <c r="AB25" s="30">
        <v>3.22947140124225</v>
      </c>
      <c r="AC25" s="38">
        <v>1.50416016809215</v>
      </c>
      <c r="AD25" s="38">
        <v>2.16129008495612</v>
      </c>
      <c r="AE25" s="38">
        <v>2.37444662761914</v>
      </c>
      <c r="AF25" s="38">
        <v>5.46893075650909</v>
      </c>
      <c r="AG25" s="38">
        <v>2.90017406415342</v>
      </c>
      <c r="AH25" s="30">
        <v>11.7654046979502</v>
      </c>
      <c r="AI25" s="15">
        <v>0.740879178272761</v>
      </c>
      <c r="AJ25" s="38">
        <v>1.5833991488291</v>
      </c>
      <c r="AK25" s="38">
        <v>31.6751732123133</v>
      </c>
      <c r="AL25" s="38">
        <v>50.2853228096565</v>
      </c>
      <c r="AM25" s="38">
        <v>69.3294584019194</v>
      </c>
      <c r="AN25" s="30">
        <v>69.5521119969874</v>
      </c>
      <c r="AO25" s="53">
        <v>0.856491790622859</v>
      </c>
      <c r="AQ25" s="54">
        <f t="shared" ref="AQ25:AQ31" si="2">AQ24+10000</f>
        <v>40000</v>
      </c>
      <c r="AR25" s="55">
        <v>0.8637167414282</v>
      </c>
    </row>
    <row r="26" ht="18" spans="22:44">
      <c r="V26" s="14">
        <f t="shared" si="0"/>
        <v>20</v>
      </c>
      <c r="W26" s="15">
        <v>9.01420626334838</v>
      </c>
      <c r="X26" s="16">
        <v>7.63758548446468</v>
      </c>
      <c r="Y26" s="16">
        <v>4.30563595150669</v>
      </c>
      <c r="Z26" s="16">
        <v>3.57427350274569</v>
      </c>
      <c r="AA26" s="16">
        <v>3.30574571937755</v>
      </c>
      <c r="AB26" s="30">
        <v>3.70478579966019</v>
      </c>
      <c r="AC26" s="38">
        <v>1.5227126684402</v>
      </c>
      <c r="AD26" s="38">
        <v>1.60753684005808</v>
      </c>
      <c r="AE26" s="38">
        <v>3.24234936571634</v>
      </c>
      <c r="AF26" s="38">
        <v>3.25369035051987</v>
      </c>
      <c r="AG26" s="38">
        <v>6.38060764726612</v>
      </c>
      <c r="AH26" s="30">
        <v>9.42864642080503</v>
      </c>
      <c r="AI26" s="15">
        <v>0.881428639739365</v>
      </c>
      <c r="AJ26" s="38">
        <v>1.72991074953268</v>
      </c>
      <c r="AK26" s="38">
        <v>39.2748578046205</v>
      </c>
      <c r="AL26" s="38">
        <v>58.9792764146852</v>
      </c>
      <c r="AM26" s="38">
        <v>71.7126695182092</v>
      </c>
      <c r="AN26" s="30">
        <v>63.8737266538093</v>
      </c>
      <c r="AO26" s="53">
        <v>0.798928239079063</v>
      </c>
      <c r="AQ26" s="54">
        <f t="shared" si="2"/>
        <v>50000</v>
      </c>
      <c r="AR26" s="55">
        <v>0.808661664039517</v>
      </c>
    </row>
    <row r="27" ht="18" spans="22:44">
      <c r="V27" s="14">
        <f t="shared" si="0"/>
        <v>21</v>
      </c>
      <c r="W27" s="15">
        <v>9.18495116051621</v>
      </c>
      <c r="X27" s="16">
        <v>7.41545198719239</v>
      </c>
      <c r="Y27" s="16">
        <v>5.54783258525669</v>
      </c>
      <c r="Z27" s="16">
        <v>5.03711609005728</v>
      </c>
      <c r="AA27" s="16">
        <v>4.06950326275131</v>
      </c>
      <c r="AB27" s="30">
        <v>3.20414056890871</v>
      </c>
      <c r="AC27" s="38">
        <v>1.88342266665474</v>
      </c>
      <c r="AD27" s="38">
        <v>1.82734043269003</v>
      </c>
      <c r="AE27" s="38">
        <v>3.0893542971562</v>
      </c>
      <c r="AF27" s="38">
        <v>3.02745609987685</v>
      </c>
      <c r="AG27" s="38">
        <v>6.94106443835258</v>
      </c>
      <c r="AH27" s="30">
        <v>8.02763470608685</v>
      </c>
      <c r="AI27" s="15">
        <v>0.754821319793748</v>
      </c>
      <c r="AJ27" s="38">
        <v>1.64430750512582</v>
      </c>
      <c r="AK27" s="38">
        <v>29.438961983623</v>
      </c>
      <c r="AL27" s="38">
        <v>48.7780904149539</v>
      </c>
      <c r="AM27" s="38">
        <v>51.0705596265801</v>
      </c>
      <c r="AN27" s="30">
        <v>71.9100672598975</v>
      </c>
      <c r="AO27" s="53">
        <v>0.693483722367296</v>
      </c>
      <c r="AQ27" s="54">
        <f t="shared" si="2"/>
        <v>60000</v>
      </c>
      <c r="AR27" s="55">
        <v>0.792672339713392</v>
      </c>
    </row>
    <row r="28" ht="18" spans="22:44">
      <c r="V28" s="14">
        <f t="shared" si="0"/>
        <v>22</v>
      </c>
      <c r="W28" s="15">
        <v>10.1301248688408</v>
      </c>
      <c r="X28" s="16">
        <v>4.61108016598538</v>
      </c>
      <c r="Y28" s="16">
        <v>4.89659359673651</v>
      </c>
      <c r="Z28" s="16">
        <v>4.99087115306276</v>
      </c>
      <c r="AA28" s="16">
        <v>3.29675988411944</v>
      </c>
      <c r="AB28" s="30">
        <v>4.23131029784505</v>
      </c>
      <c r="AC28" s="38">
        <v>1.49863486292074</v>
      </c>
      <c r="AD28" s="38">
        <v>1.53029043284718</v>
      </c>
      <c r="AE28" s="38">
        <v>2.89051137220949</v>
      </c>
      <c r="AF28" s="38">
        <v>3.5313192967649</v>
      </c>
      <c r="AG28" s="38">
        <v>6.58972549401486</v>
      </c>
      <c r="AH28" s="30">
        <v>12.1582093573139</v>
      </c>
      <c r="AI28" s="15">
        <v>0.72792809810036</v>
      </c>
      <c r="AJ28" s="38">
        <v>1.49887109619024</v>
      </c>
      <c r="AK28" s="38">
        <v>35.2298052125359</v>
      </c>
      <c r="AL28" s="38">
        <v>50.649948410729</v>
      </c>
      <c r="AM28" s="38">
        <v>63.6721910606658</v>
      </c>
      <c r="AN28" s="30">
        <v>52.6472224837844</v>
      </c>
      <c r="AO28" s="53">
        <v>0.566096911253295</v>
      </c>
      <c r="AQ28" s="54">
        <f t="shared" si="2"/>
        <v>70000</v>
      </c>
      <c r="AR28" s="55">
        <v>0.778072387122497</v>
      </c>
    </row>
    <row r="29" ht="18" spans="22:44">
      <c r="V29" s="14">
        <f t="shared" si="0"/>
        <v>23</v>
      </c>
      <c r="W29" s="15">
        <v>14.8910042412561</v>
      </c>
      <c r="X29" s="16">
        <v>5.67077943103589</v>
      </c>
      <c r="Y29" s="16">
        <v>5.31214761915998</v>
      </c>
      <c r="Z29" s="16">
        <v>4.02974218305002</v>
      </c>
      <c r="AA29" s="16">
        <v>4.60060622670832</v>
      </c>
      <c r="AB29" s="30">
        <v>3.52945858615701</v>
      </c>
      <c r="AC29" s="38">
        <v>1.64664097032361</v>
      </c>
      <c r="AD29" s="38">
        <v>1.81639189010795</v>
      </c>
      <c r="AE29" s="38">
        <v>2.57390661916166</v>
      </c>
      <c r="AF29" s="38">
        <v>3.51985671862594</v>
      </c>
      <c r="AG29" s="38">
        <v>6.89449982955221</v>
      </c>
      <c r="AH29" s="30">
        <v>14.1828562305241</v>
      </c>
      <c r="AI29" s="15">
        <v>0.765528494191309</v>
      </c>
      <c r="AJ29" s="38">
        <v>1.35628288793844</v>
      </c>
      <c r="AK29" s="38">
        <v>34.1040670580021</v>
      </c>
      <c r="AL29" s="38">
        <v>42.4343220909908</v>
      </c>
      <c r="AM29" s="38">
        <v>93.6478100463129</v>
      </c>
      <c r="AN29" s="30">
        <v>64.4757178965471</v>
      </c>
      <c r="AO29" s="53">
        <v>0.675536773917915</v>
      </c>
      <c r="AQ29" s="54">
        <f t="shared" si="2"/>
        <v>80000</v>
      </c>
      <c r="AR29" s="55">
        <v>0.764101895578765</v>
      </c>
    </row>
    <row r="30" ht="18" spans="22:44">
      <c r="V30" s="14">
        <f t="shared" si="0"/>
        <v>24</v>
      </c>
      <c r="W30" s="15">
        <v>11.0037077216909</v>
      </c>
      <c r="X30" s="16">
        <v>7.84087255393755</v>
      </c>
      <c r="Y30" s="16">
        <v>4.5711799523876</v>
      </c>
      <c r="Z30" s="16">
        <v>4.20112548682703</v>
      </c>
      <c r="AA30" s="16">
        <v>2.86632056354212</v>
      </c>
      <c r="AB30" s="30">
        <v>3.60041651571022</v>
      </c>
      <c r="AC30" s="38">
        <v>1.22974476712292</v>
      </c>
      <c r="AD30" s="38">
        <v>1.85908513327333</v>
      </c>
      <c r="AE30" s="38">
        <v>2.54047106206609</v>
      </c>
      <c r="AF30" s="38">
        <v>3.27725435512386</v>
      </c>
      <c r="AG30" s="38">
        <v>6.13801510145624</v>
      </c>
      <c r="AH30" s="30">
        <v>4.0242221610892</v>
      </c>
      <c r="AI30" s="15">
        <v>0.740860569437037</v>
      </c>
      <c r="AJ30" s="38">
        <v>1.58801695373052</v>
      </c>
      <c r="AK30" s="38">
        <v>34.7470566769171</v>
      </c>
      <c r="AL30" s="38">
        <v>28.9383567014366</v>
      </c>
      <c r="AM30" s="38">
        <v>67.0924042293186</v>
      </c>
      <c r="AN30" s="30">
        <v>62.131761986861</v>
      </c>
      <c r="AO30" s="53">
        <v>0.65539868456969</v>
      </c>
      <c r="AQ30" s="54">
        <f t="shared" si="2"/>
        <v>90000</v>
      </c>
      <c r="AR30" s="55">
        <v>0.747387955889417</v>
      </c>
    </row>
    <row r="31" ht="18.75" spans="22:44">
      <c r="V31" s="14">
        <f t="shared" si="0"/>
        <v>25</v>
      </c>
      <c r="W31" s="15">
        <v>14.643331821904</v>
      </c>
      <c r="X31" s="16">
        <v>7.4531637958759</v>
      </c>
      <c r="Y31" s="16">
        <v>5.50782024494456</v>
      </c>
      <c r="Z31" s="16">
        <v>4.22997152701813</v>
      </c>
      <c r="AA31" s="16">
        <v>3.6120336070359</v>
      </c>
      <c r="AB31" s="30">
        <v>3.12563099060372</v>
      </c>
      <c r="AC31" s="38">
        <v>1.66948259076596</v>
      </c>
      <c r="AD31" s="38">
        <v>1.71382340305532</v>
      </c>
      <c r="AE31" s="38">
        <v>2.44047506203816</v>
      </c>
      <c r="AF31" s="38">
        <v>3.43891744238243</v>
      </c>
      <c r="AG31" s="38">
        <v>5.78234785028763</v>
      </c>
      <c r="AH31" s="30">
        <v>10.5694110070516</v>
      </c>
      <c r="AI31" s="15">
        <v>0.693330292299272</v>
      </c>
      <c r="AJ31" s="38">
        <v>1.71370997463343</v>
      </c>
      <c r="AK31" s="38">
        <v>29.991656942994</v>
      </c>
      <c r="AL31" s="38">
        <v>56.231558942985</v>
      </c>
      <c r="AM31" s="38">
        <v>55.7659387269973</v>
      </c>
      <c r="AN31" s="30">
        <v>69.5733297152997</v>
      </c>
      <c r="AO31" s="53">
        <v>0.654237251393608</v>
      </c>
      <c r="AQ31" s="56">
        <f t="shared" si="2"/>
        <v>100000</v>
      </c>
      <c r="AR31" s="57">
        <v>0.743096936963935</v>
      </c>
    </row>
    <row r="32" ht="18" spans="22:41">
      <c r="V32" s="14">
        <f t="shared" si="0"/>
        <v>26</v>
      </c>
      <c r="W32" s="15">
        <v>12.7088613897489</v>
      </c>
      <c r="X32" s="16">
        <v>7.32702226894059</v>
      </c>
      <c r="Y32" s="16">
        <v>6.24486784345129</v>
      </c>
      <c r="Z32" s="16">
        <v>3.94893111332368</v>
      </c>
      <c r="AA32" s="16">
        <v>4.0262876920089</v>
      </c>
      <c r="AB32" s="30">
        <v>3.83790302036898</v>
      </c>
      <c r="AC32" s="38">
        <v>1.47660388714633</v>
      </c>
      <c r="AD32" s="38">
        <v>1.46731876890834</v>
      </c>
      <c r="AE32" s="38">
        <v>2.07996568387416</v>
      </c>
      <c r="AF32" s="38">
        <v>3.74702111536529</v>
      </c>
      <c r="AG32" s="38">
        <v>4.85675920893446</v>
      </c>
      <c r="AH32" s="30">
        <v>9.34441739734</v>
      </c>
      <c r="AI32" s="15">
        <v>0.735672976017645</v>
      </c>
      <c r="AJ32" s="38">
        <v>1.52207927360546</v>
      </c>
      <c r="AK32" s="38">
        <v>22.9721195648727</v>
      </c>
      <c r="AL32" s="38">
        <v>41.7294379368873</v>
      </c>
      <c r="AM32" s="38">
        <v>54.5122676909471</v>
      </c>
      <c r="AN32" s="30">
        <v>57.4462604750931</v>
      </c>
      <c r="AO32" s="53">
        <v>0.632091709073503</v>
      </c>
    </row>
    <row r="33" ht="18" spans="22:41">
      <c r="V33" s="14">
        <f t="shared" si="0"/>
        <v>27</v>
      </c>
      <c r="W33" s="15">
        <v>8.40400259012007</v>
      </c>
      <c r="X33" s="16">
        <v>7.34063428288946</v>
      </c>
      <c r="Y33" s="16">
        <v>4.87801976451025</v>
      </c>
      <c r="Z33" s="16">
        <v>2.91304629676763</v>
      </c>
      <c r="AA33" s="16">
        <v>2.83033138440157</v>
      </c>
      <c r="AB33" s="30">
        <v>3.87792216559802</v>
      </c>
      <c r="AC33" s="38">
        <v>1.47251838778459</v>
      </c>
      <c r="AD33" s="38">
        <v>1.91486877580833</v>
      </c>
      <c r="AE33" s="38">
        <v>2.6326098697241</v>
      </c>
      <c r="AF33" s="38">
        <v>4.31723334710244</v>
      </c>
      <c r="AG33" s="38">
        <v>5.36168713129591</v>
      </c>
      <c r="AH33" s="30">
        <v>9.40360788759724</v>
      </c>
      <c r="AI33" s="15">
        <v>0.766958739747078</v>
      </c>
      <c r="AJ33" s="38">
        <v>1.4758160870357</v>
      </c>
      <c r="AK33" s="38">
        <v>26.8701547560565</v>
      </c>
      <c r="AL33" s="38">
        <v>49.2450210099951</v>
      </c>
      <c r="AM33" s="38">
        <v>68.9263964589128</v>
      </c>
      <c r="AN33" s="30">
        <v>83.1937944362857</v>
      </c>
      <c r="AO33" s="53">
        <v>0.702475038295942</v>
      </c>
    </row>
    <row r="34" ht="18" spans="22:41">
      <c r="V34" s="14">
        <f t="shared" si="0"/>
        <v>28</v>
      </c>
      <c r="W34" s="15">
        <v>13.3090937090242</v>
      </c>
      <c r="X34" s="16">
        <v>6.20238082029074</v>
      </c>
      <c r="Y34" s="16">
        <v>4.42001833511786</v>
      </c>
      <c r="Z34" s="16">
        <v>3.7854932267248</v>
      </c>
      <c r="AA34" s="16">
        <v>3.47208384530165</v>
      </c>
      <c r="AB34" s="30">
        <v>5.05615145866202</v>
      </c>
      <c r="AC34" s="38">
        <v>1.53155844099435</v>
      </c>
      <c r="AD34" s="38">
        <v>1.81234667847994</v>
      </c>
      <c r="AE34" s="38">
        <v>2.06767521678331</v>
      </c>
      <c r="AF34" s="38">
        <v>3.34261955198232</v>
      </c>
      <c r="AG34" s="38">
        <v>5.48134751728696</v>
      </c>
      <c r="AH34" s="30">
        <v>9.13873928445921</v>
      </c>
      <c r="AI34" s="15">
        <v>0.696481508610877</v>
      </c>
      <c r="AJ34" s="38">
        <v>1.75660308681209</v>
      </c>
      <c r="AK34" s="38">
        <v>31.6360743126162</v>
      </c>
      <c r="AL34" s="38">
        <v>49.7733996394597</v>
      </c>
      <c r="AM34" s="38">
        <v>60.7302215835683</v>
      </c>
      <c r="AN34" s="30">
        <v>78.490692405448</v>
      </c>
      <c r="AO34" s="53">
        <v>0.715778119525377</v>
      </c>
    </row>
    <row r="35" ht="18" spans="22:41">
      <c r="V35" s="14">
        <f t="shared" si="0"/>
        <v>29</v>
      </c>
      <c r="W35" s="15">
        <v>10.9215984180187</v>
      </c>
      <c r="X35" s="16">
        <v>6.58904510476042</v>
      </c>
      <c r="Y35" s="16">
        <v>4.53540376580218</v>
      </c>
      <c r="Z35" s="16">
        <v>5.03557179122984</v>
      </c>
      <c r="AA35" s="16">
        <v>3.74555331247714</v>
      </c>
      <c r="AB35" s="30">
        <v>2.59589083771968</v>
      </c>
      <c r="AC35" s="38">
        <v>1.41876939870797</v>
      </c>
      <c r="AD35" s="38">
        <v>1.9485937497763</v>
      </c>
      <c r="AE35" s="38">
        <v>2.35791640659687</v>
      </c>
      <c r="AF35" s="38">
        <v>3.9691297301207</v>
      </c>
      <c r="AG35" s="38">
        <v>6.3969410985751</v>
      </c>
      <c r="AH35" s="30">
        <v>8.25891517776599</v>
      </c>
      <c r="AI35" s="15">
        <v>0.646326483448206</v>
      </c>
      <c r="AJ35" s="38">
        <v>1.77175089312148</v>
      </c>
      <c r="AK35" s="38">
        <v>23.5630740853474</v>
      </c>
      <c r="AL35" s="38">
        <v>48.9558934481394</v>
      </c>
      <c r="AM35" s="38">
        <v>48.7803100220115</v>
      </c>
      <c r="AN35" s="30">
        <v>59.9808767063994</v>
      </c>
      <c r="AO35" s="53">
        <v>0.847190573040713</v>
      </c>
    </row>
    <row r="36" ht="18" spans="22:41">
      <c r="V36" s="14">
        <f t="shared" si="0"/>
        <v>30</v>
      </c>
      <c r="W36" s="15">
        <v>9.54543015659109</v>
      </c>
      <c r="X36" s="16">
        <v>6.26323807868982</v>
      </c>
      <c r="Y36" s="16">
        <v>4.55688716469867</v>
      </c>
      <c r="Z36" s="16">
        <v>3.60660890272895</v>
      </c>
      <c r="AA36" s="16">
        <v>3.3734829186364</v>
      </c>
      <c r="AB36" s="30">
        <v>4.2641660126884</v>
      </c>
      <c r="AC36" s="38">
        <v>1.55527833495862</v>
      </c>
      <c r="AD36" s="38">
        <v>1.83778369708032</v>
      </c>
      <c r="AE36" s="38">
        <v>3.03938372963412</v>
      </c>
      <c r="AF36" s="38">
        <v>3.97724197213459</v>
      </c>
      <c r="AG36" s="38">
        <v>5.8259977044288</v>
      </c>
      <c r="AH36" s="30">
        <v>11.483385071377</v>
      </c>
      <c r="AI36" s="15">
        <v>0.852277626856297</v>
      </c>
      <c r="AJ36" s="38">
        <v>1.68099682559645</v>
      </c>
      <c r="AK36" s="38">
        <v>35.5848962209364</v>
      </c>
      <c r="AL36" s="38">
        <v>47.0175686774115</v>
      </c>
      <c r="AM36" s="38">
        <v>77.3866761443831</v>
      </c>
      <c r="AN36" s="30">
        <v>94.1865181018802</v>
      </c>
      <c r="AO36" s="53">
        <v>0.818535358441783</v>
      </c>
    </row>
    <row r="37" ht="18" spans="22:41">
      <c r="V37" s="14">
        <f t="shared" si="0"/>
        <v>31</v>
      </c>
      <c r="W37" s="15">
        <v>11.6333395816057</v>
      </c>
      <c r="X37" s="16">
        <v>5.27882846723782</v>
      </c>
      <c r="Y37" s="16">
        <v>3.93749312431353</v>
      </c>
      <c r="Z37" s="16">
        <v>3.48490692423655</v>
      </c>
      <c r="AA37" s="16">
        <v>3.57221935138243</v>
      </c>
      <c r="AB37" s="30">
        <v>3.3913433153336</v>
      </c>
      <c r="AC37" s="38">
        <v>1.76889081297497</v>
      </c>
      <c r="AD37" s="38">
        <v>2.14119999895079</v>
      </c>
      <c r="AE37" s="38">
        <v>2.32658865921351</v>
      </c>
      <c r="AF37" s="38">
        <v>3.0947532367252</v>
      </c>
      <c r="AG37" s="38">
        <v>7.12795824449106</v>
      </c>
      <c r="AH37" s="30">
        <v>11.436639470365</v>
      </c>
      <c r="AI37" s="15">
        <v>0.646541415534834</v>
      </c>
      <c r="AJ37" s="38">
        <v>1.34077313762051</v>
      </c>
      <c r="AK37" s="38">
        <v>36.1678444866053</v>
      </c>
      <c r="AL37" s="38">
        <v>51.6901343862271</v>
      </c>
      <c r="AM37" s="38">
        <v>63.1093610896433</v>
      </c>
      <c r="AN37" s="30">
        <v>78.8553678062785</v>
      </c>
      <c r="AO37" s="53">
        <v>0.746976612613808</v>
      </c>
    </row>
    <row r="38" ht="18" spans="22:41">
      <c r="V38" s="14">
        <f t="shared" si="0"/>
        <v>32</v>
      </c>
      <c r="W38" s="15">
        <v>10.1459537691041</v>
      </c>
      <c r="X38" s="16">
        <v>6.46451946560027</v>
      </c>
      <c r="Y38" s="16">
        <v>4.68881598681708</v>
      </c>
      <c r="Z38" s="16">
        <v>4.95860222239632</v>
      </c>
      <c r="AA38" s="16">
        <v>3.43598089407776</v>
      </c>
      <c r="AB38" s="30">
        <v>3.39184355283893</v>
      </c>
      <c r="AC38" s="38">
        <v>1.42251209107019</v>
      </c>
      <c r="AD38" s="38">
        <v>1.86531570656855</v>
      </c>
      <c r="AE38" s="38">
        <v>2.15358508143606</v>
      </c>
      <c r="AF38" s="38">
        <v>3.29924429176702</v>
      </c>
      <c r="AG38" s="38">
        <v>3.85949397429949</v>
      </c>
      <c r="AH38" s="30">
        <v>9.52813080720101</v>
      </c>
      <c r="AI38" s="15">
        <v>0.704580567334286</v>
      </c>
      <c r="AJ38" s="38">
        <v>1.56262899781815</v>
      </c>
      <c r="AK38" s="38">
        <v>23.4722326485897</v>
      </c>
      <c r="AL38" s="38">
        <v>49.7694357941303</v>
      </c>
      <c r="AM38" s="38">
        <v>51.801596062947</v>
      </c>
      <c r="AN38" s="30">
        <v>46.2770461991315</v>
      </c>
      <c r="AO38" s="53">
        <v>0.647769524193142</v>
      </c>
    </row>
    <row r="39" ht="18" spans="22:41">
      <c r="V39" s="14">
        <f t="shared" si="0"/>
        <v>33</v>
      </c>
      <c r="W39" s="15">
        <v>8.83291294922083</v>
      </c>
      <c r="X39" s="16">
        <v>5.08923099881669</v>
      </c>
      <c r="Y39" s="16">
        <v>4.47778186187764</v>
      </c>
      <c r="Z39" s="16">
        <v>3.85772077938639</v>
      </c>
      <c r="AA39" s="16">
        <v>4.49990654054629</v>
      </c>
      <c r="AB39" s="30">
        <v>2.53696973642319</v>
      </c>
      <c r="AC39" s="38">
        <v>1.56809522581918</v>
      </c>
      <c r="AD39" s="38">
        <v>1.71328324689274</v>
      </c>
      <c r="AE39" s="38">
        <v>2.22332294461549</v>
      </c>
      <c r="AF39" s="38">
        <v>3.57497099650969</v>
      </c>
      <c r="AG39" s="38">
        <v>5.5706637860332</v>
      </c>
      <c r="AH39" s="30">
        <v>12.8002408927815</v>
      </c>
      <c r="AI39" s="15">
        <v>0.820091946633096</v>
      </c>
      <c r="AJ39" s="38">
        <v>1.51534074595612</v>
      </c>
      <c r="AK39" s="38">
        <v>24.0161522169384</v>
      </c>
      <c r="AL39" s="38">
        <v>59.0103362647012</v>
      </c>
      <c r="AM39" s="38">
        <v>55.3131015131847</v>
      </c>
      <c r="AN39" s="30">
        <v>64.9805679160339</v>
      </c>
      <c r="AO39" s="53">
        <v>0.787338749758505</v>
      </c>
    </row>
    <row r="40" ht="18" spans="22:41">
      <c r="V40" s="14">
        <f t="shared" si="0"/>
        <v>34</v>
      </c>
      <c r="W40" s="15">
        <v>12.091852958743</v>
      </c>
      <c r="X40" s="16">
        <v>8.20718994207041</v>
      </c>
      <c r="Y40" s="16">
        <v>3.64400768112632</v>
      </c>
      <c r="Z40" s="16">
        <v>5.10502730162181</v>
      </c>
      <c r="AA40" s="16">
        <v>3.69663266101562</v>
      </c>
      <c r="AB40" s="30">
        <v>4.32137091752389</v>
      </c>
      <c r="AC40" s="38">
        <v>1.80191439868449</v>
      </c>
      <c r="AD40" s="38">
        <v>1.86052796030665</v>
      </c>
      <c r="AE40" s="38">
        <v>2.12950564215807</v>
      </c>
      <c r="AF40" s="38">
        <v>3.82730194610502</v>
      </c>
      <c r="AG40" s="38">
        <v>7.14546422562505</v>
      </c>
      <c r="AH40" s="30">
        <v>10.246171655761</v>
      </c>
      <c r="AI40" s="15">
        <v>0.739159482356958</v>
      </c>
      <c r="AJ40" s="38">
        <v>1.52271313903051</v>
      </c>
      <c r="AK40" s="38">
        <v>24.1612751983584</v>
      </c>
      <c r="AL40" s="38">
        <v>51.891472803344</v>
      </c>
      <c r="AM40" s="38">
        <v>80.6355927706828</v>
      </c>
      <c r="AN40" s="30">
        <v>89.3167066539576</v>
      </c>
      <c r="AO40" s="53">
        <v>0.834404409495924</v>
      </c>
    </row>
    <row r="41" ht="18" spans="22:41">
      <c r="V41" s="14">
        <f t="shared" si="0"/>
        <v>35</v>
      </c>
      <c r="W41" s="15">
        <v>10.6626034278238</v>
      </c>
      <c r="X41" s="16">
        <v>10.0042241574984</v>
      </c>
      <c r="Y41" s="16">
        <v>4.02904829771782</v>
      </c>
      <c r="Z41" s="16">
        <v>3.20207741849556</v>
      </c>
      <c r="AA41" s="16">
        <v>3.3444888072013</v>
      </c>
      <c r="AB41" s="30">
        <v>3.41918719480363</v>
      </c>
      <c r="AC41" s="38">
        <v>1.45958175351464</v>
      </c>
      <c r="AD41" s="38">
        <v>1.93546371826832</v>
      </c>
      <c r="AE41" s="38">
        <v>2.76662902437216</v>
      </c>
      <c r="AF41" s="38">
        <v>4.39061325552037</v>
      </c>
      <c r="AG41" s="38">
        <v>3.42216524392188</v>
      </c>
      <c r="AH41" s="30">
        <v>8.68672563777051</v>
      </c>
      <c r="AI41" s="15">
        <v>0.705292428998662</v>
      </c>
      <c r="AJ41" s="38">
        <v>1.9478527629882</v>
      </c>
      <c r="AK41" s="38">
        <v>35.6531219142181</v>
      </c>
      <c r="AL41" s="38">
        <v>29.216848482333</v>
      </c>
      <c r="AM41" s="38">
        <v>74.4620184473163</v>
      </c>
      <c r="AN41" s="30">
        <v>63.3906840060226</v>
      </c>
      <c r="AO41" s="53">
        <v>0.78977528454072</v>
      </c>
    </row>
    <row r="42" ht="18" spans="22:41">
      <c r="V42" s="14">
        <f t="shared" si="0"/>
        <v>36</v>
      </c>
      <c r="W42" s="15">
        <v>14.1840274006725</v>
      </c>
      <c r="X42" s="16">
        <v>7.08854014833932</v>
      </c>
      <c r="Y42" s="16">
        <v>5.50785832948739</v>
      </c>
      <c r="Z42" s="16">
        <v>3.03284400572235</v>
      </c>
      <c r="AA42" s="16">
        <v>3.93824320286673</v>
      </c>
      <c r="AB42" s="30">
        <v>3.12201386295942</v>
      </c>
      <c r="AC42" s="38">
        <v>1.8301146536668</v>
      </c>
      <c r="AD42" s="38">
        <v>1.53370421357381</v>
      </c>
      <c r="AE42" s="38">
        <v>2.23271046967904</v>
      </c>
      <c r="AF42" s="38">
        <v>4.39163250653357</v>
      </c>
      <c r="AG42" s="38">
        <v>6.60902571184205</v>
      </c>
      <c r="AH42" s="30">
        <v>10.8316431754398</v>
      </c>
      <c r="AI42" s="15">
        <v>0.662328926469159</v>
      </c>
      <c r="AJ42" s="38">
        <v>1.6650141378284</v>
      </c>
      <c r="AK42" s="38">
        <v>33.681575871186</v>
      </c>
      <c r="AL42" s="38">
        <v>40.7119170067614</v>
      </c>
      <c r="AM42" s="38">
        <v>78.5097816153917</v>
      </c>
      <c r="AN42" s="30">
        <v>47.9839426511655</v>
      </c>
      <c r="AO42" s="53">
        <v>0.693135316984079</v>
      </c>
    </row>
    <row r="43" ht="18" spans="22:41">
      <c r="V43" s="14">
        <f t="shared" si="0"/>
        <v>37</v>
      </c>
      <c r="W43" s="15">
        <v>13.8892940121488</v>
      </c>
      <c r="X43" s="16">
        <v>5.45111399223239</v>
      </c>
      <c r="Y43" s="16">
        <v>4.85117499779932</v>
      </c>
      <c r="Z43" s="16">
        <v>4.1563157146484</v>
      </c>
      <c r="AA43" s="16">
        <v>4.0557980325541</v>
      </c>
      <c r="AB43" s="30">
        <v>3.60857976989035</v>
      </c>
      <c r="AC43" s="38">
        <v>1.6033672339018</v>
      </c>
      <c r="AD43" s="38">
        <v>1.7729282292313</v>
      </c>
      <c r="AE43" s="38">
        <v>3.14222767290132</v>
      </c>
      <c r="AF43" s="38">
        <v>3.90106160439217</v>
      </c>
      <c r="AG43" s="38">
        <v>5.441223205936</v>
      </c>
      <c r="AH43" s="30">
        <v>9.88877656834536</v>
      </c>
      <c r="AI43" s="15">
        <v>0.760107416800248</v>
      </c>
      <c r="AJ43" s="38">
        <v>1.47084791269941</v>
      </c>
      <c r="AK43" s="38">
        <v>17.7307233496665</v>
      </c>
      <c r="AL43" s="38">
        <v>50.8334735850993</v>
      </c>
      <c r="AM43" s="38">
        <v>90.2340056960197</v>
      </c>
      <c r="AN43" s="30">
        <v>65.8509969504849</v>
      </c>
      <c r="AO43" s="53">
        <v>0.753663937525976</v>
      </c>
    </row>
    <row r="44" ht="18" spans="22:41">
      <c r="V44" s="14">
        <f t="shared" si="0"/>
        <v>38</v>
      </c>
      <c r="W44" s="15">
        <v>12.18304648124</v>
      </c>
      <c r="X44" s="16">
        <v>5.36174604236321</v>
      </c>
      <c r="Y44" s="16">
        <v>5.81089486292292</v>
      </c>
      <c r="Z44" s="16">
        <v>4.97926242754016</v>
      </c>
      <c r="AA44" s="16">
        <v>3.64170699188872</v>
      </c>
      <c r="AB44" s="30">
        <v>3.24031676568742</v>
      </c>
      <c r="AC44" s="38">
        <v>1.72635283045332</v>
      </c>
      <c r="AD44" s="38">
        <v>1.90315830704362</v>
      </c>
      <c r="AE44" s="38">
        <v>1.91848686065265</v>
      </c>
      <c r="AF44" s="38">
        <v>3.6935047329033</v>
      </c>
      <c r="AG44" s="38">
        <v>5.29931250375443</v>
      </c>
      <c r="AH44" s="30">
        <v>10.4341407187654</v>
      </c>
      <c r="AI44" s="15">
        <v>0.747239840396502</v>
      </c>
      <c r="AJ44" s="38">
        <v>1.39404478398107</v>
      </c>
      <c r="AK44" s="38">
        <v>30.3135184619327</v>
      </c>
      <c r="AL44" s="38">
        <v>52.4094503073043</v>
      </c>
      <c r="AM44" s="38">
        <v>77.5316739363035</v>
      </c>
      <c r="AN44" s="30">
        <v>78.5545488502601</v>
      </c>
      <c r="AO44" s="53">
        <v>0.942596194380846</v>
      </c>
    </row>
    <row r="45" ht="18" spans="22:41">
      <c r="V45" s="14">
        <f t="shared" si="0"/>
        <v>39</v>
      </c>
      <c r="W45" s="15">
        <v>13.2207347330996</v>
      </c>
      <c r="X45" s="16">
        <v>4.32548765987797</v>
      </c>
      <c r="Y45" s="16">
        <v>6.48898863043196</v>
      </c>
      <c r="Z45" s="16">
        <v>3.87500558664377</v>
      </c>
      <c r="AA45" s="16">
        <v>3.36721248673164</v>
      </c>
      <c r="AB45" s="30">
        <v>4.17351921116812</v>
      </c>
      <c r="AC45" s="38">
        <v>1.85886831251478</v>
      </c>
      <c r="AD45" s="38">
        <v>1.80829158692905</v>
      </c>
      <c r="AE45" s="38">
        <v>2.22815352264367</v>
      </c>
      <c r="AF45" s="38">
        <v>3.74842758063653</v>
      </c>
      <c r="AG45" s="38">
        <v>5.49363262726857</v>
      </c>
      <c r="AH45" s="30">
        <v>9.58224151783766</v>
      </c>
      <c r="AI45" s="15">
        <v>0.603296011656495</v>
      </c>
      <c r="AJ45" s="38">
        <v>1.60982491308564</v>
      </c>
      <c r="AK45" s="38">
        <v>28.6697090854345</v>
      </c>
      <c r="AL45" s="38">
        <v>46.2625147482103</v>
      </c>
      <c r="AM45" s="38">
        <v>67.2392930904988</v>
      </c>
      <c r="AN45" s="30">
        <v>71.5200199822935</v>
      </c>
      <c r="AO45" s="53">
        <v>0.795948937488592</v>
      </c>
    </row>
    <row r="46" ht="18" spans="22:41">
      <c r="V46" s="14">
        <f t="shared" si="0"/>
        <v>40</v>
      </c>
      <c r="W46" s="15">
        <v>13.94927252517</v>
      </c>
      <c r="X46" s="16">
        <v>7.40156326502918</v>
      </c>
      <c r="Y46" s="16">
        <v>3.59581199985587</v>
      </c>
      <c r="Z46" s="16">
        <v>4.0985272840895</v>
      </c>
      <c r="AA46" s="16">
        <v>4.22022196169076</v>
      </c>
      <c r="AB46" s="30">
        <v>3.75871302772522</v>
      </c>
      <c r="AC46" s="38">
        <v>1.8659509940782</v>
      </c>
      <c r="AD46" s="38">
        <v>1.72152521970954</v>
      </c>
      <c r="AE46" s="38">
        <v>2.35310515217059</v>
      </c>
      <c r="AF46" s="38">
        <v>3.10093523676221</v>
      </c>
      <c r="AG46" s="38">
        <v>5.58214865598302</v>
      </c>
      <c r="AH46" s="30">
        <v>8.87936957636731</v>
      </c>
      <c r="AI46" s="15">
        <v>0.769457283718494</v>
      </c>
      <c r="AJ46" s="38">
        <v>1.61911941457506</v>
      </c>
      <c r="AK46" s="38">
        <v>33.4988929956803</v>
      </c>
      <c r="AL46" s="38">
        <v>50.4700770983896</v>
      </c>
      <c r="AM46" s="38">
        <v>60.3578887878741</v>
      </c>
      <c r="AN46" s="30">
        <v>61.8023664467905</v>
      </c>
      <c r="AO46" s="53">
        <v>0.757187111699853</v>
      </c>
    </row>
    <row r="47" ht="18" spans="22:41">
      <c r="V47" s="14">
        <f t="shared" si="0"/>
        <v>41</v>
      </c>
      <c r="W47" s="15">
        <v>10.0833289784229</v>
      </c>
      <c r="X47" s="16">
        <v>7.16736912041164</v>
      </c>
      <c r="Y47" s="16">
        <v>5.37156171884512</v>
      </c>
      <c r="Z47" s="16">
        <v>4.22707299840707</v>
      </c>
      <c r="AA47" s="16">
        <v>3.0051878237603</v>
      </c>
      <c r="AB47" s="30">
        <v>2.82005675038059</v>
      </c>
      <c r="AC47" s="38">
        <v>1.69430858021693</v>
      </c>
      <c r="AD47" s="38">
        <v>1.79988603566032</v>
      </c>
      <c r="AE47" s="38">
        <v>2.09036806559059</v>
      </c>
      <c r="AF47" s="38">
        <v>3.03157258953599</v>
      </c>
      <c r="AG47" s="38">
        <v>8.5966354300444</v>
      </c>
      <c r="AH47" s="30">
        <v>8.00694981856485</v>
      </c>
      <c r="AI47" s="15">
        <v>0.797296064730897</v>
      </c>
      <c r="AJ47" s="38">
        <v>1.52137970327569</v>
      </c>
      <c r="AK47" s="38">
        <v>27.2386131791381</v>
      </c>
      <c r="AL47" s="38">
        <v>47.5508437501623</v>
      </c>
      <c r="AM47" s="38">
        <v>70.3156351262816</v>
      </c>
      <c r="AN47" s="30">
        <v>91.1731157812969</v>
      </c>
      <c r="AO47" s="53">
        <v>0.722815352971547</v>
      </c>
    </row>
    <row r="48" ht="18" spans="22:41">
      <c r="V48" s="14">
        <f t="shared" si="0"/>
        <v>42</v>
      </c>
      <c r="W48" s="15">
        <v>7.91212830056593</v>
      </c>
      <c r="X48" s="16">
        <v>4.72811451295872</v>
      </c>
      <c r="Y48" s="16">
        <v>6.91032186850031</v>
      </c>
      <c r="Z48" s="16">
        <v>2.94614723011579</v>
      </c>
      <c r="AA48" s="16">
        <v>2.92289293664367</v>
      </c>
      <c r="AB48" s="30">
        <v>2.4711879204915</v>
      </c>
      <c r="AC48" s="38">
        <v>1.51116955947575</v>
      </c>
      <c r="AD48" s="38">
        <v>2.04012547633263</v>
      </c>
      <c r="AE48" s="38">
        <v>3.06585987063073</v>
      </c>
      <c r="AF48" s="38">
        <v>5.25259036269572</v>
      </c>
      <c r="AG48" s="38">
        <v>7.30354777732107</v>
      </c>
      <c r="AH48" s="30">
        <v>8.45557826036742</v>
      </c>
      <c r="AI48" s="15">
        <v>0.602449311266445</v>
      </c>
      <c r="AJ48" s="38">
        <v>1.56948211405282</v>
      </c>
      <c r="AK48" s="38">
        <v>26.0563752411414</v>
      </c>
      <c r="AL48" s="38">
        <v>38.9692541119431</v>
      </c>
      <c r="AM48" s="38">
        <v>68.9272621667993</v>
      </c>
      <c r="AN48" s="30">
        <v>49.2526432981268</v>
      </c>
      <c r="AO48" s="53">
        <v>0.721399360755851</v>
      </c>
    </row>
    <row r="49" ht="18" spans="22:41">
      <c r="V49" s="14">
        <f t="shared" si="0"/>
        <v>43</v>
      </c>
      <c r="W49" s="15">
        <v>11.1969843347956</v>
      </c>
      <c r="X49" s="16">
        <v>7.32175536904231</v>
      </c>
      <c r="Y49" s="16">
        <v>4.69983544779822</v>
      </c>
      <c r="Z49" s="16">
        <v>4.39849651720805</v>
      </c>
      <c r="AA49" s="16">
        <v>2.87766888860882</v>
      </c>
      <c r="AB49" s="30">
        <v>4.56114533847577</v>
      </c>
      <c r="AC49" s="38">
        <v>1.76527894159142</v>
      </c>
      <c r="AD49" s="38">
        <v>1.46148472090973</v>
      </c>
      <c r="AE49" s="38">
        <v>2.51888106802626</v>
      </c>
      <c r="AF49" s="38">
        <v>4.77816013713963</v>
      </c>
      <c r="AG49" s="38">
        <v>7.32133910310204</v>
      </c>
      <c r="AH49" s="30">
        <v>7.55680490113867</v>
      </c>
      <c r="AI49" s="15">
        <v>0.805000383724967</v>
      </c>
      <c r="AJ49" s="38">
        <v>1.73347460494296</v>
      </c>
      <c r="AK49" s="38">
        <v>39.952631196518</v>
      </c>
      <c r="AL49" s="38">
        <v>43.4095080021245</v>
      </c>
      <c r="AM49" s="38">
        <v>70.3009162491291</v>
      </c>
      <c r="AN49" s="30">
        <v>61.744404059336</v>
      </c>
      <c r="AO49" s="53">
        <v>0.777552014764658</v>
      </c>
    </row>
    <row r="50" ht="18" spans="22:41">
      <c r="V50" s="14">
        <f t="shared" si="0"/>
        <v>44</v>
      </c>
      <c r="W50" s="15">
        <v>13.5920959783512</v>
      </c>
      <c r="X50" s="16">
        <v>7.37074413186525</v>
      </c>
      <c r="Y50" s="16">
        <v>5.3306288998258</v>
      </c>
      <c r="Z50" s="16">
        <v>4.46169550466035</v>
      </c>
      <c r="AA50" s="16">
        <v>2.80290082921706</v>
      </c>
      <c r="AB50" s="30">
        <v>4.3558912151247</v>
      </c>
      <c r="AC50" s="38">
        <v>1.66722252779299</v>
      </c>
      <c r="AD50" s="38">
        <v>1.75210498555154</v>
      </c>
      <c r="AE50" s="38">
        <v>2.60985207734348</v>
      </c>
      <c r="AF50" s="38">
        <v>4.9359608049074</v>
      </c>
      <c r="AG50" s="38">
        <v>5.50124830586947</v>
      </c>
      <c r="AH50" s="30">
        <v>8.4397369398644</v>
      </c>
      <c r="AI50" s="15">
        <v>0.856368637803024</v>
      </c>
      <c r="AJ50" s="38">
        <v>1.57872019376527</v>
      </c>
      <c r="AK50" s="38">
        <v>19.7012759236169</v>
      </c>
      <c r="AL50" s="38">
        <v>52.792477709662</v>
      </c>
      <c r="AM50" s="38">
        <v>50.5497332570939</v>
      </c>
      <c r="AN50" s="30">
        <v>89.5442987862247</v>
      </c>
      <c r="AO50" s="53">
        <v>0.751709335036008</v>
      </c>
    </row>
    <row r="51" ht="18" spans="22:41">
      <c r="V51" s="14">
        <f t="shared" si="0"/>
        <v>45</v>
      </c>
      <c r="W51" s="15">
        <v>10.672426920398</v>
      </c>
      <c r="X51" s="16">
        <v>6.48207788249852</v>
      </c>
      <c r="Y51" s="16">
        <v>3.49241935312676</v>
      </c>
      <c r="Z51" s="16">
        <v>5.00458246962947</v>
      </c>
      <c r="AA51" s="16">
        <v>2.76987505262097</v>
      </c>
      <c r="AB51" s="30">
        <v>3.76210917391584</v>
      </c>
      <c r="AC51" s="38">
        <v>1.57976169330354</v>
      </c>
      <c r="AD51" s="38">
        <v>1.41301904810659</v>
      </c>
      <c r="AE51" s="38">
        <v>2.03425173371148</v>
      </c>
      <c r="AF51" s="38">
        <v>3.31490944881091</v>
      </c>
      <c r="AG51" s="38">
        <v>5.76474795788007</v>
      </c>
      <c r="AH51" s="30">
        <v>7.02729511501599</v>
      </c>
      <c r="AI51" s="15">
        <v>0.787948239770154</v>
      </c>
      <c r="AJ51" s="38">
        <v>1.53512438615995</v>
      </c>
      <c r="AK51" s="38">
        <v>27.1073952292756</v>
      </c>
      <c r="AL51" s="38">
        <v>48.8397147078737</v>
      </c>
      <c r="AM51" s="38">
        <v>81.2192586521629</v>
      </c>
      <c r="AN51" s="30">
        <v>59.6997219814849</v>
      </c>
      <c r="AO51" s="53">
        <v>0.667614902535675</v>
      </c>
    </row>
    <row r="52" ht="18" spans="22:41">
      <c r="V52" s="14">
        <f t="shared" si="0"/>
        <v>46</v>
      </c>
      <c r="W52" s="15">
        <v>8.26129789609063</v>
      </c>
      <c r="X52" s="16">
        <v>5.50134167801979</v>
      </c>
      <c r="Y52" s="16">
        <v>6.05568250261055</v>
      </c>
      <c r="Z52" s="16">
        <v>3.81782930796042</v>
      </c>
      <c r="AA52" s="16">
        <v>4.47898019700314</v>
      </c>
      <c r="AB52" s="30">
        <v>3.58907287228578</v>
      </c>
      <c r="AC52" s="38">
        <v>1.44775697321819</v>
      </c>
      <c r="AD52" s="38">
        <v>1.74839751525659</v>
      </c>
      <c r="AE52" s="38">
        <v>2.18856096533674</v>
      </c>
      <c r="AF52" s="38">
        <v>4.34765725052239</v>
      </c>
      <c r="AG52" s="38">
        <v>4.24851009948366</v>
      </c>
      <c r="AH52" s="30">
        <v>9.17384543058361</v>
      </c>
      <c r="AI52" s="15">
        <v>0.762994147745209</v>
      </c>
      <c r="AJ52" s="38">
        <v>1.55732987312288</v>
      </c>
      <c r="AK52" s="38">
        <v>27.0202440579325</v>
      </c>
      <c r="AL52" s="38">
        <v>45.8229689102268</v>
      </c>
      <c r="AM52" s="38">
        <v>73.8016723332098</v>
      </c>
      <c r="AN52" s="30">
        <v>78.8766954424272</v>
      </c>
      <c r="AO52" s="53">
        <v>0.804930970007945</v>
      </c>
    </row>
    <row r="53" ht="18" spans="22:41">
      <c r="V53" s="14">
        <f t="shared" si="0"/>
        <v>47</v>
      </c>
      <c r="W53" s="15">
        <v>12.8836989984527</v>
      </c>
      <c r="X53" s="16">
        <v>5.67473650333167</v>
      </c>
      <c r="Y53" s="16">
        <v>4.47348727136125</v>
      </c>
      <c r="Z53" s="16">
        <v>4.35306612195907</v>
      </c>
      <c r="AA53" s="16">
        <v>4.26512058736997</v>
      </c>
      <c r="AB53" s="30">
        <v>3.51149152601011</v>
      </c>
      <c r="AC53" s="38">
        <v>1.45251183682939</v>
      </c>
      <c r="AD53" s="38">
        <v>2.01462007277041</v>
      </c>
      <c r="AE53" s="38">
        <v>2.49758486894292</v>
      </c>
      <c r="AF53" s="38">
        <v>2.67546035289387</v>
      </c>
      <c r="AG53" s="38">
        <v>5.7600212054758</v>
      </c>
      <c r="AH53" s="30">
        <v>11.8840826745995</v>
      </c>
      <c r="AI53" s="15">
        <v>0.871641511499698</v>
      </c>
      <c r="AJ53" s="38">
        <v>1.64309944468819</v>
      </c>
      <c r="AK53" s="38">
        <v>25.0403440840489</v>
      </c>
      <c r="AL53" s="38">
        <v>20.5407674494138</v>
      </c>
      <c r="AM53" s="38">
        <v>80.3428020066142</v>
      </c>
      <c r="AN53" s="30">
        <v>95.5563545804279</v>
      </c>
      <c r="AO53" s="53">
        <v>0.773022905946757</v>
      </c>
    </row>
    <row r="54" ht="18" spans="22:41">
      <c r="V54" s="14">
        <f t="shared" si="0"/>
        <v>48</v>
      </c>
      <c r="W54" s="15">
        <v>16.1256106963362</v>
      </c>
      <c r="X54" s="16">
        <v>6.82840722437152</v>
      </c>
      <c r="Y54" s="16">
        <v>5.81400293502489</v>
      </c>
      <c r="Z54" s="16">
        <v>3.92100239988186</v>
      </c>
      <c r="AA54" s="16">
        <v>2.52154386119284</v>
      </c>
      <c r="AB54" s="30">
        <v>2.74317396411681</v>
      </c>
      <c r="AC54" s="38">
        <v>1.49557271379496</v>
      </c>
      <c r="AD54" s="38">
        <v>2.07031468371911</v>
      </c>
      <c r="AE54" s="38">
        <v>2.28364171461442</v>
      </c>
      <c r="AF54" s="38">
        <v>4.04752205875896</v>
      </c>
      <c r="AG54" s="38">
        <v>5.66164709710301</v>
      </c>
      <c r="AH54" s="30">
        <v>10.8843864667974</v>
      </c>
      <c r="AI54" s="15">
        <v>0.892334316705418</v>
      </c>
      <c r="AJ54" s="38">
        <v>1.3541414181916</v>
      </c>
      <c r="AK54" s="38">
        <v>22.5961896949482</v>
      </c>
      <c r="AL54" s="38">
        <v>48.744867000933</v>
      </c>
      <c r="AM54" s="38">
        <v>73.3739582021686</v>
      </c>
      <c r="AN54" s="30">
        <v>81.2027329138736</v>
      </c>
      <c r="AO54" s="53">
        <v>0.892952061355069</v>
      </c>
    </row>
    <row r="55" ht="18" spans="22:41">
      <c r="V55" s="14">
        <f t="shared" si="0"/>
        <v>49</v>
      </c>
      <c r="W55" s="15">
        <v>10.4844864882258</v>
      </c>
      <c r="X55" s="16">
        <v>6.70394301225945</v>
      </c>
      <c r="Y55" s="16">
        <v>4.48655418160848</v>
      </c>
      <c r="Z55" s="16">
        <v>4.08878071639625</v>
      </c>
      <c r="AA55" s="16">
        <v>4.13041065187002</v>
      </c>
      <c r="AB55" s="30">
        <v>4.75831495223867</v>
      </c>
      <c r="AC55" s="38">
        <v>1.86157850377112</v>
      </c>
      <c r="AD55" s="38">
        <v>1.49159789390666</v>
      </c>
      <c r="AE55" s="38">
        <v>2.79008338651659</v>
      </c>
      <c r="AF55" s="38">
        <v>3.44290995388209</v>
      </c>
      <c r="AG55" s="38">
        <v>6.04384133522943</v>
      </c>
      <c r="AH55" s="30">
        <v>7.36599846988626</v>
      </c>
      <c r="AI55" s="15">
        <v>0.771043086378568</v>
      </c>
      <c r="AJ55" s="38">
        <v>1.18076825331068</v>
      </c>
      <c r="AK55" s="38">
        <v>22.2206246489603</v>
      </c>
      <c r="AL55" s="38">
        <v>42.9802416243677</v>
      </c>
      <c r="AM55" s="38">
        <v>68.3916911817687</v>
      </c>
      <c r="AN55" s="30">
        <v>74.0795323715894</v>
      </c>
      <c r="AO55" s="53">
        <v>0.642167700718245</v>
      </c>
    </row>
    <row r="56" ht="18.75" spans="22:41">
      <c r="V56" s="14">
        <f t="shared" si="0"/>
        <v>50</v>
      </c>
      <c r="W56" s="17">
        <v>13.6262598935467</v>
      </c>
      <c r="X56" s="18">
        <v>6.23129371658628</v>
      </c>
      <c r="Y56" s="18">
        <v>5.9041484011658</v>
      </c>
      <c r="Z56" s="18">
        <v>3.7641886004926</v>
      </c>
      <c r="AA56" s="18">
        <v>4.01603746738088</v>
      </c>
      <c r="AB56" s="31">
        <v>4.32969007082389</v>
      </c>
      <c r="AC56" s="18">
        <v>1.47660404597227</v>
      </c>
      <c r="AD56" s="18">
        <v>1.37614098307451</v>
      </c>
      <c r="AE56" s="18">
        <v>2.24548107165837</v>
      </c>
      <c r="AF56" s="18">
        <v>4.32619061953206</v>
      </c>
      <c r="AG56" s="18">
        <v>3.99533007184095</v>
      </c>
      <c r="AH56" s="31">
        <v>7.53433903706027</v>
      </c>
      <c r="AI56" s="17">
        <v>0.732514546424597</v>
      </c>
      <c r="AJ56" s="18">
        <v>1.76280675996744</v>
      </c>
      <c r="AK56" s="18">
        <v>35.5367913096386</v>
      </c>
      <c r="AL56" s="18">
        <v>39.0896928059875</v>
      </c>
      <c r="AM56" s="18">
        <v>52.9148443058522</v>
      </c>
      <c r="AN56" s="31">
        <v>85.0569315203254</v>
      </c>
      <c r="AO56" s="58">
        <v>0.648486639347858</v>
      </c>
    </row>
    <row r="57" ht="18" spans="22:41">
      <c r="V57" s="14" t="s">
        <v>9</v>
      </c>
      <c r="W57" s="19">
        <f t="shared" ref="W57:AO57" si="3">AVERAGE(W7:W56)</f>
        <v>11.8179263453101</v>
      </c>
      <c r="X57" s="19">
        <f t="shared" si="3"/>
        <v>6.84380146617304</v>
      </c>
      <c r="Y57" s="19">
        <f t="shared" si="3"/>
        <v>4.91488946204771</v>
      </c>
      <c r="Z57" s="19">
        <f t="shared" si="3"/>
        <v>4.00888988778348</v>
      </c>
      <c r="AA57" s="32">
        <f t="shared" si="3"/>
        <v>3.54038381652246</v>
      </c>
      <c r="AB57" s="19">
        <f t="shared" si="3"/>
        <v>3.59212028146308</v>
      </c>
      <c r="AC57" s="32">
        <f t="shared" si="3"/>
        <v>1.59622674399063</v>
      </c>
      <c r="AD57" s="19">
        <f t="shared" si="3"/>
        <v>1.78731302858225</v>
      </c>
      <c r="AE57" s="19">
        <f t="shared" si="3"/>
        <v>2.48737552416258</v>
      </c>
      <c r="AF57" s="19">
        <f t="shared" si="3"/>
        <v>3.79085674760272</v>
      </c>
      <c r="AG57" s="19">
        <f t="shared" si="3"/>
        <v>5.69615830571196</v>
      </c>
      <c r="AH57" s="19">
        <f t="shared" si="3"/>
        <v>9.59638846351782</v>
      </c>
      <c r="AI57" s="32">
        <f t="shared" si="3"/>
        <v>0.740595157489052</v>
      </c>
      <c r="AJ57" s="19">
        <f t="shared" si="3"/>
        <v>1.5905204354661</v>
      </c>
      <c r="AK57" s="19">
        <f t="shared" si="3"/>
        <v>29.1264661774046</v>
      </c>
      <c r="AL57" s="19">
        <f t="shared" si="3"/>
        <v>48.5955421903361</v>
      </c>
      <c r="AM57" s="19">
        <f t="shared" si="3"/>
        <v>67.0435116537246</v>
      </c>
      <c r="AN57" s="40">
        <f t="shared" si="3"/>
        <v>69.5672321523222</v>
      </c>
      <c r="AO57" s="59">
        <f t="shared" si="3"/>
        <v>0.743096936963935</v>
      </c>
    </row>
    <row r="58" ht="18.75" spans="22:41">
      <c r="V58" s="20" t="s">
        <v>10</v>
      </c>
      <c r="W58" s="21">
        <f>STDEV(W7:W56)</f>
        <v>2.13641063648968</v>
      </c>
      <c r="X58" s="21">
        <f t="shared" ref="X58:AO58" si="4">STDEV(X7:X56)</f>
        <v>1.40339673681914</v>
      </c>
      <c r="Y58" s="21">
        <f t="shared" si="4"/>
        <v>0.797992801326256</v>
      </c>
      <c r="Z58" s="21">
        <f t="shared" si="4"/>
        <v>0.644327801948476</v>
      </c>
      <c r="AA58" s="21">
        <f t="shared" si="4"/>
        <v>0.52454013720022</v>
      </c>
      <c r="AB58" s="21">
        <f t="shared" si="4"/>
        <v>0.648850089810452</v>
      </c>
      <c r="AC58" s="21">
        <f t="shared" si="4"/>
        <v>0.151469479453306</v>
      </c>
      <c r="AD58" s="21">
        <f t="shared" si="4"/>
        <v>0.19971502013527</v>
      </c>
      <c r="AE58" s="21">
        <f t="shared" si="4"/>
        <v>0.398501047472015</v>
      </c>
      <c r="AF58" s="21">
        <f t="shared" si="4"/>
        <v>0.587677004991064</v>
      </c>
      <c r="AG58" s="21">
        <f t="shared" si="4"/>
        <v>1.17038983453437</v>
      </c>
      <c r="AH58" s="21">
        <f t="shared" si="4"/>
        <v>1.93177443395132</v>
      </c>
      <c r="AI58" s="21">
        <f t="shared" si="4"/>
        <v>0.0788469004271846</v>
      </c>
      <c r="AJ58" s="21">
        <f t="shared" si="4"/>
        <v>0.158702565878424</v>
      </c>
      <c r="AK58" s="21">
        <f t="shared" si="4"/>
        <v>5.83019739795242</v>
      </c>
      <c r="AL58" s="21">
        <f t="shared" si="4"/>
        <v>8.98408883112743</v>
      </c>
      <c r="AM58" s="21">
        <f t="shared" si="4"/>
        <v>12.3895123330399</v>
      </c>
      <c r="AN58" s="21">
        <f t="shared" si="4"/>
        <v>13.62047731367</v>
      </c>
      <c r="AO58" s="60">
        <f t="shared" si="4"/>
        <v>0.0904736875115674</v>
      </c>
    </row>
    <row r="59" spans="23:41">
      <c r="W59" s="22" t="s">
        <v>11</v>
      </c>
      <c r="X59" s="23"/>
      <c r="Y59" s="23"/>
      <c r="Z59" s="23"/>
      <c r="AA59" s="23"/>
      <c r="AB59" s="33"/>
      <c r="AC59" s="22" t="s">
        <v>12</v>
      </c>
      <c r="AD59" s="23"/>
      <c r="AE59" s="23"/>
      <c r="AF59" s="23"/>
      <c r="AG59" s="23"/>
      <c r="AH59" s="33"/>
      <c r="AI59" s="22" t="s">
        <v>13</v>
      </c>
      <c r="AJ59" s="23"/>
      <c r="AK59" s="23"/>
      <c r="AL59" s="23"/>
      <c r="AM59" s="23"/>
      <c r="AN59" s="33"/>
      <c r="AO59" s="61" t="s">
        <v>14</v>
      </c>
    </row>
    <row r="60" spans="23:41">
      <c r="W60" s="24"/>
      <c r="X60" s="25"/>
      <c r="Y60" s="25"/>
      <c r="Z60" s="25"/>
      <c r="AA60" s="25"/>
      <c r="AB60" s="34"/>
      <c r="AC60" s="24"/>
      <c r="AD60" s="25"/>
      <c r="AE60" s="25"/>
      <c r="AF60" s="25"/>
      <c r="AG60" s="25"/>
      <c r="AH60" s="34"/>
      <c r="AI60" s="24"/>
      <c r="AJ60" s="25"/>
      <c r="AK60" s="25"/>
      <c r="AL60" s="25"/>
      <c r="AM60" s="25"/>
      <c r="AN60" s="34"/>
      <c r="AO60" s="62"/>
    </row>
    <row r="61" spans="27:29">
      <c r="AA61" s="35"/>
      <c r="AB61" s="35"/>
      <c r="AC61" s="35"/>
    </row>
    <row r="62" spans="27:29">
      <c r="AA62" s="35"/>
      <c r="AC62" s="35"/>
    </row>
    <row r="63" spans="27:29">
      <c r="AA63" s="35"/>
      <c r="AC63" s="35"/>
    </row>
    <row r="64" spans="27:29">
      <c r="AA64" s="35"/>
      <c r="AC64" s="35"/>
    </row>
    <row r="65" spans="27:27">
      <c r="AA65" s="35"/>
    </row>
    <row r="66" spans="27:27">
      <c r="AA66" s="35"/>
    </row>
    <row r="67" spans="27:27">
      <c r="AA67" s="35"/>
    </row>
    <row r="68" spans="27:27">
      <c r="AA68" s="35"/>
    </row>
    <row r="69" spans="27:27">
      <c r="AA69" s="35"/>
    </row>
    <row r="70" spans="27:27">
      <c r="AA70" s="35"/>
    </row>
    <row r="71" spans="27:27">
      <c r="AA71" s="35"/>
    </row>
    <row r="72" spans="27:27">
      <c r="AA72" s="35"/>
    </row>
    <row r="73" spans="27:45">
      <c r="AA73" s="35"/>
      <c r="AS73" s="63"/>
    </row>
    <row r="74" spans="27:45">
      <c r="AA74" s="35"/>
      <c r="AS74" s="63"/>
    </row>
    <row r="75" spans="27:45">
      <c r="AA75" s="35"/>
      <c r="AS75" s="63"/>
    </row>
    <row r="76" spans="27:45">
      <c r="AA76" s="35"/>
      <c r="AS76" s="63"/>
    </row>
    <row r="77" spans="27:45">
      <c r="AA77" s="35"/>
      <c r="AS77" s="63"/>
    </row>
    <row r="78" spans="27:45">
      <c r="AA78" s="35"/>
      <c r="AS78" s="63"/>
    </row>
    <row r="79" spans="27:45">
      <c r="AA79" s="35"/>
      <c r="AS79" s="63"/>
    </row>
    <row r="80" spans="27:27">
      <c r="AA80" s="35"/>
    </row>
  </sheetData>
  <mergeCells count="13">
    <mergeCell ref="W4:AB4"/>
    <mergeCell ref="AC4:AH4"/>
    <mergeCell ref="AI4:AN4"/>
    <mergeCell ref="W6:AB6"/>
    <mergeCell ref="AC6:AH6"/>
    <mergeCell ref="AI6:AN6"/>
    <mergeCell ref="V4:V6"/>
    <mergeCell ref="AO4:AO6"/>
    <mergeCell ref="AO59:AO60"/>
    <mergeCell ref="AQ4:AR5"/>
    <mergeCell ref="W59:AB60"/>
    <mergeCell ref="AC59:AH60"/>
    <mergeCell ref="AI59:AN60"/>
  </mergeCells>
  <pageMargins left="0.511806" right="0.511806" top="0.7875" bottom="0.7875" header="0.315278" footer="0.315278"/>
  <pageSetup paperSize="1" fitToWidth="0" pageOrder="overThenDown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Sousa</dc:creator>
  <cp:lastModifiedBy>bull</cp:lastModifiedBy>
  <cp:revision>0</cp:revision>
  <dcterms:created xsi:type="dcterms:W3CDTF">2017-06-22T13:37:00Z</dcterms:created>
  <dcterms:modified xsi:type="dcterms:W3CDTF">2020-11-14T19:51:05Z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