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leobe\Downloads\SGA_OtimizacaoEvolutiva\"/>
    </mc:Choice>
  </mc:AlternateContent>
  <xr:revisionPtr revIDLastSave="0" documentId="13_ncr:1_{13772E7C-00C5-4190-9EA3-8900545D59C4}" xr6:coauthVersionLast="45" xr6:coauthVersionMax="45" xr10:uidLastSave="{00000000-0000-0000-0000-000000000000}"/>
  <bookViews>
    <workbookView xWindow="-120" yWindow="-120" windowWidth="20730" windowHeight="11310" tabRatio="50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58" i="1" l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AQ26" i="1"/>
  <c r="AQ27" i="1" s="1"/>
  <c r="AQ28" i="1" s="1"/>
  <c r="AQ29" i="1" s="1"/>
  <c r="AQ30" i="1" s="1"/>
  <c r="AQ31" i="1" s="1"/>
  <c r="AQ25" i="1"/>
  <c r="AQ23" i="1"/>
  <c r="AQ13" i="1"/>
  <c r="AQ14" i="1" s="1"/>
  <c r="AQ15" i="1" s="1"/>
  <c r="AQ16" i="1" s="1"/>
  <c r="AQ17" i="1" s="1"/>
  <c r="AQ18" i="1" s="1"/>
  <c r="AQ19" i="1" s="1"/>
  <c r="AQ20" i="1" s="1"/>
  <c r="V9" i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8" i="1"/>
</calcChain>
</file>

<file path=xl/sharedStrings.xml><?xml version="1.0" encoding="utf-8"?>
<sst xmlns="http://schemas.openxmlformats.org/spreadsheetml/2006/main" count="17" uniqueCount="15">
  <si>
    <t>Execução</t>
  </si>
  <si>
    <t xml:space="preserve">N variando ; Pc = 0,6 ; Pm = 0,01 </t>
  </si>
  <si>
    <t>Pc variando ; Nmelhor ; Pm = 0,01</t>
  </si>
  <si>
    <t>Pm variando ; Melhor N ; Melhor Pc</t>
  </si>
  <si>
    <t>Melhor N ; Melhor Pc ; Melhor Pm</t>
  </si>
  <si>
    <t>Com Melhor N ; Melhor Pc ; Melhor Pm</t>
  </si>
  <si>
    <r>
      <rPr>
        <sz val="14"/>
        <color rgb="FF000000"/>
        <rFont val="Calibri"/>
        <charset val="134"/>
      </rPr>
      <t>f(</t>
    </r>
    <r>
      <rPr>
        <b/>
        <sz val="14"/>
        <rFont val="Calibri"/>
      </rPr>
      <t>x</t>
    </r>
    <r>
      <rPr>
        <sz val="14"/>
        <rFont val="Calibri"/>
      </rPr>
      <t>)</t>
    </r>
    <r>
      <rPr>
        <vertAlign val="subscript"/>
        <sz val="14"/>
        <rFont val="Calibri"/>
      </rPr>
      <t>melhor</t>
    </r>
  </si>
  <si>
    <t>NFOB</t>
  </si>
  <si>
    <t>f(x)melhor_médio</t>
  </si>
  <si>
    <t>Média</t>
  </si>
  <si>
    <t>Desv.Padr</t>
  </si>
  <si>
    <t>TESTE 1</t>
  </si>
  <si>
    <t>TESTE 2</t>
  </si>
  <si>
    <t>TESTE 3</t>
  </si>
  <si>
    <t>TESTE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</si>
</sst>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000_);[Red]\(#,000\)"/>
    <numFmt numFmtId="165" formatCode="0.0000000_ "/>
  </numFmts>
  <fonts count="8">
    <font>
      <sz val="11"/>
      <color rgb="FF000000"/>
      <name val="Calibri"/>
      <charset val="134"/>
    </font>
    <font>
      <sz val="14"/>
      <color rgb="FF000000"/>
      <name val="Calibri"/>
      <charset val="134"/>
    </font>
    <font>
      <sz val="14"/>
      <color rgb="FF000000"/>
      <name val="Symbol"/>
      <charset val="134"/>
    </font>
    <font>
      <b/>
      <sz val="16"/>
      <color theme="0"/>
      <name val="Calibri"/>
      <charset val="134"/>
    </font>
    <font>
      <sz val="11"/>
      <name val="Calibri"/>
      <charset val="134"/>
    </font>
    <font>
      <b/>
      <sz val="14"/>
      <name val="Calibri"/>
    </font>
    <font>
      <sz val="14"/>
      <name val="Calibri"/>
    </font>
    <font>
      <vertAlign val="subscript"/>
      <sz val="14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0" fillId="0" borderId="11" xfId="0" applyNumberFormat="1" applyBorder="1"/>
    <xf numFmtId="165" fontId="0" fillId="0" borderId="12" xfId="0" applyNumberFormat="1" applyBorder="1"/>
    <xf numFmtId="0" fontId="1" fillId="0" borderId="4" xfId="0" applyFont="1" applyBorder="1" applyAlignment="1">
      <alignment horizontal="center"/>
    </xf>
    <xf numFmtId="165" fontId="0" fillId="0" borderId="13" xfId="0" applyNumberFormat="1" applyBorder="1"/>
    <xf numFmtId="165" fontId="0" fillId="0" borderId="0" xfId="0" applyNumberFormat="1"/>
    <xf numFmtId="165" fontId="0" fillId="0" borderId="14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0" fontId="2" fillId="0" borderId="7" xfId="0" applyFont="1" applyBorder="1" applyAlignment="1">
      <alignment horizontal="center" vertical="center"/>
    </xf>
    <xf numFmtId="165" fontId="0" fillId="0" borderId="8" xfId="0" applyNumberFormat="1" applyBorder="1"/>
    <xf numFmtId="0" fontId="0" fillId="0" borderId="22" xfId="0" applyBorder="1" applyAlignment="1">
      <alignment horizontal="center"/>
    </xf>
    <xf numFmtId="165" fontId="0" fillId="0" borderId="24" xfId="0" applyNumberFormat="1" applyBorder="1"/>
    <xf numFmtId="165" fontId="0" fillId="0" borderId="25" xfId="0" applyNumberFormat="1" applyBorder="1"/>
    <xf numFmtId="165" fontId="0" fillId="0" borderId="26" xfId="0" applyNumberFormat="1" applyBorder="1"/>
    <xf numFmtId="3" fontId="0" fillId="0" borderId="0" xfId="0" applyNumberFormat="1"/>
    <xf numFmtId="165" fontId="0" fillId="0" borderId="0" xfId="0" applyNumberFormat="1" applyBorder="1"/>
    <xf numFmtId="165" fontId="0" fillId="0" borderId="10" xfId="0" applyNumberFormat="1" applyBorder="1"/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5" fontId="1" fillId="0" borderId="40" xfId="0" applyNumberFormat="1" applyFont="1" applyBorder="1" applyAlignment="1">
      <alignment horizontal="center"/>
    </xf>
    <xf numFmtId="165" fontId="0" fillId="0" borderId="41" xfId="0" applyNumberForma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5" fontId="1" fillId="0" borderId="22" xfId="0" applyNumberFormat="1" applyFont="1" applyBorder="1" applyAlignment="1">
      <alignment horizontal="center"/>
    </xf>
    <xf numFmtId="164" fontId="1" fillId="0" borderId="37" xfId="0" applyNumberFormat="1" applyFont="1" applyBorder="1" applyAlignment="1">
      <alignment horizontal="center" vertical="center"/>
    </xf>
    <xf numFmtId="165" fontId="1" fillId="0" borderId="38" xfId="0" applyNumberFormat="1" applyFont="1" applyBorder="1" applyAlignment="1">
      <alignment horizontal="center"/>
    </xf>
    <xf numFmtId="165" fontId="0" fillId="0" borderId="31" xfId="0" applyNumberFormat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49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165" fontId="4" fillId="3" borderId="16" xfId="0" applyNumberFormat="1" applyFont="1" applyFill="1" applyBorder="1"/>
    <xf numFmtId="165" fontId="0" fillId="3" borderId="8" xfId="0" applyNumberFormat="1" applyFill="1" applyBorder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f(x)melhor_médio em função do número de avaliações da função objetivo (NFOB)</a:t>
            </a:r>
          </a:p>
          <a:p>
            <a:pPr defTabSz="914400">
              <a:defRPr/>
            </a:pPr>
            <a:r>
              <a:rPr lang="pt-BR" sz="1400"/>
              <a:t>(N=120   |   Pc=0,1   |   Pm=0,005)</a:t>
            </a:r>
          </a:p>
        </c:rich>
      </c:tx>
      <c:layout>
        <c:manualLayout>
          <c:xMode val="edge"/>
          <c:yMode val="edge"/>
          <c:x val="0.14772384684956286"/>
          <c:y val="3.1776453897869976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Plan1!$AQ$7:$AQ$31</c:f>
              <c:numCache>
                <c:formatCode>#,000_);[Red]\(#,000\)</c:formatCode>
                <c:ptCount val="2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15000</c:v>
                </c:pt>
                <c:pt idx="15">
                  <c:v>20000</c:v>
                </c:pt>
                <c:pt idx="16">
                  <c:v>25000</c:v>
                </c:pt>
                <c:pt idx="17">
                  <c:v>30000</c:v>
                </c:pt>
                <c:pt idx="18">
                  <c:v>40000</c:v>
                </c:pt>
                <c:pt idx="19">
                  <c:v>50000</c:v>
                </c:pt>
                <c:pt idx="20">
                  <c:v>60000</c:v>
                </c:pt>
                <c:pt idx="21">
                  <c:v>70000</c:v>
                </c:pt>
                <c:pt idx="22">
                  <c:v>80000</c:v>
                </c:pt>
                <c:pt idx="23">
                  <c:v>90000</c:v>
                </c:pt>
                <c:pt idx="24">
                  <c:v>100000</c:v>
                </c:pt>
              </c:numCache>
            </c:numRef>
          </c:xVal>
          <c:yVal>
            <c:numRef>
              <c:f>Plan1!$AR$7:$AR$31</c:f>
              <c:numCache>
                <c:formatCode>0.0000000_ </c:formatCode>
                <c:ptCount val="25"/>
                <c:pt idx="0">
                  <c:v>154.20590432173401</c:v>
                </c:pt>
                <c:pt idx="1">
                  <c:v>116.031337374949</c:v>
                </c:pt>
                <c:pt idx="2">
                  <c:v>83.075570122278506</c:v>
                </c:pt>
                <c:pt idx="3">
                  <c:v>62.656168643288702</c:v>
                </c:pt>
                <c:pt idx="4">
                  <c:v>40.753070108783199</c:v>
                </c:pt>
                <c:pt idx="5">
                  <c:v>27.261458237419099</c:v>
                </c:pt>
                <c:pt idx="6">
                  <c:v>14.643124521139599</c:v>
                </c:pt>
                <c:pt idx="7">
                  <c:v>8.6402559205116098</c:v>
                </c:pt>
                <c:pt idx="8">
                  <c:v>5.2038767602536096</c:v>
                </c:pt>
                <c:pt idx="9">
                  <c:v>3.4533072510904899</c:v>
                </c:pt>
                <c:pt idx="10">
                  <c:v>2.5922482858111402</c:v>
                </c:pt>
                <c:pt idx="11">
                  <c:v>2.0030175667120602</c:v>
                </c:pt>
                <c:pt idx="12">
                  <c:v>1.70531103324657</c:v>
                </c:pt>
                <c:pt idx="13">
                  <c:v>1.49755358526941</c:v>
                </c:pt>
                <c:pt idx="14">
                  <c:v>1.1040141596228099</c:v>
                </c:pt>
                <c:pt idx="15">
                  <c:v>1.01391316186543</c:v>
                </c:pt>
                <c:pt idx="16">
                  <c:v>0.96022588247879503</c:v>
                </c:pt>
                <c:pt idx="17">
                  <c:v>0.92169247475577198</c:v>
                </c:pt>
                <c:pt idx="18">
                  <c:v>0.86371674142819999</c:v>
                </c:pt>
                <c:pt idx="19">
                  <c:v>0.808661664039517</c:v>
                </c:pt>
                <c:pt idx="20">
                  <c:v>0.79267233971339202</c:v>
                </c:pt>
                <c:pt idx="21">
                  <c:v>0.77807238712249704</c:v>
                </c:pt>
                <c:pt idx="22">
                  <c:v>0.76410189557876496</c:v>
                </c:pt>
                <c:pt idx="23">
                  <c:v>0.74738795588941698</c:v>
                </c:pt>
                <c:pt idx="24">
                  <c:v>0.74309693696393497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3A-4C9F-8CEA-5AFF6FA6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50145"/>
        <c:axId val="846850929"/>
      </c:scatterChart>
      <c:valAx>
        <c:axId val="408850145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Number of function evaluations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 forceAA="0"/>
            <a:lstStyle/>
            <a:p>
              <a:pPr>
                <a:defRPr lang="en-US"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000_);[Red]\(#,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850929"/>
        <c:crosses val="autoZero"/>
        <c:crossBetween val="midCat"/>
      </c:valAx>
      <c:valAx>
        <c:axId val="8468509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u="none"/>
                  <a:t>Average of best values of the objective function</a:t>
                </a:r>
              </a:p>
            </c:rich>
          </c:tx>
          <c:layout>
            <c:manualLayout>
              <c:xMode val="edge"/>
              <c:yMode val="edge"/>
              <c:x val="3.316249623153452E-2"/>
              <c:y val="0.12489036011368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85014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f(x)melhor_médio x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Fitness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Plan1!$W$5:$AB$5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</c:numCache>
            </c:numRef>
          </c:cat>
          <c:val>
            <c:numRef>
              <c:f>Plan1!$W$57:$AB$57</c:f>
              <c:numCache>
                <c:formatCode>0.0000000_ </c:formatCode>
                <c:ptCount val="6"/>
                <c:pt idx="0">
                  <c:v>11.817926345310095</c:v>
                </c:pt>
                <c:pt idx="1">
                  <c:v>6.8438014661730424</c:v>
                </c:pt>
                <c:pt idx="2">
                  <c:v>4.9148894620477082</c:v>
                </c:pt>
                <c:pt idx="3">
                  <c:v>4.008889887783476</c:v>
                </c:pt>
                <c:pt idx="4">
                  <c:v>3.5403838165224637</c:v>
                </c:pt>
                <c:pt idx="5">
                  <c:v>3.5921202814630804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6-403C-BBAA-C526F4F0B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80586"/>
        <c:axId val="11950325"/>
      </c:lineChart>
      <c:catAx>
        <c:axId val="72048058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400"/>
                  <a:t>Population</a:t>
                </a:r>
                <a:endParaRPr lang="pt-PT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50325"/>
        <c:crosses val="autoZero"/>
        <c:auto val="1"/>
        <c:lblAlgn val="ctr"/>
        <c:lblOffset val="100"/>
        <c:noMultiLvlLbl val="0"/>
      </c:catAx>
      <c:valAx>
        <c:axId val="11950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Average of best values of the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048058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f(x)melhor_médio x 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Plan1!$AC$5:$AH$5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Plan1!$AC$57:$AH$57</c:f>
              <c:numCache>
                <c:formatCode>0.0000000_ </c:formatCode>
                <c:ptCount val="6"/>
                <c:pt idx="0">
                  <c:v>1.5962267439906335</c:v>
                </c:pt>
                <c:pt idx="1">
                  <c:v>1.7873130285822458</c:v>
                </c:pt>
                <c:pt idx="2">
                  <c:v>2.4873755241625792</c:v>
                </c:pt>
                <c:pt idx="3">
                  <c:v>3.7908567476027177</c:v>
                </c:pt>
                <c:pt idx="4">
                  <c:v>5.696158305711962</c:v>
                </c:pt>
                <c:pt idx="5">
                  <c:v>9.5963884635178189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C-4DD0-9791-B1F552273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566490"/>
        <c:axId val="937883612"/>
      </c:lineChart>
      <c:catAx>
        <c:axId val="93156649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400"/>
                  <a:t>Crossover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883612"/>
        <c:crosses val="autoZero"/>
        <c:auto val="1"/>
        <c:lblAlgn val="ctr"/>
        <c:lblOffset val="100"/>
        <c:noMultiLvlLbl val="0"/>
      </c:catAx>
      <c:valAx>
        <c:axId val="9378836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Average of best values of the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56649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f(x)melhor_médio x 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Plan1!$AI$5:$AN$5</c:f>
              <c:numCache>
                <c:formatCode>General</c:formatCode>
                <c:ptCount val="6"/>
                <c:pt idx="0">
                  <c:v>5.0000000000000001E-3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</c:numCache>
            </c:numRef>
          </c:cat>
          <c:val>
            <c:numRef>
              <c:f>Plan1!$AI$57:$AN$57</c:f>
              <c:numCache>
                <c:formatCode>0.0000000_ </c:formatCode>
                <c:ptCount val="6"/>
                <c:pt idx="0">
                  <c:v>0.74059515748905214</c:v>
                </c:pt>
                <c:pt idx="1">
                  <c:v>1.5905204354661047</c:v>
                </c:pt>
                <c:pt idx="2">
                  <c:v>29.126466177404598</c:v>
                </c:pt>
                <c:pt idx="3">
                  <c:v>48.595542190336076</c:v>
                </c:pt>
                <c:pt idx="4">
                  <c:v>67.043511653724579</c:v>
                </c:pt>
                <c:pt idx="5">
                  <c:v>69.567232152322191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D-4160-8437-F36BB7749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55752"/>
        <c:axId val="824798943"/>
      </c:lineChart>
      <c:catAx>
        <c:axId val="11065575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 sz="1400"/>
                  <a:t>Mutation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798943"/>
        <c:crosses val="autoZero"/>
        <c:auto val="1"/>
        <c:lblAlgn val="ctr"/>
        <c:lblOffset val="100"/>
        <c:noMultiLvlLbl val="0"/>
      </c:catAx>
      <c:valAx>
        <c:axId val="82479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Average of best values of the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65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53469170328899"/>
          <c:y val="3.7846206777911597E-2"/>
          <c:w val="0.77307231322413095"/>
          <c:h val="0.67985549630139297"/>
        </c:manualLayout>
      </c:layout>
      <c:scatterChart>
        <c:scatterStyle val="smoothMarker"/>
        <c:varyColors val="0"/>
        <c:ser>
          <c:idx val="0"/>
          <c:order val="0"/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Plan1!$AQ$15:$AQ$31</c:f>
              <c:numCache>
                <c:formatCode>#,000_);[Red]\(#,000\)</c:formatCode>
                <c:ptCount val="17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15000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  <c:pt idx="10">
                  <c:v>40000</c:v>
                </c:pt>
                <c:pt idx="11">
                  <c:v>50000</c:v>
                </c:pt>
                <c:pt idx="12">
                  <c:v>60000</c:v>
                </c:pt>
                <c:pt idx="13">
                  <c:v>70000</c:v>
                </c:pt>
                <c:pt idx="14">
                  <c:v>80000</c:v>
                </c:pt>
                <c:pt idx="15">
                  <c:v>90000</c:v>
                </c:pt>
                <c:pt idx="16">
                  <c:v>100000</c:v>
                </c:pt>
              </c:numCache>
            </c:numRef>
          </c:xVal>
          <c:yVal>
            <c:numRef>
              <c:f>Plan1!$AR$15:$AR$31</c:f>
              <c:numCache>
                <c:formatCode>0.0000000_ </c:formatCode>
                <c:ptCount val="17"/>
                <c:pt idx="0">
                  <c:v>5.2038767602536096</c:v>
                </c:pt>
                <c:pt idx="1">
                  <c:v>3.4533072510904899</c:v>
                </c:pt>
                <c:pt idx="2">
                  <c:v>2.5922482858111402</c:v>
                </c:pt>
                <c:pt idx="3">
                  <c:v>2.0030175667120602</c:v>
                </c:pt>
                <c:pt idx="4">
                  <c:v>1.70531103324657</c:v>
                </c:pt>
                <c:pt idx="5">
                  <c:v>1.49755358526941</c:v>
                </c:pt>
                <c:pt idx="6">
                  <c:v>1.1040141596228099</c:v>
                </c:pt>
                <c:pt idx="7">
                  <c:v>1.01391316186543</c:v>
                </c:pt>
                <c:pt idx="8">
                  <c:v>0.96022588247879503</c:v>
                </c:pt>
                <c:pt idx="9">
                  <c:v>0.92169247475577198</c:v>
                </c:pt>
                <c:pt idx="10">
                  <c:v>0.86371674142819999</c:v>
                </c:pt>
                <c:pt idx="11">
                  <c:v>0.808661664039517</c:v>
                </c:pt>
                <c:pt idx="12">
                  <c:v>0.79267233971339202</c:v>
                </c:pt>
                <c:pt idx="13">
                  <c:v>0.77807238712249704</c:v>
                </c:pt>
                <c:pt idx="14">
                  <c:v>0.76410189557876496</c:v>
                </c:pt>
                <c:pt idx="15">
                  <c:v>0.74738795588941698</c:v>
                </c:pt>
                <c:pt idx="16">
                  <c:v>0.74309693696393497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51-48AB-B855-772E15048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50145"/>
        <c:axId val="846850929"/>
      </c:scatterChart>
      <c:valAx>
        <c:axId val="408850145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Number of function evaluations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 forceAA="0"/>
            <a:lstStyle/>
            <a:p>
              <a:pPr>
                <a:defRPr lang="en-US"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000_);[Red]\(#,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850929"/>
        <c:crosses val="autoZero"/>
        <c:crossBetween val="midCat"/>
      </c:valAx>
      <c:valAx>
        <c:axId val="8468509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Average of best values of the 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85014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5</xdr:row>
      <xdr:rowOff>66675</xdr:rowOff>
    </xdr:from>
    <xdr:to>
      <xdr:col>3</xdr:col>
      <xdr:colOff>508635</xdr:colOff>
      <xdr:row>5</xdr:row>
      <xdr:rowOff>258445</xdr:rowOff>
    </xdr:to>
    <xdr:sp macro="" textlink="">
      <xdr:nvSpPr>
        <xdr:cNvPr id="15" name="CaixaDeTexto 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2381250" y="1114425"/>
          <a:ext cx="184785" cy="21082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1"/>
        <a:lstStyle/>
        <a:p>
          <a:pPr algn="l" defTabSz="360045" rtl="0">
            <a:defRPr sz="1000"/>
          </a:pPr>
          <a:endParaRPr/>
        </a:p>
      </xdr:txBody>
    </xdr:sp>
    <xdr:clientData/>
  </xdr:twoCellAnchor>
  <xdr:twoCellAnchor editAs="oneCell">
    <xdr:from>
      <xdr:col>1</xdr:col>
      <xdr:colOff>390525</xdr:colOff>
      <xdr:row>2</xdr:row>
      <xdr:rowOff>161925</xdr:rowOff>
    </xdr:from>
    <xdr:to>
      <xdr:col>18</xdr:col>
      <xdr:colOff>462915</xdr:colOff>
      <xdr:row>9</xdr:row>
      <xdr:rowOff>16510</xdr:rowOff>
    </xdr:to>
    <xdr:sp macro="" textlink="">
      <xdr:nvSpPr>
        <xdr:cNvPr id="14" name="CaixaDeTexto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076325" y="523875"/>
          <a:ext cx="11730990" cy="1521460"/>
        </a:xfrm>
        <a:prstGeom prst="rect">
          <a:avLst/>
        </a:prstGeom>
        <a:solidFill>
          <a:srgbClr val="FFFFFF"/>
        </a:solidFill>
        <a:ln w="9525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1"/>
        <a:lstStyle/>
        <a:p>
          <a:pPr algn="l" defTabSz="360045" rtl="0">
            <a:defRPr sz="1000"/>
          </a:pPr>
          <a:r>
            <a:rPr lang="en-US" sz="2400" b="1" i="0" u="sng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Tarefa</a:t>
          </a:r>
          <a:r>
            <a:rPr lang="en-US" sz="24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: Implementação numérica de um SGA e sua utilização na identificação do mínimo global da função teste de Griewangk.</a:t>
          </a:r>
        </a:p>
        <a:p>
          <a:pPr algn="l" defTabSz="360045" rtl="0">
            <a:defRPr sz="1000"/>
          </a:pPr>
          <a:endParaRPr/>
        </a:p>
        <a:p>
          <a:pPr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Objetivo: Exercitar os conceitos básicos dos algoritmos evolutivos através da implementação numérica de um algoritmo genético simples (SGA), para resolver um problema de otimização.</a:t>
          </a:r>
        </a:p>
      </xdr:txBody>
    </xdr:sp>
    <xdr:clientData/>
  </xdr:twoCellAnchor>
  <xdr:twoCellAnchor>
    <xdr:from>
      <xdr:col>8</xdr:col>
      <xdr:colOff>43815</xdr:colOff>
      <xdr:row>15</xdr:row>
      <xdr:rowOff>13335</xdr:rowOff>
    </xdr:from>
    <xdr:to>
      <xdr:col>8</xdr:col>
      <xdr:colOff>476250</xdr:colOff>
      <xdr:row>24</xdr:row>
      <xdr:rowOff>108585</xdr:rowOff>
    </xdr:to>
    <xdr:sp macro="" textlink="">
      <xdr:nvSpPr>
        <xdr:cNvPr id="13" name="AutoShape 19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530215" y="3413760"/>
          <a:ext cx="432435" cy="2152650"/>
        </a:xfrm>
        <a:prstGeom prst="leftBrace">
          <a:avLst>
            <a:gd name="adj1" fmla="val 3832"/>
            <a:gd name="adj2" fmla="val 50000"/>
          </a:avLst>
        </a:prstGeom>
        <a:noFill/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1</xdr:col>
      <xdr:colOff>67945</xdr:colOff>
      <xdr:row>18</xdr:row>
      <xdr:rowOff>133350</xdr:rowOff>
    </xdr:from>
    <xdr:to>
      <xdr:col>8</xdr:col>
      <xdr:colOff>88900</xdr:colOff>
      <xdr:row>20</xdr:row>
      <xdr:rowOff>89535</xdr:rowOff>
    </xdr:to>
    <xdr:sp macro="" textlink="">
      <xdr:nvSpPr>
        <xdr:cNvPr id="12" name="Text Box 20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753745" y="4219575"/>
          <a:ext cx="4821555" cy="413385"/>
        </a:xfrm>
        <a:prstGeom prst="rect">
          <a:avLst/>
        </a:prstGeom>
        <a:solidFill>
          <a:srgbClr val="FFFFFF"/>
        </a:solidFill>
        <a:ln w="12700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1"/>
        <a:lstStyle/>
        <a:p>
          <a:pPr algn="l" defTabSz="360045" rtl="0">
            <a:defRPr sz="1000"/>
          </a:pPr>
          <a:r>
            <a:rPr lang="en-US" sz="2400" b="1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Implementar um SGA padrão:</a:t>
          </a:r>
          <a:r>
            <a:rPr lang="en-US" sz="24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 </a:t>
          </a:r>
        </a:p>
      </xdr:txBody>
    </xdr:sp>
    <xdr:clientData/>
  </xdr:twoCellAnchor>
  <xdr:twoCellAnchor>
    <xdr:from>
      <xdr:col>8</xdr:col>
      <xdr:colOff>516890</xdr:colOff>
      <xdr:row>14</xdr:row>
      <xdr:rowOff>217805</xdr:rowOff>
    </xdr:from>
    <xdr:to>
      <xdr:col>14</xdr:col>
      <xdr:colOff>209550</xdr:colOff>
      <xdr:row>24</xdr:row>
      <xdr:rowOff>231140</xdr:rowOff>
    </xdr:to>
    <xdr:sp macro="" textlink="">
      <xdr:nvSpPr>
        <xdr:cNvPr id="11" name="Text Box 2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003290" y="3389630"/>
          <a:ext cx="3807460" cy="2296795"/>
        </a:xfrm>
        <a:prstGeom prst="rect">
          <a:avLst/>
        </a:prstGeom>
        <a:solidFill>
          <a:srgbClr val="FFFFFF"/>
        </a:solidFill>
        <a:ln w="12700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1"/>
        <a:lstStyle/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Codificação binária.</a:t>
          </a: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Seleção da população intermediária (pais) por meio da “roda da roleta”.</a:t>
          </a: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Crossover de um ponto.</a:t>
          </a: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Mutação bit-a-bit.</a:t>
          </a: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Substituição da população: Geracional.</a:t>
          </a:r>
        </a:p>
      </xdr:txBody>
    </xdr:sp>
    <xdr:clientData/>
  </xdr:twoCellAnchor>
  <xdr:twoCellAnchor>
    <xdr:from>
      <xdr:col>6</xdr:col>
      <xdr:colOff>209550</xdr:colOff>
      <xdr:row>27</xdr:row>
      <xdr:rowOff>81915</xdr:rowOff>
    </xdr:from>
    <xdr:to>
      <xdr:col>6</xdr:col>
      <xdr:colOff>571500</xdr:colOff>
      <xdr:row>30</xdr:row>
      <xdr:rowOff>190500</xdr:rowOff>
    </xdr:to>
    <xdr:sp macro="" textlink="">
      <xdr:nvSpPr>
        <xdr:cNvPr id="10" name="AutoShape 2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324350" y="6225540"/>
          <a:ext cx="361950" cy="794385"/>
        </a:xfrm>
        <a:prstGeom prst="leftBrace">
          <a:avLst>
            <a:gd name="adj1" fmla="val 4561"/>
            <a:gd name="adj2" fmla="val 50000"/>
          </a:avLst>
        </a:prstGeom>
        <a:noFill/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1</xdr:col>
      <xdr:colOff>135890</xdr:colOff>
      <xdr:row>28</xdr:row>
      <xdr:rowOff>57150</xdr:rowOff>
    </xdr:from>
    <xdr:to>
      <xdr:col>6</xdr:col>
      <xdr:colOff>215900</xdr:colOff>
      <xdr:row>30</xdr:row>
      <xdr:rowOff>13335</xdr:rowOff>
    </xdr:to>
    <xdr:sp macro="" textlink="">
      <xdr:nvSpPr>
        <xdr:cNvPr id="9" name="Text Box 2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821690" y="6429375"/>
          <a:ext cx="3509010" cy="413385"/>
        </a:xfrm>
        <a:prstGeom prst="rect">
          <a:avLst/>
        </a:prstGeom>
        <a:solidFill>
          <a:srgbClr val="FFFFFF"/>
        </a:solidFill>
        <a:ln w="12700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1"/>
        <a:lstStyle/>
        <a:p>
          <a:pPr algn="l" defTabSz="360045" rtl="0">
            <a:defRPr sz="1000"/>
          </a:pPr>
          <a:r>
            <a:rPr lang="en-US" sz="2400" b="1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Parâmetros de ajuste:</a:t>
          </a:r>
          <a:r>
            <a:rPr lang="en-US" sz="24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 </a:t>
          </a:r>
        </a:p>
      </xdr:txBody>
    </xdr:sp>
    <xdr:clientData/>
  </xdr:twoCellAnchor>
  <xdr:twoCellAnchor>
    <xdr:from>
      <xdr:col>7</xdr:col>
      <xdr:colOff>76200</xdr:colOff>
      <xdr:row>27</xdr:row>
      <xdr:rowOff>54610</xdr:rowOff>
    </xdr:from>
    <xdr:to>
      <xdr:col>13</xdr:col>
      <xdr:colOff>154940</xdr:colOff>
      <xdr:row>31</xdr:row>
      <xdr:rowOff>51435</xdr:rowOff>
    </xdr:to>
    <xdr:sp macro="" textlink="">
      <xdr:nvSpPr>
        <xdr:cNvPr id="8" name="Text Box 25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876800" y="6198235"/>
          <a:ext cx="4193540" cy="920750"/>
        </a:xfrm>
        <a:prstGeom prst="rect">
          <a:avLst/>
        </a:prstGeom>
        <a:solidFill>
          <a:srgbClr val="FFFFFF"/>
        </a:solidFill>
        <a:ln w="12700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1"/>
        <a:lstStyle/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Tamanho da população (N</a:t>
          </a:r>
          <a:r>
            <a:rPr lang="en-US" sz="2000" b="0" i="0" u="none" strike="noStrike" kern="100" baseline="-1200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P</a:t>
          </a: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).</a:t>
          </a: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Probabilidade de crossover (P</a:t>
          </a:r>
          <a:r>
            <a:rPr lang="en-US" sz="2000" b="0" i="0" u="none" strike="noStrike" kern="100" baseline="-1200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c</a:t>
          </a: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).</a:t>
          </a: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Probabiliade de mutação (P</a:t>
          </a:r>
          <a:r>
            <a:rPr lang="en-US" sz="2000" b="0" i="0" u="none" strike="noStrike" kern="100" baseline="-1200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m</a:t>
          </a: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).</a:t>
          </a:r>
        </a:p>
      </xdr:txBody>
    </xdr:sp>
    <xdr:clientData/>
  </xdr:twoCellAnchor>
  <xdr:twoCellAnchor editAs="oneCell">
    <xdr:from>
      <xdr:col>2</xdr:col>
      <xdr:colOff>152400</xdr:colOff>
      <xdr:row>37</xdr:row>
      <xdr:rowOff>38100</xdr:rowOff>
    </xdr:from>
    <xdr:to>
      <xdr:col>12</xdr:col>
      <xdr:colOff>19050</xdr:colOff>
      <xdr:row>47</xdr:row>
      <xdr:rowOff>95885</xdr:rowOff>
    </xdr:to>
    <xdr:pic>
      <xdr:nvPicPr>
        <xdr:cNvPr id="7" name="Object 2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8477250"/>
          <a:ext cx="6724650" cy="234378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>
    <xdr:from>
      <xdr:col>2</xdr:col>
      <xdr:colOff>228600</xdr:colOff>
      <xdr:row>33</xdr:row>
      <xdr:rowOff>238125</xdr:rowOff>
    </xdr:from>
    <xdr:to>
      <xdr:col>7</xdr:col>
      <xdr:colOff>55880</xdr:colOff>
      <xdr:row>37</xdr:row>
      <xdr:rowOff>85725</xdr:rowOff>
    </xdr:to>
    <xdr:sp macro="" textlink="">
      <xdr:nvSpPr>
        <xdr:cNvPr id="6" name="Text Box 2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600200" y="7753350"/>
          <a:ext cx="3256280" cy="771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1"/>
        <a:lstStyle/>
        <a:p>
          <a:pPr algn="l" defTabSz="360045" rtl="0">
            <a:defRPr sz="1000"/>
          </a:pPr>
          <a:r>
            <a:rPr lang="en-US" sz="2400" b="1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Função de Griewangk</a:t>
          </a:r>
        </a:p>
      </xdr:txBody>
    </xdr:sp>
    <xdr:clientData/>
  </xdr:twoCellAnchor>
  <xdr:twoCellAnchor>
    <xdr:from>
      <xdr:col>1</xdr:col>
      <xdr:colOff>530860</xdr:colOff>
      <xdr:row>34</xdr:row>
      <xdr:rowOff>0</xdr:rowOff>
    </xdr:from>
    <xdr:to>
      <xdr:col>12</xdr:col>
      <xdr:colOff>111125</xdr:colOff>
      <xdr:row>49</xdr:row>
      <xdr:rowOff>79375</xdr:rowOff>
    </xdr:to>
    <xdr:sp macro="" textlink="">
      <xdr:nvSpPr>
        <xdr:cNvPr id="5" name="Rectangle 2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216660" y="7753350"/>
          <a:ext cx="7124065" cy="3508375"/>
        </a:xfrm>
        <a:prstGeom prst="rect">
          <a:avLst/>
        </a:prstGeom>
        <a:noFill/>
        <a:ln w="9525" cap="flat">
          <a:solidFill>
            <a:srgbClr val="FF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12</xdr:col>
      <xdr:colOff>401320</xdr:colOff>
      <xdr:row>43</xdr:row>
      <xdr:rowOff>111125</xdr:rowOff>
    </xdr:from>
    <xdr:to>
      <xdr:col>20</xdr:col>
      <xdr:colOff>387985</xdr:colOff>
      <xdr:row>62</xdr:row>
      <xdr:rowOff>81280</xdr:rowOff>
    </xdr:to>
    <xdr:pic>
      <xdr:nvPicPr>
        <xdr:cNvPr id="4" name="Picture 1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0920" y="9921875"/>
          <a:ext cx="5473065" cy="4151630"/>
        </a:xfrm>
        <a:prstGeom prst="rect">
          <a:avLst/>
        </a:prstGeom>
        <a:noFill/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364490</xdr:colOff>
      <xdr:row>10</xdr:row>
      <xdr:rowOff>10795</xdr:rowOff>
    </xdr:from>
    <xdr:to>
      <xdr:col>20</xdr:col>
      <xdr:colOff>128270</xdr:colOff>
      <xdr:row>42</xdr:row>
      <xdr:rowOff>103505</xdr:rowOff>
    </xdr:to>
    <xdr:sp macro="" textlink="">
      <xdr:nvSpPr>
        <xdr:cNvPr id="3" name="CaixaDeTexto 1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965690" y="2268220"/>
          <a:ext cx="3878580" cy="7417435"/>
        </a:xfrm>
        <a:prstGeom prst="rect">
          <a:avLst/>
        </a:prstGeom>
        <a:solidFill>
          <a:srgbClr val="FFFFFF"/>
        </a:solidFill>
        <a:ln w="25400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1"/>
        <a:lstStyle/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Usar 14 bits por variável;</a:t>
          </a:r>
        </a:p>
        <a:p>
          <a:pPr algn="l" defTabSz="360045" rtl="0">
            <a:defRPr sz="1000"/>
          </a:pPr>
          <a:endParaRPr/>
        </a:p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Critério de parada:</a:t>
          </a:r>
        </a:p>
        <a:p>
          <a:pPr algn="l" defTabSz="360045" rtl="0">
            <a:defRPr sz="1000"/>
          </a:pPr>
          <a:endParaRPr/>
        </a:p>
        <a:p>
          <a:pPr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NFOB </a:t>
          </a: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Times New Roman" pitchFamily="1" charset="0"/>
            </a:rPr>
            <a:t>≥ 1x10</a:t>
          </a:r>
          <a:r>
            <a:rPr lang="en-US" sz="2000" b="0" i="0" u="none" strike="noStrike" kern="100" baseline="1500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Times New Roman" pitchFamily="1" charset="0"/>
            </a:rPr>
            <a:t>5</a:t>
          </a:r>
        </a:p>
        <a:p>
          <a:pPr algn="l" defTabSz="360045" rtl="0">
            <a:defRPr sz="1000"/>
          </a:pPr>
          <a:endParaRPr/>
        </a:p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Gerar curvas da influência de N, Pc e Pm na performance do SGA:</a:t>
          </a:r>
        </a:p>
        <a:p>
          <a:pPr algn="l" defTabSz="360045" rtl="0">
            <a:defRPr sz="1000"/>
          </a:pPr>
          <a:endParaRPr/>
        </a:p>
        <a:p>
          <a:pPr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f(x)melhor_médio x N</a:t>
          </a:r>
        </a:p>
        <a:p>
          <a:pPr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f(x)melhor_médio x Pc</a:t>
          </a:r>
        </a:p>
        <a:p>
          <a:pPr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f(x)melhor_médio x Pm</a:t>
          </a:r>
        </a:p>
        <a:p>
          <a:pPr algn="l" defTabSz="360045" rtl="0">
            <a:defRPr sz="1000"/>
          </a:pPr>
          <a:endParaRPr/>
        </a:p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Gerar curva de variação de f(x)melhor_médio em função do número de avaliações da função objetivo (NFOB)</a:t>
          </a:r>
        </a:p>
        <a:p>
          <a:pPr algn="l" defTabSz="360045" rtl="0">
            <a:defRPr sz="1000"/>
          </a:pPr>
          <a:endParaRPr/>
        </a:p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Reportar linguagem, hardware utilizado e tempo médio de 1 execução.</a:t>
          </a:r>
        </a:p>
        <a:p>
          <a:pPr algn="l" defTabSz="360045" rtl="0">
            <a:defRPr sz="1000"/>
          </a:pPr>
          <a:endParaRPr/>
        </a:p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Entregar código fonte da implementação numérica</a:t>
          </a:r>
        </a:p>
      </xdr:txBody>
    </xdr:sp>
    <xdr:clientData/>
  </xdr:twoCellAnchor>
  <xdr:twoCellAnchor editAs="oneCell">
    <xdr:from>
      <xdr:col>1</xdr:col>
      <xdr:colOff>492125</xdr:colOff>
      <xdr:row>50</xdr:row>
      <xdr:rowOff>47625</xdr:rowOff>
    </xdr:from>
    <xdr:to>
      <xdr:col>12</xdr:col>
      <xdr:colOff>115570</xdr:colOff>
      <xdr:row>62</xdr:row>
      <xdr:rowOff>66040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7925" y="11458575"/>
          <a:ext cx="7167245" cy="259969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>
    <xdr:from>
      <xdr:col>45</xdr:col>
      <xdr:colOff>12065</xdr:colOff>
      <xdr:row>3</xdr:row>
      <xdr:rowOff>1270</xdr:rowOff>
    </xdr:from>
    <xdr:to>
      <xdr:col>54</xdr:col>
      <xdr:colOff>676275</xdr:colOff>
      <xdr:row>5</xdr:row>
      <xdr:rowOff>279400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36205795" y="553720"/>
          <a:ext cx="6884035" cy="7734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pt-PT" altLang="en-US" sz="2400" b="1"/>
            <a:t>RESULTADOS</a:t>
          </a:r>
          <a:endParaRPr lang="pt-PT" altLang="en-US" sz="2000" b="1"/>
        </a:p>
      </xdr:txBody>
    </xdr:sp>
    <xdr:clientData/>
  </xdr:twoCellAnchor>
  <xdr:twoCellAnchor>
    <xdr:from>
      <xdr:col>44</xdr:col>
      <xdr:colOff>661670</xdr:colOff>
      <xdr:row>6</xdr:row>
      <xdr:rowOff>196215</xdr:rowOff>
    </xdr:from>
    <xdr:to>
      <xdr:col>54</xdr:col>
      <xdr:colOff>680085</xdr:colOff>
      <xdr:row>30</xdr:row>
      <xdr:rowOff>219075</xdr:rowOff>
    </xdr:to>
    <xdr:sp macro="" textlink="">
      <xdr:nvSpPr>
        <xdr:cNvPr id="18" name="Text 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36160075" y="1539240"/>
          <a:ext cx="6933565" cy="5509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PT" altLang="en-US" sz="2000" b="1"/>
            <a:t>Hardware Utilizado:</a:t>
          </a:r>
          <a:endParaRPr lang="pt-PT" altLang="en-US" sz="1200"/>
        </a:p>
        <a:p>
          <a:pPr algn="l"/>
          <a:endParaRPr lang="pt-PT" altLang="en-US" sz="1200"/>
        </a:p>
        <a:p>
          <a:pPr algn="l"/>
          <a:r>
            <a:rPr lang="pt-PT" altLang="en-US" sz="1200"/>
            <a:t>- </a:t>
          </a:r>
          <a:r>
            <a:rPr lang="pt-PT" altLang="en-US" sz="1200" b="1"/>
            <a:t>Notebook:</a:t>
          </a:r>
          <a:r>
            <a:rPr lang="pt-PT" altLang="en-US" sz="1200"/>
            <a:t> Acer Aspire 5 A515 - 51G - 58VH</a:t>
          </a:r>
        </a:p>
        <a:p>
          <a:pPr algn="l"/>
          <a:r>
            <a:rPr lang="pt-PT" altLang="en-US" sz="1200"/>
            <a:t>- </a:t>
          </a:r>
          <a:r>
            <a:rPr lang="pt-PT" altLang="en-US" sz="1200" b="1"/>
            <a:t>Processador:</a:t>
          </a:r>
          <a:r>
            <a:rPr lang="pt-PT" altLang="en-US" sz="1200"/>
            <a:t> Intel® Core™ i5-7200U</a:t>
          </a:r>
        </a:p>
        <a:p>
          <a:pPr algn="l"/>
          <a:r>
            <a:rPr lang="pt-PT" altLang="en-US" sz="1200"/>
            <a:t>- </a:t>
          </a:r>
          <a:r>
            <a:rPr lang="pt-PT" altLang="en-US" sz="1200" b="1"/>
            <a:t>Memória RAM:</a:t>
          </a:r>
          <a:r>
            <a:rPr lang="pt-PT" altLang="en-US" sz="1200"/>
            <a:t> 8GB DDR4</a:t>
          </a:r>
        </a:p>
        <a:p>
          <a:pPr algn="l"/>
          <a:r>
            <a:rPr lang="pt-PT" altLang="en-US" sz="1200"/>
            <a:t>- </a:t>
          </a:r>
          <a:r>
            <a:rPr lang="pt-PT" altLang="en-US" sz="1200" b="1"/>
            <a:t>Disco: </a:t>
          </a:r>
          <a:r>
            <a:rPr lang="pt-PT" altLang="en-US" sz="1200"/>
            <a:t>SSD Kingston A1000 M2 240GB PCIe</a:t>
          </a:r>
        </a:p>
        <a:p>
          <a:pPr algn="l"/>
          <a:endParaRPr lang="pt-PT" altLang="en-US" sz="1200"/>
        </a:p>
        <a:p>
          <a:pPr algn="l"/>
          <a:endParaRPr lang="pt-PT" altLang="en-US" sz="1200"/>
        </a:p>
        <a:p>
          <a:pPr algn="l"/>
          <a:r>
            <a:rPr lang="pt-PT" altLang="en-US" sz="2000" b="1">
              <a:sym typeface="+mn-ea"/>
            </a:rPr>
            <a:t>Tempos de Execução:</a:t>
          </a:r>
        </a:p>
        <a:p>
          <a:pPr algn="l"/>
          <a:endParaRPr lang="pt-PT" altLang="en-US" sz="1200"/>
        </a:p>
        <a:p>
          <a:pPr algn="l"/>
          <a:r>
            <a:rPr lang="pt-PT" altLang="en-US" sz="1200" b="1">
              <a:sym typeface="+mn-ea"/>
            </a:rPr>
            <a:t>1 Execução: </a:t>
          </a:r>
          <a:r>
            <a:rPr lang="pt-PT" altLang="en-US" sz="1200">
              <a:sym typeface="+mn-ea"/>
            </a:rPr>
            <a:t>Tempo médio de 1,43 segundos</a:t>
          </a:r>
          <a:r>
            <a:rPr lang="pt-PT" altLang="en-US" sz="1200" b="1">
              <a:sym typeface="+mn-ea"/>
            </a:rPr>
            <a:t>.</a:t>
          </a:r>
        </a:p>
        <a:p>
          <a:pPr algn="l"/>
          <a:endParaRPr lang="pt-PT" altLang="en-US" sz="1200"/>
        </a:p>
        <a:p>
          <a:pPr algn="l"/>
          <a:r>
            <a:rPr lang="pt-PT" altLang="en-US" sz="1200" b="1">
              <a:solidFill>
                <a:srgbClr val="FF0000"/>
              </a:solidFill>
            </a:rPr>
            <a:t>Teste 1 </a:t>
          </a:r>
          <a:r>
            <a:rPr lang="pt-PT" altLang="en-US" sz="1200" b="1"/>
            <a:t>--&gt; 50 execuções para cada [N variando + Pc=0,6 + Pm=0,01]:</a:t>
          </a:r>
          <a:r>
            <a:rPr lang="pt-PT" altLang="en-US" sz="1200"/>
            <a:t> </a:t>
          </a:r>
        </a:p>
        <a:p>
          <a:pPr algn="l"/>
          <a:r>
            <a:rPr lang="pt-PT" altLang="en-US" sz="1200" b="1"/>
            <a:t>Tempo de execução total: </a:t>
          </a:r>
          <a:r>
            <a:rPr lang="pt-PT" altLang="en-US" sz="1200">
              <a:sym typeface="+mn-ea"/>
            </a:rPr>
            <a:t>449.766 segundos (média de 1,499s por execução)</a:t>
          </a:r>
        </a:p>
        <a:p>
          <a:pPr algn="l"/>
          <a:endParaRPr lang="pt-PT" altLang="en-US" sz="1200" b="1">
            <a:sym typeface="+mn-ea"/>
          </a:endParaRPr>
        </a:p>
        <a:p>
          <a:pPr algn="l"/>
          <a:r>
            <a:rPr lang="pt-PT" altLang="en-US" sz="1200" b="1">
              <a:solidFill>
                <a:srgbClr val="FF0000"/>
              </a:solidFill>
              <a:sym typeface="+mn-ea"/>
            </a:rPr>
            <a:t>Teste 2 </a:t>
          </a:r>
          <a:r>
            <a:rPr lang="pt-PT" altLang="en-US" sz="1200" b="1">
              <a:sym typeface="+mn-ea"/>
            </a:rPr>
            <a:t>--&gt; 50 execuções para cada [N=120 + Pc variando + Pm=0,01]:</a:t>
          </a:r>
          <a:r>
            <a:rPr lang="pt-PT" altLang="en-US" sz="1200">
              <a:sym typeface="+mn-ea"/>
            </a:rPr>
            <a:t> </a:t>
          </a:r>
          <a:endParaRPr lang="pt-PT" altLang="en-US" sz="1200"/>
        </a:p>
        <a:p>
          <a:pPr algn="l"/>
          <a:r>
            <a:rPr lang="pt-PT" altLang="en-US" sz="1200" b="1">
              <a:sym typeface="+mn-ea"/>
            </a:rPr>
            <a:t>Tempo de execução total: </a:t>
          </a:r>
          <a:r>
            <a:rPr lang="pt-PT" altLang="en-US" sz="1200">
              <a:sym typeface="+mn-ea"/>
            </a:rPr>
            <a:t>446.689 segundos (média de 1,489s por execução)</a:t>
          </a:r>
        </a:p>
        <a:p>
          <a:pPr algn="l"/>
          <a:endParaRPr lang="pt-PT" altLang="en-US" sz="1200" b="1">
            <a:sym typeface="+mn-ea"/>
          </a:endParaRPr>
        </a:p>
        <a:p>
          <a:pPr algn="l"/>
          <a:r>
            <a:rPr lang="pt-PT" altLang="en-US" sz="1200" b="1">
              <a:solidFill>
                <a:srgbClr val="FF0000"/>
              </a:solidFill>
              <a:sym typeface="+mn-ea"/>
            </a:rPr>
            <a:t>Teste 3 </a:t>
          </a:r>
          <a:r>
            <a:rPr lang="pt-PT" altLang="en-US" sz="1200" b="1">
              <a:sym typeface="+mn-ea"/>
            </a:rPr>
            <a:t>--&gt; 50 execuções para cada [N=120 + Pc=0,1 + Pm variando]:</a:t>
          </a:r>
          <a:r>
            <a:rPr lang="pt-PT" altLang="en-US" sz="1200">
              <a:sym typeface="+mn-ea"/>
            </a:rPr>
            <a:t> </a:t>
          </a:r>
          <a:endParaRPr lang="pt-PT" altLang="en-US" sz="1200"/>
        </a:p>
        <a:p>
          <a:pPr algn="l"/>
          <a:r>
            <a:rPr lang="pt-PT" altLang="en-US" sz="1200" b="1">
              <a:sym typeface="+mn-ea"/>
            </a:rPr>
            <a:t>Tempo de execução total: </a:t>
          </a:r>
          <a:r>
            <a:rPr lang="pt-PT" altLang="en-US" sz="1200">
              <a:sym typeface="+mn-ea"/>
            </a:rPr>
            <a:t>479.746 segundos (média de 1,599s por execução)</a:t>
          </a:r>
          <a:endParaRPr lang="pt-PT" altLang="en-US" sz="1200"/>
        </a:p>
        <a:p>
          <a:pPr algn="l"/>
          <a:endParaRPr lang="pt-PT" altLang="en-US" sz="1200" b="1">
            <a:sym typeface="+mn-ea"/>
          </a:endParaRPr>
        </a:p>
        <a:p>
          <a:pPr algn="l"/>
          <a:r>
            <a:rPr lang="pt-PT" altLang="en-US" sz="1200" b="1">
              <a:solidFill>
                <a:srgbClr val="FF0000"/>
              </a:solidFill>
              <a:sym typeface="+mn-ea"/>
            </a:rPr>
            <a:t>Teste 4 </a:t>
          </a:r>
          <a:r>
            <a:rPr lang="pt-PT" altLang="en-US" sz="1200" b="1">
              <a:sym typeface="+mn-ea"/>
            </a:rPr>
            <a:t>--&gt; 50 execuções para N=120 + Pc=0,1 + Pm=0,005:</a:t>
          </a:r>
        </a:p>
        <a:p>
          <a:pPr algn="l"/>
          <a:r>
            <a:rPr lang="pt-PT" altLang="en-US" sz="1200" b="1">
              <a:sym typeface="+mn-ea"/>
            </a:rPr>
            <a:t>Tempo de execução total: </a:t>
          </a:r>
          <a:r>
            <a:rPr lang="pt-PT" altLang="en-US" sz="1200">
              <a:sym typeface="+mn-ea"/>
            </a:rPr>
            <a:t>75.738 segundos (média de 1,51s por execução)</a:t>
          </a:r>
          <a:endParaRPr lang="pt-PT" altLang="en-US" sz="1200" b="1">
            <a:sym typeface="+mn-ea"/>
          </a:endParaRPr>
        </a:p>
        <a:p>
          <a:pPr algn="l"/>
          <a:endParaRPr lang="pt-PT" altLang="en-US" sz="1200" b="1">
            <a:sym typeface="+mn-ea"/>
          </a:endParaRPr>
        </a:p>
      </xdr:txBody>
    </xdr:sp>
    <xdr:clientData/>
  </xdr:twoCellAnchor>
  <xdr:twoCellAnchor>
    <xdr:from>
      <xdr:col>48</xdr:col>
      <xdr:colOff>10160</xdr:colOff>
      <xdr:row>51</xdr:row>
      <xdr:rowOff>10160</xdr:rowOff>
    </xdr:from>
    <xdr:to>
      <xdr:col>54</xdr:col>
      <xdr:colOff>669925</xdr:colOff>
      <xdr:row>68</xdr:row>
      <xdr:rowOff>1270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688975</xdr:colOff>
      <xdr:row>33</xdr:row>
      <xdr:rowOff>208915</xdr:rowOff>
    </xdr:from>
    <xdr:to>
      <xdr:col>47</xdr:col>
      <xdr:colOff>351155</xdr:colOff>
      <xdr:row>48</xdr:row>
      <xdr:rowOff>222250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687070</xdr:colOff>
      <xdr:row>33</xdr:row>
      <xdr:rowOff>208280</xdr:rowOff>
    </xdr:from>
    <xdr:to>
      <xdr:col>54</xdr:col>
      <xdr:colOff>669290</xdr:colOff>
      <xdr:row>48</xdr:row>
      <xdr:rowOff>209550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5080</xdr:colOff>
      <xdr:row>50</xdr:row>
      <xdr:rowOff>222885</xdr:rowOff>
    </xdr:from>
    <xdr:to>
      <xdr:col>47</xdr:col>
      <xdr:colOff>346075</xdr:colOff>
      <xdr:row>67</xdr:row>
      <xdr:rowOff>168910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10160</xdr:colOff>
      <xdr:row>70</xdr:row>
      <xdr:rowOff>13335</xdr:rowOff>
    </xdr:from>
    <xdr:to>
      <xdr:col>54</xdr:col>
      <xdr:colOff>676910</xdr:colOff>
      <xdr:row>71</xdr:row>
      <xdr:rowOff>179705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33013015" y="15453360"/>
          <a:ext cx="10077450" cy="3473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PT" altLang="en-US" sz="1800" b="1"/>
            <a:t>Comparativo do</a:t>
          </a:r>
          <a:r>
            <a:rPr lang="pt-PT" altLang="en-US" sz="1800" b="1" baseline="0"/>
            <a:t> SGA desenvolvido com a literatura</a:t>
          </a:r>
          <a:r>
            <a:rPr lang="pt-PT" altLang="en-US" sz="1800" b="1"/>
            <a:t>:</a:t>
          </a:r>
        </a:p>
      </xdr:txBody>
    </xdr:sp>
    <xdr:clientData/>
  </xdr:twoCellAnchor>
  <xdr:twoCellAnchor editAs="oneCell">
    <xdr:from>
      <xdr:col>42</xdr:col>
      <xdr:colOff>25400</xdr:colOff>
      <xdr:row>71</xdr:row>
      <xdr:rowOff>179070</xdr:rowOff>
    </xdr:from>
    <xdr:to>
      <xdr:col>47</xdr:col>
      <xdr:colOff>385445</xdr:colOff>
      <xdr:row>92</xdr:row>
      <xdr:rowOff>123825</xdr:rowOff>
    </xdr:to>
    <xdr:pic>
      <xdr:nvPicPr>
        <xdr:cNvPr id="25" name="Picture 1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028255" y="15800070"/>
          <a:ext cx="4941570" cy="3745230"/>
        </a:xfrm>
        <a:prstGeom prst="rect">
          <a:avLst/>
        </a:prstGeom>
        <a:noFill/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>
    <xdr:from>
      <xdr:col>47</xdr:col>
      <xdr:colOff>683260</xdr:colOff>
      <xdr:row>71</xdr:row>
      <xdr:rowOff>174625</xdr:rowOff>
    </xdr:from>
    <xdr:to>
      <xdr:col>54</xdr:col>
      <xdr:colOff>648335</xdr:colOff>
      <xdr:row>92</xdr:row>
      <xdr:rowOff>151130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AS80"/>
  <sheetViews>
    <sheetView tabSelected="1" topLeftCell="AI61" zoomScale="70" zoomScaleNormal="70" workbookViewId="0">
      <selection activeCell="AO71" sqref="AO71"/>
    </sheetView>
  </sheetViews>
  <sheetFormatPr defaultColWidth="9" defaultRowHeight="15"/>
  <cols>
    <col min="22" max="22" width="11.85546875" customWidth="1"/>
    <col min="23" max="24" width="11.42578125" customWidth="1"/>
    <col min="25" max="33" width="10.42578125" customWidth="1"/>
    <col min="34" max="34" width="11.42578125" customWidth="1"/>
    <col min="35" max="36" width="10.42578125" customWidth="1"/>
    <col min="37" max="40" width="11.42578125" customWidth="1"/>
    <col min="41" max="41" width="28.42578125" customWidth="1"/>
    <col min="42" max="42" width="9.140625" customWidth="1"/>
    <col min="43" max="43" width="11.28515625" customWidth="1"/>
    <col min="44" max="44" width="21.42578125" customWidth="1"/>
    <col min="45" max="50" width="9.140625" customWidth="1"/>
  </cols>
  <sheetData>
    <row r="4" spans="5:44">
      <c r="V4" s="36" t="s">
        <v>0</v>
      </c>
      <c r="W4" s="54" t="s">
        <v>1</v>
      </c>
      <c r="X4" s="55"/>
      <c r="Y4" s="55"/>
      <c r="Z4" s="55"/>
      <c r="AA4" s="55"/>
      <c r="AB4" s="56"/>
      <c r="AC4" s="54" t="s">
        <v>2</v>
      </c>
      <c r="AD4" s="55"/>
      <c r="AE4" s="55"/>
      <c r="AF4" s="55"/>
      <c r="AG4" s="55"/>
      <c r="AH4" s="56"/>
      <c r="AI4" s="54" t="s">
        <v>3</v>
      </c>
      <c r="AJ4" s="55"/>
      <c r="AK4" s="55"/>
      <c r="AL4" s="55"/>
      <c r="AM4" s="55"/>
      <c r="AN4" s="56"/>
      <c r="AO4" s="39" t="s">
        <v>4</v>
      </c>
      <c r="AQ4" s="44" t="s">
        <v>5</v>
      </c>
      <c r="AR4" s="45"/>
    </row>
    <row r="5" spans="5:44" ht="24.75" customHeight="1">
      <c r="V5" s="37"/>
      <c r="W5" s="2">
        <v>10</v>
      </c>
      <c r="X5" s="3">
        <v>20</v>
      </c>
      <c r="Y5" s="3">
        <v>40</v>
      </c>
      <c r="Z5" s="3">
        <v>80</v>
      </c>
      <c r="AA5" s="3">
        <v>120</v>
      </c>
      <c r="AB5" s="15">
        <v>160</v>
      </c>
      <c r="AC5" s="2">
        <v>0.1</v>
      </c>
      <c r="AD5" s="3">
        <v>0.2</v>
      </c>
      <c r="AE5" s="3">
        <v>0.4</v>
      </c>
      <c r="AF5" s="3">
        <v>0.6</v>
      </c>
      <c r="AG5" s="3">
        <v>0.8</v>
      </c>
      <c r="AH5" s="15">
        <v>1</v>
      </c>
      <c r="AI5" s="2">
        <v>5.0000000000000001E-3</v>
      </c>
      <c r="AJ5" s="3">
        <v>0.01</v>
      </c>
      <c r="AK5" s="3">
        <v>0.05</v>
      </c>
      <c r="AL5" s="3">
        <v>0.1</v>
      </c>
      <c r="AM5" s="3">
        <v>0.3</v>
      </c>
      <c r="AN5" s="15">
        <v>0.5</v>
      </c>
      <c r="AO5" s="40"/>
      <c r="AQ5" s="46"/>
      <c r="AR5" s="47"/>
    </row>
    <row r="6" spans="5:44" ht="20.25">
      <c r="V6" s="38"/>
      <c r="W6" s="57" t="s">
        <v>6</v>
      </c>
      <c r="X6" s="58"/>
      <c r="Y6" s="58"/>
      <c r="Z6" s="58"/>
      <c r="AA6" s="58"/>
      <c r="AB6" s="59"/>
      <c r="AC6" s="60" t="s">
        <v>6</v>
      </c>
      <c r="AD6" s="61"/>
      <c r="AE6" s="61"/>
      <c r="AF6" s="61"/>
      <c r="AG6" s="61"/>
      <c r="AH6" s="62"/>
      <c r="AI6" s="60" t="s">
        <v>6</v>
      </c>
      <c r="AJ6" s="61"/>
      <c r="AK6" s="61"/>
      <c r="AL6" s="61"/>
      <c r="AM6" s="61"/>
      <c r="AN6" s="62"/>
      <c r="AO6" s="41"/>
      <c r="AQ6" s="22" t="s">
        <v>7</v>
      </c>
      <c r="AR6" s="23" t="s">
        <v>8</v>
      </c>
    </row>
    <row r="7" spans="5:44" ht="18.75">
      <c r="V7" s="4">
        <v>1</v>
      </c>
      <c r="W7" s="5">
        <v>11.217525356407201</v>
      </c>
      <c r="X7" s="6">
        <v>7.7166388079765298</v>
      </c>
      <c r="Y7" s="6">
        <v>4.0207099967234798</v>
      </c>
      <c r="Z7" s="6">
        <v>3.3048183847868402</v>
      </c>
      <c r="AA7" s="6">
        <v>2.9440648527505302</v>
      </c>
      <c r="AB7" s="16">
        <v>3.7513150446796701</v>
      </c>
      <c r="AC7" s="6">
        <v>1.5637478539381</v>
      </c>
      <c r="AD7" s="6">
        <v>1.84880616803727</v>
      </c>
      <c r="AE7" s="6">
        <v>2.57187522246043</v>
      </c>
      <c r="AF7" s="6">
        <v>3.7414714132756299</v>
      </c>
      <c r="AG7" s="6">
        <v>4.7170330143282602</v>
      </c>
      <c r="AH7" s="16">
        <v>6.2718847130703201</v>
      </c>
      <c r="AI7" s="5">
        <v>0.68198824540110703</v>
      </c>
      <c r="AJ7" s="6">
        <v>1.76711862330809</v>
      </c>
      <c r="AK7" s="6">
        <v>29.771515297773401</v>
      </c>
      <c r="AL7" s="6">
        <v>57.462359427543703</v>
      </c>
      <c r="AM7" s="6">
        <v>75.136789497368994</v>
      </c>
      <c r="AN7" s="16">
        <v>79.732555396591906</v>
      </c>
      <c r="AO7" s="24">
        <v>0.74634121550008703</v>
      </c>
      <c r="AQ7" s="25">
        <v>250</v>
      </c>
      <c r="AR7" s="26">
        <v>154.20590432173401</v>
      </c>
    </row>
    <row r="8" spans="5:44" ht="18.75">
      <c r="V8" s="7">
        <f t="shared" ref="V8:V56" si="0">V7+1</f>
        <v>2</v>
      </c>
      <c r="W8" s="8">
        <v>11.6925961199032</v>
      </c>
      <c r="X8" s="9">
        <v>9.0692427874259494</v>
      </c>
      <c r="Y8" s="9">
        <v>4.9065057714720703</v>
      </c>
      <c r="Z8" s="9">
        <v>4.0042686052312604</v>
      </c>
      <c r="AA8" s="9">
        <v>3.2454160881537399</v>
      </c>
      <c r="AB8" s="17">
        <v>3.8152221660177799</v>
      </c>
      <c r="AC8" s="20">
        <v>1.4242203890718601</v>
      </c>
      <c r="AD8" s="20">
        <v>1.7721720667932399</v>
      </c>
      <c r="AE8" s="20">
        <v>2.6853887708085602</v>
      </c>
      <c r="AF8" s="20">
        <v>3.6061377839764499</v>
      </c>
      <c r="AG8" s="20">
        <v>4.5305852016791501</v>
      </c>
      <c r="AH8" s="17">
        <v>8.6028434818941104</v>
      </c>
      <c r="AI8" s="8">
        <v>0.61545124274678698</v>
      </c>
      <c r="AJ8" s="20">
        <v>1.6779657868020299</v>
      </c>
      <c r="AK8" s="20">
        <v>27.231448424637499</v>
      </c>
      <c r="AL8" s="20">
        <v>54.964577801358097</v>
      </c>
      <c r="AM8" s="20">
        <v>39.154295323270603</v>
      </c>
      <c r="AN8" s="17">
        <v>75.295027466520693</v>
      </c>
      <c r="AO8" s="27">
        <v>0.78463367388389305</v>
      </c>
      <c r="AQ8" s="28">
        <v>500</v>
      </c>
      <c r="AR8" s="29">
        <v>116.031337374949</v>
      </c>
    </row>
    <row r="9" spans="5:44" ht="18.75">
      <c r="V9" s="7">
        <f t="shared" si="0"/>
        <v>3</v>
      </c>
      <c r="W9" s="8">
        <v>13.5226235590301</v>
      </c>
      <c r="X9" s="9">
        <v>8.3523625747127905</v>
      </c>
      <c r="Y9" s="9">
        <v>4.96565422072812</v>
      </c>
      <c r="Z9" s="9">
        <v>3.9987697759857999</v>
      </c>
      <c r="AA9" s="9">
        <v>3.6602404786420801</v>
      </c>
      <c r="AB9" s="17">
        <v>3.80250863321023</v>
      </c>
      <c r="AC9" s="20">
        <v>1.7317107557165601</v>
      </c>
      <c r="AD9" s="20">
        <v>2.02430548126932</v>
      </c>
      <c r="AE9" s="20">
        <v>2.4528467957936702</v>
      </c>
      <c r="AF9" s="20">
        <v>4.2890915134165004</v>
      </c>
      <c r="AG9" s="20">
        <v>5.98796025496054</v>
      </c>
      <c r="AH9" s="17">
        <v>11.9841356747767</v>
      </c>
      <c r="AI9" s="8">
        <v>0.79749739862463198</v>
      </c>
      <c r="AJ9" s="20">
        <v>1.90792760632872</v>
      </c>
      <c r="AK9" s="20">
        <v>18.548336997026599</v>
      </c>
      <c r="AL9" s="20">
        <v>35.324315952084802</v>
      </c>
      <c r="AM9" s="20">
        <v>57.953030225894601</v>
      </c>
      <c r="AN9" s="17">
        <v>46.450724239305302</v>
      </c>
      <c r="AO9" s="27">
        <v>0.835954549991339</v>
      </c>
      <c r="AQ9" s="28">
        <v>750</v>
      </c>
      <c r="AR9" s="29">
        <v>83.075570122278506</v>
      </c>
    </row>
    <row r="10" spans="5:44" ht="18.75">
      <c r="V10" s="7">
        <f t="shared" si="0"/>
        <v>4</v>
      </c>
      <c r="W10" s="8">
        <v>15.1923307857175</v>
      </c>
      <c r="X10" s="9">
        <v>5.7765535726009798</v>
      </c>
      <c r="Y10" s="9">
        <v>4.9107161060125399</v>
      </c>
      <c r="Z10" s="9">
        <v>3.8881229104182702</v>
      </c>
      <c r="AA10" s="9">
        <v>3.4222943731839601</v>
      </c>
      <c r="AB10" s="17">
        <v>3.4000511010858299</v>
      </c>
      <c r="AC10" s="20">
        <v>1.67612802005794</v>
      </c>
      <c r="AD10" s="20">
        <v>1.60941629581947</v>
      </c>
      <c r="AE10" s="20">
        <v>2.29017808232804</v>
      </c>
      <c r="AF10" s="20">
        <v>3.41807376967851</v>
      </c>
      <c r="AG10" s="20">
        <v>5.1272166139998401</v>
      </c>
      <c r="AH10" s="17">
        <v>10.145930347915</v>
      </c>
      <c r="AI10" s="8">
        <v>0.79484960784724601</v>
      </c>
      <c r="AJ10" s="20">
        <v>1.35347391063916</v>
      </c>
      <c r="AK10" s="20">
        <v>33.207313507456597</v>
      </c>
      <c r="AL10" s="20">
        <v>56.796814092813598</v>
      </c>
      <c r="AM10" s="20">
        <v>69.929424628530896</v>
      </c>
      <c r="AN10" s="17">
        <v>52.271489058263299</v>
      </c>
      <c r="AO10" s="27">
        <v>0.56936681442148795</v>
      </c>
      <c r="AQ10" s="28">
        <v>1000</v>
      </c>
      <c r="AR10" s="29">
        <v>62.656168643288702</v>
      </c>
    </row>
    <row r="11" spans="5:44" ht="18.75">
      <c r="V11" s="7">
        <f t="shared" si="0"/>
        <v>5</v>
      </c>
      <c r="W11" s="8">
        <v>14.660166676001801</v>
      </c>
      <c r="X11" s="9">
        <v>4.7361295364659703</v>
      </c>
      <c r="Y11" s="9">
        <v>4.3873901823374997</v>
      </c>
      <c r="Z11" s="9">
        <v>3.1766734800529401</v>
      </c>
      <c r="AA11" s="9">
        <v>2.6549385130112202</v>
      </c>
      <c r="AB11" s="17">
        <v>3.6711292208331501</v>
      </c>
      <c r="AC11" s="20">
        <v>1.3284431625580699</v>
      </c>
      <c r="AD11" s="20">
        <v>1.7163765406231799</v>
      </c>
      <c r="AE11" s="20">
        <v>2.2345862992289298</v>
      </c>
      <c r="AF11" s="20">
        <v>3.52130926482553</v>
      </c>
      <c r="AG11" s="20">
        <v>7.0953599506572296</v>
      </c>
      <c r="AH11" s="17">
        <v>10.2436418678544</v>
      </c>
      <c r="AI11" s="8">
        <v>0.77292970595053001</v>
      </c>
      <c r="AJ11" s="20">
        <v>1.57980304869012</v>
      </c>
      <c r="AK11" s="20">
        <v>22.785625200310101</v>
      </c>
      <c r="AL11" s="20">
        <v>54.395300867974797</v>
      </c>
      <c r="AM11" s="20">
        <v>77.909425859418306</v>
      </c>
      <c r="AN11" s="17">
        <v>75.431517343593697</v>
      </c>
      <c r="AO11" s="27">
        <v>0.62806355844871598</v>
      </c>
      <c r="AQ11" s="28">
        <v>1500</v>
      </c>
      <c r="AR11" s="29">
        <v>40.753070108783199</v>
      </c>
    </row>
    <row r="12" spans="5:44" ht="18.75">
      <c r="V12" s="7">
        <f t="shared" si="0"/>
        <v>6</v>
      </c>
      <c r="W12" s="8">
        <v>15.6535812436182</v>
      </c>
      <c r="X12" s="9">
        <v>8.8371057563661992</v>
      </c>
      <c r="Y12" s="9">
        <v>5.1079266518997004</v>
      </c>
      <c r="Z12" s="9">
        <v>4.2251208139362904</v>
      </c>
      <c r="AA12" s="9">
        <v>4.6227686184523797</v>
      </c>
      <c r="AB12" s="17">
        <v>2.1789577202454198</v>
      </c>
      <c r="AC12" s="20">
        <v>1.7270197309308699</v>
      </c>
      <c r="AD12" s="20">
        <v>2.1164339348099102</v>
      </c>
      <c r="AE12" s="20">
        <v>2.2519668690683399</v>
      </c>
      <c r="AF12" s="20">
        <v>4.2223776420392198</v>
      </c>
      <c r="AG12" s="20">
        <v>4.84403682536845</v>
      </c>
      <c r="AH12" s="17">
        <v>9.1472416166833703</v>
      </c>
      <c r="AI12" s="8">
        <v>0.81947273688669298</v>
      </c>
      <c r="AJ12" s="20">
        <v>1.8164731195449999</v>
      </c>
      <c r="AK12" s="20">
        <v>33.6840970684731</v>
      </c>
      <c r="AL12" s="20">
        <v>40.2566540353858</v>
      </c>
      <c r="AM12" s="20">
        <v>64.003029041496504</v>
      </c>
      <c r="AN12" s="17">
        <v>75.8254069365438</v>
      </c>
      <c r="AO12" s="27">
        <v>0.809049617570747</v>
      </c>
      <c r="AQ12" s="28">
        <v>2000</v>
      </c>
      <c r="AR12" s="29">
        <v>27.261458237419099</v>
      </c>
    </row>
    <row r="13" spans="5:44" ht="18.75">
      <c r="V13" s="7">
        <f t="shared" si="0"/>
        <v>7</v>
      </c>
      <c r="W13" s="8">
        <v>13.673803567395501</v>
      </c>
      <c r="X13" s="9">
        <v>7.2280878605728498</v>
      </c>
      <c r="Y13" s="9">
        <v>5.3126926172454398</v>
      </c>
      <c r="Z13" s="9">
        <v>5.00119308722845</v>
      </c>
      <c r="AA13" s="9">
        <v>3.6134685148424102</v>
      </c>
      <c r="AB13" s="17">
        <v>3.2309694625207501</v>
      </c>
      <c r="AC13" s="20">
        <v>1.5006413265982701</v>
      </c>
      <c r="AD13" s="20">
        <v>2.00911702835266</v>
      </c>
      <c r="AE13" s="20">
        <v>1.5626835197925399</v>
      </c>
      <c r="AF13" s="20">
        <v>3.76050275459367</v>
      </c>
      <c r="AG13" s="20">
        <v>5.8708044114229203</v>
      </c>
      <c r="AH13" s="17">
        <v>7.4483467191291304</v>
      </c>
      <c r="AI13" s="8">
        <v>0.78453758173027199</v>
      </c>
      <c r="AJ13" s="20">
        <v>1.8219781009759299</v>
      </c>
      <c r="AK13" s="20">
        <v>34.254368597217599</v>
      </c>
      <c r="AL13" s="20">
        <v>64.777722812615195</v>
      </c>
      <c r="AM13" s="20">
        <v>83.617453604183893</v>
      </c>
      <c r="AN13" s="17">
        <v>63.182919014349302</v>
      </c>
      <c r="AO13" s="27">
        <v>0.85806211064569804</v>
      </c>
      <c r="AQ13" s="28">
        <f t="shared" ref="AQ13:AQ20" si="1">AQ12+1000</f>
        <v>3000</v>
      </c>
      <c r="AR13" s="29">
        <v>14.643124521139599</v>
      </c>
    </row>
    <row r="14" spans="5:44" ht="18.75">
      <c r="E14" s="1"/>
      <c r="V14" s="7">
        <f t="shared" si="0"/>
        <v>8</v>
      </c>
      <c r="W14" s="8">
        <v>8.6413490381162301</v>
      </c>
      <c r="X14" s="9">
        <v>6.4124912987524203</v>
      </c>
      <c r="Y14" s="9">
        <v>3.6547760350374299</v>
      </c>
      <c r="Z14" s="9">
        <v>4.5780565914307498</v>
      </c>
      <c r="AA14" s="9">
        <v>4.0084418677719897</v>
      </c>
      <c r="AB14" s="17">
        <v>3.4848361385182498</v>
      </c>
      <c r="AC14" s="20">
        <v>1.56676523154003</v>
      </c>
      <c r="AD14" s="20">
        <v>1.91415329142982</v>
      </c>
      <c r="AE14" s="20">
        <v>3.4721863600523601</v>
      </c>
      <c r="AF14" s="20">
        <v>4.6282273639404599</v>
      </c>
      <c r="AG14" s="20">
        <v>6.7690301131443702</v>
      </c>
      <c r="AH14" s="17">
        <v>8.8492162176794196</v>
      </c>
      <c r="AI14" s="8">
        <v>0.64020249692779896</v>
      </c>
      <c r="AJ14" s="20">
        <v>1.5063032244418899</v>
      </c>
      <c r="AK14" s="20">
        <v>20.919622530359099</v>
      </c>
      <c r="AL14" s="20">
        <v>57.249319668851598</v>
      </c>
      <c r="AM14" s="20">
        <v>81.117506622624703</v>
      </c>
      <c r="AN14" s="17">
        <v>72.120207604434597</v>
      </c>
      <c r="AO14" s="27">
        <v>0.88622570592993399</v>
      </c>
      <c r="AQ14" s="28">
        <f t="shared" si="1"/>
        <v>4000</v>
      </c>
      <c r="AR14" s="29">
        <v>8.6402559205116098</v>
      </c>
    </row>
    <row r="15" spans="5:44" ht="18.75">
      <c r="V15" s="7">
        <f t="shared" si="0"/>
        <v>9</v>
      </c>
      <c r="W15" s="8">
        <v>12.6404438578935</v>
      </c>
      <c r="X15" s="9">
        <v>4.5051297080730102</v>
      </c>
      <c r="Y15" s="9">
        <v>5.6052463199747304</v>
      </c>
      <c r="Z15" s="9">
        <v>4.0950885972709496</v>
      </c>
      <c r="AA15" s="9">
        <v>3.2473763019792599</v>
      </c>
      <c r="AB15" s="17">
        <v>3.5520573600110099</v>
      </c>
      <c r="AC15" s="20">
        <v>1.45028998375865</v>
      </c>
      <c r="AD15" s="20">
        <v>1.99960247648307</v>
      </c>
      <c r="AE15" s="20">
        <v>2.7380524115895102</v>
      </c>
      <c r="AF15" s="20">
        <v>3.38964704686133</v>
      </c>
      <c r="AG15" s="20">
        <v>4.4276429520061704</v>
      </c>
      <c r="AH15" s="17">
        <v>10.3124559499184</v>
      </c>
      <c r="AI15" s="8">
        <v>0.55849735147410196</v>
      </c>
      <c r="AJ15" s="20">
        <v>1.640497017867</v>
      </c>
      <c r="AK15" s="20">
        <v>37.444604941708199</v>
      </c>
      <c r="AL15" s="20">
        <v>65.483851430160698</v>
      </c>
      <c r="AM15" s="20">
        <v>58.196480423585797</v>
      </c>
      <c r="AN15" s="17">
        <v>72.223862748566006</v>
      </c>
      <c r="AO15" s="27">
        <v>0.773864513396473</v>
      </c>
      <c r="AQ15" s="28">
        <f t="shared" si="1"/>
        <v>5000</v>
      </c>
      <c r="AR15" s="29">
        <v>5.2038767602536096</v>
      </c>
    </row>
    <row r="16" spans="5:44" ht="18.75">
      <c r="V16" s="7">
        <f t="shared" si="0"/>
        <v>10</v>
      </c>
      <c r="W16" s="8">
        <v>10.0189142512231</v>
      </c>
      <c r="X16" s="9">
        <v>8.28219204534469</v>
      </c>
      <c r="Y16" s="9">
        <v>4.4653560757173203</v>
      </c>
      <c r="Z16" s="9">
        <v>3.6505916308559301</v>
      </c>
      <c r="AA16" s="9">
        <v>2.9524408817276702</v>
      </c>
      <c r="AB16" s="17">
        <v>4.3089800157534297</v>
      </c>
      <c r="AC16" s="20">
        <v>1.6201808094046799</v>
      </c>
      <c r="AD16" s="20">
        <v>1.94689818135211</v>
      </c>
      <c r="AE16" s="20">
        <v>2.7251365459347601</v>
      </c>
      <c r="AF16" s="20">
        <v>3.7531599183238402</v>
      </c>
      <c r="AG16" s="20">
        <v>6.3750747826742096</v>
      </c>
      <c r="AH16" s="17">
        <v>10.91230309783</v>
      </c>
      <c r="AI16" s="8">
        <v>0.78234719959742804</v>
      </c>
      <c r="AJ16" s="20">
        <v>1.3829984675306</v>
      </c>
      <c r="AK16" s="20">
        <v>35.5025877115472</v>
      </c>
      <c r="AL16" s="20">
        <v>55.943288346315398</v>
      </c>
      <c r="AM16" s="20">
        <v>64.1887594190231</v>
      </c>
      <c r="AN16" s="17">
        <v>88.266405113123596</v>
      </c>
      <c r="AO16" s="27">
        <v>0.71352971102688501</v>
      </c>
      <c r="AQ16" s="28">
        <f t="shared" si="1"/>
        <v>6000</v>
      </c>
      <c r="AR16" s="29">
        <v>3.4533072510904899</v>
      </c>
    </row>
    <row r="17" spans="22:44" ht="18.75">
      <c r="V17" s="7">
        <f t="shared" si="0"/>
        <v>11</v>
      </c>
      <c r="W17" s="8">
        <v>13.4372817306046</v>
      </c>
      <c r="X17" s="9">
        <v>9.0933244399171205</v>
      </c>
      <c r="Y17" s="9">
        <v>5.8561945270785696</v>
      </c>
      <c r="Z17" s="9">
        <v>3.8976340062437602</v>
      </c>
      <c r="AA17" s="9">
        <v>3.2158146071048002</v>
      </c>
      <c r="AB17" s="17">
        <v>2.8278492251143499</v>
      </c>
      <c r="AC17" s="20">
        <v>1.6176900959505001</v>
      </c>
      <c r="AD17" s="20">
        <v>1.8376773945864999</v>
      </c>
      <c r="AE17" s="20">
        <v>2.7204707763696998</v>
      </c>
      <c r="AF17" s="20">
        <v>3.02251570743526</v>
      </c>
      <c r="AG17" s="20">
        <v>5.8807623247470104</v>
      </c>
      <c r="AH17" s="17">
        <v>12.4340113677722</v>
      </c>
      <c r="AI17" s="8">
        <v>0.73623022286775497</v>
      </c>
      <c r="AJ17" s="20">
        <v>1.78656813218255</v>
      </c>
      <c r="AK17" s="20">
        <v>27.9259109674773</v>
      </c>
      <c r="AL17" s="20">
        <v>32.193233766537297</v>
      </c>
      <c r="AM17" s="20">
        <v>33.932464854027799</v>
      </c>
      <c r="AN17" s="17">
        <v>81.011565502820105</v>
      </c>
      <c r="AO17" s="27">
        <v>0.888332207125758</v>
      </c>
      <c r="AQ17" s="28">
        <f t="shared" si="1"/>
        <v>7000</v>
      </c>
      <c r="AR17" s="29">
        <v>2.5922482858111402</v>
      </c>
    </row>
    <row r="18" spans="22:44" ht="18.75">
      <c r="V18" s="7">
        <f t="shared" si="0"/>
        <v>12</v>
      </c>
      <c r="W18" s="8">
        <v>8.8054995106740304</v>
      </c>
      <c r="X18" s="9">
        <v>9.5021468524887407</v>
      </c>
      <c r="Y18" s="9">
        <v>3.4134425552602998</v>
      </c>
      <c r="Z18" s="9">
        <v>4.4999556593004604</v>
      </c>
      <c r="AA18" s="9">
        <v>3.8115316836939201</v>
      </c>
      <c r="AB18" s="17">
        <v>4.3358308266422796</v>
      </c>
      <c r="AC18" s="20">
        <v>1.4781396969399201</v>
      </c>
      <c r="AD18" s="20">
        <v>1.7449985348994701</v>
      </c>
      <c r="AE18" s="20">
        <v>2.6243027169497202</v>
      </c>
      <c r="AF18" s="20">
        <v>3.3496769960989399</v>
      </c>
      <c r="AG18" s="20">
        <v>3.5743659635725198</v>
      </c>
      <c r="AH18" s="17">
        <v>12.1708914669157</v>
      </c>
      <c r="AI18" s="8">
        <v>0.71620421691706704</v>
      </c>
      <c r="AJ18" s="20">
        <v>1.4518621404907801</v>
      </c>
      <c r="AK18" s="20">
        <v>30.943134758043001</v>
      </c>
      <c r="AL18" s="20">
        <v>49.604162893304199</v>
      </c>
      <c r="AM18" s="20">
        <v>81.282147213575996</v>
      </c>
      <c r="AN18" s="17">
        <v>57.728608240015497</v>
      </c>
      <c r="AO18" s="27">
        <v>0.53390379289399104</v>
      </c>
      <c r="AQ18" s="28">
        <f t="shared" si="1"/>
        <v>8000</v>
      </c>
      <c r="AR18" s="29">
        <v>2.0030175667120602</v>
      </c>
    </row>
    <row r="19" spans="22:44" ht="18.75">
      <c r="V19" s="7">
        <f t="shared" si="0"/>
        <v>13</v>
      </c>
      <c r="W19" s="8">
        <v>14.0732184385668</v>
      </c>
      <c r="X19" s="9">
        <v>7.0961117539113703</v>
      </c>
      <c r="Y19" s="9">
        <v>4.7459341357336102</v>
      </c>
      <c r="Z19" s="9">
        <v>3.6051549252781099</v>
      </c>
      <c r="AA19" s="9">
        <v>3.5138259802670202</v>
      </c>
      <c r="AB19" s="17">
        <v>3.7751761067405298</v>
      </c>
      <c r="AC19" s="20">
        <v>1.6131775212356301</v>
      </c>
      <c r="AD19" s="20">
        <v>1.5105135948717601</v>
      </c>
      <c r="AE19" s="20">
        <v>2.5664909667882299</v>
      </c>
      <c r="AF19" s="20">
        <v>4.2918659845313396</v>
      </c>
      <c r="AG19" s="20">
        <v>4.1851970163070096</v>
      </c>
      <c r="AH19" s="17">
        <v>8.4672523695032407</v>
      </c>
      <c r="AI19" s="8">
        <v>0.76263975988989396</v>
      </c>
      <c r="AJ19" s="20">
        <v>1.6421043863445799</v>
      </c>
      <c r="AK19" s="20">
        <v>33.382763179950103</v>
      </c>
      <c r="AL19" s="20">
        <v>52.378273641808804</v>
      </c>
      <c r="AM19" s="20">
        <v>72.142668154902594</v>
      </c>
      <c r="AN19" s="17">
        <v>34.311492884707</v>
      </c>
      <c r="AO19" s="27">
        <v>0.68246105842879001</v>
      </c>
      <c r="AQ19" s="28">
        <f t="shared" si="1"/>
        <v>9000</v>
      </c>
      <c r="AR19" s="29">
        <v>1.70531103324657</v>
      </c>
    </row>
    <row r="20" spans="22:44" ht="18.75">
      <c r="V20" s="7">
        <f t="shared" si="0"/>
        <v>14</v>
      </c>
      <c r="W20" s="8">
        <v>12.0095539910453</v>
      </c>
      <c r="X20" s="9">
        <v>8.0895295359715398</v>
      </c>
      <c r="Y20" s="9">
        <v>5.7339059281953402</v>
      </c>
      <c r="Z20" s="9">
        <v>3.3939659021745001</v>
      </c>
      <c r="AA20" s="9">
        <v>3.7743879647996001</v>
      </c>
      <c r="AB20" s="17">
        <v>3.9891251052058099</v>
      </c>
      <c r="AC20" s="20">
        <v>1.7279595248259501</v>
      </c>
      <c r="AD20" s="20">
        <v>1.5169620530679</v>
      </c>
      <c r="AE20" s="20">
        <v>3.2397898697983201</v>
      </c>
      <c r="AF20" s="20">
        <v>3.2702188691179401</v>
      </c>
      <c r="AG20" s="20">
        <v>5.5603479630856203</v>
      </c>
      <c r="AH20" s="17">
        <v>6.8546240002112198</v>
      </c>
      <c r="AI20" s="8">
        <v>0.688004183358078</v>
      </c>
      <c r="AJ20" s="20">
        <v>1.4167624469031499</v>
      </c>
      <c r="AK20" s="20">
        <v>24.692831655489499</v>
      </c>
      <c r="AL20" s="20">
        <v>52.6479149520409</v>
      </c>
      <c r="AM20" s="20">
        <v>71.450538748103497</v>
      </c>
      <c r="AN20" s="17">
        <v>80.513420864460798</v>
      </c>
      <c r="AO20" s="27">
        <v>0.75194342352726196</v>
      </c>
      <c r="AQ20" s="28">
        <f t="shared" si="1"/>
        <v>10000</v>
      </c>
      <c r="AR20" s="29">
        <v>1.49755358526941</v>
      </c>
    </row>
    <row r="21" spans="22:44" ht="18.75">
      <c r="V21" s="7">
        <f t="shared" si="0"/>
        <v>15</v>
      </c>
      <c r="W21" s="8">
        <v>11.1041988323762</v>
      </c>
      <c r="X21" s="9">
        <v>7.9197232538021902</v>
      </c>
      <c r="Y21" s="9">
        <v>4.7720733495279397</v>
      </c>
      <c r="Z21" s="9">
        <v>2.5205118996932399</v>
      </c>
      <c r="AA21" s="9">
        <v>3.4786509734461202</v>
      </c>
      <c r="AB21" s="17">
        <v>2.9420199578623998</v>
      </c>
      <c r="AC21" s="20">
        <v>1.39610535369571</v>
      </c>
      <c r="AD21" s="20">
        <v>1.6500449092462</v>
      </c>
      <c r="AE21" s="20">
        <v>2.3187089811714299</v>
      </c>
      <c r="AF21" s="20">
        <v>3.7896329128003501</v>
      </c>
      <c r="AG21" s="20">
        <v>5.2205999864027302</v>
      </c>
      <c r="AH21" s="17">
        <v>7.4681681615717501</v>
      </c>
      <c r="AI21" s="8">
        <v>0.62637792684964</v>
      </c>
      <c r="AJ21" s="20">
        <v>1.46024109719691</v>
      </c>
      <c r="AK21" s="20">
        <v>22.4155213227872</v>
      </c>
      <c r="AL21" s="20">
        <v>54.2424093739059</v>
      </c>
      <c r="AM21" s="20">
        <v>67.472444426404394</v>
      </c>
      <c r="AN21" s="17">
        <v>57.567815639465003</v>
      </c>
      <c r="AO21" s="27">
        <v>0.64812747516947999</v>
      </c>
      <c r="AQ21" s="28">
        <v>15000</v>
      </c>
      <c r="AR21" s="29">
        <v>1.1040141596228099</v>
      </c>
    </row>
    <row r="22" spans="22:44" ht="18.75">
      <c r="V22" s="7">
        <f t="shared" si="0"/>
        <v>16</v>
      </c>
      <c r="W22" s="8">
        <v>12.906879840278201</v>
      </c>
      <c r="X22" s="9">
        <v>8.03519924431588</v>
      </c>
      <c r="Y22" s="9">
        <v>4.6323982101713304</v>
      </c>
      <c r="Z22" s="9">
        <v>4.9800196666796204</v>
      </c>
      <c r="AA22" s="9">
        <v>3.6004248182737801</v>
      </c>
      <c r="AB22" s="17">
        <v>4.8305784744258</v>
      </c>
      <c r="AC22" s="20">
        <v>1.69328057558803</v>
      </c>
      <c r="AD22" s="20">
        <v>1.9578247095042201</v>
      </c>
      <c r="AE22" s="20">
        <v>1.7373458883961601</v>
      </c>
      <c r="AF22" s="20">
        <v>3.8969330703721901</v>
      </c>
      <c r="AG22" s="20">
        <v>7.7847901256740899</v>
      </c>
      <c r="AH22" s="17">
        <v>10.9234047838008</v>
      </c>
      <c r="AI22" s="8">
        <v>0.59353600939837303</v>
      </c>
      <c r="AJ22" s="20">
        <v>1.4946637363876401</v>
      </c>
      <c r="AK22" s="20">
        <v>21.225305444067999</v>
      </c>
      <c r="AL22" s="20">
        <v>52.847065750030197</v>
      </c>
      <c r="AM22" s="20">
        <v>64.185404703734804</v>
      </c>
      <c r="AN22" s="17">
        <v>71.3737119505534</v>
      </c>
      <c r="AO22" s="27">
        <v>0.70377032394694605</v>
      </c>
      <c r="AQ22" s="28">
        <v>20000</v>
      </c>
      <c r="AR22" s="29">
        <v>1.01391316186543</v>
      </c>
    </row>
    <row r="23" spans="22:44" ht="18.75">
      <c r="V23" s="7">
        <f t="shared" si="0"/>
        <v>17</v>
      </c>
      <c r="W23" s="8">
        <v>11.176344335286901</v>
      </c>
      <c r="X23" s="9">
        <v>7.9402566446203897</v>
      </c>
      <c r="Y23" s="9">
        <v>4.37827624073587</v>
      </c>
      <c r="Z23" s="9">
        <v>3.8301806148738402</v>
      </c>
      <c r="AA23" s="9">
        <v>3.1626582401463899</v>
      </c>
      <c r="AB23" s="17">
        <v>2.5753489711520201</v>
      </c>
      <c r="AC23" s="20">
        <v>1.72244819498296</v>
      </c>
      <c r="AD23" s="20">
        <v>1.7301212325627899</v>
      </c>
      <c r="AE23" s="20">
        <v>2.8966147900466699</v>
      </c>
      <c r="AF23" s="20">
        <v>3.6196893796813998</v>
      </c>
      <c r="AG23" s="20">
        <v>6.3964663888704196</v>
      </c>
      <c r="AH23" s="17">
        <v>9.4187312465210393</v>
      </c>
      <c r="AI23" s="8">
        <v>0.84369841585265803</v>
      </c>
      <c r="AJ23" s="20">
        <v>1.74629530151583</v>
      </c>
      <c r="AK23" s="20">
        <v>37.495443412055003</v>
      </c>
      <c r="AL23" s="20">
        <v>47.886916335558503</v>
      </c>
      <c r="AM23" s="20">
        <v>48.170208103343398</v>
      </c>
      <c r="AN23" s="17">
        <v>70.269269101629604</v>
      </c>
      <c r="AO23" s="27">
        <v>0.75389242406829104</v>
      </c>
      <c r="AQ23" s="28">
        <f>AQ22+5000</f>
        <v>25000</v>
      </c>
      <c r="AR23" s="29">
        <v>0.96022588247879503</v>
      </c>
    </row>
    <row r="24" spans="22:44" ht="18.75">
      <c r="V24" s="7">
        <f t="shared" si="0"/>
        <v>18</v>
      </c>
      <c r="W24" s="8">
        <v>10.525883978505901</v>
      </c>
      <c r="X24" s="9">
        <v>6.1665623670486402</v>
      </c>
      <c r="Y24" s="9">
        <v>4.70367236964674</v>
      </c>
      <c r="Z24" s="9">
        <v>2.9724781771609701</v>
      </c>
      <c r="AA24" s="9">
        <v>3.7221437840859202</v>
      </c>
      <c r="AB24" s="17">
        <v>3.01081974975365</v>
      </c>
      <c r="AC24" s="20">
        <v>1.70644814618086</v>
      </c>
      <c r="AD24" s="20">
        <v>1.54046804559971</v>
      </c>
      <c r="AE24" s="20">
        <v>2.1522061767578</v>
      </c>
      <c r="AF24" s="20">
        <v>3.92625628612491</v>
      </c>
      <c r="AG24" s="20">
        <v>5.1635177485885402</v>
      </c>
      <c r="AH24" s="17">
        <v>11.735793558970901</v>
      </c>
      <c r="AI24" s="8">
        <v>0.77511407967088597</v>
      </c>
      <c r="AJ24" s="20">
        <v>1.66675444694329</v>
      </c>
      <c r="AK24" s="20">
        <v>29.969449229186498</v>
      </c>
      <c r="AL24" s="20">
        <v>61.298735321990499</v>
      </c>
      <c r="AM24" s="20">
        <v>70.374521835970796</v>
      </c>
      <c r="AN24" s="17">
        <v>62.604850195341797</v>
      </c>
      <c r="AO24" s="27">
        <v>0.81963317851888295</v>
      </c>
      <c r="AQ24" s="28">
        <v>30000</v>
      </c>
      <c r="AR24" s="29">
        <v>0.92169247475577198</v>
      </c>
    </row>
    <row r="25" spans="22:44" ht="18.75">
      <c r="V25" s="7">
        <f t="shared" si="0"/>
        <v>19</v>
      </c>
      <c r="W25" s="8">
        <v>10.556453487787101</v>
      </c>
      <c r="X25" s="9">
        <v>4.39780400381128</v>
      </c>
      <c r="Y25" s="9">
        <v>5.82467663309804</v>
      </c>
      <c r="Z25" s="9">
        <v>3.7359868555442501</v>
      </c>
      <c r="AA25" s="9">
        <v>3.6065646418070498</v>
      </c>
      <c r="AB25" s="17">
        <v>3.2294714012422499</v>
      </c>
      <c r="AC25" s="20">
        <v>1.5041601680921499</v>
      </c>
      <c r="AD25" s="20">
        <v>2.1612900849561201</v>
      </c>
      <c r="AE25" s="20">
        <v>2.37444662761914</v>
      </c>
      <c r="AF25" s="20">
        <v>5.4689307565090903</v>
      </c>
      <c r="AG25" s="20">
        <v>2.9001740641534202</v>
      </c>
      <c r="AH25" s="17">
        <v>11.765404697950199</v>
      </c>
      <c r="AI25" s="8">
        <v>0.74087917827276095</v>
      </c>
      <c r="AJ25" s="20">
        <v>1.5833991488290999</v>
      </c>
      <c r="AK25" s="20">
        <v>31.6751732123133</v>
      </c>
      <c r="AL25" s="20">
        <v>50.285322809656499</v>
      </c>
      <c r="AM25" s="20">
        <v>69.329458401919396</v>
      </c>
      <c r="AN25" s="17">
        <v>69.552111996987406</v>
      </c>
      <c r="AO25" s="27">
        <v>0.85649179062285896</v>
      </c>
      <c r="AQ25" s="28">
        <f t="shared" ref="AQ25:AQ31" si="2">AQ24+10000</f>
        <v>40000</v>
      </c>
      <c r="AR25" s="29">
        <v>0.86371674142819999</v>
      </c>
    </row>
    <row r="26" spans="22:44" ht="18.75">
      <c r="V26" s="7">
        <f t="shared" si="0"/>
        <v>20</v>
      </c>
      <c r="W26" s="8">
        <v>9.0142062633483793</v>
      </c>
      <c r="X26" s="9">
        <v>7.6375854844646804</v>
      </c>
      <c r="Y26" s="9">
        <v>4.30563595150669</v>
      </c>
      <c r="Z26" s="9">
        <v>3.5742735027456898</v>
      </c>
      <c r="AA26" s="9">
        <v>3.3057457193775499</v>
      </c>
      <c r="AB26" s="17">
        <v>3.7047857996601898</v>
      </c>
      <c r="AC26" s="20">
        <v>1.5227126684401999</v>
      </c>
      <c r="AD26" s="20">
        <v>1.6075368400580801</v>
      </c>
      <c r="AE26" s="20">
        <v>3.2423493657163398</v>
      </c>
      <c r="AF26" s="20">
        <v>3.2536903505198702</v>
      </c>
      <c r="AG26" s="20">
        <v>6.3806076472661202</v>
      </c>
      <c r="AH26" s="17">
        <v>9.4286464208050305</v>
      </c>
      <c r="AI26" s="8">
        <v>0.88142863973936503</v>
      </c>
      <c r="AJ26" s="20">
        <v>1.72991074953268</v>
      </c>
      <c r="AK26" s="20">
        <v>39.274857804620503</v>
      </c>
      <c r="AL26" s="20">
        <v>58.979276414685202</v>
      </c>
      <c r="AM26" s="20">
        <v>71.712669518209196</v>
      </c>
      <c r="AN26" s="17">
        <v>63.8737266538093</v>
      </c>
      <c r="AO26" s="27">
        <v>0.79892823907906296</v>
      </c>
      <c r="AQ26" s="28">
        <f t="shared" si="2"/>
        <v>50000</v>
      </c>
      <c r="AR26" s="29">
        <v>0.808661664039517</v>
      </c>
    </row>
    <row r="27" spans="22:44" ht="18.75">
      <c r="V27" s="7">
        <f t="shared" si="0"/>
        <v>21</v>
      </c>
      <c r="W27" s="8">
        <v>9.18495116051621</v>
      </c>
      <c r="X27" s="9">
        <v>7.4154519871923901</v>
      </c>
      <c r="Y27" s="9">
        <v>5.5478325852566899</v>
      </c>
      <c r="Z27" s="9">
        <v>5.03711609005728</v>
      </c>
      <c r="AA27" s="9">
        <v>4.0695032627513097</v>
      </c>
      <c r="AB27" s="17">
        <v>3.2041405689087101</v>
      </c>
      <c r="AC27" s="20">
        <v>1.88342266665474</v>
      </c>
      <c r="AD27" s="20">
        <v>1.82734043269003</v>
      </c>
      <c r="AE27" s="20">
        <v>3.0893542971561998</v>
      </c>
      <c r="AF27" s="20">
        <v>3.0274560998768498</v>
      </c>
      <c r="AG27" s="20">
        <v>6.9410644383525799</v>
      </c>
      <c r="AH27" s="17">
        <v>8.0276347060868503</v>
      </c>
      <c r="AI27" s="8">
        <v>0.754821319793748</v>
      </c>
      <c r="AJ27" s="20">
        <v>1.64430750512582</v>
      </c>
      <c r="AK27" s="20">
        <v>29.438961983622999</v>
      </c>
      <c r="AL27" s="20">
        <v>48.778090414953901</v>
      </c>
      <c r="AM27" s="20">
        <v>51.070559626580099</v>
      </c>
      <c r="AN27" s="17">
        <v>71.910067259897502</v>
      </c>
      <c r="AO27" s="27">
        <v>0.69348372236729605</v>
      </c>
      <c r="AQ27" s="28">
        <f t="shared" si="2"/>
        <v>60000</v>
      </c>
      <c r="AR27" s="29">
        <v>0.79267233971339202</v>
      </c>
    </row>
    <row r="28" spans="22:44" ht="18.75">
      <c r="V28" s="7">
        <f t="shared" si="0"/>
        <v>22</v>
      </c>
      <c r="W28" s="8">
        <v>10.130124868840801</v>
      </c>
      <c r="X28" s="9">
        <v>4.6110801659853804</v>
      </c>
      <c r="Y28" s="9">
        <v>4.8965935967365102</v>
      </c>
      <c r="Z28" s="9">
        <v>4.9908711530627601</v>
      </c>
      <c r="AA28" s="9">
        <v>3.2967598841194401</v>
      </c>
      <c r="AB28" s="17">
        <v>4.2313102978450496</v>
      </c>
      <c r="AC28" s="20">
        <v>1.49863486292074</v>
      </c>
      <c r="AD28" s="20">
        <v>1.53029043284718</v>
      </c>
      <c r="AE28" s="20">
        <v>2.8905113722094899</v>
      </c>
      <c r="AF28" s="20">
        <v>3.5313192967649001</v>
      </c>
      <c r="AG28" s="20">
        <v>6.5897254940148597</v>
      </c>
      <c r="AH28" s="17">
        <v>12.158209357313901</v>
      </c>
      <c r="AI28" s="8">
        <v>0.72792809810035997</v>
      </c>
      <c r="AJ28" s="20">
        <v>1.4988710961902401</v>
      </c>
      <c r="AK28" s="20">
        <v>35.229805212535901</v>
      </c>
      <c r="AL28" s="20">
        <v>50.649948410729003</v>
      </c>
      <c r="AM28" s="20">
        <v>63.672191060665803</v>
      </c>
      <c r="AN28" s="17">
        <v>52.647222483784397</v>
      </c>
      <c r="AO28" s="27">
        <v>0.56609691125329498</v>
      </c>
      <c r="AQ28" s="28">
        <f t="shared" si="2"/>
        <v>70000</v>
      </c>
      <c r="AR28" s="29">
        <v>0.77807238712249704</v>
      </c>
    </row>
    <row r="29" spans="22:44" ht="18.75">
      <c r="V29" s="7">
        <f t="shared" si="0"/>
        <v>23</v>
      </c>
      <c r="W29" s="8">
        <v>14.8910042412561</v>
      </c>
      <c r="X29" s="9">
        <v>5.6707794310358901</v>
      </c>
      <c r="Y29" s="9">
        <v>5.3121476191599797</v>
      </c>
      <c r="Z29" s="9">
        <v>4.0297421830500202</v>
      </c>
      <c r="AA29" s="9">
        <v>4.6006062267083196</v>
      </c>
      <c r="AB29" s="17">
        <v>3.52945858615701</v>
      </c>
      <c r="AC29" s="20">
        <v>1.64664097032361</v>
      </c>
      <c r="AD29" s="20">
        <v>1.8163918901079501</v>
      </c>
      <c r="AE29" s="20">
        <v>2.5739066191616602</v>
      </c>
      <c r="AF29" s="20">
        <v>3.51985671862594</v>
      </c>
      <c r="AG29" s="20">
        <v>6.8944998295522097</v>
      </c>
      <c r="AH29" s="17">
        <v>14.1828562305241</v>
      </c>
      <c r="AI29" s="8">
        <v>0.76552849419130897</v>
      </c>
      <c r="AJ29" s="20">
        <v>1.3562828879384401</v>
      </c>
      <c r="AK29" s="20">
        <v>34.104067058002101</v>
      </c>
      <c r="AL29" s="20">
        <v>42.434322090990797</v>
      </c>
      <c r="AM29" s="20">
        <v>93.647810046312898</v>
      </c>
      <c r="AN29" s="17">
        <v>64.475717896547096</v>
      </c>
      <c r="AO29" s="27">
        <v>0.675536773917915</v>
      </c>
      <c r="AQ29" s="28">
        <f t="shared" si="2"/>
        <v>80000</v>
      </c>
      <c r="AR29" s="29">
        <v>0.76410189557876496</v>
      </c>
    </row>
    <row r="30" spans="22:44" ht="18.75">
      <c r="V30" s="7">
        <f t="shared" si="0"/>
        <v>24</v>
      </c>
      <c r="W30" s="8">
        <v>11.003707721690899</v>
      </c>
      <c r="X30" s="9">
        <v>7.8408725539375501</v>
      </c>
      <c r="Y30" s="9">
        <v>4.5711799523875998</v>
      </c>
      <c r="Z30" s="9">
        <v>4.2011254868270296</v>
      </c>
      <c r="AA30" s="9">
        <v>2.8663205635421201</v>
      </c>
      <c r="AB30" s="17">
        <v>3.6004165157102199</v>
      </c>
      <c r="AC30" s="20">
        <v>1.22974476712292</v>
      </c>
      <c r="AD30" s="20">
        <v>1.85908513327333</v>
      </c>
      <c r="AE30" s="20">
        <v>2.5404710620660902</v>
      </c>
      <c r="AF30" s="20">
        <v>3.2772543551238602</v>
      </c>
      <c r="AG30" s="20">
        <v>6.1380151014562401</v>
      </c>
      <c r="AH30" s="17">
        <v>4.0242221610891997</v>
      </c>
      <c r="AI30" s="8">
        <v>0.74086056943703704</v>
      </c>
      <c r="AJ30" s="20">
        <v>1.58801695373052</v>
      </c>
      <c r="AK30" s="20">
        <v>34.747056676917097</v>
      </c>
      <c r="AL30" s="20">
        <v>28.9383567014366</v>
      </c>
      <c r="AM30" s="20">
        <v>67.092404229318603</v>
      </c>
      <c r="AN30" s="17">
        <v>62.131761986861001</v>
      </c>
      <c r="AO30" s="27">
        <v>0.65539868456968997</v>
      </c>
      <c r="AQ30" s="28">
        <f t="shared" si="2"/>
        <v>90000</v>
      </c>
      <c r="AR30" s="29">
        <v>0.74738795588941698</v>
      </c>
    </row>
    <row r="31" spans="22:44" ht="18.75">
      <c r="V31" s="7">
        <f t="shared" si="0"/>
        <v>25</v>
      </c>
      <c r="W31" s="8">
        <v>14.643331821904001</v>
      </c>
      <c r="X31" s="9">
        <v>7.4531637958759003</v>
      </c>
      <c r="Y31" s="9">
        <v>5.5078202449445604</v>
      </c>
      <c r="Z31" s="9">
        <v>4.2299715270181304</v>
      </c>
      <c r="AA31" s="9">
        <v>3.6120336070359</v>
      </c>
      <c r="AB31" s="17">
        <v>3.1256309906037201</v>
      </c>
      <c r="AC31" s="20">
        <v>1.6694825907659601</v>
      </c>
      <c r="AD31" s="20">
        <v>1.7138234030553201</v>
      </c>
      <c r="AE31" s="20">
        <v>2.4404750620381601</v>
      </c>
      <c r="AF31" s="20">
        <v>3.4389174423824298</v>
      </c>
      <c r="AG31" s="20">
        <v>5.7823478502876302</v>
      </c>
      <c r="AH31" s="17">
        <v>10.569411007051601</v>
      </c>
      <c r="AI31" s="8">
        <v>0.69333029229927201</v>
      </c>
      <c r="AJ31" s="20">
        <v>1.7137099746334301</v>
      </c>
      <c r="AK31" s="20">
        <v>29.991656942993998</v>
      </c>
      <c r="AL31" s="20">
        <v>56.231558942984996</v>
      </c>
      <c r="AM31" s="20">
        <v>55.765938726997298</v>
      </c>
      <c r="AN31" s="17">
        <v>69.573329715299707</v>
      </c>
      <c r="AO31" s="27">
        <v>0.654237251393608</v>
      </c>
      <c r="AQ31" s="30">
        <f t="shared" si="2"/>
        <v>100000</v>
      </c>
      <c r="AR31" s="31">
        <v>0.74309693696393497</v>
      </c>
    </row>
    <row r="32" spans="22:44" ht="18.75">
      <c r="V32" s="7">
        <f t="shared" si="0"/>
        <v>26</v>
      </c>
      <c r="W32" s="8">
        <v>12.7088613897489</v>
      </c>
      <c r="X32" s="9">
        <v>7.3270222689405902</v>
      </c>
      <c r="Y32" s="9">
        <v>6.2448678434512903</v>
      </c>
      <c r="Z32" s="9">
        <v>3.9489311133236802</v>
      </c>
      <c r="AA32" s="9">
        <v>4.0262876920088999</v>
      </c>
      <c r="AB32" s="17">
        <v>3.8379030203689801</v>
      </c>
      <c r="AC32" s="20">
        <v>1.4766038871463301</v>
      </c>
      <c r="AD32" s="20">
        <v>1.46731876890834</v>
      </c>
      <c r="AE32" s="20">
        <v>2.07996568387416</v>
      </c>
      <c r="AF32" s="20">
        <v>3.7470211153652899</v>
      </c>
      <c r="AG32" s="20">
        <v>4.8567592089344602</v>
      </c>
      <c r="AH32" s="17">
        <v>9.3444173973400009</v>
      </c>
      <c r="AI32" s="8">
        <v>0.73567297601764503</v>
      </c>
      <c r="AJ32" s="20">
        <v>1.52207927360546</v>
      </c>
      <c r="AK32" s="20">
        <v>22.972119564872699</v>
      </c>
      <c r="AL32" s="20">
        <v>41.729437936887301</v>
      </c>
      <c r="AM32" s="20">
        <v>54.512267690947098</v>
      </c>
      <c r="AN32" s="17">
        <v>57.446260475093098</v>
      </c>
      <c r="AO32" s="27">
        <v>0.63209170907350298</v>
      </c>
    </row>
    <row r="33" spans="22:41" ht="18.75">
      <c r="V33" s="7">
        <f t="shared" si="0"/>
        <v>27</v>
      </c>
      <c r="W33" s="8">
        <v>8.4040025901200703</v>
      </c>
      <c r="X33" s="9">
        <v>7.34063428288946</v>
      </c>
      <c r="Y33" s="9">
        <v>4.8780197645102499</v>
      </c>
      <c r="Z33" s="9">
        <v>2.9130462967676301</v>
      </c>
      <c r="AA33" s="9">
        <v>2.8303313844015698</v>
      </c>
      <c r="AB33" s="17">
        <v>3.8779221655980201</v>
      </c>
      <c r="AC33" s="20">
        <v>1.47251838778459</v>
      </c>
      <c r="AD33" s="20">
        <v>1.91486877580833</v>
      </c>
      <c r="AE33" s="20">
        <v>2.6326098697240998</v>
      </c>
      <c r="AF33" s="20">
        <v>4.31723334710244</v>
      </c>
      <c r="AG33" s="20">
        <v>5.36168713129591</v>
      </c>
      <c r="AH33" s="17">
        <v>9.4036078875972393</v>
      </c>
      <c r="AI33" s="8">
        <v>0.76695873974707796</v>
      </c>
      <c r="AJ33" s="20">
        <v>1.4758160870357</v>
      </c>
      <c r="AK33" s="20">
        <v>26.8701547560565</v>
      </c>
      <c r="AL33" s="20">
        <v>49.245021009995099</v>
      </c>
      <c r="AM33" s="20">
        <v>68.926396458912805</v>
      </c>
      <c r="AN33" s="17">
        <v>83.1937944362857</v>
      </c>
      <c r="AO33" s="27">
        <v>0.70247503829594204</v>
      </c>
    </row>
    <row r="34" spans="22:41" ht="18.75">
      <c r="V34" s="7">
        <f t="shared" si="0"/>
        <v>28</v>
      </c>
      <c r="W34" s="8">
        <v>13.3090937090242</v>
      </c>
      <c r="X34" s="9">
        <v>6.20238082029074</v>
      </c>
      <c r="Y34" s="9">
        <v>4.4200183351178604</v>
      </c>
      <c r="Z34" s="9">
        <v>3.7854932267248</v>
      </c>
      <c r="AA34" s="9">
        <v>3.47208384530165</v>
      </c>
      <c r="AB34" s="17">
        <v>5.0561514586620202</v>
      </c>
      <c r="AC34" s="20">
        <v>1.5315584409943499</v>
      </c>
      <c r="AD34" s="20">
        <v>1.81234667847994</v>
      </c>
      <c r="AE34" s="20">
        <v>2.0676752167833099</v>
      </c>
      <c r="AF34" s="20">
        <v>3.3426195519823199</v>
      </c>
      <c r="AG34" s="20">
        <v>5.4813475172869603</v>
      </c>
      <c r="AH34" s="17">
        <v>9.1387392844592092</v>
      </c>
      <c r="AI34" s="8">
        <v>0.69648150861087699</v>
      </c>
      <c r="AJ34" s="20">
        <v>1.7566030868120901</v>
      </c>
      <c r="AK34" s="20">
        <v>31.636074312616199</v>
      </c>
      <c r="AL34" s="20">
        <v>49.773399639459697</v>
      </c>
      <c r="AM34" s="20">
        <v>60.730221583568301</v>
      </c>
      <c r="AN34" s="17">
        <v>78.490692405448002</v>
      </c>
      <c r="AO34" s="27">
        <v>0.71577811952537695</v>
      </c>
    </row>
    <row r="35" spans="22:41" ht="18.75">
      <c r="V35" s="7">
        <f t="shared" si="0"/>
        <v>29</v>
      </c>
      <c r="W35" s="8">
        <v>10.9215984180187</v>
      </c>
      <c r="X35" s="9">
        <v>6.5890451047604204</v>
      </c>
      <c r="Y35" s="9">
        <v>4.5354037658021804</v>
      </c>
      <c r="Z35" s="9">
        <v>5.0355717912298399</v>
      </c>
      <c r="AA35" s="9">
        <v>3.7455533124771399</v>
      </c>
      <c r="AB35" s="17">
        <v>2.5958908377196801</v>
      </c>
      <c r="AC35" s="20">
        <v>1.4187693987079699</v>
      </c>
      <c r="AD35" s="20">
        <v>1.9485937497763</v>
      </c>
      <c r="AE35" s="20">
        <v>2.3579164065968699</v>
      </c>
      <c r="AF35" s="20">
        <v>3.9691297301207</v>
      </c>
      <c r="AG35" s="20">
        <v>6.3969410985751001</v>
      </c>
      <c r="AH35" s="17">
        <v>8.2589151777659904</v>
      </c>
      <c r="AI35" s="8">
        <v>0.64632648344820598</v>
      </c>
      <c r="AJ35" s="20">
        <v>1.77175089312148</v>
      </c>
      <c r="AK35" s="20">
        <v>23.563074085347399</v>
      </c>
      <c r="AL35" s="20">
        <v>48.955893448139399</v>
      </c>
      <c r="AM35" s="20">
        <v>48.780310022011498</v>
      </c>
      <c r="AN35" s="17">
        <v>59.9808767063994</v>
      </c>
      <c r="AO35" s="27">
        <v>0.84719057304071299</v>
      </c>
    </row>
    <row r="36" spans="22:41" ht="18.75">
      <c r="V36" s="7">
        <f t="shared" si="0"/>
        <v>30</v>
      </c>
      <c r="W36" s="8">
        <v>9.54543015659109</v>
      </c>
      <c r="X36" s="9">
        <v>6.2632380786898203</v>
      </c>
      <c r="Y36" s="9">
        <v>4.5568871646986704</v>
      </c>
      <c r="Z36" s="9">
        <v>3.6066089027289499</v>
      </c>
      <c r="AA36" s="9">
        <v>3.3734829186363999</v>
      </c>
      <c r="AB36" s="17">
        <v>4.2641660126884</v>
      </c>
      <c r="AC36" s="20">
        <v>1.5552783349586199</v>
      </c>
      <c r="AD36" s="20">
        <v>1.8377836970803201</v>
      </c>
      <c r="AE36" s="20">
        <v>3.0393837296341202</v>
      </c>
      <c r="AF36" s="20">
        <v>3.97724197213459</v>
      </c>
      <c r="AG36" s="20">
        <v>5.8259977044287998</v>
      </c>
      <c r="AH36" s="17">
        <v>11.483385071377</v>
      </c>
      <c r="AI36" s="8">
        <v>0.85227762685629704</v>
      </c>
      <c r="AJ36" s="20">
        <v>1.68099682559645</v>
      </c>
      <c r="AK36" s="20">
        <v>35.5848962209364</v>
      </c>
      <c r="AL36" s="20">
        <v>47.017568677411496</v>
      </c>
      <c r="AM36" s="20">
        <v>77.386676144383102</v>
      </c>
      <c r="AN36" s="17">
        <v>94.186518101880196</v>
      </c>
      <c r="AO36" s="27">
        <v>0.81853535844178305</v>
      </c>
    </row>
    <row r="37" spans="22:41" ht="18.75">
      <c r="V37" s="7">
        <f t="shared" si="0"/>
        <v>31</v>
      </c>
      <c r="W37" s="8">
        <v>11.6333395816057</v>
      </c>
      <c r="X37" s="9">
        <v>5.2788284672378198</v>
      </c>
      <c r="Y37" s="9">
        <v>3.93749312431353</v>
      </c>
      <c r="Z37" s="9">
        <v>3.48490692423655</v>
      </c>
      <c r="AA37" s="9">
        <v>3.5722193513824299</v>
      </c>
      <c r="AB37" s="17">
        <v>3.3913433153336001</v>
      </c>
      <c r="AC37" s="20">
        <v>1.7688908129749701</v>
      </c>
      <c r="AD37" s="20">
        <v>2.1411999989507899</v>
      </c>
      <c r="AE37" s="20">
        <v>2.3265886592135101</v>
      </c>
      <c r="AF37" s="20">
        <v>3.0947532367252002</v>
      </c>
      <c r="AG37" s="20">
        <v>7.1279582444910599</v>
      </c>
      <c r="AH37" s="17">
        <v>11.436639470365</v>
      </c>
      <c r="AI37" s="8">
        <v>0.64654141553483402</v>
      </c>
      <c r="AJ37" s="20">
        <v>1.3407731376205101</v>
      </c>
      <c r="AK37" s="20">
        <v>36.167844486605297</v>
      </c>
      <c r="AL37" s="20">
        <v>51.690134386227101</v>
      </c>
      <c r="AM37" s="20">
        <v>63.109361089643301</v>
      </c>
      <c r="AN37" s="17">
        <v>78.855367806278494</v>
      </c>
      <c r="AO37" s="27">
        <v>0.74697661261380799</v>
      </c>
    </row>
    <row r="38" spans="22:41" ht="18.75">
      <c r="V38" s="7">
        <f t="shared" si="0"/>
        <v>32</v>
      </c>
      <c r="W38" s="8">
        <v>10.1459537691041</v>
      </c>
      <c r="X38" s="9">
        <v>6.4645194656002696</v>
      </c>
      <c r="Y38" s="9">
        <v>4.6888159868170796</v>
      </c>
      <c r="Z38" s="9">
        <v>4.95860222239632</v>
      </c>
      <c r="AA38" s="9">
        <v>3.4359808940777601</v>
      </c>
      <c r="AB38" s="17">
        <v>3.3918435528389299</v>
      </c>
      <c r="AC38" s="20">
        <v>1.4225120910701901</v>
      </c>
      <c r="AD38" s="20">
        <v>1.8653157065685499</v>
      </c>
      <c r="AE38" s="20">
        <v>2.1535850814360602</v>
      </c>
      <c r="AF38" s="20">
        <v>3.2992442917670202</v>
      </c>
      <c r="AG38" s="20">
        <v>3.85949397429949</v>
      </c>
      <c r="AH38" s="17">
        <v>9.5281308072010091</v>
      </c>
      <c r="AI38" s="8">
        <v>0.70458056733428598</v>
      </c>
      <c r="AJ38" s="20">
        <v>1.56262899781815</v>
      </c>
      <c r="AK38" s="20">
        <v>23.472232648589699</v>
      </c>
      <c r="AL38" s="20">
        <v>49.769435794130302</v>
      </c>
      <c r="AM38" s="20">
        <v>51.801596062946999</v>
      </c>
      <c r="AN38" s="17">
        <v>46.277046199131497</v>
      </c>
      <c r="AO38" s="27">
        <v>0.64776952419314204</v>
      </c>
    </row>
    <row r="39" spans="22:41" ht="18.75">
      <c r="V39" s="7">
        <f t="shared" si="0"/>
        <v>33</v>
      </c>
      <c r="W39" s="8">
        <v>8.8329129492208303</v>
      </c>
      <c r="X39" s="9">
        <v>5.0892309988166904</v>
      </c>
      <c r="Y39" s="9">
        <v>4.4777818618776397</v>
      </c>
      <c r="Z39" s="9">
        <v>3.8577207793863901</v>
      </c>
      <c r="AA39" s="9">
        <v>4.4999065405462897</v>
      </c>
      <c r="AB39" s="17">
        <v>2.53696973642319</v>
      </c>
      <c r="AC39" s="20">
        <v>1.56809522581918</v>
      </c>
      <c r="AD39" s="20">
        <v>1.7132832468927399</v>
      </c>
      <c r="AE39" s="20">
        <v>2.2233229446154898</v>
      </c>
      <c r="AF39" s="20">
        <v>3.5749709965096899</v>
      </c>
      <c r="AG39" s="20">
        <v>5.5706637860332</v>
      </c>
      <c r="AH39" s="17">
        <v>12.800240892781501</v>
      </c>
      <c r="AI39" s="8">
        <v>0.82009194663309604</v>
      </c>
      <c r="AJ39" s="20">
        <v>1.5153407459561199</v>
      </c>
      <c r="AK39" s="20">
        <v>24.016152216938401</v>
      </c>
      <c r="AL39" s="20">
        <v>59.010336264701202</v>
      </c>
      <c r="AM39" s="20">
        <v>55.313101513184698</v>
      </c>
      <c r="AN39" s="17">
        <v>64.980567916033905</v>
      </c>
      <c r="AO39" s="27">
        <v>0.78733874975850504</v>
      </c>
    </row>
    <row r="40" spans="22:41" ht="18.75">
      <c r="V40" s="7">
        <f t="shared" si="0"/>
        <v>34</v>
      </c>
      <c r="W40" s="8">
        <v>12.091852958743001</v>
      </c>
      <c r="X40" s="9">
        <v>8.2071899420704106</v>
      </c>
      <c r="Y40" s="9">
        <v>3.64400768112632</v>
      </c>
      <c r="Z40" s="9">
        <v>5.10502730162181</v>
      </c>
      <c r="AA40" s="9">
        <v>3.6966326610156202</v>
      </c>
      <c r="AB40" s="17">
        <v>4.3213709175238897</v>
      </c>
      <c r="AC40" s="20">
        <v>1.8019143986844901</v>
      </c>
      <c r="AD40" s="20">
        <v>1.86052796030665</v>
      </c>
      <c r="AE40" s="20">
        <v>2.1295056421580698</v>
      </c>
      <c r="AF40" s="20">
        <v>3.8273019461050199</v>
      </c>
      <c r="AG40" s="20">
        <v>7.1454642256250498</v>
      </c>
      <c r="AH40" s="17">
        <v>10.246171655761</v>
      </c>
      <c r="AI40" s="8">
        <v>0.73915948235695805</v>
      </c>
      <c r="AJ40" s="20">
        <v>1.52271313903051</v>
      </c>
      <c r="AK40" s="20">
        <v>24.1612751983584</v>
      </c>
      <c r="AL40" s="20">
        <v>51.891472803344001</v>
      </c>
      <c r="AM40" s="20">
        <v>80.635592770682806</v>
      </c>
      <c r="AN40" s="17">
        <v>89.316706653957596</v>
      </c>
      <c r="AO40" s="27">
        <v>0.83440440949592398</v>
      </c>
    </row>
    <row r="41" spans="22:41" ht="18.75">
      <c r="V41" s="7">
        <f t="shared" si="0"/>
        <v>35</v>
      </c>
      <c r="W41" s="8">
        <v>10.6626034278238</v>
      </c>
      <c r="X41" s="9">
        <v>10.004224157498401</v>
      </c>
      <c r="Y41" s="9">
        <v>4.0290482977178197</v>
      </c>
      <c r="Z41" s="9">
        <v>3.20207741849556</v>
      </c>
      <c r="AA41" s="9">
        <v>3.3444888072013002</v>
      </c>
      <c r="AB41" s="17">
        <v>3.4191871948036301</v>
      </c>
      <c r="AC41" s="20">
        <v>1.45958175351464</v>
      </c>
      <c r="AD41" s="20">
        <v>1.9354637182683201</v>
      </c>
      <c r="AE41" s="20">
        <v>2.7666290243721599</v>
      </c>
      <c r="AF41" s="20">
        <v>4.3906132555203703</v>
      </c>
      <c r="AG41" s="20">
        <v>3.4221652439218802</v>
      </c>
      <c r="AH41" s="17">
        <v>8.6867256377705093</v>
      </c>
      <c r="AI41" s="8">
        <v>0.70529242899866196</v>
      </c>
      <c r="AJ41" s="20">
        <v>1.9478527629882001</v>
      </c>
      <c r="AK41" s="20">
        <v>35.653121914218097</v>
      </c>
      <c r="AL41" s="20">
        <v>29.216848482332999</v>
      </c>
      <c r="AM41" s="20">
        <v>74.462018447316296</v>
      </c>
      <c r="AN41" s="17">
        <v>63.390684006022603</v>
      </c>
      <c r="AO41" s="27">
        <v>0.78977528454071999</v>
      </c>
    </row>
    <row r="42" spans="22:41" ht="18.75">
      <c r="V42" s="7">
        <f t="shared" si="0"/>
        <v>36</v>
      </c>
      <c r="W42" s="8">
        <v>14.1840274006725</v>
      </c>
      <c r="X42" s="9">
        <v>7.0885401483393196</v>
      </c>
      <c r="Y42" s="9">
        <v>5.50785832948739</v>
      </c>
      <c r="Z42" s="9">
        <v>3.03284400572235</v>
      </c>
      <c r="AA42" s="9">
        <v>3.93824320286673</v>
      </c>
      <c r="AB42" s="17">
        <v>3.1220138629594198</v>
      </c>
      <c r="AC42" s="20">
        <v>1.8301146536668</v>
      </c>
      <c r="AD42" s="20">
        <v>1.5337042135738099</v>
      </c>
      <c r="AE42" s="20">
        <v>2.2327104696790401</v>
      </c>
      <c r="AF42" s="20">
        <v>4.3916325065335702</v>
      </c>
      <c r="AG42" s="20">
        <v>6.6090257118420501</v>
      </c>
      <c r="AH42" s="17">
        <v>10.831643175439799</v>
      </c>
      <c r="AI42" s="8">
        <v>0.66232892646915897</v>
      </c>
      <c r="AJ42" s="20">
        <v>1.6650141378284</v>
      </c>
      <c r="AK42" s="20">
        <v>33.681575871185998</v>
      </c>
      <c r="AL42" s="20">
        <v>40.711917006761396</v>
      </c>
      <c r="AM42" s="20">
        <v>78.509781615391702</v>
      </c>
      <c r="AN42" s="17">
        <v>47.983942651165499</v>
      </c>
      <c r="AO42" s="27">
        <v>0.69313531698407904</v>
      </c>
    </row>
    <row r="43" spans="22:41" ht="18.75">
      <c r="V43" s="7">
        <f t="shared" si="0"/>
        <v>37</v>
      </c>
      <c r="W43" s="8">
        <v>13.889294012148801</v>
      </c>
      <c r="X43" s="9">
        <v>5.4511139922323899</v>
      </c>
      <c r="Y43" s="9">
        <v>4.8511749977993199</v>
      </c>
      <c r="Z43" s="9">
        <v>4.1563157146484002</v>
      </c>
      <c r="AA43" s="9">
        <v>4.0557980325541001</v>
      </c>
      <c r="AB43" s="17">
        <v>3.6085797698903499</v>
      </c>
      <c r="AC43" s="20">
        <v>1.6033672339017999</v>
      </c>
      <c r="AD43" s="20">
        <v>1.7729282292313</v>
      </c>
      <c r="AE43" s="20">
        <v>3.1422276729013201</v>
      </c>
      <c r="AF43" s="20">
        <v>3.90106160439217</v>
      </c>
      <c r="AG43" s="20">
        <v>5.4412232059359997</v>
      </c>
      <c r="AH43" s="17">
        <v>9.8887765683453601</v>
      </c>
      <c r="AI43" s="8">
        <v>0.76010741680024796</v>
      </c>
      <c r="AJ43" s="20">
        <v>1.4708479126994101</v>
      </c>
      <c r="AK43" s="20">
        <v>17.730723349666501</v>
      </c>
      <c r="AL43" s="20">
        <v>50.833473585099298</v>
      </c>
      <c r="AM43" s="20">
        <v>90.234005696019693</v>
      </c>
      <c r="AN43" s="17">
        <v>65.850996950484898</v>
      </c>
      <c r="AO43" s="27">
        <v>0.75366393752597605</v>
      </c>
    </row>
    <row r="44" spans="22:41" ht="18.75">
      <c r="V44" s="7">
        <f t="shared" si="0"/>
        <v>38</v>
      </c>
      <c r="W44" s="8">
        <v>12.18304648124</v>
      </c>
      <c r="X44" s="9">
        <v>5.36174604236321</v>
      </c>
      <c r="Y44" s="9">
        <v>5.81089486292292</v>
      </c>
      <c r="Z44" s="9">
        <v>4.97926242754016</v>
      </c>
      <c r="AA44" s="9">
        <v>3.6417069918887202</v>
      </c>
      <c r="AB44" s="17">
        <v>3.2403167656874201</v>
      </c>
      <c r="AC44" s="20">
        <v>1.72635283045332</v>
      </c>
      <c r="AD44" s="20">
        <v>1.90315830704362</v>
      </c>
      <c r="AE44" s="20">
        <v>1.91848686065265</v>
      </c>
      <c r="AF44" s="20">
        <v>3.6935047329033002</v>
      </c>
      <c r="AG44" s="20">
        <v>5.2993125037544297</v>
      </c>
      <c r="AH44" s="17">
        <v>10.4341407187654</v>
      </c>
      <c r="AI44" s="8">
        <v>0.74723984039650204</v>
      </c>
      <c r="AJ44" s="20">
        <v>1.3940447839810699</v>
      </c>
      <c r="AK44" s="20">
        <v>30.313518461932699</v>
      </c>
      <c r="AL44" s="20">
        <v>52.409450307304297</v>
      </c>
      <c r="AM44" s="20">
        <v>77.531673936303505</v>
      </c>
      <c r="AN44" s="17">
        <v>78.554548850260105</v>
      </c>
      <c r="AO44" s="27">
        <v>0.94259619438084596</v>
      </c>
    </row>
    <row r="45" spans="22:41" ht="18.75">
      <c r="V45" s="7">
        <f t="shared" si="0"/>
        <v>39</v>
      </c>
      <c r="W45" s="8">
        <v>13.220734733099601</v>
      </c>
      <c r="X45" s="9">
        <v>4.3254876598779699</v>
      </c>
      <c r="Y45" s="9">
        <v>6.4889886304319599</v>
      </c>
      <c r="Z45" s="9">
        <v>3.8750055866437698</v>
      </c>
      <c r="AA45" s="9">
        <v>3.3672124867316402</v>
      </c>
      <c r="AB45" s="17">
        <v>4.1735192111681201</v>
      </c>
      <c r="AC45" s="20">
        <v>1.85886831251478</v>
      </c>
      <c r="AD45" s="20">
        <v>1.8082915869290499</v>
      </c>
      <c r="AE45" s="20">
        <v>2.2281535226436699</v>
      </c>
      <c r="AF45" s="20">
        <v>3.7484275806365299</v>
      </c>
      <c r="AG45" s="20">
        <v>5.4936326272685703</v>
      </c>
      <c r="AH45" s="17">
        <v>9.5822415178376605</v>
      </c>
      <c r="AI45" s="8">
        <v>0.60329601165649505</v>
      </c>
      <c r="AJ45" s="20">
        <v>1.6098249130856399</v>
      </c>
      <c r="AK45" s="20">
        <v>28.669709085434501</v>
      </c>
      <c r="AL45" s="20">
        <v>46.2625147482103</v>
      </c>
      <c r="AM45" s="20">
        <v>67.239293090498805</v>
      </c>
      <c r="AN45" s="17">
        <v>71.520019982293505</v>
      </c>
      <c r="AO45" s="27">
        <v>0.79594893748859197</v>
      </c>
    </row>
    <row r="46" spans="22:41" ht="18.75">
      <c r="V46" s="7">
        <f t="shared" si="0"/>
        <v>40</v>
      </c>
      <c r="W46" s="8">
        <v>13.94927252517</v>
      </c>
      <c r="X46" s="9">
        <v>7.4015632650291803</v>
      </c>
      <c r="Y46" s="9">
        <v>3.59581199985587</v>
      </c>
      <c r="Z46" s="9">
        <v>4.0985272840895002</v>
      </c>
      <c r="AA46" s="9">
        <v>4.2202219616907604</v>
      </c>
      <c r="AB46" s="17">
        <v>3.7587130277252201</v>
      </c>
      <c r="AC46" s="20">
        <v>1.8659509940782</v>
      </c>
      <c r="AD46" s="20">
        <v>1.7215252197095401</v>
      </c>
      <c r="AE46" s="20">
        <v>2.3531051521705901</v>
      </c>
      <c r="AF46" s="20">
        <v>3.1009352367622101</v>
      </c>
      <c r="AG46" s="20">
        <v>5.58214865598302</v>
      </c>
      <c r="AH46" s="17">
        <v>8.8793695763673099</v>
      </c>
      <c r="AI46" s="8">
        <v>0.76945728371849398</v>
      </c>
      <c r="AJ46" s="20">
        <v>1.61911941457506</v>
      </c>
      <c r="AK46" s="20">
        <v>33.498892995680301</v>
      </c>
      <c r="AL46" s="20">
        <v>50.470077098389602</v>
      </c>
      <c r="AM46" s="20">
        <v>60.357888787874103</v>
      </c>
      <c r="AN46" s="17">
        <v>61.802366446790501</v>
      </c>
      <c r="AO46" s="27">
        <v>0.75718711169985298</v>
      </c>
    </row>
    <row r="47" spans="22:41" ht="18.75">
      <c r="V47" s="7">
        <f t="shared" si="0"/>
        <v>41</v>
      </c>
      <c r="W47" s="8">
        <v>10.0833289784229</v>
      </c>
      <c r="X47" s="9">
        <v>7.1673691204116396</v>
      </c>
      <c r="Y47" s="9">
        <v>5.3715617188451201</v>
      </c>
      <c r="Z47" s="9">
        <v>4.2270729984070696</v>
      </c>
      <c r="AA47" s="9">
        <v>3.0051878237602998</v>
      </c>
      <c r="AB47" s="17">
        <v>2.8200567503805898</v>
      </c>
      <c r="AC47" s="20">
        <v>1.69430858021693</v>
      </c>
      <c r="AD47" s="20">
        <v>1.7998860356603199</v>
      </c>
      <c r="AE47" s="20">
        <v>2.0903680655905901</v>
      </c>
      <c r="AF47" s="20">
        <v>3.03157258953599</v>
      </c>
      <c r="AG47" s="20">
        <v>8.5966354300443992</v>
      </c>
      <c r="AH47" s="17">
        <v>8.0069498185648502</v>
      </c>
      <c r="AI47" s="8">
        <v>0.79729606473089698</v>
      </c>
      <c r="AJ47" s="20">
        <v>1.5213797032756899</v>
      </c>
      <c r="AK47" s="20">
        <v>27.238613179138099</v>
      </c>
      <c r="AL47" s="20">
        <v>47.550843750162301</v>
      </c>
      <c r="AM47" s="20">
        <v>70.315635126281606</v>
      </c>
      <c r="AN47" s="17">
        <v>91.1731157812969</v>
      </c>
      <c r="AO47" s="27">
        <v>0.72281535297154698</v>
      </c>
    </row>
    <row r="48" spans="22:41" ht="18.75">
      <c r="V48" s="7">
        <f t="shared" si="0"/>
        <v>42</v>
      </c>
      <c r="W48" s="8">
        <v>7.9121283005659304</v>
      </c>
      <c r="X48" s="9">
        <v>4.7281145129587197</v>
      </c>
      <c r="Y48" s="9">
        <v>6.9103218685003096</v>
      </c>
      <c r="Z48" s="9">
        <v>2.9461472301157898</v>
      </c>
      <c r="AA48" s="9">
        <v>2.9228929366436698</v>
      </c>
      <c r="AB48" s="17">
        <v>2.4711879204914999</v>
      </c>
      <c r="AC48" s="20">
        <v>1.5111695594757499</v>
      </c>
      <c r="AD48" s="20">
        <v>2.04012547633263</v>
      </c>
      <c r="AE48" s="20">
        <v>3.0658598706307298</v>
      </c>
      <c r="AF48" s="20">
        <v>5.2525903626957202</v>
      </c>
      <c r="AG48" s="20">
        <v>7.3035477773210697</v>
      </c>
      <c r="AH48" s="17">
        <v>8.4555782603674192</v>
      </c>
      <c r="AI48" s="8">
        <v>0.60244931126644496</v>
      </c>
      <c r="AJ48" s="20">
        <v>1.5694821140528199</v>
      </c>
      <c r="AK48" s="20">
        <v>26.056375241141399</v>
      </c>
      <c r="AL48" s="20">
        <v>38.969254111943101</v>
      </c>
      <c r="AM48" s="20">
        <v>68.927262166799295</v>
      </c>
      <c r="AN48" s="17">
        <v>49.252643298126799</v>
      </c>
      <c r="AO48" s="27">
        <v>0.72139936075585098</v>
      </c>
    </row>
    <row r="49" spans="22:41" ht="18.75">
      <c r="V49" s="7">
        <f t="shared" si="0"/>
        <v>43</v>
      </c>
      <c r="W49" s="8">
        <v>11.1969843347956</v>
      </c>
      <c r="X49" s="9">
        <v>7.3217553690423101</v>
      </c>
      <c r="Y49" s="9">
        <v>4.69983544779822</v>
      </c>
      <c r="Z49" s="9">
        <v>4.3984965172080503</v>
      </c>
      <c r="AA49" s="9">
        <v>2.8776688886088202</v>
      </c>
      <c r="AB49" s="17">
        <v>4.5611453384757699</v>
      </c>
      <c r="AC49" s="20">
        <v>1.7652789415914201</v>
      </c>
      <c r="AD49" s="20">
        <v>1.4614847209097299</v>
      </c>
      <c r="AE49" s="20">
        <v>2.5188810680262601</v>
      </c>
      <c r="AF49" s="20">
        <v>4.7781601371396301</v>
      </c>
      <c r="AG49" s="20">
        <v>7.3213391031020398</v>
      </c>
      <c r="AH49" s="17">
        <v>7.55680490113867</v>
      </c>
      <c r="AI49" s="8">
        <v>0.80500038372496696</v>
      </c>
      <c r="AJ49" s="20">
        <v>1.7334746049429599</v>
      </c>
      <c r="AK49" s="20">
        <v>39.952631196517999</v>
      </c>
      <c r="AL49" s="20">
        <v>43.409508002124497</v>
      </c>
      <c r="AM49" s="20">
        <v>70.300916249129102</v>
      </c>
      <c r="AN49" s="17">
        <v>61.744404059335999</v>
      </c>
      <c r="AO49" s="27">
        <v>0.77755201476465796</v>
      </c>
    </row>
    <row r="50" spans="22:41" ht="18.75">
      <c r="V50" s="7">
        <f t="shared" si="0"/>
        <v>44</v>
      </c>
      <c r="W50" s="8">
        <v>13.5920959783512</v>
      </c>
      <c r="X50" s="9">
        <v>7.3707441318652496</v>
      </c>
      <c r="Y50" s="9">
        <v>5.3306288998257996</v>
      </c>
      <c r="Z50" s="9">
        <v>4.4616955046603497</v>
      </c>
      <c r="AA50" s="9">
        <v>2.8029008292170601</v>
      </c>
      <c r="AB50" s="17">
        <v>4.3558912151247</v>
      </c>
      <c r="AC50" s="20">
        <v>1.66722252779299</v>
      </c>
      <c r="AD50" s="20">
        <v>1.75210498555154</v>
      </c>
      <c r="AE50" s="20">
        <v>2.6098520773434801</v>
      </c>
      <c r="AF50" s="20">
        <v>4.9359608049074</v>
      </c>
      <c r="AG50" s="20">
        <v>5.5012483058694697</v>
      </c>
      <c r="AH50" s="17">
        <v>8.4397369398643995</v>
      </c>
      <c r="AI50" s="8">
        <v>0.85636863780302397</v>
      </c>
      <c r="AJ50" s="20">
        <v>1.57872019376527</v>
      </c>
      <c r="AK50" s="20">
        <v>19.701275923616901</v>
      </c>
      <c r="AL50" s="20">
        <v>52.792477709662002</v>
      </c>
      <c r="AM50" s="20">
        <v>50.549733257093898</v>
      </c>
      <c r="AN50" s="17">
        <v>89.544298786224701</v>
      </c>
      <c r="AO50" s="27">
        <v>0.75170933503600801</v>
      </c>
    </row>
    <row r="51" spans="22:41" ht="18.75">
      <c r="V51" s="7">
        <f t="shared" si="0"/>
        <v>45</v>
      </c>
      <c r="W51" s="8">
        <v>10.672426920397999</v>
      </c>
      <c r="X51" s="9">
        <v>6.4820778824985199</v>
      </c>
      <c r="Y51" s="9">
        <v>3.4924193531267602</v>
      </c>
      <c r="Z51" s="9">
        <v>5.0045824696294696</v>
      </c>
      <c r="AA51" s="9">
        <v>2.7698750526209701</v>
      </c>
      <c r="AB51" s="17">
        <v>3.7621091739158401</v>
      </c>
      <c r="AC51" s="20">
        <v>1.5797616933035401</v>
      </c>
      <c r="AD51" s="20">
        <v>1.4130190481065901</v>
      </c>
      <c r="AE51" s="20">
        <v>2.0342517337114798</v>
      </c>
      <c r="AF51" s="20">
        <v>3.3149094488109099</v>
      </c>
      <c r="AG51" s="20">
        <v>5.7647479578800702</v>
      </c>
      <c r="AH51" s="17">
        <v>7.0272951150159901</v>
      </c>
      <c r="AI51" s="8">
        <v>0.78794823977015405</v>
      </c>
      <c r="AJ51" s="20">
        <v>1.5351243861599499</v>
      </c>
      <c r="AK51" s="20">
        <v>27.1073952292756</v>
      </c>
      <c r="AL51" s="20">
        <v>48.839714707873704</v>
      </c>
      <c r="AM51" s="20">
        <v>81.219258652162907</v>
      </c>
      <c r="AN51" s="17">
        <v>59.699721981484899</v>
      </c>
      <c r="AO51" s="27">
        <v>0.66761490253567501</v>
      </c>
    </row>
    <row r="52" spans="22:41" ht="18.75">
      <c r="V52" s="7">
        <f t="shared" si="0"/>
        <v>46</v>
      </c>
      <c r="W52" s="8">
        <v>8.26129789609063</v>
      </c>
      <c r="X52" s="9">
        <v>5.5013416780197897</v>
      </c>
      <c r="Y52" s="9">
        <v>6.0556825026105496</v>
      </c>
      <c r="Z52" s="9">
        <v>3.81782930796042</v>
      </c>
      <c r="AA52" s="9">
        <v>4.47898019700314</v>
      </c>
      <c r="AB52" s="17">
        <v>3.5890728722857799</v>
      </c>
      <c r="AC52" s="20">
        <v>1.4477569732181901</v>
      </c>
      <c r="AD52" s="20">
        <v>1.74839751525659</v>
      </c>
      <c r="AE52" s="20">
        <v>2.1885609653367402</v>
      </c>
      <c r="AF52" s="20">
        <v>4.3476572505223903</v>
      </c>
      <c r="AG52" s="20">
        <v>4.24851009948366</v>
      </c>
      <c r="AH52" s="17">
        <v>9.1738454305836097</v>
      </c>
      <c r="AI52" s="8">
        <v>0.76299414774520902</v>
      </c>
      <c r="AJ52" s="20">
        <v>1.55732987312288</v>
      </c>
      <c r="AK52" s="20">
        <v>27.020244057932501</v>
      </c>
      <c r="AL52" s="20">
        <v>45.822968910226798</v>
      </c>
      <c r="AM52" s="20">
        <v>73.801672333209794</v>
      </c>
      <c r="AN52" s="17">
        <v>78.876695442427206</v>
      </c>
      <c r="AO52" s="27">
        <v>0.804930970007945</v>
      </c>
    </row>
    <row r="53" spans="22:41" ht="18.75">
      <c r="V53" s="7">
        <f t="shared" si="0"/>
        <v>47</v>
      </c>
      <c r="W53" s="8">
        <v>12.883698998452701</v>
      </c>
      <c r="X53" s="9">
        <v>5.6747365033316699</v>
      </c>
      <c r="Y53" s="9">
        <v>4.4734872713612504</v>
      </c>
      <c r="Z53" s="9">
        <v>4.3530661219590696</v>
      </c>
      <c r="AA53" s="9">
        <v>4.26512058736997</v>
      </c>
      <c r="AB53" s="17">
        <v>3.5114915260101101</v>
      </c>
      <c r="AC53" s="20">
        <v>1.4525118368293899</v>
      </c>
      <c r="AD53" s="20">
        <v>2.01462007277041</v>
      </c>
      <c r="AE53" s="20">
        <v>2.4975848689429201</v>
      </c>
      <c r="AF53" s="20">
        <v>2.6754603528938699</v>
      </c>
      <c r="AG53" s="20">
        <v>5.7600212054758</v>
      </c>
      <c r="AH53" s="17">
        <v>11.884082674599499</v>
      </c>
      <c r="AI53" s="8">
        <v>0.87164151149969804</v>
      </c>
      <c r="AJ53" s="20">
        <v>1.6430994446881899</v>
      </c>
      <c r="AK53" s="20">
        <v>25.0403440840489</v>
      </c>
      <c r="AL53" s="20">
        <v>20.540767449413799</v>
      </c>
      <c r="AM53" s="20">
        <v>80.342802006614207</v>
      </c>
      <c r="AN53" s="17">
        <v>95.556354580427893</v>
      </c>
      <c r="AO53" s="27">
        <v>0.77302290594675704</v>
      </c>
    </row>
    <row r="54" spans="22:41" ht="18.75">
      <c r="V54" s="7">
        <f t="shared" si="0"/>
        <v>48</v>
      </c>
      <c r="W54" s="8">
        <v>16.125610696336199</v>
      </c>
      <c r="X54" s="9">
        <v>6.8284072243715199</v>
      </c>
      <c r="Y54" s="9">
        <v>5.8140029350248899</v>
      </c>
      <c r="Z54" s="9">
        <v>3.9210023998818602</v>
      </c>
      <c r="AA54" s="9">
        <v>2.52154386119284</v>
      </c>
      <c r="AB54" s="17">
        <v>2.74317396411681</v>
      </c>
      <c r="AC54" s="20">
        <v>1.4955727137949599</v>
      </c>
      <c r="AD54" s="20">
        <v>2.07031468371911</v>
      </c>
      <c r="AE54" s="20">
        <v>2.2836417146144199</v>
      </c>
      <c r="AF54" s="20">
        <v>4.0475220587589602</v>
      </c>
      <c r="AG54" s="20">
        <v>5.6616470971030104</v>
      </c>
      <c r="AH54" s="17">
        <v>10.8843864667974</v>
      </c>
      <c r="AI54" s="8">
        <v>0.89233431670541796</v>
      </c>
      <c r="AJ54" s="20">
        <v>1.3541414181916001</v>
      </c>
      <c r="AK54" s="20">
        <v>22.596189694948201</v>
      </c>
      <c r="AL54" s="20">
        <v>48.744867000932999</v>
      </c>
      <c r="AM54" s="20">
        <v>73.373958202168595</v>
      </c>
      <c r="AN54" s="17">
        <v>81.202732913873604</v>
      </c>
      <c r="AO54" s="27">
        <v>0.89295206135506899</v>
      </c>
    </row>
    <row r="55" spans="22:41" ht="18.75">
      <c r="V55" s="7">
        <f t="shared" si="0"/>
        <v>49</v>
      </c>
      <c r="W55" s="8">
        <v>10.4844864882258</v>
      </c>
      <c r="X55" s="9">
        <v>6.7039430122594501</v>
      </c>
      <c r="Y55" s="9">
        <v>4.4865541816084802</v>
      </c>
      <c r="Z55" s="9">
        <v>4.0887807163962497</v>
      </c>
      <c r="AA55" s="9">
        <v>4.1304106518700197</v>
      </c>
      <c r="AB55" s="17">
        <v>4.7583149522386696</v>
      </c>
      <c r="AC55" s="20">
        <v>1.8615785037711201</v>
      </c>
      <c r="AD55" s="20">
        <v>1.4915978939066601</v>
      </c>
      <c r="AE55" s="20">
        <v>2.7900833865165899</v>
      </c>
      <c r="AF55" s="20">
        <v>3.44290995388209</v>
      </c>
      <c r="AG55" s="20">
        <v>6.0438413352294296</v>
      </c>
      <c r="AH55" s="17">
        <v>7.3659984698862599</v>
      </c>
      <c r="AI55" s="8">
        <v>0.771043086378568</v>
      </c>
      <c r="AJ55" s="20">
        <v>1.18076825331068</v>
      </c>
      <c r="AK55" s="20">
        <v>22.2206246489603</v>
      </c>
      <c r="AL55" s="20">
        <v>42.9802416243677</v>
      </c>
      <c r="AM55" s="20">
        <v>68.391691181768707</v>
      </c>
      <c r="AN55" s="17">
        <v>74.079532371589394</v>
      </c>
      <c r="AO55" s="27">
        <v>0.64216770071824503</v>
      </c>
    </row>
    <row r="56" spans="22:41" ht="18.75">
      <c r="V56" s="7">
        <f t="shared" si="0"/>
        <v>50</v>
      </c>
      <c r="W56" s="10">
        <v>13.626259893546701</v>
      </c>
      <c r="X56" s="11">
        <v>6.2312937165862801</v>
      </c>
      <c r="Y56" s="11">
        <v>5.9041484011658003</v>
      </c>
      <c r="Z56" s="11">
        <v>3.7641886004926</v>
      </c>
      <c r="AA56" s="11">
        <v>4.0160374673808796</v>
      </c>
      <c r="AB56" s="18">
        <v>4.3296900708238901</v>
      </c>
      <c r="AC56" s="11">
        <v>1.47660404597227</v>
      </c>
      <c r="AD56" s="11">
        <v>1.3761409830745099</v>
      </c>
      <c r="AE56" s="11">
        <v>2.2454810716583702</v>
      </c>
      <c r="AF56" s="11">
        <v>4.3261906195320599</v>
      </c>
      <c r="AG56" s="11">
        <v>3.9953300718409501</v>
      </c>
      <c r="AH56" s="18">
        <v>7.5343390370602696</v>
      </c>
      <c r="AI56" s="10">
        <v>0.73251454642459701</v>
      </c>
      <c r="AJ56" s="11">
        <v>1.76280675996744</v>
      </c>
      <c r="AK56" s="11">
        <v>35.536791309638602</v>
      </c>
      <c r="AL56" s="11">
        <v>39.089692805987497</v>
      </c>
      <c r="AM56" s="11">
        <v>52.914844305852199</v>
      </c>
      <c r="AN56" s="18">
        <v>85.056931520325406</v>
      </c>
      <c r="AO56" s="32">
        <v>0.648486639347858</v>
      </c>
    </row>
    <row r="57" spans="22:41" ht="18.75">
      <c r="V57" s="7" t="s">
        <v>9</v>
      </c>
      <c r="W57" s="12">
        <f t="shared" ref="W57:AO57" si="3">AVERAGE(W7:W56)</f>
        <v>11.817926345310095</v>
      </c>
      <c r="X57" s="12">
        <f t="shared" si="3"/>
        <v>6.8438014661730424</v>
      </c>
      <c r="Y57" s="12">
        <f t="shared" si="3"/>
        <v>4.9148894620477082</v>
      </c>
      <c r="Z57" s="12">
        <f t="shared" si="3"/>
        <v>4.008889887783476</v>
      </c>
      <c r="AA57" s="63">
        <f t="shared" si="3"/>
        <v>3.5403838165224637</v>
      </c>
      <c r="AB57" s="12">
        <f t="shared" si="3"/>
        <v>3.5921202814630804</v>
      </c>
      <c r="AC57" s="63">
        <f t="shared" si="3"/>
        <v>1.5962267439906335</v>
      </c>
      <c r="AD57" s="12">
        <f t="shared" si="3"/>
        <v>1.7873130285822458</v>
      </c>
      <c r="AE57" s="12">
        <f t="shared" si="3"/>
        <v>2.4873755241625792</v>
      </c>
      <c r="AF57" s="12">
        <f t="shared" si="3"/>
        <v>3.7908567476027177</v>
      </c>
      <c r="AG57" s="12">
        <f t="shared" si="3"/>
        <v>5.696158305711962</v>
      </c>
      <c r="AH57" s="12">
        <f t="shared" si="3"/>
        <v>9.5963884635178189</v>
      </c>
      <c r="AI57" s="63">
        <f t="shared" si="3"/>
        <v>0.74059515748905214</v>
      </c>
      <c r="AJ57" s="12">
        <f t="shared" si="3"/>
        <v>1.5905204354661047</v>
      </c>
      <c r="AK57" s="12">
        <f t="shared" si="3"/>
        <v>29.126466177404598</v>
      </c>
      <c r="AL57" s="12">
        <f t="shared" si="3"/>
        <v>48.595542190336076</v>
      </c>
      <c r="AM57" s="12">
        <f t="shared" si="3"/>
        <v>67.043511653724579</v>
      </c>
      <c r="AN57" s="21">
        <f t="shared" si="3"/>
        <v>69.567232152322191</v>
      </c>
      <c r="AO57" s="33">
        <f t="shared" si="3"/>
        <v>0.74309693696393542</v>
      </c>
    </row>
    <row r="58" spans="22:41" ht="18">
      <c r="V58" s="13" t="s">
        <v>10</v>
      </c>
      <c r="W58" s="14">
        <f>STDEV(W7:W56)</f>
        <v>2.1364106364896815</v>
      </c>
      <c r="X58" s="14">
        <f t="shared" ref="X58:AO58" si="4">STDEV(X7:X56)</f>
        <v>1.4033967368191465</v>
      </c>
      <c r="Y58" s="14">
        <f t="shared" si="4"/>
        <v>0.79799280132625694</v>
      </c>
      <c r="Z58" s="14">
        <f t="shared" si="4"/>
        <v>0.6443278019484755</v>
      </c>
      <c r="AA58" s="64">
        <f t="shared" si="4"/>
        <v>0.5245401372002132</v>
      </c>
      <c r="AB58" s="14">
        <f t="shared" si="4"/>
        <v>0.64885008981045134</v>
      </c>
      <c r="AC58" s="64">
        <f t="shared" si="4"/>
        <v>0.15146947945330599</v>
      </c>
      <c r="AD58" s="14">
        <f t="shared" si="4"/>
        <v>0.19971502013527187</v>
      </c>
      <c r="AE58" s="14">
        <f t="shared" si="4"/>
        <v>0.39850104747201631</v>
      </c>
      <c r="AF58" s="14">
        <f t="shared" si="4"/>
        <v>0.58767700499105746</v>
      </c>
      <c r="AG58" s="14">
        <f t="shared" si="4"/>
        <v>1.1703898345343646</v>
      </c>
      <c r="AH58" s="14">
        <f t="shared" si="4"/>
        <v>1.9317744339513139</v>
      </c>
      <c r="AI58" s="64">
        <f t="shared" si="4"/>
        <v>7.884690042718466E-2</v>
      </c>
      <c r="AJ58" s="14">
        <f t="shared" si="4"/>
        <v>0.1587025658784243</v>
      </c>
      <c r="AK58" s="14">
        <f t="shared" si="4"/>
        <v>5.8301973979523414</v>
      </c>
      <c r="AL58" s="14">
        <f t="shared" si="4"/>
        <v>8.9840888311276075</v>
      </c>
      <c r="AM58" s="14">
        <f t="shared" si="4"/>
        <v>12.3895123330399</v>
      </c>
      <c r="AN58" s="14">
        <f t="shared" si="4"/>
        <v>13.620477313669952</v>
      </c>
      <c r="AO58" s="34">
        <f t="shared" si="4"/>
        <v>9.0473687511566897E-2</v>
      </c>
    </row>
    <row r="59" spans="22:41">
      <c r="W59" s="48" t="s">
        <v>11</v>
      </c>
      <c r="X59" s="49"/>
      <c r="Y59" s="49"/>
      <c r="Z59" s="49"/>
      <c r="AA59" s="49"/>
      <c r="AB59" s="50"/>
      <c r="AC59" s="48" t="s">
        <v>12</v>
      </c>
      <c r="AD59" s="49"/>
      <c r="AE59" s="49"/>
      <c r="AF59" s="49"/>
      <c r="AG59" s="49"/>
      <c r="AH59" s="50"/>
      <c r="AI59" s="48" t="s">
        <v>13</v>
      </c>
      <c r="AJ59" s="49"/>
      <c r="AK59" s="49"/>
      <c r="AL59" s="49"/>
      <c r="AM59" s="49"/>
      <c r="AN59" s="50"/>
      <c r="AO59" s="42" t="s">
        <v>14</v>
      </c>
    </row>
    <row r="60" spans="22:41">
      <c r="W60" s="51"/>
      <c r="X60" s="52"/>
      <c r="Y60" s="52"/>
      <c r="Z60" s="52"/>
      <c r="AA60" s="52"/>
      <c r="AB60" s="53"/>
      <c r="AC60" s="51"/>
      <c r="AD60" s="52"/>
      <c r="AE60" s="52"/>
      <c r="AF60" s="52"/>
      <c r="AG60" s="52"/>
      <c r="AH60" s="53"/>
      <c r="AI60" s="51"/>
      <c r="AJ60" s="52"/>
      <c r="AK60" s="52"/>
      <c r="AL60" s="52"/>
      <c r="AM60" s="52"/>
      <c r="AN60" s="53"/>
      <c r="AO60" s="43"/>
    </row>
    <row r="61" spans="22:41">
      <c r="AA61" s="19"/>
      <c r="AB61" s="19"/>
      <c r="AC61" s="19"/>
    </row>
    <row r="62" spans="22:41">
      <c r="AA62" s="19"/>
      <c r="AC62" s="19"/>
    </row>
    <row r="63" spans="22:41">
      <c r="AA63" s="19"/>
      <c r="AC63" s="19"/>
    </row>
    <row r="64" spans="22:41">
      <c r="AA64" s="19"/>
      <c r="AC64" s="19"/>
    </row>
    <row r="65" spans="27:45">
      <c r="AA65" s="19"/>
    </row>
    <row r="66" spans="27:45">
      <c r="AA66" s="19"/>
    </row>
    <row r="67" spans="27:45">
      <c r="AA67" s="19"/>
    </row>
    <row r="68" spans="27:45">
      <c r="AA68" s="19"/>
    </row>
    <row r="69" spans="27:45">
      <c r="AA69" s="19"/>
    </row>
    <row r="70" spans="27:45">
      <c r="AA70" s="19"/>
    </row>
    <row r="71" spans="27:45">
      <c r="AA71" s="19"/>
    </row>
    <row r="72" spans="27:45">
      <c r="AA72" s="19"/>
    </row>
    <row r="73" spans="27:45">
      <c r="AA73" s="19"/>
      <c r="AS73" s="35"/>
    </row>
    <row r="74" spans="27:45">
      <c r="AA74" s="19"/>
      <c r="AS74" s="35"/>
    </row>
    <row r="75" spans="27:45">
      <c r="AA75" s="19"/>
      <c r="AS75" s="35"/>
    </row>
    <row r="76" spans="27:45">
      <c r="AA76" s="19"/>
      <c r="AS76" s="35"/>
    </row>
    <row r="77" spans="27:45">
      <c r="AA77" s="19"/>
      <c r="AS77" s="35"/>
    </row>
    <row r="78" spans="27:45">
      <c r="AA78" s="19"/>
      <c r="AS78" s="35"/>
    </row>
    <row r="79" spans="27:45">
      <c r="AA79" s="19"/>
      <c r="AS79" s="35"/>
    </row>
    <row r="80" spans="27:45">
      <c r="AA80" s="19"/>
    </row>
  </sheetData>
  <mergeCells count="13">
    <mergeCell ref="V4:V6"/>
    <mergeCell ref="AO4:AO6"/>
    <mergeCell ref="AO59:AO60"/>
    <mergeCell ref="AQ4:AR5"/>
    <mergeCell ref="W59:AB60"/>
    <mergeCell ref="AC59:AH60"/>
    <mergeCell ref="AI59:AN60"/>
    <mergeCell ref="W4:AB4"/>
    <mergeCell ref="AC4:AH4"/>
    <mergeCell ref="AI4:AN4"/>
    <mergeCell ref="W6:AB6"/>
    <mergeCell ref="AC6:AH6"/>
    <mergeCell ref="AI6:AN6"/>
  </mergeCells>
  <pageMargins left="0.51180599999999998" right="0.51180599999999998" top="0.78749999999999998" bottom="0.78749999999999998" header="0.315278" footer="0.315278"/>
  <pageSetup fitToWidth="0" pageOrder="overThenDown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51180599999999998" right="0.51180599999999998" top="0.78749999999999998" bottom="0.78749999999999998" header="0.315278" footer="0.315278"/>
  <pageSetup fitToWidth="0" pageOrder="overThenDown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51180599999999998" right="0.51180599999999998" top="0.78749999999999998" bottom="0.78749999999999998" header="0.315278" footer="0.315278"/>
  <pageSetup fitToWidth="0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Sousa</dc:creator>
  <cp:lastModifiedBy>Leonardo Becker da Luz</cp:lastModifiedBy>
  <cp:revision>0</cp:revision>
  <dcterms:created xsi:type="dcterms:W3CDTF">2017-06-22T10:37:00Z</dcterms:created>
  <dcterms:modified xsi:type="dcterms:W3CDTF">2020-11-17T13:56:15Z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