
<file path=[Content_Types].xml><?xml version="1.0" encoding="utf-8"?>
<Types xmlns="http://schemas.openxmlformats.org/package/2006/content-types">
  <Default Extension="wmf" ContentType="image/x-wmf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145" windowHeight="7650" tabRatio="50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<sst xmlns="http://schemas.openxmlformats.org/spreadsheetml/2006/main" count="13" uniqueCount="11">
  <si>
    <t>Execução</t>
  </si>
  <si>
    <t xml:space="preserve">N variando ; Pc = 0,6 ; Pm = 0,01 </t>
  </si>
  <si>
    <t>Pc variando ; Nmelhor ; Pm = 0,01</t>
  </si>
  <si>
    <t>Pm variando ; Melhor N ; Melhor Pc</t>
  </si>
  <si>
    <t>Melhor N ; Melhor Pc ; Melhor Pm</t>
  </si>
  <si>
    <t>Com Melhor N ; Melhor Pc ; Melhor Pm</t>
  </si>
  <si>
    <r>
      <rPr>
        <sz val="14"/>
        <color rgb="FF000000"/>
        <rFont val="Calibri"/>
        <charset val="134"/>
      </rPr>
      <t>f(</t>
    </r>
    <r>
      <rPr>
        <b/>
        <sz val="14"/>
        <rFont val="Calibri"/>
        <charset val="0"/>
      </rPr>
      <t>x</t>
    </r>
    <r>
      <rPr>
        <sz val="14"/>
        <rFont val="Calibri"/>
        <charset val="0"/>
      </rPr>
      <t>)</t>
    </r>
    <r>
      <rPr>
        <vertAlign val="subscript"/>
        <sz val="14"/>
        <rFont val="Calibri"/>
        <charset val="0"/>
      </rPr>
      <t>melhor</t>
    </r>
  </si>
  <si>
    <t>NFOB</t>
  </si>
  <si>
    <t>f(x)melhor_médio</t>
  </si>
  <si>
    <t>Média</t>
  </si>
  <si>
    <t>s</t>
  </si>
</sst>
</file>

<file path=xl/styles.xml><?xml version="1.0" encoding="utf-8"?>
<styleSheet xmlns="http://schemas.openxmlformats.org/spreadsheetml/2006/main">
  <numFmts count="9">
    <numFmt numFmtId="176" formatCode="0.00000000_ "/>
    <numFmt numFmtId="177" formatCode="0.00000000000000_ "/>
    <numFmt numFmtId="178" formatCode="0.000000000000000"/>
    <numFmt numFmtId="41" formatCode="_-* #,##0_-;\-* #,##0_-;_-* &quot;-&quot;_-;_-@_-"/>
    <numFmt numFmtId="179" formatCode="#,##0.000000000000000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180" formatCode="0.0000000000000000_ "/>
  </numFmts>
  <fonts count="26">
    <font>
      <sz val="11"/>
      <color rgb="FF000000"/>
      <name val="Calibri"/>
      <charset val="134"/>
    </font>
    <font>
      <sz val="14"/>
      <color rgb="FF000000"/>
      <name val="Calibri"/>
      <charset val="134"/>
    </font>
    <font>
      <sz val="14"/>
      <color rgb="FF000000"/>
      <name val="Symbol"/>
      <charset val="134"/>
    </font>
    <font>
      <sz val="11"/>
      <color rgb="FF000000"/>
      <name val="monospace"/>
      <charset val="134"/>
    </font>
    <font>
      <sz val="11"/>
      <color rgb="FF000000"/>
      <name val="Cambria"/>
      <charset val="134"/>
      <scheme val="major"/>
    </font>
    <font>
      <u/>
      <sz val="11"/>
      <color rgb="FF0000FF"/>
      <name val="Calibri"/>
      <charset val="134"/>
    </font>
    <font>
      <u/>
      <sz val="11"/>
      <color rgb="FF800080"/>
      <name val="Calibri"/>
      <charset val="134"/>
    </font>
    <font>
      <b/>
      <sz val="13"/>
      <color rgb="FF1F497D"/>
      <name val="Calibri"/>
      <charset val="134"/>
    </font>
    <font>
      <b/>
      <sz val="15"/>
      <color rgb="FF1F497D"/>
      <name val="Calibri"/>
      <charset val="134"/>
    </font>
    <font>
      <sz val="11"/>
      <color rgb="FFFFFFFF"/>
      <name val="Calibri"/>
      <charset val="134"/>
    </font>
    <font>
      <b/>
      <sz val="11"/>
      <color rgb="FF1F497D"/>
      <name val="Calibri"/>
      <charset val="134"/>
    </font>
    <font>
      <b/>
      <sz val="18"/>
      <color rgb="FF1F497D"/>
      <name val="Calibri"/>
      <charset val="134"/>
    </font>
    <font>
      <sz val="11"/>
      <color rgb="FFFF0000"/>
      <name val="Calibri"/>
      <charset val="134"/>
    </font>
    <font>
      <b/>
      <sz val="11"/>
      <color rgb="FFFA7D00"/>
      <name val="Calibri"/>
      <charset val="134"/>
    </font>
    <font>
      <b/>
      <sz val="11"/>
      <color rgb="FF3F3F3F"/>
      <name val="Calibri"/>
      <charset val="134"/>
    </font>
    <font>
      <sz val="11"/>
      <color rgb="FF9C6500"/>
      <name val="Calibri"/>
      <charset val="134"/>
    </font>
    <font>
      <i/>
      <sz val="11"/>
      <color rgb="FF7F7F7F"/>
      <name val="Calibri"/>
      <charset val="134"/>
    </font>
    <font>
      <sz val="11"/>
      <color rgb="FF9C0006"/>
      <name val="Calibri"/>
      <charset val="134"/>
    </font>
    <font>
      <b/>
      <sz val="11"/>
      <color rgb="FFFFFFFF"/>
      <name val="Calibri"/>
      <charset val="134"/>
    </font>
    <font>
      <b/>
      <sz val="11"/>
      <color rgb="FF000000"/>
      <name val="Calibri"/>
      <charset val="134"/>
    </font>
    <font>
      <sz val="11"/>
      <color rgb="FF006100"/>
      <name val="Calibri"/>
      <charset val="134"/>
    </font>
    <font>
      <sz val="11"/>
      <color rgb="FF3F3F76"/>
      <name val="Calibri"/>
      <charset val="134"/>
    </font>
    <font>
      <sz val="11"/>
      <color rgb="FFFA7D00"/>
      <name val="Calibri"/>
      <charset val="134"/>
    </font>
    <font>
      <b/>
      <sz val="14"/>
      <name val="Calibri"/>
      <charset val="0"/>
    </font>
    <font>
      <sz val="14"/>
      <name val="Calibri"/>
      <charset val="0"/>
    </font>
    <font>
      <vertAlign val="subscript"/>
      <sz val="14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rgb="FFD7E3BB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4F81BD"/>
        <bgColor rgb="FFFFFFFF"/>
      </patternFill>
    </fill>
    <fill>
      <patternFill patternType="solid">
        <fgColor rgb="FFFFEB9C"/>
        <bgColor rgb="FFFFFFFF"/>
      </patternFill>
    </fill>
    <fill>
      <patternFill patternType="solid">
        <fgColor rgb="FFE4DFEC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DCE6F1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B8CCE4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A"/>
        <bgColor rgb="FFFFFFFF"/>
      </patternFill>
    </fill>
    <fill>
      <patternFill patternType="solid">
        <fgColor rgb="FFC0504D"/>
        <bgColor rgb="FFFFFFFF"/>
      </patternFill>
    </fill>
    <fill>
      <patternFill patternType="solid">
        <fgColor rgb="FF95B3D7"/>
        <bgColor rgb="FFFFFFFF"/>
      </patternFill>
    </fill>
    <fill>
      <patternFill patternType="solid">
        <fgColor rgb="FFB1A0C7"/>
        <bgColor rgb="FFFFFFFF"/>
      </patternFill>
    </fill>
    <fill>
      <patternFill patternType="solid">
        <fgColor rgb="FF8064A2"/>
        <bgColor rgb="FFFFFFFF"/>
      </patternFill>
    </fill>
    <fill>
      <patternFill patternType="solid">
        <fgColor rgb="FFDA9694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4BACC6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6EFCE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rgb="FF9BBB59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ABF8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true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A6BEDD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2" borderId="0" applyNumberFormat="false" applyBorder="false" applyAlignment="false" applyProtection="false">
      <alignment vertical="center"/>
    </xf>
    <xf numFmtId="0" fontId="0" fillId="4" borderId="0" applyNumberFormat="false" applyBorder="false" applyAlignment="false" applyProtection="false">
      <alignment vertical="center"/>
    </xf>
    <xf numFmtId="0" fontId="9" fillId="31" borderId="0" applyNumberFormat="false" applyBorder="false" applyAlignment="false" applyProtection="false">
      <alignment vertical="center"/>
    </xf>
    <xf numFmtId="0" fontId="9" fillId="10" borderId="0" applyNumberFormat="false" applyBorder="false" applyAlignment="false" applyProtection="false">
      <alignment vertical="center"/>
    </xf>
    <xf numFmtId="0" fontId="0" fillId="28" borderId="0" applyNumberFormat="false" applyBorder="false" applyAlignment="false" applyProtection="false">
      <alignment vertical="center"/>
    </xf>
    <xf numFmtId="0" fontId="0" fillId="14" borderId="0" applyNumberFormat="false" applyBorder="false" applyAlignment="false" applyProtection="false">
      <alignment vertical="center"/>
    </xf>
    <xf numFmtId="0" fontId="9" fillId="20" borderId="0" applyNumberFormat="false" applyBorder="false" applyAlignment="false" applyProtection="false">
      <alignment vertical="center"/>
    </xf>
    <xf numFmtId="0" fontId="9" fillId="24" borderId="0" applyNumberFormat="false" applyBorder="false" applyAlignment="false" applyProtection="false">
      <alignment vertical="center"/>
    </xf>
    <xf numFmtId="0" fontId="0" fillId="17" borderId="0" applyNumberFormat="false" applyBorder="false" applyAlignment="false" applyProtection="false">
      <alignment vertical="center"/>
    </xf>
    <xf numFmtId="0" fontId="9" fillId="21" borderId="0" applyNumberFormat="false" applyBorder="false" applyAlignment="false" applyProtection="false">
      <alignment vertical="center"/>
    </xf>
    <xf numFmtId="0" fontId="22" fillId="0" borderId="48" applyNumberFormat="false" applyFill="false" applyAlignment="false" applyProtection="false">
      <alignment vertical="center"/>
    </xf>
    <xf numFmtId="0" fontId="0" fillId="2" borderId="0" applyNumberFormat="false" applyBorder="false" applyAlignment="false" applyProtection="false">
      <alignment vertical="center"/>
    </xf>
    <xf numFmtId="0" fontId="9" fillId="22" borderId="0" applyNumberFormat="false" applyBorder="false" applyAlignment="false" applyProtection="false">
      <alignment vertical="center"/>
    </xf>
    <xf numFmtId="0" fontId="9" fillId="29" borderId="0" applyNumberFormat="false" applyBorder="false" applyAlignment="false" applyProtection="false">
      <alignment vertical="center"/>
    </xf>
    <xf numFmtId="0" fontId="0" fillId="23" borderId="0" applyNumberFormat="false" applyBorder="false" applyAlignment="false" applyProtection="false">
      <alignment vertical="center"/>
    </xf>
    <xf numFmtId="0" fontId="0" fillId="30" borderId="0" applyNumberFormat="false" applyBorder="false" applyAlignment="false" applyProtection="false">
      <alignment vertical="center"/>
    </xf>
    <xf numFmtId="0" fontId="9" fillId="18" borderId="0" applyNumberFormat="false" applyBorder="false" applyAlignment="false" applyProtection="false">
      <alignment vertical="center"/>
    </xf>
    <xf numFmtId="0" fontId="0" fillId="15" borderId="0" applyNumberFormat="false" applyBorder="false" applyAlignment="false" applyProtection="false">
      <alignment vertical="center"/>
    </xf>
    <xf numFmtId="0" fontId="0" fillId="12" borderId="0" applyNumberFormat="false" applyBorder="false" applyAlignment="false" applyProtection="false">
      <alignment vertical="center"/>
    </xf>
    <xf numFmtId="0" fontId="9" fillId="7" borderId="0" applyNumberFormat="false" applyBorder="false" applyAlignment="false" applyProtection="false">
      <alignment vertical="center"/>
    </xf>
    <xf numFmtId="0" fontId="15" fillId="8" borderId="0" applyNumberFormat="false" applyBorder="false" applyAlignment="false" applyProtection="false">
      <alignment vertical="center"/>
    </xf>
    <xf numFmtId="0" fontId="9" fillId="19" borderId="0" applyNumberFormat="false" applyBorder="false" applyAlignment="false" applyProtection="false">
      <alignment vertical="center"/>
    </xf>
    <xf numFmtId="0" fontId="17" fillId="11" borderId="0" applyNumberFormat="false" applyBorder="false" applyAlignment="false" applyProtection="false">
      <alignment vertical="center"/>
    </xf>
    <xf numFmtId="0" fontId="0" fillId="9" borderId="0" applyNumberFormat="false" applyBorder="false" applyAlignment="false" applyProtection="false">
      <alignment vertical="center"/>
    </xf>
    <xf numFmtId="0" fontId="19" fillId="0" borderId="47" applyNumberFormat="false" applyFill="false" applyAlignment="false" applyProtection="false">
      <alignment vertical="center"/>
    </xf>
    <xf numFmtId="0" fontId="14" fillId="5" borderId="44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0" fillId="6" borderId="0" applyNumberFormat="false" applyBorder="false" applyAlignment="false" applyProtection="false">
      <alignment vertical="center"/>
    </xf>
    <xf numFmtId="0" fontId="0" fillId="25" borderId="46" applyNumberFormat="false" applyFont="false" applyAlignment="false" applyProtection="false">
      <alignment vertical="center"/>
    </xf>
    <xf numFmtId="0" fontId="21" fillId="27" borderId="43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3" fillId="5" borderId="43" applyNumberFormat="false" applyAlignment="false" applyProtection="false">
      <alignment vertical="center"/>
    </xf>
    <xf numFmtId="0" fontId="20" fillId="26" borderId="0" applyNumberFormat="false" applyBorder="false" applyAlignment="false" applyProtection="false">
      <alignment vertical="center"/>
    </xf>
    <xf numFmtId="0" fontId="10" fillId="0" borderId="42" applyNumberFormat="false" applyFill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8" fillId="0" borderId="4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0" fillId="13" borderId="0" applyNumberFormat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2" fillId="0" borderId="0" applyNumberForma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7" fillId="0" borderId="4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18" fillId="16" borderId="45" applyNumberFormat="false" applyAlignment="false" applyProtection="false">
      <alignment vertical="center"/>
    </xf>
    <xf numFmtId="0" fontId="9" fillId="3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</cellStyleXfs>
  <cellXfs count="65">
    <xf numFmtId="0" fontId="0" fillId="0" borderId="0" xfId="0"/>
    <xf numFmtId="0" fontId="0" fillId="0" borderId="1" xfId="0" applyBorder="true"/>
    <xf numFmtId="0" fontId="1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/>
    </xf>
    <xf numFmtId="0" fontId="0" fillId="0" borderId="3" xfId="0" applyBorder="true" applyAlignment="true">
      <alignment horizontal="center"/>
    </xf>
    <xf numFmtId="0" fontId="1" fillId="0" borderId="4" xfId="0" applyFont="true" applyBorder="true" applyAlignment="true">
      <alignment horizontal="center" vertical="center"/>
    </xf>
    <xf numFmtId="0" fontId="0" fillId="0" borderId="5" xfId="0" applyBorder="true" applyAlignment="true">
      <alignment horizontal="center"/>
    </xf>
    <xf numFmtId="0" fontId="0" fillId="0" borderId="6" xfId="0" applyBorder="true" applyAlignment="true">
      <alignment horizontal="center"/>
    </xf>
    <xf numFmtId="0" fontId="1" fillId="0" borderId="7" xfId="0" applyFont="true" applyBorder="true" applyAlignment="true">
      <alignment horizontal="center" vertical="center"/>
    </xf>
    <xf numFmtId="0" fontId="1" fillId="0" borderId="8" xfId="0" applyFont="true" applyBorder="true" applyAlignment="true">
      <alignment horizontal="center"/>
    </xf>
    <xf numFmtId="0" fontId="1" fillId="0" borderId="9" xfId="0" applyFont="true" applyBorder="true" applyAlignment="true">
      <alignment horizontal="center"/>
    </xf>
    <xf numFmtId="0" fontId="1" fillId="0" borderId="10" xfId="0" applyFont="true" applyBorder="true" applyAlignment="true">
      <alignment horizontal="center"/>
    </xf>
    <xf numFmtId="179" fontId="0" fillId="0" borderId="11" xfId="0" applyNumberFormat="true" applyBorder="true"/>
    <xf numFmtId="178" fontId="0" fillId="0" borderId="12" xfId="0" applyNumberFormat="true" applyBorder="true"/>
    <xf numFmtId="0" fontId="1" fillId="0" borderId="4" xfId="0" applyFont="true" applyBorder="true" applyAlignment="true">
      <alignment horizontal="center"/>
    </xf>
    <xf numFmtId="179" fontId="0" fillId="0" borderId="13" xfId="0" applyNumberFormat="true" applyBorder="true"/>
    <xf numFmtId="178" fontId="0" fillId="0" borderId="0" xfId="0" applyNumberFormat="true"/>
    <xf numFmtId="179" fontId="0" fillId="0" borderId="14" xfId="0" applyNumberFormat="true" applyBorder="true"/>
    <xf numFmtId="178" fontId="0" fillId="0" borderId="15" xfId="0" applyNumberFormat="true" applyBorder="true"/>
    <xf numFmtId="0" fontId="0" fillId="0" borderId="16" xfId="0" applyBorder="true"/>
    <xf numFmtId="0" fontId="2" fillId="0" borderId="7" xfId="0" applyFont="true" applyBorder="true" applyAlignment="true">
      <alignment horizontal="center" vertical="center"/>
    </xf>
    <xf numFmtId="0" fontId="0" fillId="0" borderId="17" xfId="0" applyBorder="true"/>
    <xf numFmtId="0" fontId="0" fillId="0" borderId="18" xfId="0" applyBorder="true" applyAlignment="true">
      <alignment horizontal="center"/>
    </xf>
    <xf numFmtId="0" fontId="0" fillId="0" borderId="19" xfId="0" applyBorder="true" applyAlignment="true">
      <alignment horizontal="center"/>
    </xf>
    <xf numFmtId="0" fontId="1" fillId="0" borderId="20" xfId="0" applyFont="true" applyBorder="true" applyAlignment="true">
      <alignment horizontal="center"/>
    </xf>
    <xf numFmtId="178" fontId="0" fillId="0" borderId="12" xfId="0" applyNumberFormat="true" applyBorder="true"/>
    <xf numFmtId="178" fontId="0" fillId="0" borderId="0" xfId="0" applyNumberFormat="true" applyBorder="true"/>
    <xf numFmtId="178" fontId="0" fillId="0" borderId="15" xfId="0" applyNumberFormat="true" applyBorder="true"/>
    <xf numFmtId="180" fontId="3" fillId="0" borderId="13" xfId="0" applyNumberFormat="true" applyFont="true" applyBorder="true"/>
    <xf numFmtId="0" fontId="1" fillId="0" borderId="21" xfId="0" applyFont="true" applyBorder="true" applyAlignment="true">
      <alignment horizontal="center"/>
    </xf>
    <xf numFmtId="0" fontId="1" fillId="0" borderId="22" xfId="0" applyFont="true" applyBorder="true" applyAlignment="true">
      <alignment horizontal="center"/>
    </xf>
    <xf numFmtId="180" fontId="4" fillId="0" borderId="11" xfId="0" applyNumberFormat="true" applyFont="true" applyBorder="true"/>
    <xf numFmtId="177" fontId="0" fillId="0" borderId="12" xfId="0" applyNumberFormat="true" applyBorder="true"/>
    <xf numFmtId="177" fontId="0" fillId="0" borderId="0" xfId="0" applyNumberFormat="true" applyBorder="true"/>
    <xf numFmtId="180" fontId="3" fillId="0" borderId="14" xfId="0" applyNumberFormat="true" applyFont="true" applyBorder="true"/>
    <xf numFmtId="177" fontId="0" fillId="0" borderId="15" xfId="0" applyNumberFormat="true" applyBorder="true"/>
    <xf numFmtId="0" fontId="1" fillId="0" borderId="23" xfId="0" applyFont="true" applyBorder="true" applyAlignment="true">
      <alignment horizontal="center"/>
    </xf>
    <xf numFmtId="0" fontId="1" fillId="0" borderId="7" xfId="0" applyFont="true" applyBorder="true" applyAlignment="true">
      <alignment horizontal="center"/>
    </xf>
    <xf numFmtId="0" fontId="1" fillId="0" borderId="24" xfId="0" applyFont="true" applyBorder="true" applyAlignment="true">
      <alignment horizontal="center"/>
    </xf>
    <xf numFmtId="177" fontId="0" fillId="0" borderId="25" xfId="0" applyNumberFormat="true" applyBorder="true"/>
    <xf numFmtId="0" fontId="0" fillId="0" borderId="26" xfId="0" applyBorder="true"/>
    <xf numFmtId="0" fontId="0" fillId="0" borderId="27" xfId="0" applyNumberFormat="true" applyBorder="true"/>
    <xf numFmtId="177" fontId="0" fillId="0" borderId="28" xfId="0" applyNumberFormat="true" applyBorder="true"/>
    <xf numFmtId="0" fontId="0" fillId="0" borderId="29" xfId="0" applyBorder="true"/>
    <xf numFmtId="0" fontId="0" fillId="0" borderId="6" xfId="0" applyNumberFormat="true" applyBorder="true"/>
    <xf numFmtId="177" fontId="0" fillId="0" borderId="30" xfId="0" applyNumberFormat="true" applyBorder="true"/>
    <xf numFmtId="0" fontId="1" fillId="0" borderId="31" xfId="0" applyFont="true" applyBorder="true" applyAlignment="true">
      <alignment horizontal="center"/>
    </xf>
    <xf numFmtId="0" fontId="0" fillId="0" borderId="32" xfId="0" applyNumberFormat="true" applyBorder="true"/>
    <xf numFmtId="0" fontId="0" fillId="0" borderId="19" xfId="0" applyNumberFormat="true" applyBorder="true"/>
    <xf numFmtId="0" fontId="0" fillId="0" borderId="33" xfId="0" applyBorder="true" applyAlignment="true">
      <alignment horizontal="center" vertical="center" wrapText="true"/>
    </xf>
    <xf numFmtId="0" fontId="1" fillId="0" borderId="34" xfId="0" applyFont="true" applyBorder="true" applyAlignment="true">
      <alignment horizontal="center" vertical="center" wrapText="true"/>
    </xf>
    <xf numFmtId="0" fontId="1" fillId="0" borderId="35" xfId="0" applyFont="true" applyBorder="true" applyAlignment="true">
      <alignment horizontal="center" vertical="center" wrapText="true"/>
    </xf>
    <xf numFmtId="0" fontId="0" fillId="0" borderId="36" xfId="0" applyBorder="true" applyAlignment="true">
      <alignment horizontal="center" vertical="center" wrapText="true"/>
    </xf>
    <xf numFmtId="0" fontId="1" fillId="0" borderId="5" xfId="0" applyFont="true" applyBorder="true" applyAlignment="true">
      <alignment horizontal="center" vertical="center" wrapText="true"/>
    </xf>
    <xf numFmtId="0" fontId="1" fillId="0" borderId="19" xfId="0" applyFont="true" applyBorder="true" applyAlignment="true">
      <alignment horizontal="center" vertical="center" wrapText="true"/>
    </xf>
    <xf numFmtId="0" fontId="0" fillId="0" borderId="37" xfId="0" applyBorder="true" applyAlignment="true">
      <alignment horizontal="center" vertical="center" wrapText="true"/>
    </xf>
    <xf numFmtId="0" fontId="1" fillId="0" borderId="17" xfId="0" applyFont="true" applyBorder="true" applyAlignment="true">
      <alignment horizontal="center" vertical="center"/>
    </xf>
    <xf numFmtId="0" fontId="1" fillId="0" borderId="38" xfId="0" applyFont="true" applyBorder="true" applyAlignment="true">
      <alignment horizontal="center" vertical="center"/>
    </xf>
    <xf numFmtId="0" fontId="0" fillId="0" borderId="39" xfId="0" applyNumberFormat="true" applyBorder="true"/>
    <xf numFmtId="0" fontId="1" fillId="0" borderId="16" xfId="0" applyFont="true" applyBorder="true" applyAlignment="true">
      <alignment horizontal="center" vertical="center"/>
    </xf>
    <xf numFmtId="176" fontId="1" fillId="0" borderId="32" xfId="0" applyNumberFormat="true" applyFont="true" applyBorder="true"/>
    <xf numFmtId="0" fontId="0" fillId="0" borderId="40" xfId="0" applyNumberFormat="true" applyBorder="true"/>
    <xf numFmtId="0" fontId="1" fillId="0" borderId="5" xfId="0" applyFont="true" applyBorder="true" applyAlignment="true">
      <alignment horizontal="center" vertical="center"/>
    </xf>
    <xf numFmtId="176" fontId="1" fillId="0" borderId="19" xfId="0" applyNumberFormat="true" applyFont="true" applyBorder="true"/>
    <xf numFmtId="176" fontId="1" fillId="0" borderId="38" xfId="0" applyNumberFormat="true" applyFont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false"/>
    <c:plotArea>
      <c:layout>
        <c:manualLayout>
          <c:layoutTarget val="inner"/>
          <c:xMode val="edge"/>
          <c:yMode val="edge"/>
          <c:x val="0.0520798668885191"/>
          <c:y val="0.265550906555091"/>
          <c:w val="0.891070438158624"/>
          <c:h val="0.534839609483961"/>
        </c:manualLayout>
      </c:layout>
      <c:lineChart>
        <c:grouping val="standard"/>
        <c:varyColors val="false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cat>
            <c:numRef>
              <c:f>Plan1!$AQ$7:$AQ$31</c:f>
              <c:numCache>
                <c:formatCode>General</c:formatCode>
                <c:ptCount val="25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  <c:pt idx="9">
                  <c:v>6000</c:v>
                </c:pt>
                <c:pt idx="10">
                  <c:v>7000</c:v>
                </c:pt>
                <c:pt idx="11">
                  <c:v>8000</c:v>
                </c:pt>
                <c:pt idx="12">
                  <c:v>9000</c:v>
                </c:pt>
                <c:pt idx="13">
                  <c:v>10000</c:v>
                </c:pt>
                <c:pt idx="14">
                  <c:v>15000</c:v>
                </c:pt>
                <c:pt idx="15">
                  <c:v>20000</c:v>
                </c:pt>
                <c:pt idx="16">
                  <c:v>25000</c:v>
                </c:pt>
                <c:pt idx="17">
                  <c:v>30000</c:v>
                </c:pt>
                <c:pt idx="18">
                  <c:v>40000</c:v>
                </c:pt>
                <c:pt idx="19">
                  <c:v>50000</c:v>
                </c:pt>
                <c:pt idx="20">
                  <c:v>60000</c:v>
                </c:pt>
                <c:pt idx="21">
                  <c:v>70000</c:v>
                </c:pt>
                <c:pt idx="22">
                  <c:v>80000</c:v>
                </c:pt>
                <c:pt idx="23">
                  <c:v>90000</c:v>
                </c:pt>
                <c:pt idx="24">
                  <c:v>100000</c:v>
                </c:pt>
              </c:numCache>
            </c:numRef>
          </c:cat>
          <c:val>
            <c:numRef>
              <c:f>Plan1!$AR$7:$AR$31</c:f>
              <c:numCache>
                <c:formatCode>0.00000000_ </c:formatCode>
                <c:ptCount val="25"/>
                <c:pt idx="0">
                  <c:v>156.825729195246</c:v>
                </c:pt>
                <c:pt idx="1">
                  <c:v>126.181737372046</c:v>
                </c:pt>
                <c:pt idx="2">
                  <c:v>95.2497358787661</c:v>
                </c:pt>
                <c:pt idx="3">
                  <c:v>71.6964010687891</c:v>
                </c:pt>
                <c:pt idx="4">
                  <c:v>47.394214522417</c:v>
                </c:pt>
                <c:pt idx="5">
                  <c:v>32.2487924835413</c:v>
                </c:pt>
                <c:pt idx="6">
                  <c:v>16.4317487879766</c:v>
                </c:pt>
                <c:pt idx="7">
                  <c:v>10.299406813743</c:v>
                </c:pt>
                <c:pt idx="8">
                  <c:v>6.25309390403333</c:v>
                </c:pt>
                <c:pt idx="9">
                  <c:v>4.18624503962316</c:v>
                </c:pt>
                <c:pt idx="10">
                  <c:v>3.13236746193226</c:v>
                </c:pt>
                <c:pt idx="11">
                  <c:v>2.36116202333565</c:v>
                </c:pt>
                <c:pt idx="12">
                  <c:v>1.92564113669659</c:v>
                </c:pt>
                <c:pt idx="13">
                  <c:v>1.64382479462272</c:v>
                </c:pt>
                <c:pt idx="14">
                  <c:v>1.16324516716788</c:v>
                </c:pt>
                <c:pt idx="15">
                  <c:v>1.06123868679114</c:v>
                </c:pt>
                <c:pt idx="16">
                  <c:v>1.01776117111733</c:v>
                </c:pt>
                <c:pt idx="17">
                  <c:v>1.00036191365065</c:v>
                </c:pt>
                <c:pt idx="18">
                  <c:v>0.959057101079714</c:v>
                </c:pt>
                <c:pt idx="19">
                  <c:v>0.934261510680521</c:v>
                </c:pt>
                <c:pt idx="20">
                  <c:v>0.911781037847324</c:v>
                </c:pt>
                <c:pt idx="21">
                  <c:v>0.903434582931713</c:v>
                </c:pt>
                <c:pt idx="22">
                  <c:v>0.890824128542254</c:v>
                </c:pt>
                <c:pt idx="23">
                  <c:v>0.876854246213588</c:v>
                </c:pt>
                <c:pt idx="24">
                  <c:v>0.868566038972486</c:v>
                </c:pt>
              </c:numCache>
            </c:numRef>
          </c: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marker val="false"/>
        <c:smooth val="false"/>
        <c:axId val="221479606"/>
        <c:axId val="154470857"/>
      </c:lineChart>
      <c:catAx>
        <c:axId val="221479606"/>
        <c:scaling>
          <c:orientation val="minMax"/>
        </c:scaling>
        <c:delete val="false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4470857"/>
        <c:crosses val="autoZero"/>
        <c:auto val="true"/>
        <c:lblAlgn val="ctr"/>
        <c:lblOffset val="100"/>
        <c:tickMarkSkip val="10000"/>
        <c:noMultiLvlLbl val="false"/>
      </c:catAx>
      <c:valAx>
        <c:axId val="154470857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_ " sourceLinked="true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21479606"/>
        <c:crosses val="autoZero"/>
        <c:crossBetween val="between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3.png"/><Relationship Id="rId3" Type="http://schemas.openxmlformats.org/officeDocument/2006/relationships/image" Target="../media/image2.png"/><Relationship Id="rId2" Type="http://schemas.openxmlformats.org/officeDocument/2006/relationships/image" Target="../media/image1.w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323850</xdr:colOff>
      <xdr:row>5</xdr:row>
      <xdr:rowOff>66675</xdr:rowOff>
    </xdr:from>
    <xdr:to>
      <xdr:col>3</xdr:col>
      <xdr:colOff>508635</xdr:colOff>
      <xdr:row>5</xdr:row>
      <xdr:rowOff>277495</xdr:rowOff>
    </xdr:to>
    <xdr:sp>
      <xdr:nvSpPr>
        <xdr:cNvPr id="15" name="CaixaDeTexto 1"/>
        <xdr:cNvSpPr/>
      </xdr:nvSpPr>
      <xdr:spPr>
        <a:xfrm>
          <a:off x="2381250" y="1133475"/>
          <a:ext cx="184785" cy="210820"/>
        </a:xfrm>
        <a:prstGeom prst="rect">
          <a:avLst/>
        </a:prstGeom>
        <a:noFill/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</a:p>
      </xdr:txBody>
    </xdr:sp>
    <xdr:clientData/>
  </xdr:twoCellAnchor>
  <xdr:twoCellAnchor editAs="oneCell">
    <xdr:from>
      <xdr:col>1</xdr:col>
      <xdr:colOff>390525</xdr:colOff>
      <xdr:row>2</xdr:row>
      <xdr:rowOff>161925</xdr:rowOff>
    </xdr:from>
    <xdr:to>
      <xdr:col>18</xdr:col>
      <xdr:colOff>462915</xdr:colOff>
      <xdr:row>9</xdr:row>
      <xdr:rowOff>16510</xdr:rowOff>
    </xdr:to>
    <xdr:sp>
      <xdr:nvSpPr>
        <xdr:cNvPr id="14" name="CaixaDeTexto 2"/>
        <xdr:cNvSpPr/>
      </xdr:nvSpPr>
      <xdr:spPr>
        <a:xfrm>
          <a:off x="1076325" y="542925"/>
          <a:ext cx="11730990" cy="1521460"/>
        </a:xfrm>
        <a:prstGeom prst="rect">
          <a:avLst/>
        </a:prstGeom>
        <a:solidFill>
          <a:srgbClr val="FFFFFF"/>
        </a:solidFill>
        <a:ln w="9525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sng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Tarefa</a:t>
          </a:r>
          <a:r>
            <a:rPr lang="en-US" sz="24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: Implementação numérica de um SGA e sua utilização na identificação do mínimo global da função teste de Griewangk.</a:t>
          </a:r>
          <a:endParaRPr lang="en-US" sz="24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Objetivo: Exercitar os conceitos básicos dos algoritmos evolutivos através da implementação numérica de um algoritmo genético simples (SGA), para resolver um problema de otimização.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8</xdr:col>
      <xdr:colOff>43815</xdr:colOff>
      <xdr:row>15</xdr:row>
      <xdr:rowOff>13335</xdr:rowOff>
    </xdr:from>
    <xdr:to>
      <xdr:col>8</xdr:col>
      <xdr:colOff>476250</xdr:colOff>
      <xdr:row>24</xdr:row>
      <xdr:rowOff>108585</xdr:rowOff>
    </xdr:to>
    <xdr:sp>
      <xdr:nvSpPr>
        <xdr:cNvPr id="13" name="AutoShape 19"/>
        <xdr:cNvSpPr/>
      </xdr:nvSpPr>
      <xdr:spPr>
        <a:xfrm>
          <a:off x="5530215" y="3432810"/>
          <a:ext cx="432435" cy="2152650"/>
        </a:xfrm>
        <a:prstGeom prst="leftBrace">
          <a:avLst>
            <a:gd name="adj1" fmla="val 3832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67945</xdr:colOff>
      <xdr:row>18</xdr:row>
      <xdr:rowOff>133350</xdr:rowOff>
    </xdr:from>
    <xdr:to>
      <xdr:col>8</xdr:col>
      <xdr:colOff>88900</xdr:colOff>
      <xdr:row>20</xdr:row>
      <xdr:rowOff>89535</xdr:rowOff>
    </xdr:to>
    <xdr:sp>
      <xdr:nvSpPr>
        <xdr:cNvPr id="12" name="Text Box 20"/>
        <xdr:cNvSpPr/>
      </xdr:nvSpPr>
      <xdr:spPr>
        <a:xfrm>
          <a:off x="753745" y="4238625"/>
          <a:ext cx="4821555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Implementar um SGA padrão: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  <a:endParaRPr lang="en-US" sz="24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8</xdr:col>
      <xdr:colOff>516890</xdr:colOff>
      <xdr:row>14</xdr:row>
      <xdr:rowOff>217805</xdr:rowOff>
    </xdr:from>
    <xdr:to>
      <xdr:col>14</xdr:col>
      <xdr:colOff>209550</xdr:colOff>
      <xdr:row>24</xdr:row>
      <xdr:rowOff>231140</xdr:rowOff>
    </xdr:to>
    <xdr:sp>
      <xdr:nvSpPr>
        <xdr:cNvPr id="11" name="Text Box 21"/>
        <xdr:cNvSpPr/>
      </xdr:nvSpPr>
      <xdr:spPr>
        <a:xfrm>
          <a:off x="6003290" y="3408680"/>
          <a:ext cx="3807460" cy="229679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Codificação binária.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Seleção da população intermediária (pais) por meio da “roda da roleta”.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Crossover de um ponto.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Mutação bit-a-bit.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Substituição da população: Geracional.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6</xdr:col>
      <xdr:colOff>209550</xdr:colOff>
      <xdr:row>27</xdr:row>
      <xdr:rowOff>81915</xdr:rowOff>
    </xdr:from>
    <xdr:to>
      <xdr:col>6</xdr:col>
      <xdr:colOff>571500</xdr:colOff>
      <xdr:row>30</xdr:row>
      <xdr:rowOff>190500</xdr:rowOff>
    </xdr:to>
    <xdr:sp>
      <xdr:nvSpPr>
        <xdr:cNvPr id="10" name="AutoShape 23"/>
        <xdr:cNvSpPr/>
      </xdr:nvSpPr>
      <xdr:spPr>
        <a:xfrm>
          <a:off x="4324350" y="6244590"/>
          <a:ext cx="361950" cy="794385"/>
        </a:xfrm>
        <a:prstGeom prst="leftBrace">
          <a:avLst>
            <a:gd name="adj1" fmla="val 4561"/>
            <a:gd name="adj2" fmla="val 50000"/>
          </a:avLst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>
    <xdr:from>
      <xdr:col>1</xdr:col>
      <xdr:colOff>135890</xdr:colOff>
      <xdr:row>28</xdr:row>
      <xdr:rowOff>57150</xdr:rowOff>
    </xdr:from>
    <xdr:to>
      <xdr:col>6</xdr:col>
      <xdr:colOff>215900</xdr:colOff>
      <xdr:row>30</xdr:row>
      <xdr:rowOff>13335</xdr:rowOff>
    </xdr:to>
    <xdr:sp>
      <xdr:nvSpPr>
        <xdr:cNvPr id="9" name="Text Box 24"/>
        <xdr:cNvSpPr/>
      </xdr:nvSpPr>
      <xdr:spPr>
        <a:xfrm>
          <a:off x="821690" y="6448425"/>
          <a:ext cx="3509010" cy="413385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Parâmetros de ajuste:</a:t>
          </a:r>
          <a:r>
            <a:rPr lang="en-US" sz="24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 </a:t>
          </a:r>
          <a:endParaRPr lang="en-US" sz="24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7</xdr:col>
      <xdr:colOff>76200</xdr:colOff>
      <xdr:row>27</xdr:row>
      <xdr:rowOff>54610</xdr:rowOff>
    </xdr:from>
    <xdr:to>
      <xdr:col>13</xdr:col>
      <xdr:colOff>154940</xdr:colOff>
      <xdr:row>31</xdr:row>
      <xdr:rowOff>51435</xdr:rowOff>
    </xdr:to>
    <xdr:sp>
      <xdr:nvSpPr>
        <xdr:cNvPr id="8" name="Text Box 25"/>
        <xdr:cNvSpPr/>
      </xdr:nvSpPr>
      <xdr:spPr>
        <a:xfrm>
          <a:off x="4876800" y="6217285"/>
          <a:ext cx="4193540" cy="920750"/>
        </a:xfrm>
        <a:prstGeom prst="rect">
          <a:avLst/>
        </a:prstGeom>
        <a:solidFill>
          <a:srgbClr val="FFFFFF"/>
        </a:solidFill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Tamanho da população (N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P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Probabilidade de crossover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c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  <a:p>
          <a:pPr marL="186055" indent="-186055"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- Probabiliade de mutação (P</a:t>
          </a:r>
          <a:r>
            <a:rPr lang="en-US" sz="2000" b="0" i="0" u="none" strike="noStrike" kern="100" baseline="-12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m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).</a:t>
          </a:r>
          <a:endParaRPr lang="en-US" sz="2000" b="0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 editAs="oneCell">
    <xdr:from>
      <xdr:col>2</xdr:col>
      <xdr:colOff>152400</xdr:colOff>
      <xdr:row>37</xdr:row>
      <xdr:rowOff>38100</xdr:rowOff>
    </xdr:from>
    <xdr:to>
      <xdr:col>12</xdr:col>
      <xdr:colOff>19050</xdr:colOff>
      <xdr:row>47</xdr:row>
      <xdr:rowOff>95885</xdr:rowOff>
    </xdr:to>
    <xdr:pic>
      <xdr:nvPicPr>
        <xdr:cNvPr id="7" name="Object 2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524000" y="8496300"/>
          <a:ext cx="6724650" cy="234378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2</xdr:col>
      <xdr:colOff>228600</xdr:colOff>
      <xdr:row>33</xdr:row>
      <xdr:rowOff>238125</xdr:rowOff>
    </xdr:from>
    <xdr:to>
      <xdr:col>7</xdr:col>
      <xdr:colOff>55880</xdr:colOff>
      <xdr:row>37</xdr:row>
      <xdr:rowOff>85725</xdr:rowOff>
    </xdr:to>
    <xdr:sp>
      <xdr:nvSpPr>
        <xdr:cNvPr id="6" name="Text Box 23"/>
        <xdr:cNvSpPr/>
      </xdr:nvSpPr>
      <xdr:spPr>
        <a:xfrm>
          <a:off x="1600200" y="7772400"/>
          <a:ext cx="3256280" cy="771525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400" b="1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Basic Sans" pitchFamily="1" charset="0"/>
            </a:rPr>
            <a:t>Função de Griewangk</a:t>
          </a:r>
          <a:endParaRPr lang="en-US" sz="2400" b="1" i="0" u="none" strike="noStrike" kern="100" baseline="0">
            <a:solidFill>
              <a:srgbClr val="000000"/>
            </a:solidFill>
            <a:latin typeface="Times New Roman" pitchFamily="1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>
    <xdr:from>
      <xdr:col>1</xdr:col>
      <xdr:colOff>530860</xdr:colOff>
      <xdr:row>34</xdr:row>
      <xdr:rowOff>0</xdr:rowOff>
    </xdr:from>
    <xdr:to>
      <xdr:col>12</xdr:col>
      <xdr:colOff>111125</xdr:colOff>
      <xdr:row>49</xdr:row>
      <xdr:rowOff>79375</xdr:rowOff>
    </xdr:to>
    <xdr:sp>
      <xdr:nvSpPr>
        <xdr:cNvPr id="5" name="Rectangle 24"/>
        <xdr:cNvSpPr/>
      </xdr:nvSpPr>
      <xdr:spPr>
        <a:xfrm>
          <a:off x="1216660" y="7772400"/>
          <a:ext cx="7124065" cy="3508375"/>
        </a:xfrm>
        <a:prstGeom prst="rect">
          <a:avLst/>
        </a:prstGeom>
        <a:noFill/>
        <a:ln w="9525" cap="flat">
          <a:solidFill>
            <a:srgbClr val="FF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  <xdr:twoCellAnchor editAs="oneCell">
    <xdr:from>
      <xdr:col>12</xdr:col>
      <xdr:colOff>401320</xdr:colOff>
      <xdr:row>43</xdr:row>
      <xdr:rowOff>111125</xdr:rowOff>
    </xdr:from>
    <xdr:to>
      <xdr:col>20</xdr:col>
      <xdr:colOff>387985</xdr:colOff>
      <xdr:row>62</xdr:row>
      <xdr:rowOff>100330</xdr:rowOff>
    </xdr:to>
    <xdr:pic>
      <xdr:nvPicPr>
        <xdr:cNvPr id="4" name="Picture 18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8630920" y="9940925"/>
          <a:ext cx="5473065" cy="4151630"/>
        </a:xfrm>
        <a:prstGeom prst="rect">
          <a:avLst/>
        </a:prstGeom>
        <a:noFill/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 editAs="oneCell">
    <xdr:from>
      <xdr:col>14</xdr:col>
      <xdr:colOff>365125</xdr:colOff>
      <xdr:row>9</xdr:row>
      <xdr:rowOff>231140</xdr:rowOff>
    </xdr:from>
    <xdr:to>
      <xdr:col>20</xdr:col>
      <xdr:colOff>128270</xdr:colOff>
      <xdr:row>37</xdr:row>
      <xdr:rowOff>90805</xdr:rowOff>
    </xdr:to>
    <xdr:sp>
      <xdr:nvSpPr>
        <xdr:cNvPr id="3" name="CaixaDeTexto 13"/>
        <xdr:cNvSpPr/>
      </xdr:nvSpPr>
      <xdr:spPr>
        <a:xfrm>
          <a:off x="9966325" y="2276475"/>
          <a:ext cx="3877945" cy="6272530"/>
        </a:xfrm>
        <a:prstGeom prst="rect">
          <a:avLst/>
        </a:prstGeom>
        <a:solidFill>
          <a:srgbClr val="FFFFFF"/>
        </a:solidFill>
        <a:ln w="25400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  <xdr:txBody>
        <a:bodyPr spcFirstLastPara="1" vertOverflow="clip" horzOverflow="clip" wrap="square" lIns="91440" tIns="45720" rIns="91440" bIns="45720" anchor="t" upright="true"/>
        <a:lstStyle/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Usar 14 bits por variável;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Critério de parada: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NFOB </a:t>
          </a:r>
          <a:r>
            <a:rPr lang="en-US" sz="2000" b="0" i="0" u="none" strike="noStrike" kern="100" baseline="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≥ 1x10</a:t>
          </a:r>
          <a:r>
            <a:rPr lang="en-US" sz="2000" b="0" i="0" u="none" strike="noStrike" kern="100" baseline="15000">
              <a:solidFill>
                <a:srgbClr val="000000"/>
              </a:solidFill>
              <a:latin typeface="Times New Roman" pitchFamily="1" charset="0"/>
              <a:ea typeface="Basic Sans" pitchFamily="1" charset="0"/>
              <a:cs typeface="Times New Roman" pitchFamily="1" charset="0"/>
            </a:rPr>
            <a:t>5</a:t>
          </a:r>
          <a:endParaRPr lang="en-US" sz="2000" b="0" i="0" u="none" strike="noStrike" kern="100" baseline="15000">
            <a:solidFill>
              <a:srgbClr val="000000"/>
            </a:solidFill>
            <a:latin typeface="Times New Roman" pitchFamily="1" charset="0"/>
            <a:ea typeface="Basic Sans" pitchFamily="1" charset="0"/>
            <a:cs typeface="Times New Roman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curvas da influência de N, Pc e Pm na performance do SGA: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N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Pc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  <a:r>
            <a:rPr lang="en-US" sz="2000" b="0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f(x)melhor_médio x Pm</a:t>
          </a:r>
          <a:endParaRPr lang="en-US" sz="2000" b="0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Gerar curva de variação de f(x)melhor_médio em função do número de avaliações da função objetivo (NFOB)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Reportar linguagem, hardware utilizado e tempo médio de 1 execução.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  <a:p>
          <a:pPr algn="l" defTabSz="360045" rtl="0">
            <a:defRPr sz="1000"/>
          </a:pPr>
        </a:p>
        <a:p>
          <a:pPr algn="l" defTabSz="360045" rtl="0">
            <a:defRPr sz="1000"/>
          </a:pPr>
          <a:r>
            <a:rPr lang="en-US" sz="2000" b="1" i="0" u="none" strike="noStrike" kern="100" baseline="0">
              <a:solidFill>
                <a:srgbClr val="000000"/>
              </a:solidFill>
              <a:latin typeface="Calibri" pitchFamily="2" charset="0"/>
              <a:ea typeface="Basic Sans" pitchFamily="1" charset="0"/>
              <a:cs typeface="Basic Sans" pitchFamily="1" charset="0"/>
            </a:rPr>
            <a:t>Entregar código fonte da implementação numérica</a:t>
          </a:r>
          <a:endParaRPr lang="en-US" sz="2000" b="1" i="0" u="none" strike="noStrike" kern="100" baseline="0">
            <a:solidFill>
              <a:srgbClr val="000000"/>
            </a:solidFill>
            <a:latin typeface="Calibri" pitchFamily="2" charset="0"/>
            <a:ea typeface="Basic Sans" pitchFamily="1" charset="0"/>
            <a:cs typeface="Basic Sans" pitchFamily="1" charset="0"/>
          </a:endParaRPr>
        </a:p>
      </xdr:txBody>
    </xdr:sp>
    <xdr:clientData/>
  </xdr:twoCellAnchor>
  <xdr:twoCellAnchor editAs="oneCell">
    <xdr:from>
      <xdr:col>1</xdr:col>
      <xdr:colOff>492125</xdr:colOff>
      <xdr:row>50</xdr:row>
      <xdr:rowOff>47625</xdr:rowOff>
    </xdr:from>
    <xdr:to>
      <xdr:col>12</xdr:col>
      <xdr:colOff>115570</xdr:colOff>
      <xdr:row>62</xdr:row>
      <xdr:rowOff>85090</xdr:rowOff>
    </xdr:to>
    <xdr:pic>
      <xdr:nvPicPr>
        <xdr:cNvPr id="2" name="Picture 1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1177925" y="11477625"/>
          <a:ext cx="7167245" cy="2599690"/>
        </a:xfrm>
        <a:prstGeom prst="rect">
          <a:avLst/>
        </a:prstGeom>
        <a:noFill/>
        <a:ln w="12700" cap="flat">
          <a:noFill/>
          <a:prstDash val="solid"/>
          <a:headEnd type="none" w="med" len="med"/>
          <a:tailEnd type="none" w="med" len="med"/>
        </a:ln>
        <a:effectLst/>
      </xdr:spPr>
    </xdr:pic>
    <xdr:clientData/>
  </xdr:twoCellAnchor>
  <xdr:twoCellAnchor>
    <xdr:from>
      <xdr:col>13</xdr:col>
      <xdr:colOff>307340</xdr:colOff>
      <xdr:row>31</xdr:row>
      <xdr:rowOff>27940</xdr:rowOff>
    </xdr:from>
    <xdr:to>
      <xdr:col>20</xdr:col>
      <xdr:colOff>78740</xdr:colOff>
      <xdr:row>43</xdr:row>
      <xdr:rowOff>27940</xdr:rowOff>
    </xdr:to>
    <xdr:graphicFrame>
      <xdr:nvGraphicFramePr>
        <xdr:cNvPr id="18" name="Chart 17"/>
        <xdr:cNvGraphicFramePr/>
      </xdr:nvGraphicFramePr>
      <xdr:xfrm>
        <a:off x="9222740" y="71145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AR58"/>
  <sheetViews>
    <sheetView tabSelected="1" zoomScale="85" zoomScaleNormal="85" topLeftCell="H35" workbookViewId="0">
      <selection activeCell="AT6" sqref="AT6"/>
    </sheetView>
  </sheetViews>
  <sheetFormatPr defaultColWidth="9" defaultRowHeight="14.25"/>
  <cols>
    <col min="22" max="22" width="11.8583333333333" customWidth="true"/>
    <col min="23" max="28" width="19.875" customWidth="true"/>
    <col min="29" max="29" width="24.125" customWidth="true"/>
    <col min="30" max="31" width="18.25" customWidth="true"/>
    <col min="32" max="33" width="19.375" customWidth="true"/>
    <col min="34" max="34" width="20.375" customWidth="true"/>
    <col min="35" max="40" width="12.625" customWidth="true"/>
    <col min="41" max="41" width="28.5" customWidth="true"/>
    <col min="43" max="43" width="10" customWidth="true"/>
    <col min="44" max="44" width="21.5" customWidth="true"/>
    <col min="46" max="46" width="9.875"/>
    <col min="47" max="47" width="18.875" customWidth="true"/>
  </cols>
  <sheetData>
    <row r="2" ht="15.75" spans="29:29">
      <c r="AC2" s="28">
        <v>1.5515972448786</v>
      </c>
    </row>
    <row r="3" ht="15"/>
    <row r="4" spans="22:44">
      <c r="V4" s="2" t="s">
        <v>0</v>
      </c>
      <c r="W4" s="3" t="s">
        <v>1</v>
      </c>
      <c r="X4" s="4"/>
      <c r="Y4" s="4"/>
      <c r="Z4" s="4"/>
      <c r="AA4" s="4"/>
      <c r="AB4" s="22"/>
      <c r="AC4" s="3" t="s">
        <v>2</v>
      </c>
      <c r="AD4" s="4"/>
      <c r="AE4" s="4"/>
      <c r="AF4" s="4"/>
      <c r="AG4" s="4"/>
      <c r="AH4" s="22"/>
      <c r="AI4" s="3" t="s">
        <v>3</v>
      </c>
      <c r="AJ4" s="4"/>
      <c r="AK4" s="4"/>
      <c r="AL4" s="4"/>
      <c r="AM4" s="4"/>
      <c r="AN4" s="22"/>
      <c r="AO4" s="49" t="s">
        <v>4</v>
      </c>
      <c r="AQ4" s="50" t="s">
        <v>5</v>
      </c>
      <c r="AR4" s="51"/>
    </row>
    <row r="5" ht="24.75" customHeight="true" spans="22:44">
      <c r="V5" s="5"/>
      <c r="W5" s="6">
        <v>10</v>
      </c>
      <c r="X5" s="7">
        <v>20</v>
      </c>
      <c r="Y5" s="7">
        <v>40</v>
      </c>
      <c r="Z5" s="7">
        <v>80</v>
      </c>
      <c r="AA5" s="7">
        <v>120</v>
      </c>
      <c r="AB5" s="23">
        <v>160</v>
      </c>
      <c r="AC5" s="6">
        <v>0.1</v>
      </c>
      <c r="AD5" s="7">
        <v>0.2</v>
      </c>
      <c r="AE5" s="7">
        <v>0.4</v>
      </c>
      <c r="AF5" s="7">
        <v>0.6</v>
      </c>
      <c r="AG5" s="7">
        <v>0.8</v>
      </c>
      <c r="AH5" s="23">
        <v>1</v>
      </c>
      <c r="AI5" s="6">
        <v>0.005</v>
      </c>
      <c r="AJ5" s="7">
        <v>0.01</v>
      </c>
      <c r="AK5" s="7">
        <v>0.05</v>
      </c>
      <c r="AL5" s="7">
        <v>0.1</v>
      </c>
      <c r="AM5" s="7">
        <v>0.3</v>
      </c>
      <c r="AN5" s="23">
        <v>0.5</v>
      </c>
      <c r="AO5" s="52"/>
      <c r="AQ5" s="53"/>
      <c r="AR5" s="54"/>
    </row>
    <row r="6" ht="23.25" spans="22:44">
      <c r="V6" s="8"/>
      <c r="W6" s="9" t="s">
        <v>6</v>
      </c>
      <c r="X6" s="10"/>
      <c r="Y6" s="10"/>
      <c r="Z6" s="10"/>
      <c r="AA6" s="10"/>
      <c r="AB6" s="24"/>
      <c r="AC6" s="29" t="s">
        <v>6</v>
      </c>
      <c r="AD6" s="30"/>
      <c r="AE6" s="30"/>
      <c r="AF6" s="30"/>
      <c r="AG6" s="30"/>
      <c r="AH6" s="36"/>
      <c r="AI6" s="37" t="s">
        <v>6</v>
      </c>
      <c r="AJ6" s="38"/>
      <c r="AK6" s="38"/>
      <c r="AL6" s="38"/>
      <c r="AM6" s="38"/>
      <c r="AN6" s="46"/>
      <c r="AO6" s="55"/>
      <c r="AQ6" s="56" t="s">
        <v>7</v>
      </c>
      <c r="AR6" s="57" t="s">
        <v>8</v>
      </c>
    </row>
    <row r="7" ht="18" spans="22:44">
      <c r="V7" s="11">
        <v>1</v>
      </c>
      <c r="W7" s="12">
        <v>22.4403045821091</v>
      </c>
      <c r="X7" s="13">
        <v>17.1648242772135</v>
      </c>
      <c r="Y7" s="13">
        <v>12.9034111129953</v>
      </c>
      <c r="Z7" s="13">
        <v>11.3058973934614</v>
      </c>
      <c r="AA7" s="13">
        <v>6.62941968762411</v>
      </c>
      <c r="AB7" s="25">
        <v>7.87766124490707</v>
      </c>
      <c r="AC7" s="31">
        <v>1.5515972448786</v>
      </c>
      <c r="AD7" s="32">
        <v>1.92985634944068</v>
      </c>
      <c r="AE7" s="32">
        <v>2.61449284377394</v>
      </c>
      <c r="AF7" s="32">
        <v>9.10541124541016</v>
      </c>
      <c r="AG7" s="32">
        <v>33.9076702417578</v>
      </c>
      <c r="AH7" s="39">
        <v>72.2509875436832</v>
      </c>
      <c r="AI7" s="40">
        <v>0.740629044233075</v>
      </c>
      <c r="AJ7" s="41">
        <v>2.3737414959951</v>
      </c>
      <c r="AK7" s="41">
        <v>30.4237178715496</v>
      </c>
      <c r="AL7" s="41">
        <v>58.352643603583</v>
      </c>
      <c r="AM7" s="41">
        <v>54.3781424994807</v>
      </c>
      <c r="AN7" s="47">
        <v>74.7542584912091</v>
      </c>
      <c r="AO7" s="58">
        <v>0.649318160151233</v>
      </c>
      <c r="AQ7" s="59">
        <v>250</v>
      </c>
      <c r="AR7" s="60">
        <v>156.825729195246</v>
      </c>
    </row>
    <row r="8" ht="18" spans="22:44">
      <c r="V8" s="14">
        <f t="shared" ref="V8:V56" si="0">V7+1</f>
        <v>2</v>
      </c>
      <c r="W8" s="15">
        <v>22.6852380548045</v>
      </c>
      <c r="X8" s="16">
        <v>11.5563079075591</v>
      </c>
      <c r="Y8" s="16">
        <v>13.6216747605905</v>
      </c>
      <c r="Z8" s="16">
        <v>13.307210737381</v>
      </c>
      <c r="AA8" s="16">
        <v>10.1889991538831</v>
      </c>
      <c r="AB8" s="26">
        <v>11.6476161550704</v>
      </c>
      <c r="AC8" s="28">
        <v>1.47304005724134</v>
      </c>
      <c r="AD8" s="33">
        <v>1.90041516346949</v>
      </c>
      <c r="AE8" s="33">
        <v>4.42570439171355</v>
      </c>
      <c r="AF8" s="33">
        <v>6.59466852163506</v>
      </c>
      <c r="AG8" s="33">
        <v>26.5104422576546</v>
      </c>
      <c r="AH8" s="42">
        <v>107.317437881058</v>
      </c>
      <c r="AI8" s="43">
        <v>0.920310893677891</v>
      </c>
      <c r="AJ8" s="44">
        <v>2.26437094435054</v>
      </c>
      <c r="AK8" s="44">
        <v>31.6333102134278</v>
      </c>
      <c r="AL8" s="44">
        <v>50.6683590831302</v>
      </c>
      <c r="AM8" s="44">
        <v>61.6901009493288</v>
      </c>
      <c r="AN8" s="48">
        <v>41.4790509639522</v>
      </c>
      <c r="AO8" s="61">
        <v>0.905564053625147</v>
      </c>
      <c r="AQ8" s="62">
        <v>500</v>
      </c>
      <c r="AR8" s="63">
        <v>126.181737372046</v>
      </c>
    </row>
    <row r="9" ht="18" spans="22:44">
      <c r="V9" s="14">
        <f t="shared" si="0"/>
        <v>3</v>
      </c>
      <c r="W9" s="15">
        <v>27.6541101792899</v>
      </c>
      <c r="X9" s="16">
        <v>19.6188741839347</v>
      </c>
      <c r="Y9" s="16">
        <v>10.8212206116097</v>
      </c>
      <c r="Z9" s="16">
        <v>11.2320564590361</v>
      </c>
      <c r="AA9" s="16">
        <v>8.1150186403869</v>
      </c>
      <c r="AB9" s="26">
        <v>10.9562470882551</v>
      </c>
      <c r="AC9" s="28">
        <v>1.34732749775907</v>
      </c>
      <c r="AD9" s="33">
        <v>1.69606992660305</v>
      </c>
      <c r="AE9" s="33">
        <v>2.15489349578227</v>
      </c>
      <c r="AF9" s="33">
        <v>8.36033283212573</v>
      </c>
      <c r="AG9" s="33">
        <v>38.7143551422469</v>
      </c>
      <c r="AH9" s="42">
        <v>102.318369442286</v>
      </c>
      <c r="AI9" s="43">
        <v>0.93044060709249</v>
      </c>
      <c r="AJ9" s="44">
        <v>1.65894244083473</v>
      </c>
      <c r="AK9" s="44">
        <v>21.9274369935894</v>
      </c>
      <c r="AL9" s="44">
        <v>46.2736209315135</v>
      </c>
      <c r="AM9" s="44">
        <v>75.4120934214008</v>
      </c>
      <c r="AN9" s="48">
        <v>72.5012052713825</v>
      </c>
      <c r="AO9" s="61">
        <v>0.907694872782165</v>
      </c>
      <c r="AQ9" s="62">
        <v>750</v>
      </c>
      <c r="AR9" s="63">
        <v>95.2497358787661</v>
      </c>
    </row>
    <row r="10" ht="18" spans="22:44">
      <c r="V10" s="14">
        <f t="shared" si="0"/>
        <v>4</v>
      </c>
      <c r="W10" s="15">
        <v>24.3891998619356</v>
      </c>
      <c r="X10" s="16">
        <v>12.541927546357</v>
      </c>
      <c r="Y10" s="16">
        <v>11.511256703951</v>
      </c>
      <c r="Z10" s="16">
        <v>10.5752401122698</v>
      </c>
      <c r="AA10" s="16">
        <v>9.04311270309384</v>
      </c>
      <c r="AB10" s="26">
        <v>8.05054792789726</v>
      </c>
      <c r="AC10" s="28">
        <v>1.65115148607202</v>
      </c>
      <c r="AD10" s="33">
        <v>2.35217126997464</v>
      </c>
      <c r="AE10" s="33">
        <v>4.89728335429741</v>
      </c>
      <c r="AF10" s="33">
        <v>10.3977518519424</v>
      </c>
      <c r="AG10" s="33">
        <v>32.1942681491579</v>
      </c>
      <c r="AH10" s="42">
        <v>90.9663663956531</v>
      </c>
      <c r="AI10" s="43">
        <v>0.802200772859776</v>
      </c>
      <c r="AJ10" s="44">
        <v>2.12194168032924</v>
      </c>
      <c r="AK10" s="44">
        <v>34.2065670907206</v>
      </c>
      <c r="AL10" s="44">
        <v>65.936182861725</v>
      </c>
      <c r="AM10" s="44">
        <v>63.6797108822661</v>
      </c>
      <c r="AN10" s="48">
        <v>54.3513141473706</v>
      </c>
      <c r="AO10" s="61">
        <v>0.839689690071663</v>
      </c>
      <c r="AQ10" s="62">
        <v>1000</v>
      </c>
      <c r="AR10" s="63">
        <v>71.6964010687891</v>
      </c>
    </row>
    <row r="11" ht="18" spans="22:44">
      <c r="V11" s="14">
        <f t="shared" si="0"/>
        <v>5</v>
      </c>
      <c r="W11" s="15">
        <v>26.7265113333231</v>
      </c>
      <c r="X11" s="16">
        <v>16.3364801338347</v>
      </c>
      <c r="Y11" s="16">
        <v>12.1824217619042</v>
      </c>
      <c r="Z11" s="16">
        <v>8.11239233841271</v>
      </c>
      <c r="AA11" s="16">
        <v>6.67656330817826</v>
      </c>
      <c r="AB11" s="26">
        <v>7.59694388364893</v>
      </c>
      <c r="AC11" s="28">
        <v>1.87453296462744</v>
      </c>
      <c r="AD11" s="33">
        <v>1.43147007872236</v>
      </c>
      <c r="AE11" s="33">
        <v>3.9251898548788</v>
      </c>
      <c r="AF11" s="33">
        <v>8.89433501786858</v>
      </c>
      <c r="AG11" s="33">
        <v>27.4823779158196</v>
      </c>
      <c r="AH11" s="42">
        <v>78.2299859823203</v>
      </c>
      <c r="AI11" s="43">
        <v>0.902952910441021</v>
      </c>
      <c r="AJ11" s="44">
        <v>2.31109556715011</v>
      </c>
      <c r="AK11" s="44">
        <v>23.9620682721424</v>
      </c>
      <c r="AL11" s="44">
        <v>64.5259399397694</v>
      </c>
      <c r="AM11" s="44">
        <v>63.2524875704856</v>
      </c>
      <c r="AN11" s="48">
        <v>66.1290449135365</v>
      </c>
      <c r="AO11" s="61">
        <v>0.960365025268643</v>
      </c>
      <c r="AQ11" s="62">
        <v>1500</v>
      </c>
      <c r="AR11" s="63">
        <v>47.394214522417</v>
      </c>
    </row>
    <row r="12" ht="18" spans="22:44">
      <c r="V12" s="14">
        <f t="shared" si="0"/>
        <v>6</v>
      </c>
      <c r="W12" s="15">
        <v>19.0853391166824</v>
      </c>
      <c r="X12" s="16">
        <v>17.4590338774874</v>
      </c>
      <c r="Y12" s="16">
        <v>14.3868166288267</v>
      </c>
      <c r="Z12" s="16">
        <v>10.9508035966324</v>
      </c>
      <c r="AA12" s="16">
        <v>7.47037485183274</v>
      </c>
      <c r="AB12" s="26">
        <v>6.47737018415802</v>
      </c>
      <c r="AC12" s="28">
        <v>1.43460234369927</v>
      </c>
      <c r="AD12" s="33">
        <v>2.12388095120593</v>
      </c>
      <c r="AE12" s="33">
        <v>3.35102954837513</v>
      </c>
      <c r="AF12" s="33">
        <v>10.1488768310798</v>
      </c>
      <c r="AG12" s="33">
        <v>32.3666159199625</v>
      </c>
      <c r="AH12" s="42">
        <v>101.56931052763</v>
      </c>
      <c r="AI12" s="43">
        <v>0.913738975351265</v>
      </c>
      <c r="AJ12" s="44">
        <v>2.31457244309861</v>
      </c>
      <c r="AK12" s="44">
        <v>23.9547364089088</v>
      </c>
      <c r="AL12" s="44">
        <v>57.9117414633645</v>
      </c>
      <c r="AM12" s="44">
        <v>43.587004925679</v>
      </c>
      <c r="AN12" s="48">
        <v>78.3276807151219</v>
      </c>
      <c r="AO12" s="61">
        <v>0.84555468219715</v>
      </c>
      <c r="AQ12" s="62">
        <v>2000</v>
      </c>
      <c r="AR12" s="63">
        <v>32.2487924835413</v>
      </c>
    </row>
    <row r="13" ht="18" spans="22:44">
      <c r="V13" s="14">
        <f t="shared" si="0"/>
        <v>7</v>
      </c>
      <c r="W13" s="15">
        <v>22.0132918000903</v>
      </c>
      <c r="X13" s="16">
        <v>15.4255322285369</v>
      </c>
      <c r="Y13" s="16">
        <v>10.9632214133893</v>
      </c>
      <c r="Z13" s="16">
        <v>10.9102868559196</v>
      </c>
      <c r="AA13" s="16">
        <v>9.87144613056982</v>
      </c>
      <c r="AB13" s="26">
        <v>8.06660933775958</v>
      </c>
      <c r="AC13" s="28">
        <v>1.81853231880197</v>
      </c>
      <c r="AD13" s="33">
        <v>2.48475758674217</v>
      </c>
      <c r="AE13" s="33">
        <v>2.59937487927982</v>
      </c>
      <c r="AF13" s="33">
        <v>12.3825249323757</v>
      </c>
      <c r="AG13" s="33">
        <v>39.6258179682952</v>
      </c>
      <c r="AH13" s="42">
        <v>108.947961083998</v>
      </c>
      <c r="AI13" s="43">
        <v>0.846722254769491</v>
      </c>
      <c r="AJ13" s="44">
        <v>2.16184557373188</v>
      </c>
      <c r="AK13" s="44">
        <v>33.4777695685078</v>
      </c>
      <c r="AL13" s="44">
        <v>63.2827460883361</v>
      </c>
      <c r="AM13" s="44">
        <v>55.7915386728921</v>
      </c>
      <c r="AN13" s="48">
        <v>69.5111242591303</v>
      </c>
      <c r="AO13" s="61">
        <v>0.784455820384526</v>
      </c>
      <c r="AQ13" s="62">
        <f t="shared" ref="AQ13:AQ20" si="1">AQ12+1000</f>
        <v>3000</v>
      </c>
      <c r="AR13" s="63">
        <v>16.4317487879766</v>
      </c>
    </row>
    <row r="14" ht="18" spans="5:44">
      <c r="E14" s="1"/>
      <c r="V14" s="14">
        <f t="shared" si="0"/>
        <v>8</v>
      </c>
      <c r="W14" s="15">
        <v>23.0798462022549</v>
      </c>
      <c r="X14" s="16">
        <v>11.3664400856455</v>
      </c>
      <c r="Y14" s="16">
        <v>12.7045771013327</v>
      </c>
      <c r="Z14" s="16">
        <v>9.74706164893069</v>
      </c>
      <c r="AA14" s="16">
        <v>9.30591412128705</v>
      </c>
      <c r="AB14" s="26">
        <v>8.146394563785</v>
      </c>
      <c r="AC14" s="28">
        <v>1.53852936216898</v>
      </c>
      <c r="AD14" s="33">
        <v>1.68161572787182</v>
      </c>
      <c r="AE14" s="33">
        <v>3.12992800976937</v>
      </c>
      <c r="AF14" s="33">
        <v>8.49477424706377</v>
      </c>
      <c r="AG14" s="33">
        <v>27.513536194083</v>
      </c>
      <c r="AH14" s="42">
        <v>86.4767952342165</v>
      </c>
      <c r="AI14" s="43">
        <v>0.696161902081522</v>
      </c>
      <c r="AJ14" s="44">
        <v>1.57520485540325</v>
      </c>
      <c r="AK14" s="44">
        <v>37.4240075090162</v>
      </c>
      <c r="AL14" s="44">
        <v>49.8231192850043</v>
      </c>
      <c r="AM14" s="44">
        <v>87.3458393205295</v>
      </c>
      <c r="AN14" s="48">
        <v>82.1896421460988</v>
      </c>
      <c r="AO14" s="61">
        <v>0.889721711080176</v>
      </c>
      <c r="AQ14" s="62">
        <f t="shared" si="1"/>
        <v>4000</v>
      </c>
      <c r="AR14" s="63">
        <v>10.299406813743</v>
      </c>
    </row>
    <row r="15" ht="18" spans="22:44">
      <c r="V15" s="14">
        <f t="shared" si="0"/>
        <v>9</v>
      </c>
      <c r="W15" s="15">
        <v>23.0844421064436</v>
      </c>
      <c r="X15" s="16">
        <v>14.561690846121</v>
      </c>
      <c r="Y15" s="16">
        <v>12.3006389568086</v>
      </c>
      <c r="Z15" s="16">
        <v>10.0866219763941</v>
      </c>
      <c r="AA15" s="16">
        <v>7.29215265558693</v>
      </c>
      <c r="AB15" s="26">
        <v>9.7796512362469</v>
      </c>
      <c r="AC15" s="28">
        <v>1.49793893702438</v>
      </c>
      <c r="AD15" s="33">
        <v>1.91399885670695</v>
      </c>
      <c r="AE15" s="33">
        <v>3.47230340384405</v>
      </c>
      <c r="AF15" s="33">
        <v>8.40671144591729</v>
      </c>
      <c r="AG15" s="33">
        <v>27.2960927506978</v>
      </c>
      <c r="AH15" s="42">
        <v>63.1932629165683</v>
      </c>
      <c r="AI15" s="43">
        <v>0.739162078434775</v>
      </c>
      <c r="AJ15" s="44">
        <v>1.51191482382033</v>
      </c>
      <c r="AK15" s="44">
        <v>35.4916288184771</v>
      </c>
      <c r="AL15" s="44">
        <v>49.1647773259055</v>
      </c>
      <c r="AM15" s="44">
        <v>53.6549432596214</v>
      </c>
      <c r="AN15" s="48">
        <v>78.8408868197567</v>
      </c>
      <c r="AO15" s="61">
        <v>0.865864446559581</v>
      </c>
      <c r="AQ15" s="62">
        <f t="shared" si="1"/>
        <v>5000</v>
      </c>
      <c r="AR15" s="63">
        <v>6.25309390403333</v>
      </c>
    </row>
    <row r="16" ht="18" spans="22:44">
      <c r="V16" s="14">
        <f t="shared" si="0"/>
        <v>10</v>
      </c>
      <c r="W16" s="15">
        <v>22.5984331478309</v>
      </c>
      <c r="X16" s="16">
        <v>16.6481921701747</v>
      </c>
      <c r="Y16" s="16">
        <v>11.9581131642688</v>
      </c>
      <c r="Z16" s="16">
        <v>11.5418842191745</v>
      </c>
      <c r="AA16" s="16">
        <v>7.12012302603804</v>
      </c>
      <c r="AB16" s="26">
        <v>7.83845223207292</v>
      </c>
      <c r="AC16" s="28">
        <v>1.67201509042472</v>
      </c>
      <c r="AD16" s="33">
        <v>2.03993317900011</v>
      </c>
      <c r="AE16" s="33">
        <v>3.22691049878096</v>
      </c>
      <c r="AF16" s="33">
        <v>6.92799444684028</v>
      </c>
      <c r="AG16" s="33">
        <v>27.9173879261043</v>
      </c>
      <c r="AH16" s="42">
        <v>98.3681519612878</v>
      </c>
      <c r="AI16" s="43">
        <v>0.76454600517024</v>
      </c>
      <c r="AJ16" s="44">
        <v>2.24592938031692</v>
      </c>
      <c r="AK16" s="44">
        <v>30.2359028289663</v>
      </c>
      <c r="AL16" s="44">
        <v>68.8666644033949</v>
      </c>
      <c r="AM16" s="44">
        <v>90.5869300547663</v>
      </c>
      <c r="AN16" s="48">
        <v>68.7624911111949</v>
      </c>
      <c r="AO16" s="61">
        <v>0.969558593214579</v>
      </c>
      <c r="AQ16" s="62">
        <f t="shared" si="1"/>
        <v>6000</v>
      </c>
      <c r="AR16" s="63">
        <v>4.18624503962316</v>
      </c>
    </row>
    <row r="17" ht="18" spans="22:44">
      <c r="V17" s="14">
        <f t="shared" si="0"/>
        <v>11</v>
      </c>
      <c r="W17" s="15">
        <v>28.8468494589071</v>
      </c>
      <c r="X17" s="16">
        <v>17.1668716565905</v>
      </c>
      <c r="Y17" s="16">
        <v>12.0048876364571</v>
      </c>
      <c r="Z17" s="16">
        <v>10.9270981974899</v>
      </c>
      <c r="AA17" s="16">
        <v>11.6709316090451</v>
      </c>
      <c r="AB17" s="26">
        <v>6.55533577881848</v>
      </c>
      <c r="AC17" s="28">
        <v>1.70225092264163</v>
      </c>
      <c r="AD17" s="33">
        <v>2.03560976760452</v>
      </c>
      <c r="AE17" s="33">
        <v>3.42601281843755</v>
      </c>
      <c r="AF17" s="33">
        <v>12.5842613036543</v>
      </c>
      <c r="AG17" s="33">
        <v>35.5960144253731</v>
      </c>
      <c r="AH17" s="42">
        <v>80.6901950427637</v>
      </c>
      <c r="AI17" s="43">
        <v>0.905305968608701</v>
      </c>
      <c r="AJ17" s="44">
        <v>2.21114388189437</v>
      </c>
      <c r="AK17" s="44">
        <v>22.4272337112369</v>
      </c>
      <c r="AL17" s="44">
        <v>59.8506875295375</v>
      </c>
      <c r="AM17" s="44">
        <v>70.6248123783725</v>
      </c>
      <c r="AN17" s="48">
        <v>78.5471428001845</v>
      </c>
      <c r="AO17" s="61">
        <v>0.903801002293272</v>
      </c>
      <c r="AQ17" s="62">
        <f t="shared" si="1"/>
        <v>7000</v>
      </c>
      <c r="AR17" s="63">
        <v>3.13236746193226</v>
      </c>
    </row>
    <row r="18" ht="18" spans="22:44">
      <c r="V18" s="14">
        <f t="shared" si="0"/>
        <v>12</v>
      </c>
      <c r="W18" s="15">
        <v>26.824253529358</v>
      </c>
      <c r="X18" s="16">
        <v>12.8291257715671</v>
      </c>
      <c r="Y18" s="16">
        <v>11.5996680408552</v>
      </c>
      <c r="Z18" s="16">
        <v>10.8962672273178</v>
      </c>
      <c r="AA18" s="16">
        <v>8.92614413502323</v>
      </c>
      <c r="AB18" s="26">
        <v>9.35876853080332</v>
      </c>
      <c r="AC18" s="28">
        <v>1.4607855243357</v>
      </c>
      <c r="AD18" s="33">
        <v>1.85859347307461</v>
      </c>
      <c r="AE18" s="33">
        <v>3.96507487593003</v>
      </c>
      <c r="AF18" s="33">
        <v>9.56528872481147</v>
      </c>
      <c r="AG18" s="33">
        <v>26.2127735609748</v>
      </c>
      <c r="AH18" s="42">
        <v>76.1566768875751</v>
      </c>
      <c r="AI18" s="43">
        <v>0.746965321634433</v>
      </c>
      <c r="AJ18" s="44">
        <v>1.99679315853496</v>
      </c>
      <c r="AK18" s="44">
        <v>32.7185813522604</v>
      </c>
      <c r="AL18" s="44">
        <v>45.2070834150159</v>
      </c>
      <c r="AM18" s="44">
        <v>61.5055704045699</v>
      </c>
      <c r="AN18" s="48">
        <v>73.5571499981772</v>
      </c>
      <c r="AO18" s="61">
        <v>0.851680774813233</v>
      </c>
      <c r="AQ18" s="62">
        <f t="shared" si="1"/>
        <v>8000</v>
      </c>
      <c r="AR18" s="63">
        <v>2.36116202333565</v>
      </c>
    </row>
    <row r="19" ht="18" spans="22:44">
      <c r="V19" s="14">
        <f t="shared" si="0"/>
        <v>13</v>
      </c>
      <c r="W19" s="15">
        <v>18.9712550903223</v>
      </c>
      <c r="X19" s="16">
        <v>21.021693840882</v>
      </c>
      <c r="Y19" s="16">
        <v>6.90816208767161</v>
      </c>
      <c r="Z19" s="16">
        <v>8.5511904736262</v>
      </c>
      <c r="AA19" s="16">
        <v>8.5691939643445</v>
      </c>
      <c r="AB19" s="26">
        <v>9.97665921789467</v>
      </c>
      <c r="AC19" s="28">
        <v>1.75074616794508</v>
      </c>
      <c r="AD19" s="33">
        <v>1.84262671583524</v>
      </c>
      <c r="AE19" s="33">
        <v>4.14463866881607</v>
      </c>
      <c r="AF19" s="33">
        <v>10.8326130108613</v>
      </c>
      <c r="AG19" s="33">
        <v>25.9435361592307</v>
      </c>
      <c r="AH19" s="42">
        <v>32.4794471675161</v>
      </c>
      <c r="AI19" s="43">
        <v>0.778737828223094</v>
      </c>
      <c r="AJ19" s="44">
        <v>2.03456281848384</v>
      </c>
      <c r="AK19" s="44">
        <v>30.3865747599641</v>
      </c>
      <c r="AL19" s="44">
        <v>49.5330229342408</v>
      </c>
      <c r="AM19" s="44">
        <v>78.7701557961012</v>
      </c>
      <c r="AN19" s="48">
        <v>64.4757145253193</v>
      </c>
      <c r="AO19" s="61">
        <v>0.839005187168982</v>
      </c>
      <c r="AQ19" s="62">
        <f t="shared" si="1"/>
        <v>9000</v>
      </c>
      <c r="AR19" s="63">
        <v>1.92564113669659</v>
      </c>
    </row>
    <row r="20" ht="18" spans="22:44">
      <c r="V20" s="14">
        <f t="shared" si="0"/>
        <v>14</v>
      </c>
      <c r="W20" s="15">
        <v>20.0310666827333</v>
      </c>
      <c r="X20" s="16">
        <v>19.1053202625807</v>
      </c>
      <c r="Y20" s="16">
        <v>11.7903971994971</v>
      </c>
      <c r="Z20" s="16">
        <v>5.72355698728739</v>
      </c>
      <c r="AA20" s="16">
        <v>4.90966483255001</v>
      </c>
      <c r="AB20" s="26">
        <v>9.85218887095181</v>
      </c>
      <c r="AC20" s="28">
        <v>1.46796437981094</v>
      </c>
      <c r="AD20" s="33">
        <v>1.86620692062539</v>
      </c>
      <c r="AE20" s="33">
        <v>4.11911925339169</v>
      </c>
      <c r="AF20" s="33">
        <v>9.40833076702749</v>
      </c>
      <c r="AG20" s="33">
        <v>21.1620207823744</v>
      </c>
      <c r="AH20" s="42">
        <v>91.0898485020469</v>
      </c>
      <c r="AI20" s="43">
        <v>0.7669671775925</v>
      </c>
      <c r="AJ20" s="44">
        <v>1.68642101400993</v>
      </c>
      <c r="AK20" s="44">
        <v>35.2423971687952</v>
      </c>
      <c r="AL20" s="44">
        <v>50.8578979316222</v>
      </c>
      <c r="AM20" s="44">
        <v>65.2063475296719</v>
      </c>
      <c r="AN20" s="48">
        <v>74.6359660008377</v>
      </c>
      <c r="AO20" s="61">
        <v>1.00090825237169</v>
      </c>
      <c r="AQ20" s="62">
        <f t="shared" si="1"/>
        <v>10000</v>
      </c>
      <c r="AR20" s="63">
        <v>1.64382479462272</v>
      </c>
    </row>
    <row r="21" ht="18" spans="22:44">
      <c r="V21" s="14">
        <f t="shared" si="0"/>
        <v>15</v>
      </c>
      <c r="W21" s="15">
        <v>22.7878381921625</v>
      </c>
      <c r="X21" s="16">
        <v>11.6388492279705</v>
      </c>
      <c r="Y21" s="16">
        <v>11.6485225883555</v>
      </c>
      <c r="Z21" s="16">
        <v>10.1308124134612</v>
      </c>
      <c r="AA21" s="16">
        <v>11.4354112390732</v>
      </c>
      <c r="AB21" s="26">
        <v>9.60734225400482</v>
      </c>
      <c r="AC21" s="28">
        <v>1.55087472224226</v>
      </c>
      <c r="AD21" s="33">
        <v>1.8832121184972</v>
      </c>
      <c r="AE21" s="33">
        <v>3.27758384774764</v>
      </c>
      <c r="AF21" s="33">
        <v>9.48066346950252</v>
      </c>
      <c r="AG21" s="33">
        <v>30.8399573879442</v>
      </c>
      <c r="AH21" s="42">
        <v>90.4975062762005</v>
      </c>
      <c r="AI21" s="43">
        <v>0.852766515097159</v>
      </c>
      <c r="AJ21" s="44">
        <v>2.44322499097552</v>
      </c>
      <c r="AK21" s="44">
        <v>41.5530760405844</v>
      </c>
      <c r="AL21" s="44">
        <v>54.1304891293798</v>
      </c>
      <c r="AM21" s="44">
        <v>76.3351229401952</v>
      </c>
      <c r="AN21" s="48">
        <v>77.4574559078695</v>
      </c>
      <c r="AO21" s="61">
        <v>0.786932797910036</v>
      </c>
      <c r="AQ21" s="62">
        <v>15000</v>
      </c>
      <c r="AR21" s="63">
        <v>1.16324516716788</v>
      </c>
    </row>
    <row r="22" ht="18" spans="22:44">
      <c r="V22" s="14">
        <f t="shared" si="0"/>
        <v>16</v>
      </c>
      <c r="W22" s="15">
        <v>23.5333924728325</v>
      </c>
      <c r="X22" s="16">
        <v>14.639054363946</v>
      </c>
      <c r="Y22" s="16">
        <v>10.7059692914883</v>
      </c>
      <c r="Z22" s="16">
        <v>9.34252209816467</v>
      </c>
      <c r="AA22" s="16">
        <v>6.44418010513841</v>
      </c>
      <c r="AB22" s="26">
        <v>9.23090613825168</v>
      </c>
      <c r="AC22" s="28">
        <v>1.77827949757393</v>
      </c>
      <c r="AD22" s="33">
        <v>2.07043233783754</v>
      </c>
      <c r="AE22" s="33">
        <v>2.6551369231186</v>
      </c>
      <c r="AF22" s="33">
        <v>8.86628943075253</v>
      </c>
      <c r="AG22" s="33">
        <v>22.9404716771988</v>
      </c>
      <c r="AH22" s="42">
        <v>65.0066321933666</v>
      </c>
      <c r="AI22" s="43">
        <v>0.907513173002942</v>
      </c>
      <c r="AJ22" s="44">
        <v>1.80111109041809</v>
      </c>
      <c r="AK22" s="44">
        <v>33.1021771547033</v>
      </c>
      <c r="AL22" s="44">
        <v>51.962692741365</v>
      </c>
      <c r="AM22" s="44">
        <v>61.3996638469365</v>
      </c>
      <c r="AN22" s="48">
        <v>57.2559509919423</v>
      </c>
      <c r="AO22" s="61">
        <v>0.900631791501896</v>
      </c>
      <c r="AQ22" s="62">
        <v>20000</v>
      </c>
      <c r="AR22" s="63">
        <v>1.06123868679114</v>
      </c>
    </row>
    <row r="23" ht="18" spans="22:44">
      <c r="V23" s="14">
        <f t="shared" si="0"/>
        <v>17</v>
      </c>
      <c r="W23" s="15">
        <v>24.7352821824006</v>
      </c>
      <c r="X23" s="16">
        <v>17.0168901783741</v>
      </c>
      <c r="Y23" s="16">
        <v>11.7519407773033</v>
      </c>
      <c r="Z23" s="16">
        <v>9.03323191760769</v>
      </c>
      <c r="AA23" s="16">
        <v>9.4139131396527</v>
      </c>
      <c r="AB23" s="26">
        <v>8.69520325657855</v>
      </c>
      <c r="AC23" s="28">
        <v>1.80019214696975</v>
      </c>
      <c r="AD23" s="33">
        <v>1.75299801109985</v>
      </c>
      <c r="AE23" s="33">
        <v>4.08407912164381</v>
      </c>
      <c r="AF23" s="33">
        <v>8.79106909890118</v>
      </c>
      <c r="AG23" s="33">
        <v>18.7592940428544</v>
      </c>
      <c r="AH23" s="42">
        <v>91.8183200623988</v>
      </c>
      <c r="AI23" s="43">
        <v>0.854793324068599</v>
      </c>
      <c r="AJ23" s="44">
        <v>2.17764147191256</v>
      </c>
      <c r="AK23" s="44">
        <v>47.0654792780621</v>
      </c>
      <c r="AL23" s="44">
        <v>63.8104389456549</v>
      </c>
      <c r="AM23" s="44">
        <v>65.1657470097236</v>
      </c>
      <c r="AN23" s="48">
        <v>74.0774783345044</v>
      </c>
      <c r="AO23" s="61">
        <v>0.894618768946077</v>
      </c>
      <c r="AQ23" s="62">
        <f>AQ22+5000</f>
        <v>25000</v>
      </c>
      <c r="AR23" s="63">
        <v>1.01776117111733</v>
      </c>
    </row>
    <row r="24" ht="18" spans="22:44">
      <c r="V24" s="14">
        <f t="shared" si="0"/>
        <v>18</v>
      </c>
      <c r="W24" s="15">
        <v>23.462597742792</v>
      </c>
      <c r="X24" s="16">
        <v>13.4738856765598</v>
      </c>
      <c r="Y24" s="16">
        <v>11.9016967046614</v>
      </c>
      <c r="Z24" s="16">
        <v>9.69195266302837</v>
      </c>
      <c r="AA24" s="16">
        <v>11.4448452212824</v>
      </c>
      <c r="AB24" s="26">
        <v>4.9839696942282</v>
      </c>
      <c r="AC24" s="28">
        <v>1.565354912762</v>
      </c>
      <c r="AD24" s="33">
        <v>2.21482656879163</v>
      </c>
      <c r="AE24" s="33">
        <v>2.853957971762</v>
      </c>
      <c r="AF24" s="33">
        <v>8.77760938354379</v>
      </c>
      <c r="AG24" s="33">
        <v>18.525901725002</v>
      </c>
      <c r="AH24" s="42">
        <v>103.531105676716</v>
      </c>
      <c r="AI24" s="43">
        <v>0.831190333971541</v>
      </c>
      <c r="AJ24" s="44">
        <v>2.30059162691647</v>
      </c>
      <c r="AK24" s="44">
        <v>38.8079278652652</v>
      </c>
      <c r="AL24" s="44">
        <v>52.4085076696519</v>
      </c>
      <c r="AM24" s="44">
        <v>22.5449013190319</v>
      </c>
      <c r="AN24" s="48">
        <v>79.837816690699</v>
      </c>
      <c r="AO24" s="61">
        <v>0.894867524710327</v>
      </c>
      <c r="AQ24" s="62">
        <v>30000</v>
      </c>
      <c r="AR24" s="63">
        <v>1.00036191365065</v>
      </c>
    </row>
    <row r="25" ht="18" spans="22:44">
      <c r="V25" s="14">
        <f t="shared" si="0"/>
        <v>19</v>
      </c>
      <c r="W25" s="15">
        <v>23.0405384689075</v>
      </c>
      <c r="X25" s="16">
        <v>11.7365493327111</v>
      </c>
      <c r="Y25" s="16">
        <v>11.9822558391724</v>
      </c>
      <c r="Z25" s="16">
        <v>7.94707302365168</v>
      </c>
      <c r="AA25" s="16">
        <v>6.64929355525347</v>
      </c>
      <c r="AB25" s="26">
        <v>10.6850920500819</v>
      </c>
      <c r="AC25" s="28">
        <v>1.34021846623804</v>
      </c>
      <c r="AD25" s="33">
        <v>1.92112763097136</v>
      </c>
      <c r="AE25" s="33">
        <v>2.49156301364389</v>
      </c>
      <c r="AF25" s="33">
        <v>11.1654671718863</v>
      </c>
      <c r="AG25" s="33">
        <v>23.9270447955503</v>
      </c>
      <c r="AH25" s="42">
        <v>98.2984626054308</v>
      </c>
      <c r="AI25" s="43">
        <v>0.734532630179615</v>
      </c>
      <c r="AJ25" s="44">
        <v>1.94237710796686</v>
      </c>
      <c r="AK25" s="44">
        <v>27.4308352975234</v>
      </c>
      <c r="AL25" s="44">
        <v>53.900026032127</v>
      </c>
      <c r="AM25" s="44">
        <v>77.0198275202603</v>
      </c>
      <c r="AN25" s="48">
        <v>58.6660840996426</v>
      </c>
      <c r="AO25" s="61">
        <v>0.708480528543501</v>
      </c>
      <c r="AQ25" s="62">
        <f t="shared" ref="AQ25:AQ31" si="2">AQ24+10000</f>
        <v>40000</v>
      </c>
      <c r="AR25" s="63">
        <v>0.959057101079714</v>
      </c>
    </row>
    <row r="26" ht="18" spans="22:44">
      <c r="V26" s="14">
        <f t="shared" si="0"/>
        <v>20</v>
      </c>
      <c r="W26" s="15">
        <v>26.9266776472063</v>
      </c>
      <c r="X26" s="16">
        <v>11.1999499377355</v>
      </c>
      <c r="Y26" s="16">
        <v>12.2950189203377</v>
      </c>
      <c r="Z26" s="16">
        <v>9.79383240418716</v>
      </c>
      <c r="AA26" s="16">
        <v>9.36606014152476</v>
      </c>
      <c r="AB26" s="26">
        <v>10.0414014949469</v>
      </c>
      <c r="AC26" s="28">
        <v>1.73112024966007</v>
      </c>
      <c r="AD26" s="33">
        <v>2.07484427847625</v>
      </c>
      <c r="AE26" s="33">
        <v>3.86048633599767</v>
      </c>
      <c r="AF26" s="33">
        <v>9.45043524079881</v>
      </c>
      <c r="AG26" s="33">
        <v>20.89833930416</v>
      </c>
      <c r="AH26" s="42">
        <v>80.2292151374825</v>
      </c>
      <c r="AI26" s="43">
        <v>0.970593575868831</v>
      </c>
      <c r="AJ26" s="44">
        <v>2.20553040524019</v>
      </c>
      <c r="AK26" s="44">
        <v>27.9428899985505</v>
      </c>
      <c r="AL26" s="44">
        <v>62.0023596049149</v>
      </c>
      <c r="AM26" s="44">
        <v>63.6763829137893</v>
      </c>
      <c r="AN26" s="48">
        <v>67.9925528886998</v>
      </c>
      <c r="AO26" s="61">
        <v>0.901897389082006</v>
      </c>
      <c r="AQ26" s="62">
        <f t="shared" si="2"/>
        <v>50000</v>
      </c>
      <c r="AR26" s="63">
        <v>0.934261510680521</v>
      </c>
    </row>
    <row r="27" ht="18" spans="22:44">
      <c r="V27" s="14">
        <f t="shared" si="0"/>
        <v>21</v>
      </c>
      <c r="W27" s="15">
        <v>22.0756627590261</v>
      </c>
      <c r="X27" s="16">
        <v>14.8793211972034</v>
      </c>
      <c r="Y27" s="16">
        <v>6.85381537500417</v>
      </c>
      <c r="Z27" s="16">
        <v>7.19361776252339</v>
      </c>
      <c r="AA27" s="16">
        <v>10.1390668006461</v>
      </c>
      <c r="AB27" s="26">
        <v>7.83980761382527</v>
      </c>
      <c r="AC27" s="28">
        <v>1.45805886748839</v>
      </c>
      <c r="AD27" s="33">
        <v>2.2445139252688</v>
      </c>
      <c r="AE27" s="33">
        <v>3.81295958521681</v>
      </c>
      <c r="AF27" s="33">
        <v>7.01637870481152</v>
      </c>
      <c r="AG27" s="33">
        <v>32.7793979689477</v>
      </c>
      <c r="AH27" s="42">
        <v>93.329961431765</v>
      </c>
      <c r="AI27" s="43">
        <v>0.808100642733101</v>
      </c>
      <c r="AJ27" s="44">
        <v>2.27803378098974</v>
      </c>
      <c r="AK27" s="44">
        <v>26.5792817640788</v>
      </c>
      <c r="AL27" s="44">
        <v>38.2589456302742</v>
      </c>
      <c r="AM27" s="44">
        <v>64.3002830440196</v>
      </c>
      <c r="AN27" s="48">
        <v>75.1202782576029</v>
      </c>
      <c r="AO27" s="61">
        <v>0.771473356011004</v>
      </c>
      <c r="AQ27" s="62">
        <f t="shared" si="2"/>
        <v>60000</v>
      </c>
      <c r="AR27" s="63">
        <v>0.911781037847324</v>
      </c>
    </row>
    <row r="28" ht="18" spans="22:44">
      <c r="V28" s="14">
        <f t="shared" si="0"/>
        <v>22</v>
      </c>
      <c r="W28" s="15">
        <v>24.461151111756</v>
      </c>
      <c r="X28" s="16">
        <v>20.6295185080917</v>
      </c>
      <c r="Y28" s="16">
        <v>11.7668857299268</v>
      </c>
      <c r="Z28" s="16">
        <v>10.5215600881735</v>
      </c>
      <c r="AA28" s="16">
        <v>7.80234827734733</v>
      </c>
      <c r="AB28" s="26">
        <v>8.99423802833172</v>
      </c>
      <c r="AC28" s="28">
        <v>1.7517964077433</v>
      </c>
      <c r="AD28" s="33">
        <v>1.83920970693646</v>
      </c>
      <c r="AE28" s="33">
        <v>3.72278977562473</v>
      </c>
      <c r="AF28" s="33">
        <v>11.0417794635802</v>
      </c>
      <c r="AG28" s="33">
        <v>20.6728580565729</v>
      </c>
      <c r="AH28" s="42">
        <v>83.9901873942288</v>
      </c>
      <c r="AI28" s="43">
        <v>0.852399742318848</v>
      </c>
      <c r="AJ28" s="44">
        <v>1.88389690341181</v>
      </c>
      <c r="AK28" s="44">
        <v>32.36453811689</v>
      </c>
      <c r="AL28" s="44">
        <v>51.1060547723748</v>
      </c>
      <c r="AM28" s="44">
        <v>60.0010496848328</v>
      </c>
      <c r="AN28" s="48">
        <v>70.6298446622657</v>
      </c>
      <c r="AO28" s="61">
        <v>0.883672493810124</v>
      </c>
      <c r="AQ28" s="62">
        <f t="shared" si="2"/>
        <v>70000</v>
      </c>
      <c r="AR28" s="63">
        <v>0.903434582931713</v>
      </c>
    </row>
    <row r="29" ht="18" spans="22:44">
      <c r="V29" s="14">
        <f t="shared" si="0"/>
        <v>23</v>
      </c>
      <c r="W29" s="15">
        <v>28.7303577650873</v>
      </c>
      <c r="X29" s="16">
        <v>11.9648008075683</v>
      </c>
      <c r="Y29" s="16">
        <v>11.253916684091</v>
      </c>
      <c r="Z29" s="16">
        <v>10.8613578138562</v>
      </c>
      <c r="AA29" s="16">
        <v>9.47033867702248</v>
      </c>
      <c r="AB29" s="26">
        <v>12.0482602896398</v>
      </c>
      <c r="AC29" s="28">
        <v>1.84744775179682</v>
      </c>
      <c r="AD29" s="33">
        <v>1.67268323819739</v>
      </c>
      <c r="AE29" s="33">
        <v>3.34863498824423</v>
      </c>
      <c r="AF29" s="33">
        <v>4.09305220174832</v>
      </c>
      <c r="AG29" s="33">
        <v>23.2890169831686</v>
      </c>
      <c r="AH29" s="42">
        <v>86.0042565661409</v>
      </c>
      <c r="AI29" s="43">
        <v>0.865037595789101</v>
      </c>
      <c r="AJ29" s="44">
        <v>2.08341698513962</v>
      </c>
      <c r="AK29" s="44">
        <v>30.867527115209</v>
      </c>
      <c r="AL29" s="44">
        <v>52.1620996716453</v>
      </c>
      <c r="AM29" s="44">
        <v>76.5492139737514</v>
      </c>
      <c r="AN29" s="48">
        <v>82.3283396851713</v>
      </c>
      <c r="AO29" s="61">
        <v>0.898215800247577</v>
      </c>
      <c r="AQ29" s="62">
        <f t="shared" si="2"/>
        <v>80000</v>
      </c>
      <c r="AR29" s="63">
        <v>0.890824128542254</v>
      </c>
    </row>
    <row r="30" ht="18" spans="22:44">
      <c r="V30" s="14">
        <f t="shared" si="0"/>
        <v>24</v>
      </c>
      <c r="W30" s="15">
        <v>27.2817274248249</v>
      </c>
      <c r="X30" s="16">
        <v>18.073642098723</v>
      </c>
      <c r="Y30" s="16">
        <v>13.339601036539</v>
      </c>
      <c r="Z30" s="16">
        <v>11.3423208723821</v>
      </c>
      <c r="AA30" s="16">
        <v>4.13086326825441</v>
      </c>
      <c r="AB30" s="26">
        <v>11.2140275018488</v>
      </c>
      <c r="AC30" s="28">
        <v>1.66812887702846</v>
      </c>
      <c r="AD30" s="33">
        <v>1.75256920624956</v>
      </c>
      <c r="AE30" s="33">
        <v>4.09990609984819</v>
      </c>
      <c r="AF30" s="33">
        <v>10.0963402423009</v>
      </c>
      <c r="AG30" s="33">
        <v>29.1502568055975</v>
      </c>
      <c r="AH30" s="42">
        <v>101.969890590043</v>
      </c>
      <c r="AI30" s="43">
        <v>0.850138496340825</v>
      </c>
      <c r="AJ30" s="44">
        <v>2.43177448230891</v>
      </c>
      <c r="AK30" s="44">
        <v>30.9459086265094</v>
      </c>
      <c r="AL30" s="44">
        <v>51.4749809893047</v>
      </c>
      <c r="AM30" s="44">
        <v>68.1131303739736</v>
      </c>
      <c r="AN30" s="48">
        <v>64.6931464354459</v>
      </c>
      <c r="AO30" s="61">
        <v>0.853528894794576</v>
      </c>
      <c r="AQ30" s="62">
        <f t="shared" si="2"/>
        <v>90000</v>
      </c>
      <c r="AR30" s="63">
        <v>0.876854246213588</v>
      </c>
    </row>
    <row r="31" ht="18.75" spans="22:44">
      <c r="V31" s="14">
        <f t="shared" si="0"/>
        <v>25</v>
      </c>
      <c r="W31" s="15">
        <v>23.5692763668459</v>
      </c>
      <c r="X31" s="16">
        <v>13.2416626720599</v>
      </c>
      <c r="Y31" s="16">
        <v>14.6487503147501</v>
      </c>
      <c r="Z31" s="16">
        <v>7.03830263010709</v>
      </c>
      <c r="AA31" s="16">
        <v>11.7888645667156</v>
      </c>
      <c r="AB31" s="26">
        <v>10.6090565362178</v>
      </c>
      <c r="AC31" s="28">
        <v>1.58530647601726</v>
      </c>
      <c r="AD31" s="33">
        <v>1.55686628729429</v>
      </c>
      <c r="AE31" s="33">
        <v>3.07221066001468</v>
      </c>
      <c r="AF31" s="33">
        <v>10.502326878366</v>
      </c>
      <c r="AG31" s="33">
        <v>29.2886688782154</v>
      </c>
      <c r="AH31" s="42">
        <v>102.414177696784</v>
      </c>
      <c r="AI31" s="43">
        <v>0.950845650546897</v>
      </c>
      <c r="AJ31" s="44">
        <v>1.78604922089489</v>
      </c>
      <c r="AK31" s="44">
        <v>35.1859571541746</v>
      </c>
      <c r="AL31" s="44">
        <v>61.7174872410578</v>
      </c>
      <c r="AM31" s="44">
        <v>69.6906766700912</v>
      </c>
      <c r="AN31" s="48">
        <v>61.4393672911876</v>
      </c>
      <c r="AO31" s="61">
        <v>0.721527849812048</v>
      </c>
      <c r="AQ31" s="56">
        <f t="shared" si="2"/>
        <v>100000</v>
      </c>
      <c r="AR31" s="64">
        <v>0.868566038972486</v>
      </c>
    </row>
    <row r="32" ht="18" spans="22:41">
      <c r="V32" s="14">
        <f t="shared" si="0"/>
        <v>26</v>
      </c>
      <c r="W32" s="15">
        <v>17.2060721113306</v>
      </c>
      <c r="X32" s="16">
        <v>18.3233953579339</v>
      </c>
      <c r="Y32" s="16">
        <v>13.4145751943759</v>
      </c>
      <c r="Z32" s="16">
        <v>9.36598759597419</v>
      </c>
      <c r="AA32" s="16">
        <v>8.05033497137106</v>
      </c>
      <c r="AB32" s="26">
        <v>8.34441304613311</v>
      </c>
      <c r="AC32" s="28">
        <v>1.59837992260315</v>
      </c>
      <c r="AD32" s="33">
        <v>1.85265041398735</v>
      </c>
      <c r="AE32" s="33">
        <v>4.46518347906657</v>
      </c>
      <c r="AF32" s="33">
        <v>11.5453164160219</v>
      </c>
      <c r="AG32" s="33">
        <v>30.2583146107432</v>
      </c>
      <c r="AH32" s="42">
        <v>69.8738502200416</v>
      </c>
      <c r="AI32" s="43">
        <v>0.845802801577871</v>
      </c>
      <c r="AJ32" s="44">
        <v>1.96438639759469</v>
      </c>
      <c r="AK32" s="44">
        <v>34.6311023331872</v>
      </c>
      <c r="AL32" s="44">
        <v>62.2405455868977</v>
      </c>
      <c r="AM32" s="44">
        <v>79.656943083139</v>
      </c>
      <c r="AN32" s="48">
        <v>76.8869664265508</v>
      </c>
      <c r="AO32" s="61">
        <v>0.724334315221494</v>
      </c>
    </row>
    <row r="33" ht="18" spans="22:41">
      <c r="V33" s="14">
        <f t="shared" si="0"/>
        <v>27</v>
      </c>
      <c r="W33" s="15">
        <v>26.2132221978238</v>
      </c>
      <c r="X33" s="16">
        <v>14.0648135898052</v>
      </c>
      <c r="Y33" s="16">
        <v>17.4069782983325</v>
      </c>
      <c r="Z33" s="16">
        <v>10.2539561436293</v>
      </c>
      <c r="AA33" s="16">
        <v>6.87041254829573</v>
      </c>
      <c r="AB33" s="26">
        <v>8.63726255846685</v>
      </c>
      <c r="AC33" s="28">
        <v>1.406518520475</v>
      </c>
      <c r="AD33" s="33">
        <v>2.20505690246269</v>
      </c>
      <c r="AE33" s="33">
        <v>3.47704405687455</v>
      </c>
      <c r="AF33" s="33">
        <v>9.3733210765837</v>
      </c>
      <c r="AG33" s="33">
        <v>20.4162399552223</v>
      </c>
      <c r="AH33" s="42">
        <v>63.5851575615289</v>
      </c>
      <c r="AI33" s="43">
        <v>0.763884066061216</v>
      </c>
      <c r="AJ33" s="44">
        <v>2.03776965402398</v>
      </c>
      <c r="AK33" s="44">
        <v>32.8805360127589</v>
      </c>
      <c r="AL33" s="44">
        <v>61.0412935338808</v>
      </c>
      <c r="AM33" s="44">
        <v>70.2947162006538</v>
      </c>
      <c r="AN33" s="48">
        <v>79.2640392002408</v>
      </c>
      <c r="AO33" s="61">
        <v>0.800024797658001</v>
      </c>
    </row>
    <row r="34" ht="18" spans="22:41">
      <c r="V34" s="14">
        <f t="shared" si="0"/>
        <v>28</v>
      </c>
      <c r="W34" s="15">
        <v>18.2407446819015</v>
      </c>
      <c r="X34" s="16">
        <v>18.3145860984279</v>
      </c>
      <c r="Y34" s="16">
        <v>15.9704582587292</v>
      </c>
      <c r="Z34" s="16">
        <v>8.84189136274618</v>
      </c>
      <c r="AA34" s="16">
        <v>10.5704348460768</v>
      </c>
      <c r="AB34" s="26">
        <v>10.6942743404708</v>
      </c>
      <c r="AC34" s="28">
        <v>1.24696600957886</v>
      </c>
      <c r="AD34" s="33">
        <v>2.03722341415205</v>
      </c>
      <c r="AE34" s="33">
        <v>3.58528128631385</v>
      </c>
      <c r="AF34" s="33">
        <v>8.98335990883537</v>
      </c>
      <c r="AG34" s="33">
        <v>26.8382756026476</v>
      </c>
      <c r="AH34" s="42">
        <v>98.9174495725764</v>
      </c>
      <c r="AI34" s="43">
        <v>0.907571077902192</v>
      </c>
      <c r="AJ34" s="44">
        <v>2.04042315282842</v>
      </c>
      <c r="AK34" s="44">
        <v>26.3241646995385</v>
      </c>
      <c r="AL34" s="44">
        <v>50.1408418581988</v>
      </c>
      <c r="AM34" s="44">
        <v>74.1081909933623</v>
      </c>
      <c r="AN34" s="48">
        <v>90.4369892140785</v>
      </c>
      <c r="AO34" s="61">
        <v>0.958038827750777</v>
      </c>
    </row>
    <row r="35" ht="18" spans="22:41">
      <c r="V35" s="14">
        <f t="shared" si="0"/>
        <v>29</v>
      </c>
      <c r="W35" s="15">
        <v>24.4547575173653</v>
      </c>
      <c r="X35" s="16">
        <v>20.5366019392559</v>
      </c>
      <c r="Y35" s="16">
        <v>9.0272748564956</v>
      </c>
      <c r="Z35" s="16">
        <v>8.14814565204456</v>
      </c>
      <c r="AA35" s="16">
        <v>10.3131018843348</v>
      </c>
      <c r="AB35" s="26">
        <v>10.2911163477106</v>
      </c>
      <c r="AC35" s="28">
        <v>1.47737838790457</v>
      </c>
      <c r="AD35" s="33">
        <v>2.62746613923163</v>
      </c>
      <c r="AE35" s="33">
        <v>4.24644913645494</v>
      </c>
      <c r="AF35" s="33">
        <v>10.8711380156938</v>
      </c>
      <c r="AG35" s="33">
        <v>29.8437914029377</v>
      </c>
      <c r="AH35" s="42">
        <v>75.0969371287754</v>
      </c>
      <c r="AI35" s="43">
        <v>0.93919111869471</v>
      </c>
      <c r="AJ35" s="44">
        <v>1.94649998053629</v>
      </c>
      <c r="AK35" s="44">
        <v>38.0404718045746</v>
      </c>
      <c r="AL35" s="44">
        <v>49.3341192804853</v>
      </c>
      <c r="AM35" s="44">
        <v>69.504910694752</v>
      </c>
      <c r="AN35" s="48">
        <v>73.6380714170929</v>
      </c>
      <c r="AO35" s="61">
        <v>0.826515184409481</v>
      </c>
    </row>
    <row r="36" ht="18" spans="22:41">
      <c r="V36" s="14">
        <f t="shared" si="0"/>
        <v>30</v>
      </c>
      <c r="W36" s="15">
        <v>18.8070361582498</v>
      </c>
      <c r="X36" s="16">
        <v>14.3818931533265</v>
      </c>
      <c r="Y36" s="16">
        <v>11.8335080638466</v>
      </c>
      <c r="Z36" s="16">
        <v>12.3772691323814</v>
      </c>
      <c r="AA36" s="16">
        <v>9.26736013569107</v>
      </c>
      <c r="AB36" s="26">
        <v>9.29321047449934</v>
      </c>
      <c r="AC36" s="28">
        <v>1.48345012364951</v>
      </c>
      <c r="AD36" s="33">
        <v>1.94002283668807</v>
      </c>
      <c r="AE36" s="33">
        <v>4.68899938341746</v>
      </c>
      <c r="AF36" s="33">
        <v>6.9019326841802</v>
      </c>
      <c r="AG36" s="33">
        <v>27.4354154529348</v>
      </c>
      <c r="AH36" s="42">
        <v>102.702198428112</v>
      </c>
      <c r="AI36" s="43">
        <v>0.756084089992354</v>
      </c>
      <c r="AJ36" s="44">
        <v>2.1591081215041</v>
      </c>
      <c r="AK36" s="44">
        <v>38.1155167106459</v>
      </c>
      <c r="AL36" s="44">
        <v>68.2529815779689</v>
      </c>
      <c r="AM36" s="44">
        <v>44.2686297466199</v>
      </c>
      <c r="AN36" s="48">
        <v>51.3213741082707</v>
      </c>
      <c r="AO36" s="61">
        <v>0.987329808260182</v>
      </c>
    </row>
    <row r="37" ht="18" spans="22:41">
      <c r="V37" s="14">
        <f t="shared" si="0"/>
        <v>31</v>
      </c>
      <c r="W37" s="15">
        <v>19.2702930411163</v>
      </c>
      <c r="X37" s="16">
        <v>17.9846413014532</v>
      </c>
      <c r="Y37" s="16">
        <v>8.92407654274783</v>
      </c>
      <c r="Z37" s="16">
        <v>10.0714993988182</v>
      </c>
      <c r="AA37" s="16">
        <v>11.0237856645903</v>
      </c>
      <c r="AB37" s="26">
        <v>9.16401640996737</v>
      </c>
      <c r="AC37" s="28">
        <v>1.47453738010428</v>
      </c>
      <c r="AD37" s="33">
        <v>2.49620075700526</v>
      </c>
      <c r="AE37" s="33">
        <v>4.29109174720385</v>
      </c>
      <c r="AF37" s="33">
        <v>9.2706719462814</v>
      </c>
      <c r="AG37" s="33">
        <v>27.1640103530792</v>
      </c>
      <c r="AH37" s="42">
        <v>93.1901352980891</v>
      </c>
      <c r="AI37" s="43">
        <v>0.857980626253282</v>
      </c>
      <c r="AJ37" s="44">
        <v>2.34971575637478</v>
      </c>
      <c r="AK37" s="44">
        <v>28.3790292689222</v>
      </c>
      <c r="AL37" s="44">
        <v>35.8387425802952</v>
      </c>
      <c r="AM37" s="44">
        <v>67.3549740058987</v>
      </c>
      <c r="AN37" s="48">
        <v>69.5200395885848</v>
      </c>
      <c r="AO37" s="61">
        <v>0.848190996302141</v>
      </c>
    </row>
    <row r="38" ht="18" spans="22:41">
      <c r="V38" s="14">
        <f t="shared" si="0"/>
        <v>32</v>
      </c>
      <c r="W38" s="15">
        <v>21.8754647990708</v>
      </c>
      <c r="X38" s="16">
        <v>18.3770354423424</v>
      </c>
      <c r="Y38" s="16">
        <v>12.0073155313026</v>
      </c>
      <c r="Z38" s="16">
        <v>11.1175523689433</v>
      </c>
      <c r="AA38" s="16">
        <v>10.0461777133259</v>
      </c>
      <c r="AB38" s="26">
        <v>10.4210451553334</v>
      </c>
      <c r="AC38" s="28">
        <v>1.63650470061871</v>
      </c>
      <c r="AD38" s="33">
        <v>2.01942422200365</v>
      </c>
      <c r="AE38" s="33">
        <v>3.46708090863993</v>
      </c>
      <c r="AF38" s="33">
        <v>6.57024055259626</v>
      </c>
      <c r="AG38" s="33">
        <v>28.5763232885789</v>
      </c>
      <c r="AH38" s="42">
        <v>74.4928240941511</v>
      </c>
      <c r="AI38" s="43">
        <v>0.794557946139918</v>
      </c>
      <c r="AJ38" s="44">
        <v>2.50577610469264</v>
      </c>
      <c r="AK38" s="44">
        <v>42.7231591810885</v>
      </c>
      <c r="AL38" s="44">
        <v>25.8692608069723</v>
      </c>
      <c r="AM38" s="44">
        <v>83.6774757888765</v>
      </c>
      <c r="AN38" s="48">
        <v>58.6752239985385</v>
      </c>
      <c r="AO38" s="61">
        <v>0.76923281896772</v>
      </c>
    </row>
    <row r="39" ht="18" spans="22:41">
      <c r="V39" s="14">
        <f t="shared" si="0"/>
        <v>33</v>
      </c>
      <c r="W39" s="15">
        <v>25.5337554778507</v>
      </c>
      <c r="X39" s="16">
        <v>16.9136918042552</v>
      </c>
      <c r="Y39" s="16">
        <v>10.4505912399806</v>
      </c>
      <c r="Z39" s="16">
        <v>7.78889596972009</v>
      </c>
      <c r="AA39" s="16">
        <v>13.3076259080659</v>
      </c>
      <c r="AB39" s="26">
        <v>7.4747978159983</v>
      </c>
      <c r="AC39" s="28">
        <v>1.59790054299643</v>
      </c>
      <c r="AD39" s="33">
        <v>1.89909031883543</v>
      </c>
      <c r="AE39" s="33">
        <v>3.72432882051916</v>
      </c>
      <c r="AF39" s="33">
        <v>9.37400756813306</v>
      </c>
      <c r="AG39" s="33">
        <v>22.993757562468</v>
      </c>
      <c r="AH39" s="42">
        <v>87.8038249728722</v>
      </c>
      <c r="AI39" s="43">
        <v>0.885417900185268</v>
      </c>
      <c r="AJ39" s="44">
        <v>2.090411962302</v>
      </c>
      <c r="AK39" s="44">
        <v>26.2779868363671</v>
      </c>
      <c r="AL39" s="44">
        <v>33.2437994719474</v>
      </c>
      <c r="AM39" s="44">
        <v>31.598794206687</v>
      </c>
      <c r="AN39" s="48">
        <v>86.882818014523</v>
      </c>
      <c r="AO39" s="61">
        <v>0.947674615206362</v>
      </c>
    </row>
    <row r="40" ht="18" spans="22:41">
      <c r="V40" s="14">
        <f t="shared" si="0"/>
        <v>34</v>
      </c>
      <c r="W40" s="15">
        <v>26.1265470178729</v>
      </c>
      <c r="X40" s="16">
        <v>14.2085207334024</v>
      </c>
      <c r="Y40" s="16">
        <v>11.5866863072972</v>
      </c>
      <c r="Z40" s="16">
        <v>9.47272748605577</v>
      </c>
      <c r="AA40" s="16">
        <v>10.2773413763087</v>
      </c>
      <c r="AB40" s="26">
        <v>8.14320884762349</v>
      </c>
      <c r="AC40" s="28">
        <v>1.61419894318296</v>
      </c>
      <c r="AD40" s="33">
        <v>2.10203454240287</v>
      </c>
      <c r="AE40" s="33">
        <v>4.46935415148718</v>
      </c>
      <c r="AF40" s="33">
        <v>8.74583611398519</v>
      </c>
      <c r="AG40" s="33">
        <v>29.534155411096</v>
      </c>
      <c r="AH40" s="42">
        <v>94.6602293741838</v>
      </c>
      <c r="AI40" s="43">
        <v>0.853573718250492</v>
      </c>
      <c r="AJ40" s="44">
        <v>1.85908499664917</v>
      </c>
      <c r="AK40" s="44">
        <v>34.6300822297175</v>
      </c>
      <c r="AL40" s="44">
        <v>46.2880521953223</v>
      </c>
      <c r="AM40" s="44">
        <v>39.074098010814</v>
      </c>
      <c r="AN40" s="48">
        <v>87.6425512889951</v>
      </c>
      <c r="AO40" s="61">
        <v>0.876831659448215</v>
      </c>
    </row>
    <row r="41" ht="18" spans="22:41">
      <c r="V41" s="14">
        <f t="shared" si="0"/>
        <v>35</v>
      </c>
      <c r="W41" s="15">
        <v>18.2972528497765</v>
      </c>
      <c r="X41" s="16">
        <v>12.92210957933</v>
      </c>
      <c r="Y41" s="16">
        <v>9.67329719414972</v>
      </c>
      <c r="Z41" s="16">
        <v>9.43384126074743</v>
      </c>
      <c r="AA41" s="16">
        <v>5.74860905263984</v>
      </c>
      <c r="AB41" s="26">
        <v>11.746898120201</v>
      </c>
      <c r="AC41" s="28">
        <v>1.55226201514732</v>
      </c>
      <c r="AD41" s="33">
        <v>1.54875090148567</v>
      </c>
      <c r="AE41" s="33">
        <v>4.09531995711352</v>
      </c>
      <c r="AF41" s="33">
        <v>10.4437937693031</v>
      </c>
      <c r="AG41" s="33">
        <v>29.2590816511113</v>
      </c>
      <c r="AH41" s="42">
        <v>95.4145078483843</v>
      </c>
      <c r="AI41" s="43">
        <v>0.564502151468335</v>
      </c>
      <c r="AJ41" s="44">
        <v>2.0816472910869</v>
      </c>
      <c r="AK41" s="44">
        <v>40.1456871363965</v>
      </c>
      <c r="AL41" s="44">
        <v>35.7843764311921</v>
      </c>
      <c r="AM41" s="44">
        <v>71.1299487567159</v>
      </c>
      <c r="AN41" s="48">
        <v>78.7276703107305</v>
      </c>
      <c r="AO41" s="61">
        <v>0.93509630759611</v>
      </c>
    </row>
    <row r="42" ht="18" spans="22:41">
      <c r="V42" s="14">
        <f t="shared" si="0"/>
        <v>36</v>
      </c>
      <c r="W42" s="15">
        <v>25.2506012454196</v>
      </c>
      <c r="X42" s="16">
        <v>15.9658902185387</v>
      </c>
      <c r="Y42" s="16">
        <v>15.4344993195413</v>
      </c>
      <c r="Z42" s="16">
        <v>6.81410648552529</v>
      </c>
      <c r="AA42" s="16">
        <v>7.38917803026181</v>
      </c>
      <c r="AB42" s="26">
        <v>9.24674813442687</v>
      </c>
      <c r="AC42" s="28">
        <v>1.59771907166344</v>
      </c>
      <c r="AD42" s="33">
        <v>2.17904283748704</v>
      </c>
      <c r="AE42" s="33">
        <v>3.91678867522253</v>
      </c>
      <c r="AF42" s="33">
        <v>9.81364799932189</v>
      </c>
      <c r="AG42" s="33">
        <v>19.9378865372043</v>
      </c>
      <c r="AH42" s="42">
        <v>104.84428978695</v>
      </c>
      <c r="AI42" s="43">
        <v>0.846821708820828</v>
      </c>
      <c r="AJ42" s="44">
        <v>1.79923198760641</v>
      </c>
      <c r="AK42" s="44">
        <v>39.4941752162785</v>
      </c>
      <c r="AL42" s="44">
        <v>53.9625700190843</v>
      </c>
      <c r="AM42" s="44">
        <v>66.9341750002874</v>
      </c>
      <c r="AN42" s="48">
        <v>63.8664783584508</v>
      </c>
      <c r="AO42" s="61">
        <v>0.952513963007894</v>
      </c>
    </row>
    <row r="43" ht="18" spans="22:41">
      <c r="V43" s="14">
        <f t="shared" si="0"/>
        <v>37</v>
      </c>
      <c r="W43" s="15">
        <v>19.6466088711695</v>
      </c>
      <c r="X43" s="16">
        <v>15.8340903596527</v>
      </c>
      <c r="Y43" s="16">
        <v>10.5190598269599</v>
      </c>
      <c r="Z43" s="16">
        <v>7.92856108052266</v>
      </c>
      <c r="AA43" s="16">
        <v>9.69876495206489</v>
      </c>
      <c r="AB43" s="26">
        <v>8.69905784672831</v>
      </c>
      <c r="AC43" s="28">
        <v>1.42504927605233</v>
      </c>
      <c r="AD43" s="33">
        <v>1.97811981859534</v>
      </c>
      <c r="AE43" s="33">
        <v>3.67769093908567</v>
      </c>
      <c r="AF43" s="33">
        <v>7.62906007086374</v>
      </c>
      <c r="AG43" s="33">
        <v>33.3576714598579</v>
      </c>
      <c r="AH43" s="42">
        <v>72.9813215741691</v>
      </c>
      <c r="AI43" s="43">
        <v>0.95746427411826</v>
      </c>
      <c r="AJ43" s="44">
        <v>1.75386416088928</v>
      </c>
      <c r="AK43" s="44">
        <v>37.6003029420651</v>
      </c>
      <c r="AL43" s="44">
        <v>43.6626860917243</v>
      </c>
      <c r="AM43" s="44">
        <v>62.6818940321486</v>
      </c>
      <c r="AN43" s="48">
        <v>83.122280910303</v>
      </c>
      <c r="AO43" s="61">
        <v>0.8859474483437</v>
      </c>
    </row>
    <row r="44" ht="18" spans="22:41">
      <c r="V44" s="14">
        <f t="shared" si="0"/>
        <v>38</v>
      </c>
      <c r="W44" s="15">
        <v>25.5831523808621</v>
      </c>
      <c r="X44" s="16">
        <v>17.7447830318434</v>
      </c>
      <c r="Y44" s="16">
        <v>8.06968601303205</v>
      </c>
      <c r="Z44" s="16">
        <v>8.46889197437793</v>
      </c>
      <c r="AA44" s="16">
        <v>7.04314747957103</v>
      </c>
      <c r="AB44" s="26">
        <v>5.30481041537785</v>
      </c>
      <c r="AC44" s="28">
        <v>1.58003919001901</v>
      </c>
      <c r="AD44" s="33">
        <v>1.92586921863643</v>
      </c>
      <c r="AE44" s="33">
        <v>5.00677663586464</v>
      </c>
      <c r="AF44" s="33">
        <v>10.1247854713702</v>
      </c>
      <c r="AG44" s="33">
        <v>35.4769996896878</v>
      </c>
      <c r="AH44" s="42">
        <v>95.3094738443047</v>
      </c>
      <c r="AI44" s="43">
        <v>0.775661820776607</v>
      </c>
      <c r="AJ44" s="44">
        <v>1.93826988167801</v>
      </c>
      <c r="AK44" s="44">
        <v>41.4453157162326</v>
      </c>
      <c r="AL44" s="44">
        <v>53.3633338127388</v>
      </c>
      <c r="AM44" s="44">
        <v>54.832468338085</v>
      </c>
      <c r="AN44" s="48">
        <v>78.948255382767</v>
      </c>
      <c r="AO44" s="61">
        <v>0.827815067007294</v>
      </c>
    </row>
    <row r="45" ht="18" spans="22:41">
      <c r="V45" s="14">
        <f t="shared" si="0"/>
        <v>39</v>
      </c>
      <c r="W45" s="15">
        <v>23.9497474293695</v>
      </c>
      <c r="X45" s="16">
        <v>13.9133753275982</v>
      </c>
      <c r="Y45" s="16">
        <v>13.3943550829429</v>
      </c>
      <c r="Z45" s="16">
        <v>8.23953277432122</v>
      </c>
      <c r="AA45" s="16">
        <v>9.90305875604211</v>
      </c>
      <c r="AB45" s="26">
        <v>8.09307668251108</v>
      </c>
      <c r="AC45" s="28">
        <v>1.58943486360257</v>
      </c>
      <c r="AD45" s="33">
        <v>1.79228431772755</v>
      </c>
      <c r="AE45" s="33">
        <v>4.54440675852151</v>
      </c>
      <c r="AF45" s="33">
        <v>7.54274529879032</v>
      </c>
      <c r="AG45" s="33">
        <v>22.4953148230288</v>
      </c>
      <c r="AH45" s="42">
        <v>97.3154771770213</v>
      </c>
      <c r="AI45" s="43">
        <v>0.793157343096903</v>
      </c>
      <c r="AJ45" s="44">
        <v>2.07929113248091</v>
      </c>
      <c r="AK45" s="44">
        <v>42.1123911893312</v>
      </c>
      <c r="AL45" s="44">
        <v>52.5734741575848</v>
      </c>
      <c r="AM45" s="44">
        <v>51.7472274511143</v>
      </c>
      <c r="AN45" s="48">
        <v>61.1506079453817</v>
      </c>
      <c r="AO45" s="61">
        <v>0.843186259473806</v>
      </c>
    </row>
    <row r="46" ht="18" spans="22:41">
      <c r="V46" s="14">
        <f t="shared" si="0"/>
        <v>40</v>
      </c>
      <c r="W46" s="15">
        <v>13.6443767644624</v>
      </c>
      <c r="X46" s="16">
        <v>18.6625667956528</v>
      </c>
      <c r="Y46" s="16">
        <v>13.2545333596617</v>
      </c>
      <c r="Z46" s="16">
        <v>9.69998414814876</v>
      </c>
      <c r="AA46" s="16">
        <v>10.2236039697673</v>
      </c>
      <c r="AB46" s="26">
        <v>5.24338894221883</v>
      </c>
      <c r="AC46" s="28">
        <v>1.58977961324002</v>
      </c>
      <c r="AD46" s="33">
        <v>2.23928653803795</v>
      </c>
      <c r="AE46" s="33">
        <v>3.58124053107695</v>
      </c>
      <c r="AF46" s="33">
        <v>7.62151158858923</v>
      </c>
      <c r="AG46" s="33">
        <v>25.832055214071</v>
      </c>
      <c r="AH46" s="42">
        <v>76.7549725543192</v>
      </c>
      <c r="AI46" s="43">
        <v>0.926474299592326</v>
      </c>
      <c r="AJ46" s="44">
        <v>1.84122631213024</v>
      </c>
      <c r="AK46" s="44">
        <v>41.0058918145645</v>
      </c>
      <c r="AL46" s="44">
        <v>41.3551215599028</v>
      </c>
      <c r="AM46" s="44">
        <v>39.9145925823735</v>
      </c>
      <c r="AN46" s="48">
        <v>73.4574163662201</v>
      </c>
      <c r="AO46" s="61">
        <v>0.860357234144339</v>
      </c>
    </row>
    <row r="47" ht="18" spans="22:41">
      <c r="V47" s="14">
        <f t="shared" si="0"/>
        <v>41</v>
      </c>
      <c r="W47" s="15">
        <v>25.4908880173061</v>
      </c>
      <c r="X47" s="16">
        <v>18.6517739534078</v>
      </c>
      <c r="Y47" s="16">
        <v>12.0689921983079</v>
      </c>
      <c r="Z47" s="16">
        <v>9.34238536666533</v>
      </c>
      <c r="AA47" s="16">
        <v>11.7489241603917</v>
      </c>
      <c r="AB47" s="26">
        <v>9.27601988102744</v>
      </c>
      <c r="AC47" s="28">
        <v>1.63806941719441</v>
      </c>
      <c r="AD47" s="33">
        <v>2.08410319276144</v>
      </c>
      <c r="AE47" s="33">
        <v>3.72989474177177</v>
      </c>
      <c r="AF47" s="33">
        <v>10.3826124862931</v>
      </c>
      <c r="AG47" s="33">
        <v>31.586822969065</v>
      </c>
      <c r="AH47" s="42">
        <v>78.2172052426058</v>
      </c>
      <c r="AI47" s="43">
        <v>0.8774770698727</v>
      </c>
      <c r="AJ47" s="44">
        <v>2.15276376013407</v>
      </c>
      <c r="AK47" s="44">
        <v>29.3994397614986</v>
      </c>
      <c r="AL47" s="44">
        <v>49.7211163213714</v>
      </c>
      <c r="AM47" s="44">
        <v>42.257810439047</v>
      </c>
      <c r="AN47" s="48">
        <v>75.9844204579582</v>
      </c>
      <c r="AO47" s="61">
        <v>0.945943410360983</v>
      </c>
    </row>
    <row r="48" ht="18" spans="22:41">
      <c r="V48" s="14">
        <f t="shared" si="0"/>
        <v>42</v>
      </c>
      <c r="W48" s="15">
        <v>26.233000282469</v>
      </c>
      <c r="X48" s="16">
        <v>13.6215515474719</v>
      </c>
      <c r="Y48" s="16">
        <v>7.18281168398088</v>
      </c>
      <c r="Z48" s="16">
        <v>10.8210254058481</v>
      </c>
      <c r="AA48" s="16">
        <v>9.02479485566976</v>
      </c>
      <c r="AB48" s="26">
        <v>7.16563282313087</v>
      </c>
      <c r="AC48" s="28">
        <v>1.38058827772229</v>
      </c>
      <c r="AD48" s="33">
        <v>2.07163155596715</v>
      </c>
      <c r="AE48" s="33">
        <v>4.04757075040721</v>
      </c>
      <c r="AF48" s="33">
        <v>6.68605283229205</v>
      </c>
      <c r="AG48" s="33">
        <v>19.2136389529711</v>
      </c>
      <c r="AH48" s="42">
        <v>55.1251654209104</v>
      </c>
      <c r="AI48" s="43">
        <v>0.915152361173895</v>
      </c>
      <c r="AJ48" s="44">
        <v>1.70618045860451</v>
      </c>
      <c r="AK48" s="44">
        <v>33.7109690580495</v>
      </c>
      <c r="AL48" s="44">
        <v>48.5446832801856</v>
      </c>
      <c r="AM48" s="44">
        <v>68.205301377851</v>
      </c>
      <c r="AN48" s="48">
        <v>63.1334518638195</v>
      </c>
      <c r="AO48" s="61">
        <v>0.749295422197459</v>
      </c>
    </row>
    <row r="49" ht="18" spans="22:41">
      <c r="V49" s="14">
        <f t="shared" si="0"/>
        <v>43</v>
      </c>
      <c r="W49" s="15">
        <v>21.3560327156749</v>
      </c>
      <c r="X49" s="16">
        <v>18.2850660335884</v>
      </c>
      <c r="Y49" s="16">
        <v>10.6273929025611</v>
      </c>
      <c r="Z49" s="16">
        <v>5.89326338105552</v>
      </c>
      <c r="AA49" s="16">
        <v>8.67297041207029</v>
      </c>
      <c r="AB49" s="26">
        <v>9.56366986965406</v>
      </c>
      <c r="AC49" s="28">
        <v>1.56560162249875</v>
      </c>
      <c r="AD49" s="33">
        <v>2.04161116706582</v>
      </c>
      <c r="AE49" s="33">
        <v>3.77663958932653</v>
      </c>
      <c r="AF49" s="33">
        <v>7.28892709230131</v>
      </c>
      <c r="AG49" s="33">
        <v>21.1138622326766</v>
      </c>
      <c r="AH49" s="42">
        <v>96.2119412887993</v>
      </c>
      <c r="AI49" s="43">
        <v>0.957563782115337</v>
      </c>
      <c r="AJ49" s="44">
        <v>2.16361834382793</v>
      </c>
      <c r="AK49" s="44">
        <v>31.8491314888048</v>
      </c>
      <c r="AL49" s="44">
        <v>57.6199681185133</v>
      </c>
      <c r="AM49" s="44">
        <v>72.2779452705183</v>
      </c>
      <c r="AN49" s="48">
        <v>81.7499061968802</v>
      </c>
      <c r="AO49" s="61">
        <v>0.933366697472456</v>
      </c>
    </row>
    <row r="50" ht="18" spans="22:41">
      <c r="V50" s="14">
        <f t="shared" si="0"/>
        <v>44</v>
      </c>
      <c r="W50" s="15">
        <v>15.3519982061815</v>
      </c>
      <c r="X50" s="16">
        <v>12.8208467088776</v>
      </c>
      <c r="Y50" s="16">
        <v>9.50948226658959</v>
      </c>
      <c r="Z50" s="16">
        <v>8.23363013165024</v>
      </c>
      <c r="AA50" s="16">
        <v>8.11457799522235</v>
      </c>
      <c r="AB50" s="26">
        <v>7.49724540578755</v>
      </c>
      <c r="AC50" s="28">
        <v>1.45670417122943</v>
      </c>
      <c r="AD50" s="33">
        <v>2.01736560744465</v>
      </c>
      <c r="AE50" s="33">
        <v>2.90138517055189</v>
      </c>
      <c r="AF50" s="33">
        <v>10.599912553116</v>
      </c>
      <c r="AG50" s="33">
        <v>23.9265705887171</v>
      </c>
      <c r="AH50" s="42">
        <v>107.896858219112</v>
      </c>
      <c r="AI50" s="43">
        <v>0.962428753703404</v>
      </c>
      <c r="AJ50" s="44">
        <v>2.11599967260823</v>
      </c>
      <c r="AK50" s="44">
        <v>26.5269587296243</v>
      </c>
      <c r="AL50" s="44">
        <v>41.3709973053607</v>
      </c>
      <c r="AM50" s="44">
        <v>64.3759109356883</v>
      </c>
      <c r="AN50" s="48">
        <v>71.5463306241688</v>
      </c>
      <c r="AO50" s="61">
        <v>0.903283854558749</v>
      </c>
    </row>
    <row r="51" ht="18" spans="22:41">
      <c r="V51" s="14">
        <f t="shared" si="0"/>
        <v>45</v>
      </c>
      <c r="W51" s="15">
        <v>22.3968092785503</v>
      </c>
      <c r="X51" s="16">
        <v>16.2140202686974</v>
      </c>
      <c r="Y51" s="16">
        <v>9.59493282289012</v>
      </c>
      <c r="Z51" s="16">
        <v>9.52962067717718</v>
      </c>
      <c r="AA51" s="16">
        <v>7.41671249528162</v>
      </c>
      <c r="AB51" s="26">
        <v>7.95864135965049</v>
      </c>
      <c r="AC51" s="28">
        <v>1.5646654237797</v>
      </c>
      <c r="AD51" s="33">
        <v>1.73933869477664</v>
      </c>
      <c r="AE51" s="33">
        <v>3.92651950425874</v>
      </c>
      <c r="AF51" s="33">
        <v>8.85115119801041</v>
      </c>
      <c r="AG51" s="33">
        <v>31.2528061227409</v>
      </c>
      <c r="AH51" s="42">
        <v>53.5491487913248</v>
      </c>
      <c r="AI51" s="43">
        <v>0.852061427829399</v>
      </c>
      <c r="AJ51" s="44">
        <v>2.336032914059</v>
      </c>
      <c r="AK51" s="44">
        <v>30.7876677341629</v>
      </c>
      <c r="AL51" s="44">
        <v>53.9247717466066</v>
      </c>
      <c r="AM51" s="44">
        <v>57.4792592200749</v>
      </c>
      <c r="AN51" s="48">
        <v>75.9895318885741</v>
      </c>
      <c r="AO51" s="61">
        <v>0.970482796457791</v>
      </c>
    </row>
    <row r="52" ht="18" spans="22:41">
      <c r="V52" s="14">
        <f t="shared" si="0"/>
        <v>46</v>
      </c>
      <c r="W52" s="15">
        <v>23.7213229728312</v>
      </c>
      <c r="X52" s="16">
        <v>13.1657522660624</v>
      </c>
      <c r="Y52" s="16">
        <v>13.5258776494921</v>
      </c>
      <c r="Z52" s="16">
        <v>7.35754344057797</v>
      </c>
      <c r="AA52" s="16">
        <v>9.15872080409736</v>
      </c>
      <c r="AB52" s="26">
        <v>7.91136502988153</v>
      </c>
      <c r="AC52" s="28">
        <v>1.78473754623376</v>
      </c>
      <c r="AD52" s="33">
        <v>1.73390782929508</v>
      </c>
      <c r="AE52" s="33">
        <v>4.63447297125141</v>
      </c>
      <c r="AF52" s="33">
        <v>8.54981465908565</v>
      </c>
      <c r="AG52" s="33">
        <v>30.6074151475316</v>
      </c>
      <c r="AH52" s="42">
        <v>66.8939956045634</v>
      </c>
      <c r="AI52" s="43">
        <v>0.758611621344793</v>
      </c>
      <c r="AJ52" s="44">
        <v>2.23306658320634</v>
      </c>
      <c r="AK52" s="44">
        <v>30.3335770154029</v>
      </c>
      <c r="AL52" s="44">
        <v>54.2307503134233</v>
      </c>
      <c r="AM52" s="44">
        <v>85.8570850133621</v>
      </c>
      <c r="AN52" s="48">
        <v>72.292434744804</v>
      </c>
      <c r="AO52" s="61">
        <v>0.833900336017861</v>
      </c>
    </row>
    <row r="53" ht="18" spans="22:41">
      <c r="V53" s="14">
        <f t="shared" si="0"/>
        <v>47</v>
      </c>
      <c r="W53" s="15">
        <v>20.0963476317036</v>
      </c>
      <c r="X53" s="16">
        <v>17.9993207332809</v>
      </c>
      <c r="Y53" s="16">
        <v>10.0801573781351</v>
      </c>
      <c r="Z53" s="16">
        <v>9.32630720081329</v>
      </c>
      <c r="AA53" s="16">
        <v>7.22337321174129</v>
      </c>
      <c r="AB53" s="26">
        <v>10.2209382617344</v>
      </c>
      <c r="AC53" s="28">
        <v>1.54604166731384</v>
      </c>
      <c r="AD53" s="33">
        <v>2.17018975812422</v>
      </c>
      <c r="AE53" s="33">
        <v>4.4177041686742</v>
      </c>
      <c r="AF53" s="33">
        <v>12.1562532211504</v>
      </c>
      <c r="AG53" s="33">
        <v>25.1709310348042</v>
      </c>
      <c r="AH53" s="42">
        <v>94.1009340102888</v>
      </c>
      <c r="AI53" s="43">
        <v>0.811314736417232</v>
      </c>
      <c r="AJ53" s="44">
        <v>1.84605740052285</v>
      </c>
      <c r="AK53" s="44">
        <v>28.8717403744846</v>
      </c>
      <c r="AL53" s="44">
        <v>39.7879361644416</v>
      </c>
      <c r="AM53" s="44">
        <v>49.4920150886243</v>
      </c>
      <c r="AN53" s="48">
        <v>63.4274048457442</v>
      </c>
      <c r="AO53" s="61">
        <v>0.873004920125028</v>
      </c>
    </row>
    <row r="54" ht="18" spans="22:41">
      <c r="V54" s="14">
        <f t="shared" si="0"/>
        <v>48</v>
      </c>
      <c r="W54" s="15">
        <v>29.1671740952329</v>
      </c>
      <c r="X54" s="16">
        <v>16.2938646883668</v>
      </c>
      <c r="Y54" s="16">
        <v>12.0413503285748</v>
      </c>
      <c r="Z54" s="16">
        <v>8.65163698466534</v>
      </c>
      <c r="AA54" s="16">
        <v>10.3293905485425</v>
      </c>
      <c r="AB54" s="26">
        <v>10.7659534264431</v>
      </c>
      <c r="AC54" s="28">
        <v>1.57674866011389</v>
      </c>
      <c r="AD54" s="33">
        <v>1.1750128306704</v>
      </c>
      <c r="AE54" s="33">
        <v>3.93701841403076</v>
      </c>
      <c r="AF54" s="33">
        <v>9.05751212093945</v>
      </c>
      <c r="AG54" s="33">
        <v>31.0080945516921</v>
      </c>
      <c r="AH54" s="42">
        <v>96.1971598958169</v>
      </c>
      <c r="AI54" s="43">
        <v>0.882748658204151</v>
      </c>
      <c r="AJ54" s="44">
        <v>1.92434815274456</v>
      </c>
      <c r="AK54" s="44">
        <v>32.7167771506616</v>
      </c>
      <c r="AL54" s="44">
        <v>50.7606670691037</v>
      </c>
      <c r="AM54" s="44">
        <v>65.6928754274918</v>
      </c>
      <c r="AN54" s="48">
        <v>54.673930230564</v>
      </c>
      <c r="AO54" s="61">
        <v>0.921336934754026</v>
      </c>
    </row>
    <row r="55" ht="18" spans="22:41">
      <c r="V55" s="14">
        <f t="shared" si="0"/>
        <v>49</v>
      </c>
      <c r="W55" s="15">
        <v>24.7286203100978</v>
      </c>
      <c r="X55" s="16">
        <v>17.6588150290427</v>
      </c>
      <c r="Y55" s="16">
        <v>12.7988418758922</v>
      </c>
      <c r="Z55" s="16">
        <v>7.33551389679517</v>
      </c>
      <c r="AA55" s="16">
        <v>10.9423903874389</v>
      </c>
      <c r="AB55" s="26">
        <v>9.0191086920719</v>
      </c>
      <c r="AC55" s="28">
        <v>1.64449022106757</v>
      </c>
      <c r="AD55" s="33">
        <v>1.82783209281687</v>
      </c>
      <c r="AE55" s="33">
        <v>2.70604495445217</v>
      </c>
      <c r="AF55" s="33">
        <v>8.44844927500958</v>
      </c>
      <c r="AG55" s="33">
        <v>29.1037217734506</v>
      </c>
      <c r="AH55" s="42">
        <v>96.0895472722055</v>
      </c>
      <c r="AI55" s="43">
        <v>0.83939225929126</v>
      </c>
      <c r="AJ55" s="44">
        <v>1.77355752187632</v>
      </c>
      <c r="AK55" s="44">
        <v>33.6675849595337</v>
      </c>
      <c r="AL55" s="44">
        <v>51.6990833074999</v>
      </c>
      <c r="AM55" s="44">
        <v>77.3204238321799</v>
      </c>
      <c r="AN55" s="48">
        <v>54.1576695150994</v>
      </c>
      <c r="AO55" s="61">
        <v>0.690609073108821</v>
      </c>
    </row>
    <row r="56" ht="18" spans="22:41">
      <c r="V56" s="14">
        <f t="shared" si="0"/>
        <v>50</v>
      </c>
      <c r="W56" s="17">
        <v>27.3664441412502</v>
      </c>
      <c r="X56" s="18">
        <v>19.7687767174741</v>
      </c>
      <c r="Y56" s="18">
        <v>14.5493127156855</v>
      </c>
      <c r="Z56" s="18">
        <v>8.52780295083971</v>
      </c>
      <c r="AA56" s="18">
        <v>8.42198783149947</v>
      </c>
      <c r="AB56" s="27">
        <v>10.2876580867122</v>
      </c>
      <c r="AC56" s="34">
        <v>1.58323576954088</v>
      </c>
      <c r="AD56" s="35">
        <v>1.75731230582263</v>
      </c>
      <c r="AE56" s="35">
        <v>3.68437278905216</v>
      </c>
      <c r="AF56" s="35">
        <v>7.60583207893733</v>
      </c>
      <c r="AG56" s="35">
        <v>33.1871684272156</v>
      </c>
      <c r="AH56" s="45">
        <v>77.127140716733</v>
      </c>
      <c r="AI56" s="43">
        <v>0.751291905863472</v>
      </c>
      <c r="AJ56" s="44">
        <v>2.32351657578574</v>
      </c>
      <c r="AK56" s="44">
        <v>35.245250715295</v>
      </c>
      <c r="AL56" s="44">
        <v>46.3322132896867</v>
      </c>
      <c r="AM56" s="44">
        <v>48.2406700053033</v>
      </c>
      <c r="AN56" s="48">
        <v>61.4513200302102</v>
      </c>
      <c r="AO56" s="61">
        <v>0.921374283247331</v>
      </c>
    </row>
    <row r="57" ht="18" spans="22:41">
      <c r="V57" s="14" t="s">
        <v>9</v>
      </c>
      <c r="W57" s="19">
        <f t="shared" ref="W57:AB57" si="3">AVERAGE(W7:W56)</f>
        <v>23.1808582694973</v>
      </c>
      <c r="X57" s="19">
        <f t="shared" si="3"/>
        <v>15.8784844293703</v>
      </c>
      <c r="Y57" s="19">
        <f t="shared" si="3"/>
        <v>11.7350177470658</v>
      </c>
      <c r="Z57" s="19">
        <f t="shared" si="3"/>
        <v>9.39611448361042</v>
      </c>
      <c r="AA57" s="19">
        <f t="shared" si="3"/>
        <v>8.89322047603434</v>
      </c>
      <c r="AB57" s="19">
        <f t="shared" si="3"/>
        <v>8.93186618167971</v>
      </c>
      <c r="AC57" s="19">
        <f>AVERAGE(AC7:AC56)</f>
        <v>1.57857588020968</v>
      </c>
      <c r="AD57" s="19">
        <f>AVERAGE(AD7:AD56)</f>
        <v>1.95202634979962</v>
      </c>
      <c r="AE57" s="19">
        <f>AVERAGE(AE7:AE56)</f>
        <v>3.71459847481144</v>
      </c>
      <c r="AF57" s="19">
        <f>AVERAGE(AF7:AF56)</f>
        <v>9.1164634492498</v>
      </c>
      <c r="AG57" s="19">
        <f>AVERAGE(AG7:AG56)</f>
        <v>27.5820888366896</v>
      </c>
      <c r="AH57" s="19">
        <f>AVERAGE(AH7:AH56)</f>
        <v>86.22992516194</v>
      </c>
      <c r="AI57" s="19">
        <f t="shared" ref="AI57:AN57" si="4">AVERAGE(AI7:AI56)</f>
        <v>0.840178818776678</v>
      </c>
      <c r="AJ57" s="19">
        <f t="shared" si="4"/>
        <v>2.05647952839752</v>
      </c>
      <c r="AK57" s="19">
        <f t="shared" si="4"/>
        <v>33.045448821166</v>
      </c>
      <c r="AL57" s="19">
        <f t="shared" si="4"/>
        <v>51.6026391020856</v>
      </c>
      <c r="AM57" s="19">
        <f t="shared" si="4"/>
        <v>63.3652002492688</v>
      </c>
      <c r="AN57" s="19">
        <f t="shared" si="4"/>
        <v>70.7101634067371</v>
      </c>
      <c r="AO57" s="19">
        <f>AVERAGE(AO7:AO56)</f>
        <v>0.864294329968985</v>
      </c>
    </row>
    <row r="58" ht="18.75" spans="22:41">
      <c r="V58" s="20" t="s">
        <v>10</v>
      </c>
      <c r="W58" s="21">
        <f>MIN(W7:W56)</f>
        <v>13.6443767644624</v>
      </c>
      <c r="X58" s="21">
        <f>MIN(X7:X56)</f>
        <v>11.1999499377355</v>
      </c>
      <c r="Y58" s="21">
        <f>MIN(Y7:Y56)</f>
        <v>6.85381537500417</v>
      </c>
      <c r="Z58" s="21">
        <f>MIN(Z7:Z56)</f>
        <v>5.72355698728739</v>
      </c>
      <c r="AA58" s="21">
        <f>MIN(AA7:AA56)</f>
        <v>4.13086326825441</v>
      </c>
      <c r="AB58" s="21">
        <f>MIN(AB7:AB56)</f>
        <v>4.9839696942282</v>
      </c>
      <c r="AC58" s="21">
        <f>MIN(AC7:AC56)</f>
        <v>1.24696600957886</v>
      </c>
      <c r="AD58" s="21">
        <f>MIN(AD7:AD56)</f>
        <v>1.1750128306704</v>
      </c>
      <c r="AE58" s="21">
        <f>MIN(AE7:AE56)</f>
        <v>2.15489349578227</v>
      </c>
      <c r="AF58" s="21">
        <f>MIN(AF7:AF56)</f>
        <v>4.09305220174832</v>
      </c>
      <c r="AG58" s="21">
        <f>MIN(AG7:AG56)</f>
        <v>18.525901725002</v>
      </c>
      <c r="AH58" s="21">
        <f>MIN(AH7:AH56)</f>
        <v>32.4794471675161</v>
      </c>
      <c r="AI58" s="21">
        <f t="shared" ref="AI58:AN58" si="5">MIN(AI7:AI56)</f>
        <v>0.564502151468335</v>
      </c>
      <c r="AJ58" s="21">
        <f t="shared" si="5"/>
        <v>1.51191482382033</v>
      </c>
      <c r="AK58" s="21">
        <f t="shared" si="5"/>
        <v>21.9274369935894</v>
      </c>
      <c r="AL58" s="21">
        <f t="shared" si="5"/>
        <v>25.8692608069723</v>
      </c>
      <c r="AM58" s="21">
        <f t="shared" si="5"/>
        <v>22.5449013190319</v>
      </c>
      <c r="AN58" s="21">
        <f t="shared" si="5"/>
        <v>41.4790509639522</v>
      </c>
      <c r="AO58" s="21">
        <f>MIN(AO7:AO56)</f>
        <v>0.649318160151233</v>
      </c>
    </row>
  </sheetData>
  <mergeCells count="9">
    <mergeCell ref="W4:AB4"/>
    <mergeCell ref="AC4:AH4"/>
    <mergeCell ref="AI4:AN4"/>
    <mergeCell ref="W6:AB6"/>
    <mergeCell ref="AC6:AH6"/>
    <mergeCell ref="AI6:AN6"/>
    <mergeCell ref="V4:V6"/>
    <mergeCell ref="AO4:AO6"/>
    <mergeCell ref="AQ4:AR5"/>
  </mergeCells>
  <pageMargins left="0.511806" right="0.511806" top="0.7875" bottom="0.7875" header="0.315278" footer="0.315278"/>
  <pageSetup paperSize="1" fitToWidth="0" pageOrder="overThenDown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511806" right="0.511806" top="0.7875" bottom="0.7875" header="0.315278" footer="0.315278"/>
  <pageSetup paperSize="1" fitToWidth="0" pageOrder="overThenDown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511806" right="0.511806" top="0.7875" bottom="0.7875" header="0.315278" footer="0.315278"/>
  <pageSetup paperSize="1" fitToWidth="0" pageOrder="overThenDown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Sousa</dc:creator>
  <cp:lastModifiedBy>bull</cp:lastModifiedBy>
  <cp:revision>0</cp:revision>
  <dcterms:created xsi:type="dcterms:W3CDTF">2017-06-23T10:37:00Z</dcterms:created>
  <dcterms:modified xsi:type="dcterms:W3CDTF">2020-11-03T00:20:47Z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