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esktop\DadosDebora\"/>
    </mc:Choice>
  </mc:AlternateContent>
  <xr:revisionPtr revIDLastSave="0" documentId="13_ncr:1_{7B0B8DFC-66CE-4B73-A2AA-4A3AFDF30F46}" xr6:coauthVersionLast="47" xr6:coauthVersionMax="47" xr10:uidLastSave="{00000000-0000-0000-0000-000000000000}"/>
  <bookViews>
    <workbookView xWindow="-120" yWindow="-120" windowWidth="20730" windowHeight="11160" firstSheet="1" activeTab="2" xr2:uid="{9BD44336-B5EF-4DE7-B96A-F618341192D6}"/>
  </bookViews>
  <sheets>
    <sheet name="Universidades" sheetId="1" r:id="rId1"/>
    <sheet name="DadosRank" sheetId="2" r:id="rId2"/>
    <sheet name="DadosRank_Modelo" sheetId="7" r:id="rId3"/>
    <sheet name="EstatisticaDescritiva2022_2023" sheetId="3" r:id="rId4"/>
    <sheet name="DadosEmpilhados" sheetId="4" r:id="rId5"/>
    <sheet name="2023" sheetId="5" r:id="rId6"/>
    <sheet name="2022" sheetId="6" r:id="rId7"/>
  </sheets>
  <definedNames>
    <definedName name="_xlnm._FilterDatabase" localSheetId="0" hidden="1">Universidades!$A$1:$N$43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H36" i="7"/>
  <c r="BF36" i="7"/>
  <c r="AE78" i="4"/>
  <c r="BH3" i="7"/>
  <c r="BH2" i="7"/>
  <c r="BH4" i="7"/>
  <c r="BH20" i="7"/>
  <c r="BH12" i="7"/>
  <c r="BH5" i="7"/>
  <c r="BH7" i="7"/>
  <c r="BH17" i="7"/>
  <c r="BH11" i="7"/>
  <c r="BH15" i="7"/>
  <c r="BH14" i="7"/>
  <c r="BH10" i="7"/>
  <c r="BH8" i="7"/>
  <c r="BH28" i="7"/>
  <c r="BH21" i="7"/>
  <c r="BH18" i="7"/>
  <c r="BH9" i="7"/>
  <c r="BH31" i="7"/>
  <c r="BH32" i="7"/>
  <c r="BH25" i="7"/>
  <c r="BH27" i="7"/>
  <c r="BH24" i="7"/>
  <c r="BH19" i="7"/>
  <c r="BH26" i="7"/>
  <c r="BH16" i="7"/>
  <c r="BH33" i="7"/>
  <c r="BH13" i="7"/>
  <c r="BH23" i="7"/>
  <c r="BH37" i="7"/>
  <c r="BH22" i="7"/>
  <c r="BH29" i="7"/>
  <c r="BH35" i="7"/>
  <c r="BH30" i="7"/>
  <c r="BH41" i="7"/>
  <c r="BH38" i="7"/>
  <c r="BH40" i="7"/>
  <c r="BH34" i="7"/>
  <c r="BH39" i="7"/>
  <c r="BH42" i="7"/>
  <c r="BH43" i="7"/>
  <c r="BH6" i="7"/>
  <c r="BF3" i="7"/>
  <c r="BF2" i="7"/>
  <c r="BF4" i="7"/>
  <c r="BF20" i="7"/>
  <c r="BF12" i="7"/>
  <c r="BF5" i="7"/>
  <c r="BF7" i="7"/>
  <c r="BF17" i="7"/>
  <c r="BF11" i="7"/>
  <c r="BF15" i="7"/>
  <c r="BF14" i="7"/>
  <c r="BF10" i="7"/>
  <c r="BF8" i="7"/>
  <c r="BF28" i="7"/>
  <c r="BF21" i="7"/>
  <c r="BF18" i="7"/>
  <c r="BF9" i="7"/>
  <c r="BF31" i="7"/>
  <c r="BF32" i="7"/>
  <c r="BF25" i="7"/>
  <c r="BF27" i="7"/>
  <c r="BF24" i="7"/>
  <c r="BF19" i="7"/>
  <c r="BF26" i="7"/>
  <c r="BF16" i="7"/>
  <c r="BF33" i="7"/>
  <c r="BF13" i="7"/>
  <c r="BF23" i="7"/>
  <c r="BF37" i="7"/>
  <c r="BF22" i="7"/>
  <c r="BF29" i="7"/>
  <c r="BF35" i="7"/>
  <c r="BF30" i="7"/>
  <c r="BF41" i="7"/>
  <c r="BF38" i="7"/>
  <c r="BF40" i="7"/>
  <c r="BF34" i="7"/>
  <c r="BF39" i="7"/>
  <c r="BF42" i="7"/>
  <c r="BF43" i="7"/>
  <c r="BF6" i="7"/>
  <c r="BD3" i="7"/>
  <c r="BD2" i="7"/>
  <c r="BD4" i="7"/>
  <c r="BD20" i="7"/>
  <c r="BD12" i="7"/>
  <c r="BD5" i="7"/>
  <c r="BD7" i="7"/>
  <c r="BD17" i="7"/>
  <c r="BD11" i="7"/>
  <c r="BD15" i="7"/>
  <c r="BD14" i="7"/>
  <c r="BD10" i="7"/>
  <c r="BD8" i="7"/>
  <c r="BD28" i="7"/>
  <c r="BD21" i="7"/>
  <c r="BD18" i="7"/>
  <c r="BD9" i="7"/>
  <c r="BD31" i="7"/>
  <c r="BD32" i="7"/>
  <c r="BD25" i="7"/>
  <c r="BD27" i="7"/>
  <c r="BD24" i="7"/>
  <c r="BD19" i="7"/>
  <c r="BD26" i="7"/>
  <c r="BD16" i="7"/>
  <c r="BD33" i="7"/>
  <c r="BD13" i="7"/>
  <c r="BD23" i="7"/>
  <c r="BD36" i="7"/>
  <c r="BD37" i="7"/>
  <c r="BD22" i="7"/>
  <c r="BD29" i="7"/>
  <c r="BD35" i="7"/>
  <c r="BD30" i="7"/>
  <c r="BD41" i="7"/>
  <c r="BD38" i="7"/>
  <c r="BD40" i="7"/>
  <c r="BD34" i="7"/>
  <c r="BD39" i="7"/>
  <c r="BD42" i="7"/>
  <c r="BD43" i="7"/>
  <c r="BD6" i="7"/>
  <c r="BB6" i="7"/>
  <c r="AC6" i="4"/>
  <c r="AC48" i="4"/>
  <c r="BB3" i="7"/>
  <c r="BB2" i="7"/>
  <c r="BB4" i="7"/>
  <c r="BB20" i="7"/>
  <c r="BB12" i="7"/>
  <c r="BB5" i="7"/>
  <c r="BB7" i="7"/>
  <c r="BB17" i="7"/>
  <c r="BB11" i="7"/>
  <c r="BB15" i="7"/>
  <c r="BB14" i="7"/>
  <c r="BB10" i="7"/>
  <c r="BB8" i="7"/>
  <c r="BB28" i="7"/>
  <c r="BB21" i="7"/>
  <c r="BB18" i="7"/>
  <c r="BB9" i="7"/>
  <c r="BB31" i="7"/>
  <c r="BB32" i="7"/>
  <c r="BB25" i="7"/>
  <c r="BB27" i="7"/>
  <c r="BB24" i="7"/>
  <c r="BB19" i="7"/>
  <c r="BB26" i="7"/>
  <c r="BB16" i="7"/>
  <c r="BB33" i="7"/>
  <c r="BB13" i="7"/>
  <c r="BB23" i="7"/>
  <c r="BB36" i="7"/>
  <c r="BB37" i="7"/>
  <c r="BB22" i="7"/>
  <c r="BB29" i="7"/>
  <c r="BB35" i="7"/>
  <c r="BB30" i="7"/>
  <c r="BB41" i="7"/>
  <c r="BB38" i="7"/>
  <c r="BB40" i="7"/>
  <c r="BB34" i="7"/>
  <c r="BB39" i="7"/>
  <c r="BB42" i="7"/>
  <c r="BB43" i="7"/>
  <c r="AC2" i="4"/>
  <c r="AE2" i="4"/>
  <c r="AE85" i="4"/>
  <c r="AC85" i="4"/>
  <c r="AE84" i="4"/>
  <c r="AC84" i="4"/>
  <c r="AE83" i="4"/>
  <c r="AC83" i="4"/>
  <c r="AE82" i="4"/>
  <c r="AC82" i="4"/>
  <c r="AE81" i="4"/>
  <c r="AC81" i="4"/>
  <c r="AE80" i="4"/>
  <c r="AC80" i="4"/>
  <c r="AE79" i="4"/>
  <c r="AC79" i="4"/>
  <c r="AC78" i="4"/>
  <c r="AE77" i="4"/>
  <c r="AC77" i="4"/>
  <c r="AE76" i="4"/>
  <c r="AC76" i="4"/>
  <c r="AE75" i="4"/>
  <c r="AC75" i="4"/>
  <c r="AE74" i="4"/>
  <c r="AC74" i="4"/>
  <c r="AE73" i="4"/>
  <c r="AC73" i="4"/>
  <c r="AE72" i="4"/>
  <c r="AC72" i="4"/>
  <c r="AE71" i="4"/>
  <c r="AC71" i="4"/>
  <c r="AE70" i="4"/>
  <c r="AC70" i="4"/>
  <c r="AE69" i="4"/>
  <c r="AC69" i="4"/>
  <c r="AE68" i="4"/>
  <c r="AC68" i="4"/>
  <c r="AE67" i="4"/>
  <c r="AC67" i="4"/>
  <c r="AE66" i="4"/>
  <c r="AC66" i="4"/>
  <c r="AE65" i="4"/>
  <c r="AC65" i="4"/>
  <c r="AE64" i="4"/>
  <c r="AC64" i="4"/>
  <c r="AE63" i="4"/>
  <c r="AC63" i="4"/>
  <c r="AE62" i="4"/>
  <c r="AC62" i="4"/>
  <c r="AE61" i="4"/>
  <c r="AC61" i="4"/>
  <c r="AE60" i="4"/>
  <c r="AC60" i="4"/>
  <c r="AE59" i="4"/>
  <c r="AC59" i="4"/>
  <c r="AE58" i="4"/>
  <c r="AC58" i="4"/>
  <c r="AE57" i="4"/>
  <c r="AC57" i="4"/>
  <c r="AE56" i="4"/>
  <c r="AC56" i="4"/>
  <c r="AE55" i="4"/>
  <c r="AC55" i="4"/>
  <c r="AE54" i="4"/>
  <c r="AC54" i="4"/>
  <c r="AE53" i="4"/>
  <c r="AC53" i="4"/>
  <c r="AE52" i="4"/>
  <c r="AC52" i="4"/>
  <c r="AE51" i="4"/>
  <c r="AC51" i="4"/>
  <c r="AE50" i="4"/>
  <c r="AC50" i="4"/>
  <c r="AE49" i="4"/>
  <c r="AC49" i="4"/>
  <c r="AE48" i="4"/>
  <c r="AE47" i="4"/>
  <c r="AC47" i="4"/>
  <c r="AE46" i="4"/>
  <c r="AC46" i="4"/>
  <c r="AE45" i="4"/>
  <c r="AC45" i="4"/>
  <c r="AE44" i="4"/>
  <c r="AC44" i="4"/>
  <c r="AE43" i="4"/>
  <c r="AC43" i="4"/>
  <c r="AE42" i="4"/>
  <c r="AC42" i="4"/>
  <c r="AE41" i="4"/>
  <c r="AC41" i="4"/>
  <c r="AE40" i="4"/>
  <c r="AC40" i="4"/>
  <c r="AE39" i="4"/>
  <c r="AC39" i="4"/>
  <c r="AE38" i="4"/>
  <c r="AC38" i="4"/>
  <c r="AE37" i="4"/>
  <c r="AC37" i="4"/>
  <c r="AE36" i="4"/>
  <c r="AC36" i="4"/>
  <c r="AE35" i="4"/>
  <c r="AC35" i="4"/>
  <c r="AE34" i="4"/>
  <c r="AC34" i="4"/>
  <c r="AE33" i="4"/>
  <c r="AC33" i="4"/>
  <c r="AE32" i="4"/>
  <c r="AC32" i="4"/>
  <c r="AE31" i="4"/>
  <c r="AC31" i="4"/>
  <c r="AE30" i="4"/>
  <c r="AC30" i="4"/>
  <c r="AE29" i="4"/>
  <c r="AC29" i="4"/>
  <c r="AE28" i="4"/>
  <c r="AC28" i="4"/>
  <c r="AE27" i="4"/>
  <c r="AC27" i="4"/>
  <c r="AE26" i="4"/>
  <c r="AC26" i="4"/>
  <c r="AE25" i="4"/>
  <c r="AC25" i="4"/>
  <c r="AE24" i="4"/>
  <c r="AC24" i="4"/>
  <c r="AE23" i="4"/>
  <c r="AC23" i="4"/>
  <c r="AE22" i="4"/>
  <c r="AC22" i="4"/>
  <c r="AE21" i="4"/>
  <c r="AC21" i="4"/>
  <c r="AE20" i="4"/>
  <c r="AC20" i="4"/>
  <c r="AE19" i="4"/>
  <c r="AC19" i="4"/>
  <c r="AE18" i="4"/>
  <c r="AC18" i="4"/>
  <c r="AE17" i="4"/>
  <c r="AC17" i="4"/>
  <c r="AE16" i="4"/>
  <c r="AC16" i="4"/>
  <c r="AE15" i="4"/>
  <c r="AC15" i="4"/>
  <c r="AE14" i="4"/>
  <c r="AC14" i="4"/>
  <c r="AE13" i="4"/>
  <c r="AC13" i="4"/>
  <c r="AE12" i="4"/>
  <c r="AC12" i="4"/>
  <c r="AE11" i="4"/>
  <c r="AC11" i="4"/>
  <c r="AE10" i="4"/>
  <c r="AC10" i="4"/>
  <c r="AE9" i="4"/>
  <c r="AC9" i="4"/>
  <c r="AE8" i="4"/>
  <c r="AC8" i="4"/>
  <c r="AE7" i="4"/>
  <c r="AC7" i="4"/>
  <c r="AE6" i="4"/>
  <c r="AE5" i="4"/>
  <c r="AC5" i="4"/>
  <c r="AE4" i="4"/>
  <c r="AC4" i="4"/>
  <c r="AE3" i="4"/>
  <c r="AC3" i="4"/>
  <c r="AE43" i="6"/>
  <c r="AC43" i="6"/>
  <c r="AE42" i="6"/>
  <c r="AC42" i="6"/>
  <c r="AE41" i="6"/>
  <c r="AC41" i="6"/>
  <c r="AE23" i="6"/>
  <c r="AC23" i="6"/>
  <c r="AE40" i="6"/>
  <c r="AC40" i="6"/>
  <c r="AE36" i="6"/>
  <c r="AC36" i="6"/>
  <c r="AE39" i="6"/>
  <c r="AC39" i="6"/>
  <c r="AE20" i="6"/>
  <c r="AC20" i="6"/>
  <c r="AE30" i="6"/>
  <c r="AC30" i="6"/>
  <c r="AE32" i="6"/>
  <c r="AC32" i="6"/>
  <c r="AE26" i="6"/>
  <c r="AC26" i="6"/>
  <c r="AE37" i="6"/>
  <c r="AC37" i="6"/>
  <c r="AE34" i="6"/>
  <c r="AC34" i="6"/>
  <c r="AE22" i="6"/>
  <c r="AC22" i="6"/>
  <c r="AE12" i="6"/>
  <c r="AC12" i="6"/>
  <c r="AE33" i="6"/>
  <c r="AC33" i="6"/>
  <c r="AE21" i="6"/>
  <c r="AC21" i="6"/>
  <c r="AE27" i="6"/>
  <c r="AC27" i="6"/>
  <c r="AE24" i="6"/>
  <c r="AC24" i="6"/>
  <c r="AE28" i="6"/>
  <c r="AC28" i="6"/>
  <c r="AE29" i="6"/>
  <c r="AC29" i="6"/>
  <c r="AE31" i="6"/>
  <c r="AC31" i="6"/>
  <c r="AE35" i="6"/>
  <c r="AC35" i="6"/>
  <c r="AE38" i="6"/>
  <c r="AC38" i="6"/>
  <c r="AE9" i="6"/>
  <c r="AC9" i="6"/>
  <c r="AE15" i="6"/>
  <c r="AC15" i="6"/>
  <c r="AE11" i="6"/>
  <c r="AC11" i="6"/>
  <c r="AE25" i="6"/>
  <c r="AC25" i="6"/>
  <c r="AE10" i="6"/>
  <c r="AC10" i="6"/>
  <c r="AE8" i="6"/>
  <c r="AC8" i="6"/>
  <c r="AE18" i="6"/>
  <c r="AC18" i="6"/>
  <c r="AE14" i="6"/>
  <c r="AC14" i="6"/>
  <c r="AE16" i="6"/>
  <c r="AC16" i="6"/>
  <c r="AE17" i="6"/>
  <c r="AC17" i="6"/>
  <c r="AE7" i="6"/>
  <c r="AC7" i="6"/>
  <c r="AE5" i="6"/>
  <c r="AC5" i="6"/>
  <c r="AE13" i="6"/>
  <c r="AC13" i="6"/>
  <c r="AE19" i="6"/>
  <c r="AC19" i="6"/>
  <c r="AE4" i="6"/>
  <c r="AC4" i="6"/>
  <c r="AE2" i="6"/>
  <c r="AC2" i="6"/>
  <c r="AE3" i="6"/>
  <c r="AC3" i="6"/>
  <c r="AE6" i="6"/>
  <c r="AC6" i="6"/>
  <c r="AE43" i="5"/>
  <c r="AC43" i="5"/>
  <c r="AE42" i="5"/>
  <c r="AC42" i="5"/>
  <c r="AE39" i="5"/>
  <c r="AC39" i="5"/>
  <c r="AE34" i="5"/>
  <c r="AC34" i="5"/>
  <c r="AE40" i="5"/>
  <c r="AC40" i="5"/>
  <c r="AE38" i="5"/>
  <c r="AC38" i="5"/>
  <c r="AE41" i="5"/>
  <c r="AC41" i="5"/>
  <c r="AE30" i="5"/>
  <c r="AC30" i="5"/>
  <c r="AE35" i="5"/>
  <c r="AC35" i="5"/>
  <c r="AE29" i="5"/>
  <c r="AC29" i="5"/>
  <c r="AE22" i="5"/>
  <c r="AC22" i="5"/>
  <c r="AE37" i="5"/>
  <c r="AC37" i="5"/>
  <c r="AE36" i="5"/>
  <c r="AC36" i="5"/>
  <c r="AE23" i="5"/>
  <c r="AC23" i="5"/>
  <c r="AE13" i="5"/>
  <c r="AC13" i="5"/>
  <c r="AE33" i="5"/>
  <c r="AC33" i="5"/>
  <c r="AE16" i="5"/>
  <c r="AC16" i="5"/>
  <c r="AE26" i="5"/>
  <c r="AC26" i="5"/>
  <c r="AE19" i="5"/>
  <c r="AC19" i="5"/>
  <c r="AE24" i="5"/>
  <c r="AC24" i="5"/>
  <c r="AE27" i="5"/>
  <c r="AC27" i="5"/>
  <c r="AE25" i="5"/>
  <c r="AC25" i="5"/>
  <c r="AE32" i="5"/>
  <c r="AC32" i="5"/>
  <c r="AE31" i="5"/>
  <c r="AC31" i="5"/>
  <c r="AE9" i="5"/>
  <c r="AC9" i="5"/>
  <c r="AE18" i="5"/>
  <c r="AC18" i="5"/>
  <c r="AE21" i="5"/>
  <c r="AC21" i="5"/>
  <c r="AE28" i="5"/>
  <c r="AC28" i="5"/>
  <c r="AE8" i="5"/>
  <c r="AC8" i="5"/>
  <c r="AE10" i="5"/>
  <c r="AC10" i="5"/>
  <c r="AE14" i="5"/>
  <c r="AC14" i="5"/>
  <c r="AE15" i="5"/>
  <c r="AC15" i="5"/>
  <c r="AE11" i="5"/>
  <c r="AC11" i="5"/>
  <c r="AE17" i="5"/>
  <c r="AC17" i="5"/>
  <c r="AE7" i="5"/>
  <c r="AC7" i="5"/>
  <c r="AE5" i="5"/>
  <c r="AC5" i="5"/>
  <c r="AE12" i="5"/>
  <c r="AC12" i="5"/>
  <c r="AE20" i="5"/>
  <c r="AC20" i="5"/>
  <c r="AE4" i="5"/>
  <c r="AC4" i="5"/>
  <c r="AE2" i="5"/>
  <c r="AC2" i="5"/>
  <c r="AE3" i="5"/>
  <c r="AC3" i="5"/>
  <c r="AE6" i="5"/>
  <c r="AC6" i="5"/>
  <c r="D50" i="2" l="1"/>
  <c r="F50" i="2"/>
  <c r="H50" i="2"/>
  <c r="J50" i="2"/>
  <c r="L50" i="2"/>
  <c r="N50" i="2"/>
  <c r="P50" i="2"/>
  <c r="R50" i="2"/>
  <c r="T50" i="2"/>
  <c r="V50" i="2"/>
  <c r="X50" i="2"/>
  <c r="Z50" i="2"/>
  <c r="AB50" i="2"/>
  <c r="AD50" i="2"/>
  <c r="AF50" i="2"/>
  <c r="AH50" i="2"/>
  <c r="AJ50" i="2"/>
  <c r="AL50" i="2"/>
  <c r="AN50" i="2"/>
  <c r="AP50" i="2"/>
  <c r="AR50" i="2"/>
  <c r="AT50" i="2"/>
  <c r="AV50" i="2"/>
  <c r="AX50" i="2"/>
  <c r="AZ50" i="2"/>
  <c r="B50" i="2"/>
  <c r="D49" i="2"/>
  <c r="F49" i="2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AL49" i="2"/>
  <c r="AN49" i="2"/>
  <c r="AP49" i="2"/>
  <c r="AR49" i="2"/>
  <c r="AT49" i="2"/>
  <c r="AV49" i="2"/>
  <c r="AX49" i="2"/>
  <c r="AZ49" i="2"/>
  <c r="B49" i="2"/>
  <c r="D48" i="2"/>
  <c r="F48" i="2"/>
  <c r="H48" i="2"/>
  <c r="J48" i="2"/>
  <c r="L48" i="2"/>
  <c r="N48" i="2"/>
  <c r="P48" i="2"/>
  <c r="R48" i="2"/>
  <c r="T48" i="2"/>
  <c r="V48" i="2"/>
  <c r="X48" i="2"/>
  <c r="Z48" i="2"/>
  <c r="AB48" i="2"/>
  <c r="AD48" i="2"/>
  <c r="AF48" i="2"/>
  <c r="AH48" i="2"/>
  <c r="AJ48" i="2"/>
  <c r="AL48" i="2"/>
  <c r="AN48" i="2"/>
  <c r="AP48" i="2"/>
  <c r="AR48" i="2"/>
  <c r="AT48" i="2"/>
  <c r="AV48" i="2"/>
  <c r="AX48" i="2"/>
  <c r="AZ48" i="2"/>
  <c r="B48" i="2"/>
  <c r="AZ47" i="2"/>
  <c r="D47" i="2"/>
  <c r="F47" i="2"/>
  <c r="H47" i="2"/>
  <c r="J47" i="2"/>
  <c r="L47" i="2"/>
  <c r="N47" i="2"/>
  <c r="P47" i="2"/>
  <c r="R47" i="2"/>
  <c r="T47" i="2"/>
  <c r="V47" i="2"/>
  <c r="X47" i="2"/>
  <c r="Z47" i="2"/>
  <c r="AB47" i="2"/>
  <c r="AD47" i="2"/>
  <c r="AF47" i="2"/>
  <c r="AH47" i="2"/>
  <c r="AJ47" i="2"/>
  <c r="AL47" i="2"/>
  <c r="AN47" i="2"/>
  <c r="AP47" i="2"/>
  <c r="AR47" i="2"/>
  <c r="AT47" i="2"/>
  <c r="AV47" i="2"/>
  <c r="AX47" i="2"/>
  <c r="B47" i="2"/>
  <c r="D46" i="2"/>
  <c r="F46" i="2"/>
  <c r="H46" i="2"/>
  <c r="J46" i="2"/>
  <c r="L46" i="2"/>
  <c r="N46" i="2"/>
  <c r="P46" i="2"/>
  <c r="R46" i="2"/>
  <c r="T46" i="2"/>
  <c r="V46" i="2"/>
  <c r="X46" i="2"/>
  <c r="Z46" i="2"/>
  <c r="AB46" i="2"/>
  <c r="AD46" i="2"/>
  <c r="AF46" i="2"/>
  <c r="AH46" i="2"/>
  <c r="AJ46" i="2"/>
  <c r="AL46" i="2"/>
  <c r="AN46" i="2"/>
  <c r="AP46" i="2"/>
  <c r="AR46" i="2"/>
  <c r="AT46" i="2"/>
  <c r="AV46" i="2"/>
  <c r="AX46" i="2"/>
  <c r="AZ46" i="2"/>
  <c r="B46" i="2"/>
  <c r="U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T2" i="1"/>
  <c r="X2" i="1" s="1"/>
  <c r="O2" i="1"/>
  <c r="L2" i="1"/>
  <c r="I2" i="1"/>
  <c r="AB2" i="1" l="1"/>
  <c r="T43" i="1"/>
  <c r="O43" i="1"/>
  <c r="L43" i="1"/>
  <c r="A43" i="1"/>
  <c r="Z42" i="1"/>
  <c r="T42" i="1"/>
  <c r="O42" i="1"/>
  <c r="L42" i="1"/>
  <c r="A42" i="1"/>
  <c r="T41" i="1"/>
  <c r="O41" i="1"/>
  <c r="L41" i="1"/>
  <c r="A41" i="1"/>
  <c r="T40" i="1"/>
  <c r="O40" i="1"/>
  <c r="L40" i="1"/>
  <c r="A40" i="1"/>
  <c r="T39" i="1"/>
  <c r="O39" i="1"/>
  <c r="L39" i="1"/>
  <c r="A39" i="1"/>
  <c r="T38" i="1"/>
  <c r="O38" i="1"/>
  <c r="L38" i="1"/>
  <c r="A38" i="1"/>
  <c r="T37" i="1"/>
  <c r="O37" i="1"/>
  <c r="L37" i="1"/>
  <c r="A37" i="1"/>
  <c r="T36" i="1"/>
  <c r="O36" i="1"/>
  <c r="L36" i="1"/>
  <c r="A36" i="1"/>
  <c r="T35" i="1"/>
  <c r="O35" i="1"/>
  <c r="L35" i="1"/>
  <c r="A35" i="1"/>
  <c r="T34" i="1"/>
  <c r="O34" i="1"/>
  <c r="L34" i="1"/>
  <c r="A34" i="1"/>
  <c r="T33" i="1"/>
  <c r="O33" i="1"/>
  <c r="L33" i="1"/>
  <c r="A33" i="1"/>
  <c r="T32" i="1"/>
  <c r="O32" i="1"/>
  <c r="L32" i="1"/>
  <c r="A32" i="1"/>
  <c r="T31" i="1"/>
  <c r="O31" i="1"/>
  <c r="L31" i="1"/>
  <c r="A31" i="1"/>
  <c r="T30" i="1"/>
  <c r="O30" i="1"/>
  <c r="L30" i="1"/>
  <c r="A30" i="1"/>
  <c r="T29" i="1"/>
  <c r="O29" i="1"/>
  <c r="L29" i="1"/>
  <c r="A29" i="1"/>
  <c r="T28" i="1"/>
  <c r="O28" i="1"/>
  <c r="L28" i="1"/>
  <c r="A28" i="1"/>
  <c r="T27" i="1"/>
  <c r="O27" i="1"/>
  <c r="L27" i="1"/>
  <c r="A27" i="1"/>
  <c r="T26" i="1"/>
  <c r="O26" i="1"/>
  <c r="L26" i="1"/>
  <c r="A26" i="1"/>
  <c r="T25" i="1"/>
  <c r="O25" i="1"/>
  <c r="L25" i="1"/>
  <c r="A25" i="1"/>
  <c r="AA24" i="1"/>
  <c r="Z24" i="1"/>
  <c r="T24" i="1"/>
  <c r="O24" i="1"/>
  <c r="L24" i="1"/>
  <c r="A24" i="1"/>
  <c r="T23" i="1"/>
  <c r="X23" i="1" s="1"/>
  <c r="O23" i="1"/>
  <c r="L23" i="1"/>
  <c r="A23" i="1"/>
  <c r="T22" i="1"/>
  <c r="O22" i="1"/>
  <c r="L22" i="1"/>
  <c r="A22" i="1"/>
  <c r="T21" i="1"/>
  <c r="O21" i="1"/>
  <c r="L21" i="1"/>
  <c r="A21" i="1"/>
  <c r="T20" i="1"/>
  <c r="O20" i="1"/>
  <c r="L20" i="1"/>
  <c r="A20" i="1"/>
  <c r="T19" i="1"/>
  <c r="O19" i="1"/>
  <c r="L19" i="1"/>
  <c r="A19" i="1"/>
  <c r="T18" i="1"/>
  <c r="O18" i="1"/>
  <c r="L18" i="1"/>
  <c r="A18" i="1"/>
  <c r="T17" i="1"/>
  <c r="O17" i="1"/>
  <c r="L17" i="1"/>
  <c r="A17" i="1"/>
  <c r="T16" i="1"/>
  <c r="O16" i="1"/>
  <c r="L16" i="1"/>
  <c r="A16" i="1"/>
  <c r="T15" i="1"/>
  <c r="O15" i="1"/>
  <c r="L15" i="1"/>
  <c r="A15" i="1"/>
  <c r="T14" i="1"/>
  <c r="O14" i="1"/>
  <c r="L14" i="1"/>
  <c r="A14" i="1"/>
  <c r="T13" i="1"/>
  <c r="O13" i="1"/>
  <c r="L13" i="1"/>
  <c r="A13" i="1"/>
  <c r="T12" i="1"/>
  <c r="O12" i="1"/>
  <c r="L12" i="1"/>
  <c r="A12" i="1"/>
  <c r="T11" i="1"/>
  <c r="O11" i="1"/>
  <c r="L11" i="1"/>
  <c r="A11" i="1"/>
  <c r="T10" i="1"/>
  <c r="O10" i="1"/>
  <c r="L10" i="1"/>
  <c r="A10" i="1"/>
  <c r="T9" i="1"/>
  <c r="O9" i="1"/>
  <c r="L9" i="1"/>
  <c r="A9" i="1"/>
  <c r="T8" i="1"/>
  <c r="O8" i="1"/>
  <c r="L8" i="1"/>
  <c r="A8" i="1"/>
  <c r="T7" i="1"/>
  <c r="O7" i="1"/>
  <c r="L7" i="1"/>
  <c r="A7" i="1"/>
  <c r="T6" i="1"/>
  <c r="O6" i="1"/>
  <c r="L6" i="1"/>
  <c r="A6" i="1"/>
  <c r="AA5" i="1"/>
  <c r="Z5" i="1"/>
  <c r="T5" i="1"/>
  <c r="O5" i="1"/>
  <c r="L5" i="1"/>
  <c r="A5" i="1"/>
  <c r="AA4" i="1"/>
  <c r="Z4" i="1"/>
  <c r="T4" i="1"/>
  <c r="AB4" i="1" s="1"/>
  <c r="O4" i="1"/>
  <c r="L4" i="1"/>
  <c r="A4" i="1"/>
  <c r="T3" i="1"/>
  <c r="O3" i="1"/>
  <c r="L3" i="1"/>
  <c r="A3" i="1"/>
  <c r="A2" i="1"/>
  <c r="V25" i="1" l="1"/>
  <c r="AB25" i="1"/>
  <c r="V29" i="1"/>
  <c r="AB29" i="1"/>
  <c r="V34" i="1"/>
  <c r="AB34" i="1"/>
  <c r="V31" i="1"/>
  <c r="AB31" i="1"/>
  <c r="V39" i="1"/>
  <c r="AB39" i="1"/>
  <c r="V5" i="1"/>
  <c r="AB5" i="1"/>
  <c r="V8" i="1"/>
  <c r="AB8" i="1"/>
  <c r="V10" i="1"/>
  <c r="AB10" i="1"/>
  <c r="V12" i="1"/>
  <c r="AB12" i="1"/>
  <c r="V14" i="1"/>
  <c r="AB14" i="1"/>
  <c r="V16" i="1"/>
  <c r="AB16" i="1"/>
  <c r="V18" i="1"/>
  <c r="AB18" i="1"/>
  <c r="V20" i="1"/>
  <c r="AB20" i="1"/>
  <c r="V22" i="1"/>
  <c r="AB22" i="1"/>
  <c r="V24" i="1"/>
  <c r="AB24" i="1"/>
  <c r="V43" i="1"/>
  <c r="AB43" i="1"/>
  <c r="V4" i="1"/>
  <c r="V6" i="1"/>
  <c r="AB6" i="1"/>
  <c r="V26" i="1"/>
  <c r="AB26" i="1"/>
  <c r="V28" i="1"/>
  <c r="AB28" i="1"/>
  <c r="V30" i="1"/>
  <c r="AB30" i="1"/>
  <c r="V32" i="1"/>
  <c r="AB32" i="1"/>
  <c r="V33" i="1"/>
  <c r="AB33" i="1"/>
  <c r="V35" i="1"/>
  <c r="AB35" i="1"/>
  <c r="V36" i="1"/>
  <c r="AB36" i="1"/>
  <c r="V38" i="1"/>
  <c r="AB38" i="1"/>
  <c r="V41" i="1"/>
  <c r="AB41" i="1"/>
  <c r="V3" i="1"/>
  <c r="AB3" i="1"/>
  <c r="V37" i="1"/>
  <c r="AB37" i="1"/>
  <c r="X31" i="1"/>
  <c r="V27" i="1"/>
  <c r="AB27" i="1"/>
  <c r="V40" i="1"/>
  <c r="AB40" i="1"/>
  <c r="V7" i="1"/>
  <c r="AB7" i="1"/>
  <c r="V9" i="1"/>
  <c r="AB9" i="1"/>
  <c r="V11" i="1"/>
  <c r="AB11" i="1"/>
  <c r="V13" i="1"/>
  <c r="AB13" i="1"/>
  <c r="V15" i="1"/>
  <c r="AB15" i="1"/>
  <c r="V17" i="1"/>
  <c r="AB17" i="1"/>
  <c r="V19" i="1"/>
  <c r="AB19" i="1"/>
  <c r="V21" i="1"/>
  <c r="AB21" i="1"/>
  <c r="V23" i="1"/>
  <c r="AB23" i="1"/>
  <c r="V42" i="1"/>
  <c r="AB42" i="1"/>
  <c r="X32" i="1"/>
  <c r="X7" i="1"/>
  <c r="X15" i="1"/>
  <c r="X39" i="1"/>
  <c r="X40" i="1"/>
  <c r="X42" i="1"/>
  <c r="X9" i="1"/>
  <c r="X17" i="1"/>
  <c r="X25" i="1"/>
  <c r="X33" i="1"/>
  <c r="X41" i="1"/>
  <c r="X10" i="1"/>
  <c r="X18" i="1"/>
  <c r="X26" i="1"/>
  <c r="X34" i="1"/>
  <c r="X3" i="1"/>
  <c r="X11" i="1"/>
  <c r="X19" i="1"/>
  <c r="X27" i="1"/>
  <c r="X35" i="1"/>
  <c r="X43" i="1"/>
  <c r="X8" i="1"/>
  <c r="X16" i="1"/>
  <c r="X24" i="1"/>
  <c r="X4" i="1"/>
  <c r="X12" i="1"/>
  <c r="X20" i="1"/>
  <c r="X28" i="1"/>
  <c r="X36" i="1"/>
  <c r="X5" i="1"/>
  <c r="X13" i="1"/>
  <c r="X21" i="1"/>
  <c r="X29" i="1"/>
  <c r="X37" i="1"/>
  <c r="X6" i="1"/>
  <c r="X14" i="1"/>
  <c r="X22" i="1"/>
  <c r="X30" i="1"/>
  <c r="X38" i="1"/>
  <c r="H32" i="1"/>
  <c r="H42" i="1"/>
  <c r="H21" i="1"/>
  <c r="H20" i="1"/>
  <c r="H11" i="1"/>
  <c r="I19" i="1"/>
  <c r="H36" i="1"/>
  <c r="H34" i="1"/>
  <c r="I38" i="1"/>
  <c r="H29" i="1"/>
  <c r="I33" i="1"/>
  <c r="I9" i="1"/>
  <c r="I26" i="1"/>
  <c r="H43" i="1"/>
  <c r="I4" i="1"/>
  <c r="H8" i="1"/>
  <c r="I39" i="1"/>
  <c r="I3" i="1"/>
  <c r="I8" i="1"/>
  <c r="H17" i="1"/>
  <c r="H23" i="1"/>
  <c r="I25" i="1"/>
  <c r="H41" i="1"/>
  <c r="I42" i="1"/>
  <c r="I16" i="1"/>
  <c r="I21" i="1" l="1"/>
  <c r="H10" i="1"/>
  <c r="I12" i="1"/>
  <c r="I20" i="1"/>
  <c r="I41" i="1"/>
  <c r="I27" i="1"/>
  <c r="I36" i="1"/>
  <c r="I11" i="1"/>
  <c r="I43" i="1"/>
  <c r="I6" i="1"/>
  <c r="H4" i="1"/>
  <c r="I15" i="1"/>
  <c r="I13" i="1"/>
  <c r="H6" i="1"/>
  <c r="I14" i="1"/>
  <c r="H39" i="1"/>
  <c r="H37" i="1"/>
  <c r="I35" i="1"/>
  <c r="I40" i="1"/>
  <c r="I5" i="1"/>
  <c r="H30" i="1"/>
  <c r="I34" i="1"/>
  <c r="H35" i="1"/>
  <c r="H31" i="1"/>
  <c r="H3" i="1"/>
  <c r="I10" i="1"/>
  <c r="H14" i="1"/>
  <c r="H26" i="1"/>
  <c r="H9" i="1"/>
  <c r="H33" i="1"/>
  <c r="H13" i="1"/>
  <c r="H28" i="1"/>
  <c r="I23" i="1"/>
  <c r="I17" i="1"/>
  <c r="H15" i="1"/>
  <c r="H27" i="1"/>
  <c r="I37" i="1"/>
  <c r="H19" i="1"/>
  <c r="H12" i="1"/>
  <c r="I18" i="1"/>
  <c r="H25" i="1"/>
  <c r="I31" i="1"/>
  <c r="I22" i="1"/>
  <c r="I30" i="1"/>
  <c r="I32" i="1"/>
  <c r="H40" i="1"/>
  <c r="H5" i="1"/>
  <c r="I28" i="1"/>
  <c r="H16" i="1"/>
  <c r="H38" i="1"/>
  <c r="H24" i="1"/>
  <c r="I29" i="1"/>
  <c r="H18" i="1"/>
  <c r="H22" i="1"/>
  <c r="I24" i="1"/>
  <c r="H7" i="1"/>
  <c r="I7" i="1"/>
</calcChain>
</file>

<file path=xl/sharedStrings.xml><?xml version="1.0" encoding="utf-8"?>
<sst xmlns="http://schemas.openxmlformats.org/spreadsheetml/2006/main" count="5525" uniqueCount="300">
  <si>
    <t xml:space="preserve">Sigla </t>
  </si>
  <si>
    <t>Total - 2022</t>
  </si>
  <si>
    <t>Total-2023</t>
  </si>
  <si>
    <t>Orçamento Terceirização 2022 (339037)</t>
  </si>
  <si>
    <t>Orçamento Terceirização 2023 (339037)</t>
  </si>
  <si>
    <t>DT/DG 2022</t>
  </si>
  <si>
    <t>TAES 2022</t>
  </si>
  <si>
    <t>Docentes 2022</t>
  </si>
  <si>
    <t>TAES 2023</t>
  </si>
  <si>
    <t>Docentes 2023</t>
  </si>
  <si>
    <t>Discentes Graduação 2022</t>
  </si>
  <si>
    <t>Discentes Graduação  2023</t>
  </si>
  <si>
    <t>Discentes Pós 2022</t>
  </si>
  <si>
    <t>Discentes Pós  2023</t>
  </si>
  <si>
    <t>Discentes + Graduação e Pos 2022</t>
  </si>
  <si>
    <t>Número de Terceirizados 2022</t>
  </si>
  <si>
    <t>Número de Terceirizados 2023</t>
  </si>
  <si>
    <t>26232 - UNIVERSIDADE FEDERAL DA BAHIA</t>
  </si>
  <si>
    <t>UFBA</t>
  </si>
  <si>
    <t>26233 - UNIVERSIDADE FEDERAL DO CEARÁ</t>
  </si>
  <si>
    <t>UFC</t>
  </si>
  <si>
    <t>26234 - UNIVERSIDADE FEDERAL DO ESPÍRITO SANTO</t>
  </si>
  <si>
    <t>UFES</t>
  </si>
  <si>
    <t>26237 - UNIVERSIDADE FEDERAL DE JUIZ DE FORA</t>
  </si>
  <si>
    <t>UFJF</t>
  </si>
  <si>
    <t>26239 - UNIVERSIDADE FEDERAL DO PARÁ</t>
  </si>
  <si>
    <t>UFPA</t>
  </si>
  <si>
    <t>26243 - UNIVERSIDADE FEDERAL DO RIO GRANDE DO NORTE</t>
  </si>
  <si>
    <t>UFRN</t>
  </si>
  <si>
    <t>26244 - UNIVERSIDADE FEDERAL DO RIO GRANDE DO SUL</t>
  </si>
  <si>
    <t>UFRGS</t>
  </si>
  <si>
    <t>26247 - UNIVERSIDADE FEDERAL DE SANTA MARIA</t>
  </si>
  <si>
    <t>UFSM</t>
  </si>
  <si>
    <t>26248 - UNIVERSIDADE FEDERAL RURAL DE PERNAMBUCO</t>
  </si>
  <si>
    <t>UFRPE</t>
  </si>
  <si>
    <t>26249 - UNIVERSIDADE FEDERAL RURAL DO RIO DE JANEIRO</t>
  </si>
  <si>
    <t>UFRRJ</t>
  </si>
  <si>
    <t>26250 - FUNDAÇÃO UNIVERSIDADE FEDERAL DE RORAIMA</t>
  </si>
  <si>
    <t>UFRR</t>
  </si>
  <si>
    <t>26253 - UNIVERSIDADE FEDERAL RURAL DA AMAZÔNIA</t>
  </si>
  <si>
    <t>UFRA</t>
  </si>
  <si>
    <t>26254 - UNIVERSIDADE FEDERAL DO TRIÂNGULO MINEIRO</t>
  </si>
  <si>
    <t>UFTM</t>
  </si>
  <si>
    <t>26255 - UNIVERSIDADE FEDERAL DOS VALES DO JEQUITINHONHA E MUCURI</t>
  </si>
  <si>
    <t>UFVJM</t>
  </si>
  <si>
    <t>26258 - UNIVERSIDADE TECNOLÓGICA FEDERAL DO PARANÁ</t>
  </si>
  <si>
    <t>UTFPR</t>
  </si>
  <si>
    <t>26260 - UNIVERSIDADE FEDERAL DE ALFENAS</t>
  </si>
  <si>
    <t>UNIFAL-MG</t>
  </si>
  <si>
    <t>26261 - UNIVERSIDADE FEDERAL DE ITAJUBÁ</t>
  </si>
  <si>
    <t>UNIFEI</t>
  </si>
  <si>
    <t>26262 - UNIVERSIDADE FEDERAL DE SÃO PAULO</t>
  </si>
  <si>
    <t>UNIFESP</t>
  </si>
  <si>
    <t>26263 - UNIVERSIDADE FEDERAL DE LAVRAS</t>
  </si>
  <si>
    <t>UFLA</t>
  </si>
  <si>
    <t>26264 - UNIVERSIDADE FEDERAL RURAL DO SEMI-ÁRIDO</t>
  </si>
  <si>
    <t>UFERSA</t>
  </si>
  <si>
    <t>26266 - FUNDAÇÃO UNIVERSIDADE FEDERAL DO PAMPA</t>
  </si>
  <si>
    <t>UNIPAMPA</t>
  </si>
  <si>
    <t>26267 - UNIVERSIDADE FEDERAL DA INTEGRAÇÃO LATINO AMERICANA</t>
  </si>
  <si>
    <t>UNILA</t>
  </si>
  <si>
    <t>26268 - FUNDAÇÃO UNIVERSIDADE FEDERAL DE RONDÔNIA</t>
  </si>
  <si>
    <t>UNIR</t>
  </si>
  <si>
    <t>26269 - FUNDAÇÃO UNIVERSIDADE DO RIO DE JANEIRO</t>
  </si>
  <si>
    <t>UNIRIO</t>
  </si>
  <si>
    <t>26270 - FUNDAÇÃO UNIVERSIDADE DO AMAZONAS</t>
  </si>
  <si>
    <t>UFAM</t>
  </si>
  <si>
    <t>26271 - FUNDAÇÃO UNIVERSIDADE DE BRASÍLIA</t>
  </si>
  <si>
    <t>UnB</t>
  </si>
  <si>
    <t>26272 - FUNDAÇÃO UNIVERSIDADE FEDERAL DO MARANHÃO</t>
  </si>
  <si>
    <t>UFMA</t>
  </si>
  <si>
    <t>26273 - FUNDAÇÃO UNIVERSIDADE FEDERAL DO RIO GRANDE</t>
  </si>
  <si>
    <t>FURG</t>
  </si>
  <si>
    <t>26274 - UNIVERSIDADE FEDERAL DE UBERLÂNDIA</t>
  </si>
  <si>
    <t>UFU</t>
  </si>
  <si>
    <t>26275 - FUNDAÇÃO UNIVERSIDADE FEDERAL DO ACRE</t>
  </si>
  <si>
    <t>UFAC</t>
  </si>
  <si>
    <t>26276 - FUNDAÇÃO UNIVERSIDADE FEDERAL DE MATO GROSSO</t>
  </si>
  <si>
    <t>UFMT</t>
  </si>
  <si>
    <t>26278 - FUNDAÇÃO UNIVERSIDADE FEDERAL DE PELOTAS</t>
  </si>
  <si>
    <t>UFPel</t>
  </si>
  <si>
    <t>26279 - FUNDAÇÃO UNIVERSIDADE FEDERAL DO PIAUÍ</t>
  </si>
  <si>
    <t>UFPI</t>
  </si>
  <si>
    <t>26280 - FUNDAÇÃO UNIVERSIDADE FEDERAL DE SÃO CARLOS</t>
  </si>
  <si>
    <t>UFSCar</t>
  </si>
  <si>
    <t>26282 - FUNDAÇÃO UNIVERSIDADE FEDERAL DE VIÇOSA</t>
  </si>
  <si>
    <t>UFV</t>
  </si>
  <si>
    <t>26283 - FUNDAÇÃO UNIVERSIDADE FEDERAL DE MATO GROSSO DO SUL</t>
  </si>
  <si>
    <t>UFMS</t>
  </si>
  <si>
    <t>26284 - FUNDAÇÃO UNIVERSIDADE FEDERAL DE CIÊNCIAS DA SAÚDE DE PORTO ALEGRE</t>
  </si>
  <si>
    <t>UFCSPA</t>
  </si>
  <si>
    <t>26285 - FUNDAÇÃO UNIVERSIDADE FEDERAL DE SÃO JOÃO DEL-REI</t>
  </si>
  <si>
    <t>UFSJ</t>
  </si>
  <si>
    <t>26350 - FUNDAÇÃO UNIVERSIDADE FEDERAL DA GRANDE DOURADOS</t>
  </si>
  <si>
    <t>UFGD</t>
  </si>
  <si>
    <t>26351 - UNIVERSIDADE FEDERAL DO RECÔNCAVO DA BAHIA</t>
  </si>
  <si>
    <t>UFRB</t>
  </si>
  <si>
    <t>26448 - UNIVERSIDADE FEDERAL DO SUL E SUDESTE DO PARÁ</t>
  </si>
  <si>
    <t>UNIFESSPA</t>
  </si>
  <si>
    <t>26449 - UNIVERSIDADE FEDERAL DO CARIRI</t>
  </si>
  <si>
    <t>UFCA</t>
  </si>
  <si>
    <t>RTP 2023</t>
  </si>
  <si>
    <t>RTP 2022</t>
  </si>
  <si>
    <t>DT/DG 2023</t>
  </si>
  <si>
    <t>RAT 2023</t>
  </si>
  <si>
    <t>RAP 2023</t>
  </si>
  <si>
    <t>RATer 2023</t>
  </si>
  <si>
    <t>Discentes + Graduação e Pos 2023</t>
  </si>
  <si>
    <t>RAT 2022</t>
  </si>
  <si>
    <t>RATer 2022</t>
  </si>
  <si>
    <t>RAP 2022</t>
  </si>
  <si>
    <t>1º</t>
  </si>
  <si>
    <t>2º</t>
  </si>
  <si>
    <t>3º</t>
  </si>
  <si>
    <t>5º</t>
  </si>
  <si>
    <t>9º</t>
  </si>
  <si>
    <t>7º</t>
  </si>
  <si>
    <t>8º</t>
  </si>
  <si>
    <t>6º</t>
  </si>
  <si>
    <t>4º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</si>
  <si>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</si>
  <si>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</si>
  <si>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</si>
  <si>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</si>
  <si>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</si>
  <si>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</si>
  <si>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</si>
  <si>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</si>
  <si>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</si>
  <si>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</si>
  <si>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</si>
  <si>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</si>
  <si>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</si>
  <si>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</si>
  <si>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</si>
  <si>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</si>
  <si>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</si>
  <si>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</si>
  <si>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</si>
  <si>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</si>
  <si>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</si>
  <si>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</si>
  <si>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</si>
  <si>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</si>
  <si>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</si>
  <si>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</si>
  <si>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</si>
  <si>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</si>
  <si>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</si>
  <si>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</si>
  <si>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</si>
  <si>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</si>
  <si>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</si>
  <si>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Total2022</t>
  </si>
  <si>
    <t>RankTotal2022</t>
  </si>
  <si>
    <t>Total2023</t>
  </si>
  <si>
    <t>RankTotal2023</t>
  </si>
  <si>
    <t>OrcTerc2022_339037</t>
  </si>
  <si>
    <t>OrcTerc2023_339037</t>
  </si>
  <si>
    <t>RankOrcTerc2022_339037</t>
  </si>
  <si>
    <t>RankOrcTerc2023_339037</t>
  </si>
  <si>
    <t>DT/DG2022</t>
  </si>
  <si>
    <t>RankDT/DG2022</t>
  </si>
  <si>
    <t>RankDT/DG2023</t>
  </si>
  <si>
    <t>TAES2022</t>
  </si>
  <si>
    <t>Docentes2022</t>
  </si>
  <si>
    <t>RankDocentes2022</t>
  </si>
  <si>
    <t>RankTAES2022</t>
  </si>
  <si>
    <t>RTD2022</t>
  </si>
  <si>
    <t>RTD2023</t>
  </si>
  <si>
    <t>TAES2023</t>
  </si>
  <si>
    <t>Docentes2023</t>
  </si>
  <si>
    <t>RankRTD2022</t>
  </si>
  <si>
    <t>RankTAES2023</t>
  </si>
  <si>
    <t>RankDocentes2023</t>
  </si>
  <si>
    <t>DiscentesGrad2022</t>
  </si>
  <si>
    <t>RankRTD2023</t>
  </si>
  <si>
    <t>RankDiscentesGrad2022</t>
  </si>
  <si>
    <t>DiscentesGrad2023</t>
  </si>
  <si>
    <t>RankDiscentesGrad2023</t>
  </si>
  <si>
    <t>DiscentesPosGrad2022</t>
  </si>
  <si>
    <t>RankDiscentesPosGrad2022</t>
  </si>
  <si>
    <t>DiscentesPosGrad2023</t>
  </si>
  <si>
    <t>RankDiscentesPosGrad2023</t>
  </si>
  <si>
    <t>DiscentesGradPosGrad2022</t>
  </si>
  <si>
    <t>DiscentesGradPosGrad2023</t>
  </si>
  <si>
    <t>RATer2022</t>
  </si>
  <si>
    <t>RATer2023</t>
  </si>
  <si>
    <t>NumTerc2022</t>
  </si>
  <si>
    <t>NumTerc2023</t>
  </si>
  <si>
    <t>RAP2023</t>
  </si>
  <si>
    <t>RAP2022</t>
  </si>
  <si>
    <t>RAT2023</t>
  </si>
  <si>
    <t>RAT2022</t>
  </si>
  <si>
    <t>RankDiscentesGradPosGrad2022</t>
  </si>
  <si>
    <t>RankDiscentesGradPosGrad2023</t>
  </si>
  <si>
    <t>RankRAT2022</t>
  </si>
  <si>
    <t>RankRAT2023</t>
  </si>
  <si>
    <t>RankRAP2022</t>
  </si>
  <si>
    <t>RankRAP2023</t>
  </si>
  <si>
    <t>Rank_NumTerc2022</t>
  </si>
  <si>
    <t>RankNumTerc2023</t>
  </si>
  <si>
    <t>RankRATer2022</t>
  </si>
  <si>
    <t>RankRATer2023</t>
  </si>
  <si>
    <t>Média</t>
  </si>
  <si>
    <t>Mediana</t>
  </si>
  <si>
    <t>Mínimo</t>
  </si>
  <si>
    <t>Máximo</t>
  </si>
  <si>
    <t>Desvio Padrão</t>
  </si>
  <si>
    <t>Discri2022</t>
  </si>
  <si>
    <t>Discri2023</t>
  </si>
  <si>
    <t>Ano</t>
  </si>
  <si>
    <t>Discric</t>
  </si>
  <si>
    <t>OrcTerc_339037</t>
  </si>
  <si>
    <t>RankOrcTerc_339037</t>
  </si>
  <si>
    <t>DT/DG</t>
  </si>
  <si>
    <t>RankDT/DG</t>
  </si>
  <si>
    <t>TAES</t>
  </si>
  <si>
    <t>RankTAES</t>
  </si>
  <si>
    <t>Docentes</t>
  </si>
  <si>
    <t>RankDocentes</t>
  </si>
  <si>
    <t>RTD</t>
  </si>
  <si>
    <t>RankRTD</t>
  </si>
  <si>
    <t>DiscentesGrad</t>
  </si>
  <si>
    <t>RankDiscentesGrad</t>
  </si>
  <si>
    <t>DiscentesPosGrad</t>
  </si>
  <si>
    <t>RankDiscentesPosGrad</t>
  </si>
  <si>
    <t>DiscentesGradPosGrad</t>
  </si>
  <si>
    <t>RankDiscentesGradPosGrad</t>
  </si>
  <si>
    <t>RAT</t>
  </si>
  <si>
    <t>RankRAT</t>
  </si>
  <si>
    <t>RAP</t>
  </si>
  <si>
    <t>RankRAP</t>
  </si>
  <si>
    <t>NumTerc</t>
  </si>
  <si>
    <t>Rank_NumTerc</t>
  </si>
  <si>
    <t>RankDiscri</t>
  </si>
  <si>
    <t>RTAETerc</t>
  </si>
  <si>
    <t>RATerc</t>
  </si>
  <si>
    <t>RankRATerc</t>
  </si>
  <si>
    <t>RDocTerc</t>
  </si>
  <si>
    <t>RankRTAETerc</t>
  </si>
  <si>
    <t>RankRDocTerc</t>
  </si>
  <si>
    <t>RTAEP</t>
  </si>
  <si>
    <t>RankRTAEP</t>
  </si>
  <si>
    <t>RPTerc</t>
  </si>
  <si>
    <t>RankRPTerc</t>
  </si>
  <si>
    <t>RankDiscGradPosGrad</t>
  </si>
  <si>
    <t>DiscGradPosGrad</t>
  </si>
  <si>
    <t>RankDiscPosGrad</t>
  </si>
  <si>
    <t>DiscPosGrad</t>
  </si>
  <si>
    <t>RankDiscGrad</t>
  </si>
  <si>
    <t>DiscGrad</t>
  </si>
  <si>
    <t>DTerc/Ddisc</t>
  </si>
  <si>
    <t>RankDTerc/Ddisc</t>
  </si>
  <si>
    <t>RTAEDoc</t>
  </si>
  <si>
    <t>RankRTAEDoc</t>
  </si>
  <si>
    <t>DespTerc2022</t>
  </si>
  <si>
    <t>RankDespTerc2022</t>
  </si>
  <si>
    <t>DespTerc2023</t>
  </si>
  <si>
    <t>RankDespTerc2023</t>
  </si>
  <si>
    <t>Doc2022</t>
  </si>
  <si>
    <t>RankDoc2022</t>
  </si>
  <si>
    <t>DespTerc_DespDisc2022</t>
  </si>
  <si>
    <t>RankDespTerc_DespDisc2022</t>
  </si>
  <si>
    <t>DespTerc_DespDisc2023</t>
  </si>
  <si>
    <t>RankDespTerc_DespDisc2023</t>
  </si>
  <si>
    <t>TAE_Doc2022</t>
  </si>
  <si>
    <t>TAE_Doc2023</t>
  </si>
  <si>
    <t>RankTAE_Doc2022</t>
  </si>
  <si>
    <t>RankDoc2023</t>
  </si>
  <si>
    <t>Doc2023</t>
  </si>
  <si>
    <t>RankTAE_Doc2023</t>
  </si>
  <si>
    <t>DiscGrad2022</t>
  </si>
  <si>
    <t>RankDiscGrad2022</t>
  </si>
  <si>
    <t>DiscGrad2023</t>
  </si>
  <si>
    <t>RankDiscGrad2023</t>
  </si>
  <si>
    <t>DiscPosGrad2022</t>
  </si>
  <si>
    <t>DespDisc2022</t>
  </si>
  <si>
    <t>RankDespDisc2022</t>
  </si>
  <si>
    <t>RankDespDisc2023</t>
  </si>
  <si>
    <t>DespDisc2023</t>
  </si>
  <si>
    <t>RankDiscPosGrad2022</t>
  </si>
  <si>
    <t>DiscPosGrad2023</t>
  </si>
  <si>
    <t>RankDiscPosGrad2023</t>
  </si>
  <si>
    <t>DiscGradPosGrad2022</t>
  </si>
  <si>
    <t>RankDiscGradPosGrad2022</t>
  </si>
  <si>
    <t>DiscGradPosGrad2023</t>
  </si>
  <si>
    <t>RankDiscGradPosGrad2023</t>
  </si>
  <si>
    <t>RATerc2022</t>
  </si>
  <si>
    <t>RankRATerc2022</t>
  </si>
  <si>
    <t>RATerc2023</t>
  </si>
  <si>
    <t>RankRATerc2023</t>
  </si>
  <si>
    <t>TAE_Terc2022</t>
  </si>
  <si>
    <t>RankTAE_Terc2022</t>
  </si>
  <si>
    <t>TAE_Terc2023</t>
  </si>
  <si>
    <t>RankTAE_Terc2023</t>
  </si>
  <si>
    <t>RankDoc_Terc2022</t>
  </si>
  <si>
    <t>Doc_Terc2022</t>
  </si>
  <si>
    <t>Doc_Terc2023</t>
  </si>
  <si>
    <t>RankDoc_Terc2023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</si>
</sst>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0.0000000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02122"/>
      <name val="Arial"/>
      <family val="2"/>
    </font>
    <font>
      <sz val="10"/>
      <color rgb="FF333333"/>
      <name val="Arial"/>
      <family val="2"/>
    </font>
    <font>
      <b/>
      <sz val="10"/>
      <color rgb="FF202122"/>
      <name val="Times New Roman"/>
      <family val="1"/>
    </font>
    <font>
      <sz val="10"/>
      <color rgb="FF363636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9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2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/>
    <xf numFmtId="2" fontId="0" fillId="0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43" fontId="0" fillId="0" borderId="0" xfId="3" applyFont="1"/>
    <xf numFmtId="0" fontId="0" fillId="7" borderId="0" xfId="0" applyFill="1"/>
    <xf numFmtId="0" fontId="0" fillId="7" borderId="0" xfId="0" applyFill="1" applyAlignment="1">
      <alignment horizontal="center"/>
    </xf>
    <xf numFmtId="43" fontId="0" fillId="0" borderId="0" xfId="3" applyFont="1" applyFill="1"/>
    <xf numFmtId="164" fontId="0" fillId="0" borderId="0" xfId="0" applyNumberFormat="1"/>
    <xf numFmtId="2" fontId="0" fillId="0" borderId="0" xfId="0" applyNumberFormat="1"/>
    <xf numFmtId="166" fontId="0" fillId="0" borderId="1" xfId="1" applyNumberFormat="1" applyFont="1" applyFill="1" applyBorder="1" applyAlignment="1">
      <alignment horizontal="center"/>
    </xf>
    <xf numFmtId="165" fontId="0" fillId="0" borderId="0" xfId="0" applyNumberFormat="1"/>
  </cellXfs>
  <cellStyles count="4">
    <cellStyle name="Normal" xfId="0" builtinId="0"/>
    <cellStyle name="Normal 2" xfId="2" xr:uid="{AF82EB40-AE46-4841-B46B-AFB1099CFA88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BD69-5011-4CEB-ADA7-3E3C01B31204}">
  <dimension ref="A1:AC43"/>
  <sheetViews>
    <sheetView topLeftCell="B1" zoomScale="136" zoomScaleNormal="136" workbookViewId="0">
      <pane xSplit="1" topLeftCell="V1" activePane="topRight" state="frozen"/>
      <selection activeCell="B1" sqref="B1"/>
      <selection pane="topRight" activeCell="B1" sqref="B1"/>
    </sheetView>
  </sheetViews>
  <sheetFormatPr defaultRowHeight="12.75" x14ac:dyDescent="0.2"/>
  <cols>
    <col min="2" max="2" width="46.7109375" style="8" customWidth="1"/>
    <col min="3" max="3" width="13.5703125" style="9" customWidth="1"/>
    <col min="4" max="5" width="13.85546875" bestFit="1" customWidth="1"/>
    <col min="6" max="7" width="16.7109375" bestFit="1" customWidth="1"/>
    <col min="8" max="9" width="13.42578125" bestFit="1" customWidth="1"/>
    <col min="10" max="10" width="10.42578125" bestFit="1" customWidth="1"/>
    <col min="11" max="11" width="13.5703125" bestFit="1" customWidth="1"/>
    <col min="12" max="12" width="13.5703125" customWidth="1"/>
    <col min="13" max="13" width="10.42578125" bestFit="1" customWidth="1"/>
    <col min="14" max="14" width="13.5703125" style="9" bestFit="1" customWidth="1"/>
    <col min="15" max="15" width="13.5703125" customWidth="1"/>
    <col min="16" max="17" width="14.140625" bestFit="1" customWidth="1"/>
    <col min="18" max="18" width="10.140625" customWidth="1"/>
    <col min="20" max="21" width="9.28515625" customWidth="1"/>
    <col min="22" max="25" width="11.28515625" customWidth="1"/>
    <col min="26" max="26" width="12.5703125" customWidth="1"/>
    <col min="27" max="27" width="13.28515625" customWidth="1"/>
    <col min="28" max="29" width="11.140625" bestFit="1" customWidth="1"/>
  </cols>
  <sheetData>
    <row r="1" spans="1:29" s="1" customFormat="1" ht="63.75" x14ac:dyDescent="0.2">
      <c r="B1" s="23"/>
      <c r="C1" s="24" t="s">
        <v>0</v>
      </c>
      <c r="D1" s="24" t="s">
        <v>1</v>
      </c>
      <c r="E1" s="24" t="s">
        <v>2</v>
      </c>
      <c r="F1" s="12" t="s">
        <v>3</v>
      </c>
      <c r="G1" s="12" t="s">
        <v>4</v>
      </c>
      <c r="H1" s="25" t="s">
        <v>5</v>
      </c>
      <c r="I1" s="25" t="s">
        <v>103</v>
      </c>
      <c r="J1" s="3" t="s">
        <v>6</v>
      </c>
      <c r="K1" s="3" t="s">
        <v>7</v>
      </c>
      <c r="L1" s="21" t="s">
        <v>102</v>
      </c>
      <c r="M1" s="24" t="s">
        <v>8</v>
      </c>
      <c r="N1" s="24" t="s">
        <v>9</v>
      </c>
      <c r="O1" s="21" t="s">
        <v>101</v>
      </c>
      <c r="P1" s="2" t="s">
        <v>10</v>
      </c>
      <c r="Q1" s="12" t="s">
        <v>11</v>
      </c>
      <c r="R1" s="12" t="s">
        <v>12</v>
      </c>
      <c r="S1" s="29" t="s">
        <v>13</v>
      </c>
      <c r="T1" s="12" t="s">
        <v>14</v>
      </c>
      <c r="U1" s="12" t="s">
        <v>107</v>
      </c>
      <c r="V1" s="21" t="s">
        <v>108</v>
      </c>
      <c r="W1" s="29" t="s">
        <v>104</v>
      </c>
      <c r="X1" s="21" t="s">
        <v>110</v>
      </c>
      <c r="Y1" s="29" t="s">
        <v>105</v>
      </c>
      <c r="Z1" s="13" t="s">
        <v>15</v>
      </c>
      <c r="AA1" s="13" t="s">
        <v>16</v>
      </c>
      <c r="AB1" s="26" t="s">
        <v>109</v>
      </c>
      <c r="AC1" s="3" t="s">
        <v>106</v>
      </c>
    </row>
    <row r="2" spans="1:29" x14ac:dyDescent="0.2">
      <c r="A2" s="22" t="str">
        <f>LEFT(B2,5)</f>
        <v>26232</v>
      </c>
      <c r="B2" s="14" t="s">
        <v>17</v>
      </c>
      <c r="C2" s="15" t="s">
        <v>18</v>
      </c>
      <c r="D2" s="4">
        <v>146647559.44</v>
      </c>
      <c r="E2" s="4">
        <v>183918660.78999999</v>
      </c>
      <c r="F2" s="4">
        <v>32961288.950000003</v>
      </c>
      <c r="G2" s="4">
        <v>38763413.439999998</v>
      </c>
      <c r="H2" s="44">
        <f>F2/D2</f>
        <v>0.22476534267510892</v>
      </c>
      <c r="I2" s="28">
        <f>G2/E2</f>
        <v>0.21076389569985188</v>
      </c>
      <c r="J2" s="16">
        <v>2869</v>
      </c>
      <c r="K2" s="16">
        <v>2571</v>
      </c>
      <c r="L2" s="28">
        <f>J2/K2</f>
        <v>1.1159082069233761</v>
      </c>
      <c r="M2" s="17">
        <v>2909</v>
      </c>
      <c r="N2" s="6">
        <v>2557</v>
      </c>
      <c r="O2" s="28">
        <f>M2/N2</f>
        <v>1.1376613218615566</v>
      </c>
      <c r="P2" s="6">
        <v>40233</v>
      </c>
      <c r="Q2" s="6">
        <v>28373</v>
      </c>
      <c r="R2" s="6">
        <v>7517</v>
      </c>
      <c r="S2" s="6">
        <v>7517</v>
      </c>
      <c r="T2" s="5">
        <f>P2+R2</f>
        <v>47750</v>
      </c>
      <c r="U2" s="5">
        <f>Q2+R2</f>
        <v>35890</v>
      </c>
      <c r="V2" s="27">
        <f>T2/J2</f>
        <v>16.643429766469154</v>
      </c>
      <c r="W2" s="27">
        <f>U2/M2</f>
        <v>12.337573049157786</v>
      </c>
      <c r="X2" s="27">
        <f>T2/K2</f>
        <v>18.572539867755737</v>
      </c>
      <c r="Y2" s="27">
        <f>U2/N2</f>
        <v>14.03597966366836</v>
      </c>
      <c r="Z2" s="7">
        <v>1402</v>
      </c>
      <c r="AA2" s="7">
        <v>1277</v>
      </c>
      <c r="AB2" s="27">
        <f>T2/Z2</f>
        <v>34.058487874465051</v>
      </c>
      <c r="AC2" s="27">
        <f>U2/AA2</f>
        <v>28.104933437744712</v>
      </c>
    </row>
    <row r="3" spans="1:29" x14ac:dyDescent="0.2">
      <c r="A3" s="22" t="str">
        <f t="shared" ref="A3:A43" si="0">LEFT(B3,5)</f>
        <v>26233</v>
      </c>
      <c r="B3" s="14" t="s">
        <v>19</v>
      </c>
      <c r="C3" s="15" t="s">
        <v>20</v>
      </c>
      <c r="D3" s="4">
        <v>143942695.65000001</v>
      </c>
      <c r="E3" s="4">
        <v>166757847.41</v>
      </c>
      <c r="F3" s="4">
        <v>59800538.960000001</v>
      </c>
      <c r="G3" s="4">
        <v>56107322.75</v>
      </c>
      <c r="H3" s="28">
        <f t="shared" ref="H3:H21" si="1">F3/D3</f>
        <v>0.41544684632978107</v>
      </c>
      <c r="I3" s="28">
        <f t="shared" ref="I3:I21" si="2">G3/E3</f>
        <v>0.33645986453669829</v>
      </c>
      <c r="J3" s="16">
        <v>3191</v>
      </c>
      <c r="K3" s="16">
        <v>2030</v>
      </c>
      <c r="L3" s="28">
        <f t="shared" ref="L3:L43" si="3">J3/K3</f>
        <v>1.5719211822660097</v>
      </c>
      <c r="M3" s="17">
        <v>3117</v>
      </c>
      <c r="N3" s="6">
        <v>2044</v>
      </c>
      <c r="O3" s="28">
        <f t="shared" ref="O3:O43" si="4">M3/N3</f>
        <v>1.5249510763209393</v>
      </c>
      <c r="P3" s="6">
        <v>28487</v>
      </c>
      <c r="Q3" s="6">
        <v>28023</v>
      </c>
      <c r="R3" s="6">
        <v>6261</v>
      </c>
      <c r="S3" s="6">
        <v>6261</v>
      </c>
      <c r="T3" s="5">
        <f t="shared" ref="T3:T21" si="5">P3+R3</f>
        <v>34748</v>
      </c>
      <c r="U3" s="5">
        <f t="shared" ref="U3:U43" si="6">Q3+R3</f>
        <v>34284</v>
      </c>
      <c r="V3" s="27">
        <f t="shared" ref="V3:V4" si="7">T3/J3</f>
        <v>10.889376371043561</v>
      </c>
      <c r="W3" s="27">
        <f t="shared" ref="W3:W43" si="8">U3/M3</f>
        <v>10.999037536092397</v>
      </c>
      <c r="X3" s="27">
        <f t="shared" ref="X3:X4" si="9">T3/K3</f>
        <v>17.117241379310343</v>
      </c>
      <c r="Y3" s="27">
        <f t="shared" ref="Y3:Y43" si="10">U3/N3</f>
        <v>16.772994129158512</v>
      </c>
      <c r="Z3" s="7">
        <v>1273</v>
      </c>
      <c r="AA3" s="7">
        <v>1195</v>
      </c>
      <c r="AB3" s="27">
        <f t="shared" ref="AB3" si="11">T3/Z3</f>
        <v>27.296150824823251</v>
      </c>
      <c r="AC3" s="27">
        <f t="shared" ref="AC3:AC43" si="12">U3/AA3</f>
        <v>28.689539748953976</v>
      </c>
    </row>
    <row r="4" spans="1:29" ht="25.5" x14ac:dyDescent="0.2">
      <c r="A4" s="22" t="str">
        <f t="shared" si="0"/>
        <v>26234</v>
      </c>
      <c r="B4" s="14" t="s">
        <v>21</v>
      </c>
      <c r="C4" s="15" t="s">
        <v>22</v>
      </c>
      <c r="D4" s="4">
        <v>95375140.720000014</v>
      </c>
      <c r="E4" s="4">
        <v>109261739.56999999</v>
      </c>
      <c r="F4" s="4">
        <v>21155756.91</v>
      </c>
      <c r="G4" s="4">
        <v>24422023.609999999</v>
      </c>
      <c r="H4" s="28">
        <f t="shared" si="1"/>
        <v>0.221816258935948</v>
      </c>
      <c r="I4" s="28">
        <f t="shared" si="2"/>
        <v>0.22351853179450529</v>
      </c>
      <c r="J4" s="16">
        <v>1904</v>
      </c>
      <c r="K4" s="16">
        <v>1746</v>
      </c>
      <c r="L4" s="28">
        <f t="shared" si="3"/>
        <v>1.0904925544100801</v>
      </c>
      <c r="M4" s="17">
        <v>1850</v>
      </c>
      <c r="N4" s="6">
        <v>1745</v>
      </c>
      <c r="O4" s="28">
        <f t="shared" si="4"/>
        <v>1.0601719197707737</v>
      </c>
      <c r="P4" s="6">
        <v>21907</v>
      </c>
      <c r="Q4" s="6">
        <v>20621</v>
      </c>
      <c r="R4" s="6">
        <v>3498</v>
      </c>
      <c r="S4" s="6">
        <v>3498</v>
      </c>
      <c r="T4" s="5">
        <f t="shared" si="5"/>
        <v>25405</v>
      </c>
      <c r="U4" s="5">
        <f t="shared" si="6"/>
        <v>24119</v>
      </c>
      <c r="V4" s="27">
        <f t="shared" si="7"/>
        <v>13.342962184873949</v>
      </c>
      <c r="W4" s="27">
        <f t="shared" si="8"/>
        <v>13.037297297297297</v>
      </c>
      <c r="X4" s="27">
        <f t="shared" si="9"/>
        <v>14.550400916380298</v>
      </c>
      <c r="Y4" s="27">
        <f t="shared" si="10"/>
        <v>13.821776504297993</v>
      </c>
      <c r="Z4" s="7">
        <f>27+(10*28)</f>
        <v>307</v>
      </c>
      <c r="AA4" s="7">
        <f>16+(18*17)+9</f>
        <v>331</v>
      </c>
      <c r="AB4" s="27">
        <f>T4/Z4</f>
        <v>82.752442996742673</v>
      </c>
      <c r="AC4" s="27">
        <f t="shared" si="12"/>
        <v>72.86706948640483</v>
      </c>
    </row>
    <row r="5" spans="1:29" ht="25.5" x14ac:dyDescent="0.2">
      <c r="A5" s="22" t="str">
        <f t="shared" si="0"/>
        <v>26237</v>
      </c>
      <c r="B5" s="14" t="s">
        <v>23</v>
      </c>
      <c r="C5" s="15" t="s">
        <v>24</v>
      </c>
      <c r="D5" s="4">
        <v>98926750.040000007</v>
      </c>
      <c r="E5" s="4">
        <v>112412100.72</v>
      </c>
      <c r="F5" s="4">
        <v>47070284.539999999</v>
      </c>
      <c r="G5" s="4">
        <v>55007190.840000004</v>
      </c>
      <c r="H5" s="28">
        <f t="shared" si="1"/>
        <v>0.47580947035020982</v>
      </c>
      <c r="I5" s="28">
        <f t="shared" si="2"/>
        <v>0.48933513818956059</v>
      </c>
      <c r="J5" s="16">
        <v>1417</v>
      </c>
      <c r="K5" s="5">
        <v>1540</v>
      </c>
      <c r="L5" s="28">
        <f t="shared" si="3"/>
        <v>0.92012987012987013</v>
      </c>
      <c r="M5" s="17">
        <v>1440</v>
      </c>
      <c r="N5" s="6">
        <v>1543</v>
      </c>
      <c r="O5" s="28">
        <f t="shared" si="4"/>
        <v>0.93324692158133504</v>
      </c>
      <c r="P5" s="6">
        <v>20105</v>
      </c>
      <c r="Q5" s="6">
        <v>19141</v>
      </c>
      <c r="R5" s="6">
        <v>3051</v>
      </c>
      <c r="S5" s="6">
        <v>3051</v>
      </c>
      <c r="T5" s="5">
        <f t="shared" si="5"/>
        <v>23156</v>
      </c>
      <c r="U5" s="5">
        <f t="shared" si="6"/>
        <v>22192</v>
      </c>
      <c r="V5" s="27">
        <f>T5/J5</f>
        <v>16.341566690190543</v>
      </c>
      <c r="W5" s="27">
        <f t="shared" si="8"/>
        <v>15.411111111111111</v>
      </c>
      <c r="X5" s="27">
        <f>T5/K5</f>
        <v>15.036363636363637</v>
      </c>
      <c r="Y5" s="27">
        <f t="shared" si="10"/>
        <v>14.382372002592353</v>
      </c>
      <c r="Z5" s="7">
        <f>995+1044</f>
        <v>2039</v>
      </c>
      <c r="AA5" s="7">
        <f>1021+1091</f>
        <v>2112</v>
      </c>
      <c r="AB5" s="27">
        <f>T5/Z5</f>
        <v>11.356547327121138</v>
      </c>
      <c r="AC5" s="27">
        <f t="shared" si="12"/>
        <v>10.507575757575758</v>
      </c>
    </row>
    <row r="6" spans="1:29" x14ac:dyDescent="0.2">
      <c r="A6" s="22" t="str">
        <f t="shared" si="0"/>
        <v>26239</v>
      </c>
      <c r="B6" s="14" t="s">
        <v>25</v>
      </c>
      <c r="C6" s="15" t="s">
        <v>26</v>
      </c>
      <c r="D6" s="4">
        <v>172010174.5</v>
      </c>
      <c r="E6" s="4">
        <v>199715654.86999997</v>
      </c>
      <c r="F6" s="4">
        <v>52150632.089999996</v>
      </c>
      <c r="G6" s="4">
        <v>64909585.170000002</v>
      </c>
      <c r="H6" s="28">
        <f t="shared" si="1"/>
        <v>0.30318341482759203</v>
      </c>
      <c r="I6" s="28">
        <f t="shared" si="2"/>
        <v>0.32501000090479293</v>
      </c>
      <c r="J6" s="16">
        <v>2399</v>
      </c>
      <c r="K6" s="5">
        <v>2496</v>
      </c>
      <c r="L6" s="28">
        <f t="shared" si="3"/>
        <v>0.96113782051282048</v>
      </c>
      <c r="M6" s="17">
        <v>2354</v>
      </c>
      <c r="N6" s="6">
        <v>2477</v>
      </c>
      <c r="O6" s="28">
        <f t="shared" si="4"/>
        <v>0.95034315704481231</v>
      </c>
      <c r="P6" s="6">
        <v>35088</v>
      </c>
      <c r="Q6" s="6">
        <v>35943</v>
      </c>
      <c r="R6" s="6">
        <v>7151</v>
      </c>
      <c r="S6" s="6">
        <v>7151</v>
      </c>
      <c r="T6" s="5">
        <f t="shared" si="5"/>
        <v>42239</v>
      </c>
      <c r="U6" s="5">
        <f t="shared" si="6"/>
        <v>43094</v>
      </c>
      <c r="V6" s="27">
        <f>T6/J6</f>
        <v>17.606919549812421</v>
      </c>
      <c r="W6" s="27">
        <f t="shared" si="8"/>
        <v>18.306711979609176</v>
      </c>
      <c r="X6" s="27">
        <f>T6/K6</f>
        <v>16.922676282051281</v>
      </c>
      <c r="Y6" s="27">
        <f t="shared" si="10"/>
        <v>17.397658457811868</v>
      </c>
      <c r="Z6" s="7">
        <v>949</v>
      </c>
      <c r="AA6" s="7">
        <v>1011</v>
      </c>
      <c r="AB6" s="27">
        <f>T6/Z6</f>
        <v>44.508956796628027</v>
      </c>
      <c r="AC6" s="27">
        <f t="shared" si="12"/>
        <v>42.625123639960435</v>
      </c>
    </row>
    <row r="7" spans="1:29" ht="25.5" x14ac:dyDescent="0.2">
      <c r="A7" s="22" t="str">
        <f t="shared" si="0"/>
        <v>26243</v>
      </c>
      <c r="B7" s="14" t="s">
        <v>27</v>
      </c>
      <c r="C7" s="15" t="s">
        <v>28</v>
      </c>
      <c r="D7" s="4">
        <v>154321917.92000002</v>
      </c>
      <c r="E7" s="4">
        <v>184728896.99000001</v>
      </c>
      <c r="F7" s="4">
        <v>61400650.910000004</v>
      </c>
      <c r="G7" s="4">
        <v>73121101.209999993</v>
      </c>
      <c r="H7" s="28">
        <f t="shared" si="1"/>
        <v>0.39787381946503481</v>
      </c>
      <c r="I7" s="28">
        <f t="shared" si="2"/>
        <v>0.3958292524962041</v>
      </c>
      <c r="J7" s="16">
        <v>2812</v>
      </c>
      <c r="K7" s="16">
        <v>2177</v>
      </c>
      <c r="L7" s="28">
        <f t="shared" si="3"/>
        <v>1.2916858061552596</v>
      </c>
      <c r="M7" s="17">
        <v>2825</v>
      </c>
      <c r="N7" s="18">
        <v>2144</v>
      </c>
      <c r="O7" s="28">
        <f t="shared" si="4"/>
        <v>1.3176305970149254</v>
      </c>
      <c r="P7" s="6">
        <v>28253</v>
      </c>
      <c r="Q7" s="6">
        <v>29219</v>
      </c>
      <c r="R7" s="6">
        <v>5231</v>
      </c>
      <c r="S7" s="6">
        <v>5231</v>
      </c>
      <c r="T7" s="5">
        <f t="shared" si="5"/>
        <v>33484</v>
      </c>
      <c r="U7" s="5">
        <f t="shared" si="6"/>
        <v>34450</v>
      </c>
      <c r="V7" s="27">
        <f t="shared" ref="V7:V8" si="13">T7/J7</f>
        <v>11.907539118065435</v>
      </c>
      <c r="W7" s="27">
        <f t="shared" si="8"/>
        <v>12.194690265486726</v>
      </c>
      <c r="X7" s="27">
        <f t="shared" ref="X7:X8" si="14">T7/K7</f>
        <v>15.380799265043638</v>
      </c>
      <c r="Y7" s="27">
        <f t="shared" si="10"/>
        <v>16.068097014925375</v>
      </c>
      <c r="Z7" s="7">
        <v>1447</v>
      </c>
      <c r="AA7" s="7">
        <v>1462</v>
      </c>
      <c r="AB7" s="27">
        <f t="shared" ref="AB7:AB8" si="15">T7/Z7</f>
        <v>23.140290255701451</v>
      </c>
      <c r="AC7" s="27">
        <f t="shared" si="12"/>
        <v>23.56361149110807</v>
      </c>
    </row>
    <row r="8" spans="1:29" ht="25.5" x14ac:dyDescent="0.2">
      <c r="A8" s="22" t="str">
        <f t="shared" si="0"/>
        <v>26244</v>
      </c>
      <c r="B8" s="14" t="s">
        <v>29</v>
      </c>
      <c r="C8" s="15" t="s">
        <v>30</v>
      </c>
      <c r="D8" s="4">
        <v>162460508.87</v>
      </c>
      <c r="E8" s="4">
        <v>197830378.18000001</v>
      </c>
      <c r="F8" s="4">
        <v>73179939.849999994</v>
      </c>
      <c r="G8" s="4">
        <v>80063321.080000013</v>
      </c>
      <c r="H8" s="28">
        <f t="shared" si="1"/>
        <v>0.45044756020405041</v>
      </c>
      <c r="I8" s="28">
        <f t="shared" si="2"/>
        <v>0.40470691011444543</v>
      </c>
      <c r="J8" s="16">
        <v>2329</v>
      </c>
      <c r="K8" s="5">
        <v>2765</v>
      </c>
      <c r="L8" s="28">
        <f t="shared" si="3"/>
        <v>0.84231464737793849</v>
      </c>
      <c r="M8" s="17">
        <v>2310</v>
      </c>
      <c r="N8" s="6">
        <v>2725</v>
      </c>
      <c r="O8" s="28">
        <f t="shared" si="4"/>
        <v>0.84770642201834867</v>
      </c>
      <c r="P8" s="6">
        <v>26353</v>
      </c>
      <c r="Q8" s="6">
        <v>26606</v>
      </c>
      <c r="R8" s="6">
        <v>9654</v>
      </c>
      <c r="S8" s="6">
        <v>9654</v>
      </c>
      <c r="T8" s="5">
        <f t="shared" si="5"/>
        <v>36007</v>
      </c>
      <c r="U8" s="5">
        <f t="shared" si="6"/>
        <v>36260</v>
      </c>
      <c r="V8" s="27">
        <f t="shared" si="13"/>
        <v>15.460283383426363</v>
      </c>
      <c r="W8" s="27">
        <f t="shared" si="8"/>
        <v>15.696969696969697</v>
      </c>
      <c r="X8" s="27">
        <f t="shared" si="14"/>
        <v>13.022423146473779</v>
      </c>
      <c r="Y8" s="27">
        <f t="shared" si="10"/>
        <v>13.306422018348623</v>
      </c>
      <c r="Z8" s="7">
        <v>1446</v>
      </c>
      <c r="AA8" s="7">
        <v>1308</v>
      </c>
      <c r="AB8" s="27">
        <f t="shared" si="15"/>
        <v>24.901106500691562</v>
      </c>
      <c r="AC8" s="27">
        <f t="shared" si="12"/>
        <v>27.721712538226299</v>
      </c>
    </row>
    <row r="9" spans="1:29" ht="25.5" x14ac:dyDescent="0.2">
      <c r="A9" s="22" t="str">
        <f t="shared" si="0"/>
        <v>26247</v>
      </c>
      <c r="B9" s="14" t="s">
        <v>31</v>
      </c>
      <c r="C9" s="15" t="s">
        <v>32</v>
      </c>
      <c r="D9" s="4">
        <v>138334330.18000001</v>
      </c>
      <c r="E9" s="4">
        <v>144608579.86000001</v>
      </c>
      <c r="F9" s="4">
        <v>39535813.280000001</v>
      </c>
      <c r="G9" s="4">
        <v>35837622.170000002</v>
      </c>
      <c r="H9" s="28">
        <f t="shared" si="1"/>
        <v>0.28579900035339151</v>
      </c>
      <c r="I9" s="28">
        <f t="shared" si="2"/>
        <v>0.24782500598993157</v>
      </c>
      <c r="J9" s="16">
        <v>2471</v>
      </c>
      <c r="K9" s="5">
        <v>1786</v>
      </c>
      <c r="L9" s="28">
        <f t="shared" si="3"/>
        <v>1.3835386338185891</v>
      </c>
      <c r="M9" s="17">
        <v>2436</v>
      </c>
      <c r="N9" s="6">
        <v>1799</v>
      </c>
      <c r="O9" s="28">
        <f t="shared" si="4"/>
        <v>1.3540856031128405</v>
      </c>
      <c r="P9" s="6">
        <v>17201</v>
      </c>
      <c r="Q9" s="6">
        <v>17310</v>
      </c>
      <c r="R9" s="6">
        <v>3689</v>
      </c>
      <c r="S9" s="6">
        <v>3689</v>
      </c>
      <c r="T9" s="5">
        <f t="shared" si="5"/>
        <v>20890</v>
      </c>
      <c r="U9" s="5">
        <f t="shared" si="6"/>
        <v>20999</v>
      </c>
      <c r="V9" s="27">
        <f t="shared" ref="V9:V12" si="16">T9/J9</f>
        <v>8.4540671792796438</v>
      </c>
      <c r="W9" s="27">
        <f t="shared" si="8"/>
        <v>8.6202791461412147</v>
      </c>
      <c r="X9" s="27">
        <f t="shared" ref="X9:X12" si="17">T9/K9</f>
        <v>11.696528555431131</v>
      </c>
      <c r="Y9" s="27">
        <f t="shared" si="10"/>
        <v>11.672595886603668</v>
      </c>
      <c r="Z9" s="7">
        <v>834</v>
      </c>
      <c r="AA9" s="7">
        <v>786</v>
      </c>
      <c r="AB9" s="27">
        <f t="shared" ref="AB9:AB12" si="18">T9/Z9</f>
        <v>25.047961630695443</v>
      </c>
      <c r="AC9" s="27">
        <f t="shared" si="12"/>
        <v>26.716284987277355</v>
      </c>
    </row>
    <row r="10" spans="1:29" ht="25.5" x14ac:dyDescent="0.2">
      <c r="A10" s="22" t="str">
        <f t="shared" si="0"/>
        <v>26248</v>
      </c>
      <c r="B10" s="14" t="s">
        <v>33</v>
      </c>
      <c r="C10" s="15" t="s">
        <v>34</v>
      </c>
      <c r="D10" s="4">
        <v>64071733.669999994</v>
      </c>
      <c r="E10" s="4">
        <v>76887531.579999998</v>
      </c>
      <c r="F10" s="4">
        <v>26998626.550000001</v>
      </c>
      <c r="G10" s="4">
        <v>30055469.310000002</v>
      </c>
      <c r="H10" s="28">
        <f t="shared" si="1"/>
        <v>0.42138123948784983</v>
      </c>
      <c r="I10" s="28">
        <f t="shared" si="2"/>
        <v>0.39090173260053046</v>
      </c>
      <c r="J10" s="16">
        <v>1030</v>
      </c>
      <c r="K10" s="5">
        <v>1254</v>
      </c>
      <c r="L10" s="28">
        <f t="shared" si="3"/>
        <v>0.82137161084529509</v>
      </c>
      <c r="M10" s="17">
        <v>929</v>
      </c>
      <c r="N10" s="6">
        <v>1079</v>
      </c>
      <c r="O10" s="28">
        <f t="shared" si="4"/>
        <v>0.860982391102873</v>
      </c>
      <c r="P10" s="6">
        <v>12723</v>
      </c>
      <c r="Q10" s="19">
        <v>11572</v>
      </c>
      <c r="R10" s="6">
        <v>1984</v>
      </c>
      <c r="S10" s="6">
        <v>1984</v>
      </c>
      <c r="T10" s="5">
        <f t="shared" si="5"/>
        <v>14707</v>
      </c>
      <c r="U10" s="5">
        <f t="shared" si="6"/>
        <v>13556</v>
      </c>
      <c r="V10" s="27">
        <f t="shared" si="16"/>
        <v>14.27864077669903</v>
      </c>
      <c r="W10" s="27">
        <f t="shared" si="8"/>
        <v>14.592034445640474</v>
      </c>
      <c r="X10" s="27">
        <f t="shared" si="17"/>
        <v>11.728070175438596</v>
      </c>
      <c r="Y10" s="27">
        <f t="shared" si="10"/>
        <v>12.563484708063021</v>
      </c>
      <c r="Z10" s="7">
        <v>692</v>
      </c>
      <c r="AA10" s="7">
        <v>672</v>
      </c>
      <c r="AB10" s="27">
        <f t="shared" si="18"/>
        <v>21.252890173410403</v>
      </c>
      <c r="AC10" s="27">
        <f t="shared" si="12"/>
        <v>20.172619047619047</v>
      </c>
    </row>
    <row r="11" spans="1:29" ht="25.5" x14ac:dyDescent="0.2">
      <c r="A11" s="22" t="str">
        <f t="shared" si="0"/>
        <v>26249</v>
      </c>
      <c r="B11" s="14" t="s">
        <v>35</v>
      </c>
      <c r="C11" s="15" t="s">
        <v>36</v>
      </c>
      <c r="D11" s="4">
        <v>63720354.179999992</v>
      </c>
      <c r="E11" s="4">
        <v>78525621.939999998</v>
      </c>
      <c r="F11" s="4">
        <v>19666686.109999999</v>
      </c>
      <c r="G11" s="4">
        <v>26760565.649999999</v>
      </c>
      <c r="H11" s="28">
        <f t="shared" si="1"/>
        <v>0.30864056490402891</v>
      </c>
      <c r="I11" s="28">
        <f t="shared" si="2"/>
        <v>0.34078769437123668</v>
      </c>
      <c r="J11" s="16">
        <v>1045</v>
      </c>
      <c r="K11" s="5">
        <v>1153</v>
      </c>
      <c r="L11" s="28">
        <f t="shared" si="3"/>
        <v>0.90633130962705988</v>
      </c>
      <c r="M11" s="17">
        <v>1047</v>
      </c>
      <c r="N11" s="6">
        <v>1158</v>
      </c>
      <c r="O11" s="28">
        <f t="shared" si="4"/>
        <v>0.90414507772020725</v>
      </c>
      <c r="P11" s="6">
        <v>13543</v>
      </c>
      <c r="Q11" s="6">
        <v>13748</v>
      </c>
      <c r="R11" s="6">
        <v>2073</v>
      </c>
      <c r="S11" s="6">
        <v>2073</v>
      </c>
      <c r="T11" s="5">
        <f t="shared" si="5"/>
        <v>15616</v>
      </c>
      <c r="U11" s="5">
        <f t="shared" si="6"/>
        <v>15821</v>
      </c>
      <c r="V11" s="27">
        <f t="shared" si="16"/>
        <v>14.943540669856459</v>
      </c>
      <c r="W11" s="27">
        <f t="shared" si="8"/>
        <v>15.110792741165234</v>
      </c>
      <c r="X11" s="27">
        <f t="shared" si="17"/>
        <v>13.543798785776236</v>
      </c>
      <c r="Y11" s="27">
        <f t="shared" si="10"/>
        <v>13.662348877374784</v>
      </c>
      <c r="Z11" s="7">
        <v>324</v>
      </c>
      <c r="AA11" s="7">
        <v>403</v>
      </c>
      <c r="AB11" s="27">
        <f t="shared" si="18"/>
        <v>48.197530864197532</v>
      </c>
      <c r="AC11" s="27">
        <f t="shared" si="12"/>
        <v>39.258064516129032</v>
      </c>
    </row>
    <row r="12" spans="1:29" ht="25.5" x14ac:dyDescent="0.2">
      <c r="A12" s="22" t="str">
        <f t="shared" si="0"/>
        <v>26250</v>
      </c>
      <c r="B12" s="14" t="s">
        <v>37</v>
      </c>
      <c r="C12" s="15" t="s">
        <v>38</v>
      </c>
      <c r="D12" s="4">
        <v>39043487.759999998</v>
      </c>
      <c r="E12" s="4">
        <v>41562377.829999998</v>
      </c>
      <c r="F12" s="4">
        <v>12226129.76</v>
      </c>
      <c r="G12" s="4">
        <v>14031492.140000001</v>
      </c>
      <c r="H12" s="28">
        <f t="shared" si="1"/>
        <v>0.31314133192080379</v>
      </c>
      <c r="I12" s="28">
        <f t="shared" si="2"/>
        <v>0.33760080324066488</v>
      </c>
      <c r="J12" s="16">
        <v>346</v>
      </c>
      <c r="K12" s="5">
        <v>661</v>
      </c>
      <c r="L12" s="28">
        <f t="shared" si="3"/>
        <v>0.52344931921331317</v>
      </c>
      <c r="M12" s="17">
        <v>345</v>
      </c>
      <c r="N12" s="6">
        <v>545</v>
      </c>
      <c r="O12" s="28">
        <f t="shared" si="4"/>
        <v>0.6330275229357798</v>
      </c>
      <c r="P12" s="6">
        <v>4939</v>
      </c>
      <c r="Q12" s="6">
        <v>4936</v>
      </c>
      <c r="R12" s="6">
        <v>416</v>
      </c>
      <c r="S12" s="6">
        <v>416</v>
      </c>
      <c r="T12" s="5">
        <f t="shared" si="5"/>
        <v>5355</v>
      </c>
      <c r="U12" s="5">
        <f t="shared" si="6"/>
        <v>5352</v>
      </c>
      <c r="V12" s="27">
        <f t="shared" si="16"/>
        <v>15.476878612716764</v>
      </c>
      <c r="W12" s="27">
        <f t="shared" si="8"/>
        <v>15.513043478260869</v>
      </c>
      <c r="X12" s="27">
        <f t="shared" si="17"/>
        <v>8.1013615733736764</v>
      </c>
      <c r="Y12" s="27">
        <f t="shared" si="10"/>
        <v>9.8201834862385322</v>
      </c>
      <c r="Z12" s="7">
        <v>307</v>
      </c>
      <c r="AA12" s="7">
        <v>339</v>
      </c>
      <c r="AB12" s="27">
        <f t="shared" si="18"/>
        <v>17.44299674267101</v>
      </c>
      <c r="AC12" s="27">
        <f t="shared" si="12"/>
        <v>15.787610619469026</v>
      </c>
    </row>
    <row r="13" spans="1:29" ht="25.5" x14ac:dyDescent="0.2">
      <c r="A13" s="22" t="str">
        <f t="shared" si="0"/>
        <v>26253</v>
      </c>
      <c r="B13" s="14" t="s">
        <v>39</v>
      </c>
      <c r="C13" s="15" t="s">
        <v>40</v>
      </c>
      <c r="D13" s="4">
        <v>32834302.77</v>
      </c>
      <c r="E13" s="4">
        <v>50022106.649999991</v>
      </c>
      <c r="F13" s="4">
        <v>12891563.579999998</v>
      </c>
      <c r="G13" s="4">
        <v>20490511.550000001</v>
      </c>
      <c r="H13" s="28">
        <f t="shared" si="1"/>
        <v>0.39262486157552107</v>
      </c>
      <c r="I13" s="28">
        <f t="shared" si="2"/>
        <v>0.40962912044808902</v>
      </c>
      <c r="J13" s="16">
        <v>560</v>
      </c>
      <c r="K13" s="16">
        <v>529</v>
      </c>
      <c r="L13" s="28">
        <f t="shared" si="3"/>
        <v>1.0586011342155008</v>
      </c>
      <c r="M13" s="17">
        <v>534</v>
      </c>
      <c r="N13" s="18">
        <v>539</v>
      </c>
      <c r="O13" s="28">
        <f t="shared" si="4"/>
        <v>0.99072356215213353</v>
      </c>
      <c r="P13" s="6">
        <v>7114</v>
      </c>
      <c r="Q13" s="6">
        <v>8046</v>
      </c>
      <c r="R13" s="6">
        <v>340</v>
      </c>
      <c r="S13" s="6">
        <v>340</v>
      </c>
      <c r="T13" s="5">
        <f t="shared" si="5"/>
        <v>7454</v>
      </c>
      <c r="U13" s="5">
        <f t="shared" si="6"/>
        <v>8386</v>
      </c>
      <c r="V13" s="27">
        <f t="shared" ref="V13:V32" si="19">T13/J13</f>
        <v>13.310714285714285</v>
      </c>
      <c r="W13" s="27">
        <f t="shared" si="8"/>
        <v>15.704119850187267</v>
      </c>
      <c r="X13" s="27">
        <f t="shared" ref="X13:X32" si="20">T13/K13</f>
        <v>14.090737240075615</v>
      </c>
      <c r="Y13" s="27">
        <f t="shared" si="10"/>
        <v>15.558441558441558</v>
      </c>
      <c r="Z13" s="7">
        <v>363</v>
      </c>
      <c r="AA13" s="7">
        <v>292</v>
      </c>
      <c r="AB13" s="27">
        <f t="shared" ref="AB13:AB32" si="21">T13/Z13</f>
        <v>20.534435261707991</v>
      </c>
      <c r="AC13" s="27">
        <f t="shared" si="12"/>
        <v>28.719178082191782</v>
      </c>
    </row>
    <row r="14" spans="1:29" ht="25.5" x14ac:dyDescent="0.2">
      <c r="A14" s="22" t="str">
        <f t="shared" si="0"/>
        <v>26254</v>
      </c>
      <c r="B14" s="14" t="s">
        <v>41</v>
      </c>
      <c r="C14" s="15" t="s">
        <v>42</v>
      </c>
      <c r="D14" s="4">
        <v>40946973.420000002</v>
      </c>
      <c r="E14" s="4">
        <v>46424806.719999999</v>
      </c>
      <c r="F14" s="4">
        <v>16807452.010000002</v>
      </c>
      <c r="G14" s="4">
        <v>17725645.330000002</v>
      </c>
      <c r="H14" s="28">
        <f t="shared" si="1"/>
        <v>0.41046872592030514</v>
      </c>
      <c r="I14" s="28">
        <f t="shared" si="2"/>
        <v>0.38181408997366317</v>
      </c>
      <c r="J14" s="16">
        <v>1340</v>
      </c>
      <c r="K14" s="5">
        <v>576</v>
      </c>
      <c r="L14" s="28">
        <f t="shared" si="3"/>
        <v>2.3263888888888888</v>
      </c>
      <c r="M14" s="17">
        <v>1307</v>
      </c>
      <c r="N14" s="6">
        <v>587</v>
      </c>
      <c r="O14" s="28">
        <f t="shared" si="4"/>
        <v>2.2265758091993186</v>
      </c>
      <c r="P14" s="6">
        <v>5995</v>
      </c>
      <c r="Q14" s="6">
        <v>6021</v>
      </c>
      <c r="R14" s="6">
        <v>614</v>
      </c>
      <c r="S14" s="6">
        <v>614</v>
      </c>
      <c r="T14" s="5">
        <f t="shared" si="5"/>
        <v>6609</v>
      </c>
      <c r="U14" s="5">
        <f t="shared" si="6"/>
        <v>6635</v>
      </c>
      <c r="V14" s="27">
        <f t="shared" si="19"/>
        <v>4.9320895522388062</v>
      </c>
      <c r="W14" s="27">
        <f t="shared" si="8"/>
        <v>5.0765110941086453</v>
      </c>
      <c r="X14" s="27">
        <f t="shared" si="20"/>
        <v>11.473958333333334</v>
      </c>
      <c r="Y14" s="27">
        <f t="shared" si="10"/>
        <v>11.303236797274275</v>
      </c>
      <c r="Z14" s="7">
        <v>59</v>
      </c>
      <c r="AA14" s="7">
        <v>101</v>
      </c>
      <c r="AB14" s="27">
        <f t="shared" si="21"/>
        <v>112.01694915254237</v>
      </c>
      <c r="AC14" s="27">
        <f t="shared" si="12"/>
        <v>65.693069306930695</v>
      </c>
    </row>
    <row r="15" spans="1:29" ht="25.5" x14ac:dyDescent="0.2">
      <c r="A15" s="22" t="str">
        <f t="shared" si="0"/>
        <v>26255</v>
      </c>
      <c r="B15" s="14" t="s">
        <v>43</v>
      </c>
      <c r="C15" s="15" t="s">
        <v>44</v>
      </c>
      <c r="D15" s="4">
        <v>44557147.910000004</v>
      </c>
      <c r="E15" s="4">
        <v>48630599.670000002</v>
      </c>
      <c r="F15" s="4">
        <v>21971307.030000001</v>
      </c>
      <c r="G15" s="4">
        <v>24470253.369999997</v>
      </c>
      <c r="H15" s="28">
        <f t="shared" si="1"/>
        <v>0.49310398130462385</v>
      </c>
      <c r="I15" s="28">
        <f t="shared" si="2"/>
        <v>0.5031863381502899</v>
      </c>
      <c r="J15" s="16">
        <v>609</v>
      </c>
      <c r="K15" s="16">
        <v>818</v>
      </c>
      <c r="L15" s="28">
        <f t="shared" si="3"/>
        <v>0.74449877750611249</v>
      </c>
      <c r="M15" s="17">
        <v>581</v>
      </c>
      <c r="N15" s="6">
        <v>832</v>
      </c>
      <c r="O15" s="28">
        <f t="shared" si="4"/>
        <v>0.69831730769230771</v>
      </c>
      <c r="P15" s="6">
        <v>7574</v>
      </c>
      <c r="Q15" s="6">
        <v>7748</v>
      </c>
      <c r="R15" s="6">
        <v>878</v>
      </c>
      <c r="S15" s="6">
        <v>878</v>
      </c>
      <c r="T15" s="5">
        <f t="shared" si="5"/>
        <v>8452</v>
      </c>
      <c r="U15" s="5">
        <f t="shared" si="6"/>
        <v>8626</v>
      </c>
      <c r="V15" s="27">
        <f t="shared" si="19"/>
        <v>13.878489326765189</v>
      </c>
      <c r="W15" s="27">
        <f t="shared" si="8"/>
        <v>14.846815834767643</v>
      </c>
      <c r="X15" s="27">
        <f t="shared" si="20"/>
        <v>10.332518337408313</v>
      </c>
      <c r="Y15" s="27">
        <f t="shared" si="10"/>
        <v>10.367788461538462</v>
      </c>
      <c r="Z15" s="7">
        <v>473</v>
      </c>
      <c r="AA15" s="7">
        <v>423</v>
      </c>
      <c r="AB15" s="27">
        <f t="shared" si="21"/>
        <v>17.868921775898521</v>
      </c>
      <c r="AC15" s="27">
        <f t="shared" si="12"/>
        <v>20.392434988179669</v>
      </c>
    </row>
    <row r="16" spans="1:29" ht="25.5" x14ac:dyDescent="0.2">
      <c r="A16" s="22" t="str">
        <f t="shared" si="0"/>
        <v>26258</v>
      </c>
      <c r="B16" s="14" t="s">
        <v>45</v>
      </c>
      <c r="C16" s="15" t="s">
        <v>46</v>
      </c>
      <c r="D16" s="4">
        <v>119935116.45999999</v>
      </c>
      <c r="E16" s="4">
        <v>134122267.61999999</v>
      </c>
      <c r="F16" s="4">
        <v>26779193.870000001</v>
      </c>
      <c r="G16" s="4">
        <v>34742120.780000001</v>
      </c>
      <c r="H16" s="28">
        <f t="shared" si="1"/>
        <v>0.22328067592222858</v>
      </c>
      <c r="I16" s="28">
        <f t="shared" si="2"/>
        <v>0.25903320452672796</v>
      </c>
      <c r="J16" s="16">
        <v>1107</v>
      </c>
      <c r="K16" s="5">
        <v>1678</v>
      </c>
      <c r="L16" s="28">
        <f t="shared" si="3"/>
        <v>0.65971394517282478</v>
      </c>
      <c r="M16" s="17">
        <v>1094</v>
      </c>
      <c r="N16" s="6">
        <v>1683</v>
      </c>
      <c r="O16" s="28">
        <f t="shared" si="4"/>
        <v>0.6500297088532383</v>
      </c>
      <c r="P16" s="6">
        <v>30236</v>
      </c>
      <c r="Q16" s="6">
        <v>28950</v>
      </c>
      <c r="R16" s="6">
        <v>2529</v>
      </c>
      <c r="S16" s="6">
        <v>2529</v>
      </c>
      <c r="T16" s="5">
        <f t="shared" si="5"/>
        <v>32765</v>
      </c>
      <c r="U16" s="5">
        <f t="shared" si="6"/>
        <v>31479</v>
      </c>
      <c r="V16" s="27">
        <f t="shared" si="19"/>
        <v>29.598012646793133</v>
      </c>
      <c r="W16" s="27">
        <f t="shared" si="8"/>
        <v>28.774223034734916</v>
      </c>
      <c r="X16" s="27">
        <f t="shared" si="20"/>
        <v>19.52622169249106</v>
      </c>
      <c r="Y16" s="27">
        <f t="shared" si="10"/>
        <v>18.70409982174688</v>
      </c>
      <c r="Z16" s="7">
        <v>617</v>
      </c>
      <c r="AA16" s="7">
        <v>630</v>
      </c>
      <c r="AB16" s="27">
        <f t="shared" si="21"/>
        <v>53.103727714748786</v>
      </c>
      <c r="AC16" s="27">
        <f t="shared" si="12"/>
        <v>49.966666666666669</v>
      </c>
    </row>
    <row r="17" spans="1:29" x14ac:dyDescent="0.2">
      <c r="A17" s="22" t="str">
        <f t="shared" si="0"/>
        <v>26260</v>
      </c>
      <c r="B17" s="14" t="s">
        <v>47</v>
      </c>
      <c r="C17" s="15" t="s">
        <v>48</v>
      </c>
      <c r="D17" s="4">
        <v>41184598.019999996</v>
      </c>
      <c r="E17" s="4">
        <v>46359029.040000007</v>
      </c>
      <c r="F17" s="4">
        <v>18390649.199999999</v>
      </c>
      <c r="G17" s="4">
        <v>20822544.609999999</v>
      </c>
      <c r="H17" s="28">
        <f t="shared" si="1"/>
        <v>0.44654191334025312</v>
      </c>
      <c r="I17" s="28">
        <f t="shared" si="2"/>
        <v>0.44915834177703901</v>
      </c>
      <c r="J17" s="16">
        <v>331</v>
      </c>
      <c r="K17" s="5">
        <v>576</v>
      </c>
      <c r="L17" s="28">
        <f t="shared" si="3"/>
        <v>0.57465277777777779</v>
      </c>
      <c r="M17" s="17">
        <v>318</v>
      </c>
      <c r="N17" s="6">
        <v>586</v>
      </c>
      <c r="O17" s="28">
        <f t="shared" si="4"/>
        <v>0.5426621160409556</v>
      </c>
      <c r="P17" s="6">
        <v>6012</v>
      </c>
      <c r="Q17" s="6">
        <v>6034</v>
      </c>
      <c r="R17" s="6">
        <v>768</v>
      </c>
      <c r="S17" s="6">
        <v>768</v>
      </c>
      <c r="T17" s="5">
        <f t="shared" si="5"/>
        <v>6780</v>
      </c>
      <c r="U17" s="5">
        <f t="shared" si="6"/>
        <v>6802</v>
      </c>
      <c r="V17" s="27">
        <f t="shared" si="19"/>
        <v>20.483383685800604</v>
      </c>
      <c r="W17" s="27">
        <f t="shared" si="8"/>
        <v>21.389937106918239</v>
      </c>
      <c r="X17" s="27">
        <f t="shared" si="20"/>
        <v>11.770833333333334</v>
      </c>
      <c r="Y17" s="27">
        <f t="shared" si="10"/>
        <v>11.607508532423209</v>
      </c>
      <c r="Z17" s="10">
        <v>372</v>
      </c>
      <c r="AA17" s="10">
        <v>406</v>
      </c>
      <c r="AB17" s="27">
        <f t="shared" si="21"/>
        <v>18.225806451612904</v>
      </c>
      <c r="AC17" s="27">
        <f t="shared" si="12"/>
        <v>16.753694581280786</v>
      </c>
    </row>
    <row r="18" spans="1:29" x14ac:dyDescent="0.2">
      <c r="A18" s="22" t="str">
        <f t="shared" si="0"/>
        <v>26261</v>
      </c>
      <c r="B18" s="14" t="s">
        <v>49</v>
      </c>
      <c r="C18" s="15" t="s">
        <v>50</v>
      </c>
      <c r="D18" s="4">
        <v>35593170.549999997</v>
      </c>
      <c r="E18" s="4">
        <v>38814978.670000002</v>
      </c>
      <c r="F18" s="4">
        <v>9982513.9499999993</v>
      </c>
      <c r="G18" s="4">
        <v>12261304.630000001</v>
      </c>
      <c r="H18" s="28">
        <f t="shared" si="1"/>
        <v>0.28046149853317859</v>
      </c>
      <c r="I18" s="28">
        <f t="shared" si="2"/>
        <v>0.31589105675528123</v>
      </c>
      <c r="J18" s="16">
        <v>381</v>
      </c>
      <c r="K18" s="5">
        <v>471</v>
      </c>
      <c r="L18" s="28">
        <f t="shared" si="3"/>
        <v>0.80891719745222934</v>
      </c>
      <c r="M18" s="17">
        <v>381</v>
      </c>
      <c r="N18" s="6">
        <v>475</v>
      </c>
      <c r="O18" s="28">
        <f t="shared" si="4"/>
        <v>0.80210526315789477</v>
      </c>
      <c r="P18" s="6">
        <v>7606</v>
      </c>
      <c r="Q18" s="6">
        <v>6947</v>
      </c>
      <c r="R18" s="6">
        <v>818</v>
      </c>
      <c r="S18" s="6">
        <v>818</v>
      </c>
      <c r="T18" s="5">
        <f t="shared" si="5"/>
        <v>8424</v>
      </c>
      <c r="U18" s="5">
        <f t="shared" si="6"/>
        <v>7765</v>
      </c>
      <c r="V18" s="27">
        <f t="shared" si="19"/>
        <v>22.110236220472441</v>
      </c>
      <c r="W18" s="27">
        <f t="shared" si="8"/>
        <v>20.380577427821521</v>
      </c>
      <c r="X18" s="27">
        <f t="shared" si="20"/>
        <v>17.885350318471339</v>
      </c>
      <c r="Y18" s="27">
        <f t="shared" si="10"/>
        <v>16.347368421052632</v>
      </c>
      <c r="Z18" s="7">
        <v>200</v>
      </c>
      <c r="AA18" s="7">
        <v>192</v>
      </c>
      <c r="AB18" s="27">
        <f t="shared" si="21"/>
        <v>42.12</v>
      </c>
      <c r="AC18" s="27">
        <f t="shared" si="12"/>
        <v>40.442708333333336</v>
      </c>
    </row>
    <row r="19" spans="1:29" x14ac:dyDescent="0.2">
      <c r="A19" s="22" t="str">
        <f t="shared" si="0"/>
        <v>26262</v>
      </c>
      <c r="B19" s="14" t="s">
        <v>51</v>
      </c>
      <c r="C19" s="15" t="s">
        <v>52</v>
      </c>
      <c r="D19" s="4">
        <v>78847320.450000003</v>
      </c>
      <c r="E19" s="4">
        <v>78439290.450000003</v>
      </c>
      <c r="F19" s="4">
        <v>21416060.890000001</v>
      </c>
      <c r="G19" s="4">
        <v>23393516.370000001</v>
      </c>
      <c r="H19" s="28">
        <f t="shared" si="1"/>
        <v>0.27161431444687734</v>
      </c>
      <c r="I19" s="28">
        <f t="shared" si="2"/>
        <v>0.29823722570402217</v>
      </c>
      <c r="J19" s="16">
        <v>3664</v>
      </c>
      <c r="K19" s="5">
        <v>1610</v>
      </c>
      <c r="L19" s="28">
        <f t="shared" si="3"/>
        <v>2.2757763975155281</v>
      </c>
      <c r="M19" s="17">
        <v>3520</v>
      </c>
      <c r="N19" s="6">
        <v>1619</v>
      </c>
      <c r="O19" s="28">
        <f t="shared" si="4"/>
        <v>2.1741815935762818</v>
      </c>
      <c r="P19" s="6">
        <v>12351</v>
      </c>
      <c r="Q19" s="6">
        <v>12580</v>
      </c>
      <c r="R19" s="6">
        <v>4302</v>
      </c>
      <c r="S19" s="6">
        <v>4302</v>
      </c>
      <c r="T19" s="5">
        <f t="shared" si="5"/>
        <v>16653</v>
      </c>
      <c r="U19" s="5">
        <f t="shared" si="6"/>
        <v>16882</v>
      </c>
      <c r="V19" s="27">
        <f t="shared" si="19"/>
        <v>4.5450327510917035</v>
      </c>
      <c r="W19" s="27">
        <f t="shared" si="8"/>
        <v>4.7960227272727272</v>
      </c>
      <c r="X19" s="27">
        <f t="shared" si="20"/>
        <v>10.343478260869565</v>
      </c>
      <c r="Y19" s="27">
        <f t="shared" si="10"/>
        <v>10.427424336009883</v>
      </c>
      <c r="Z19" s="7">
        <v>709</v>
      </c>
      <c r="AA19" s="7">
        <v>670</v>
      </c>
      <c r="AB19" s="27">
        <f t="shared" si="21"/>
        <v>23.488011283497883</v>
      </c>
      <c r="AC19" s="27">
        <f t="shared" si="12"/>
        <v>25.197014925373136</v>
      </c>
    </row>
    <row r="20" spans="1:29" x14ac:dyDescent="0.2">
      <c r="A20" s="22" t="str">
        <f t="shared" si="0"/>
        <v>26263</v>
      </c>
      <c r="B20" s="14" t="s">
        <v>53</v>
      </c>
      <c r="C20" s="15" t="s">
        <v>54</v>
      </c>
      <c r="D20" s="4">
        <v>55547750.49000001</v>
      </c>
      <c r="E20" s="4">
        <v>58352083.140000001</v>
      </c>
      <c r="F20" s="4">
        <v>32543475.489999998</v>
      </c>
      <c r="G20" s="4">
        <v>34537775.490000002</v>
      </c>
      <c r="H20" s="28">
        <f t="shared" si="1"/>
        <v>0.58586486766657886</v>
      </c>
      <c r="I20" s="28">
        <f t="shared" si="2"/>
        <v>0.5918859041781932</v>
      </c>
      <c r="J20" s="16">
        <v>557</v>
      </c>
      <c r="K20" s="16">
        <v>777</v>
      </c>
      <c r="L20" s="28">
        <f t="shared" si="3"/>
        <v>0.71685971685971683</v>
      </c>
      <c r="M20" s="17">
        <v>550</v>
      </c>
      <c r="N20" s="18">
        <v>782</v>
      </c>
      <c r="O20" s="28">
        <f t="shared" si="4"/>
        <v>0.70332480818414322</v>
      </c>
      <c r="P20" s="6">
        <v>9322</v>
      </c>
      <c r="Q20" s="6">
        <v>9177</v>
      </c>
      <c r="R20" s="6">
        <v>1834</v>
      </c>
      <c r="S20" s="6">
        <v>1834</v>
      </c>
      <c r="T20" s="5">
        <f t="shared" si="5"/>
        <v>11156</v>
      </c>
      <c r="U20" s="5">
        <f t="shared" si="6"/>
        <v>11011</v>
      </c>
      <c r="V20" s="27">
        <f t="shared" si="19"/>
        <v>20.028725314183124</v>
      </c>
      <c r="W20" s="27">
        <f t="shared" si="8"/>
        <v>20.02</v>
      </c>
      <c r="X20" s="27">
        <f t="shared" si="20"/>
        <v>14.357786357786358</v>
      </c>
      <c r="Y20" s="27">
        <f t="shared" si="10"/>
        <v>14.080562659846548</v>
      </c>
      <c r="Z20" s="7">
        <v>539</v>
      </c>
      <c r="AA20" s="7">
        <v>654</v>
      </c>
      <c r="AB20" s="27">
        <f t="shared" si="21"/>
        <v>20.697588126159555</v>
      </c>
      <c r="AC20" s="27">
        <f t="shared" si="12"/>
        <v>16.836391437308869</v>
      </c>
    </row>
    <row r="21" spans="1:29" ht="25.5" x14ac:dyDescent="0.2">
      <c r="A21" s="22" t="str">
        <f t="shared" si="0"/>
        <v>26264</v>
      </c>
      <c r="B21" s="14" t="s">
        <v>55</v>
      </c>
      <c r="C21" s="15" t="s">
        <v>56</v>
      </c>
      <c r="D21" s="4">
        <v>53720011.519999996</v>
      </c>
      <c r="E21" s="4">
        <v>59795552.859999999</v>
      </c>
      <c r="F21" s="4">
        <v>16260631.890000001</v>
      </c>
      <c r="G21" s="4">
        <v>17188978.469999999</v>
      </c>
      <c r="H21" s="28">
        <f t="shared" si="1"/>
        <v>0.3026922636445481</v>
      </c>
      <c r="I21" s="28">
        <f t="shared" si="2"/>
        <v>0.28746248922967144</v>
      </c>
      <c r="J21" s="16">
        <v>512</v>
      </c>
      <c r="K21" s="5">
        <v>733</v>
      </c>
      <c r="L21" s="28">
        <f t="shared" si="3"/>
        <v>0.69849931787175989</v>
      </c>
      <c r="M21" s="17">
        <v>504</v>
      </c>
      <c r="N21" s="6">
        <v>741</v>
      </c>
      <c r="O21" s="28">
        <f t="shared" si="4"/>
        <v>0.68016194331983804</v>
      </c>
      <c r="P21" s="6">
        <v>13660</v>
      </c>
      <c r="Q21" s="6">
        <v>11551</v>
      </c>
      <c r="R21" s="6">
        <v>617</v>
      </c>
      <c r="S21" s="6">
        <v>617</v>
      </c>
      <c r="T21" s="5">
        <f t="shared" si="5"/>
        <v>14277</v>
      </c>
      <c r="U21" s="5">
        <f t="shared" si="6"/>
        <v>12168</v>
      </c>
      <c r="V21" s="27">
        <f t="shared" si="19"/>
        <v>27.884765625</v>
      </c>
      <c r="W21" s="27">
        <f t="shared" si="8"/>
        <v>24.142857142857142</v>
      </c>
      <c r="X21" s="27">
        <f t="shared" si="20"/>
        <v>19.477489768076399</v>
      </c>
      <c r="Y21" s="27">
        <f t="shared" si="10"/>
        <v>16.421052631578949</v>
      </c>
      <c r="Z21" s="7">
        <v>344</v>
      </c>
      <c r="AA21" s="7">
        <v>376</v>
      </c>
      <c r="AB21" s="27">
        <f t="shared" si="21"/>
        <v>41.502906976744185</v>
      </c>
      <c r="AC21" s="27">
        <f t="shared" si="12"/>
        <v>32.361702127659576</v>
      </c>
    </row>
    <row r="22" spans="1:29" ht="25.5" x14ac:dyDescent="0.2">
      <c r="A22" s="22" t="str">
        <f t="shared" si="0"/>
        <v>26266</v>
      </c>
      <c r="B22" s="14" t="s">
        <v>57</v>
      </c>
      <c r="C22" s="15" t="s">
        <v>58</v>
      </c>
      <c r="D22" s="4">
        <v>53252134.510000005</v>
      </c>
      <c r="E22" s="4">
        <v>54658200.57</v>
      </c>
      <c r="F22" s="4">
        <v>17758003.449999999</v>
      </c>
      <c r="G22" s="4">
        <v>18161120.109999999</v>
      </c>
      <c r="H22" s="28">
        <f t="shared" ref="H22:H43" si="22">F22/D22</f>
        <v>0.33347026581000794</v>
      </c>
      <c r="I22" s="28">
        <f t="shared" ref="I22:I43" si="23">G22/E22</f>
        <v>0.33226706917914917</v>
      </c>
      <c r="J22" s="16">
        <v>894</v>
      </c>
      <c r="K22" s="5">
        <v>892</v>
      </c>
      <c r="L22" s="28">
        <f t="shared" si="3"/>
        <v>1.0022421524663676</v>
      </c>
      <c r="M22" s="17">
        <v>879</v>
      </c>
      <c r="N22" s="6">
        <v>878</v>
      </c>
      <c r="O22" s="28">
        <f t="shared" si="4"/>
        <v>1.0011389521640091</v>
      </c>
      <c r="P22" s="6">
        <v>8791</v>
      </c>
      <c r="Q22" s="6">
        <v>7445</v>
      </c>
      <c r="R22" s="6">
        <v>680</v>
      </c>
      <c r="S22" s="6">
        <v>680</v>
      </c>
      <c r="T22" s="5">
        <f t="shared" ref="T22:T43" si="24">P22+R22</f>
        <v>9471</v>
      </c>
      <c r="U22" s="5">
        <f t="shared" si="6"/>
        <v>8125</v>
      </c>
      <c r="V22" s="27">
        <f t="shared" si="19"/>
        <v>10.593959731543624</v>
      </c>
      <c r="W22" s="27">
        <f t="shared" si="8"/>
        <v>9.2434584755403861</v>
      </c>
      <c r="X22" s="27">
        <f t="shared" si="20"/>
        <v>10.617713004484305</v>
      </c>
      <c r="Y22" s="27">
        <f t="shared" si="10"/>
        <v>9.2539863325740317</v>
      </c>
      <c r="Z22" s="7">
        <v>323</v>
      </c>
      <c r="AA22" s="7">
        <v>331</v>
      </c>
      <c r="AB22" s="27">
        <f t="shared" si="21"/>
        <v>29.321981424148607</v>
      </c>
      <c r="AC22" s="27">
        <f t="shared" si="12"/>
        <v>24.546827794561935</v>
      </c>
    </row>
    <row r="23" spans="1:29" ht="25.5" x14ac:dyDescent="0.2">
      <c r="A23" s="22" t="str">
        <f t="shared" si="0"/>
        <v>26267</v>
      </c>
      <c r="B23" s="14" t="s">
        <v>59</v>
      </c>
      <c r="C23" s="15" t="s">
        <v>60</v>
      </c>
      <c r="D23" s="4">
        <v>36098661.119999997</v>
      </c>
      <c r="E23" s="4">
        <v>37045642.649999999</v>
      </c>
      <c r="F23" s="4">
        <v>4411546.9799999995</v>
      </c>
      <c r="G23" s="4">
        <v>5218918.87</v>
      </c>
      <c r="H23" s="28">
        <f t="shared" si="22"/>
        <v>0.12220804991451162</v>
      </c>
      <c r="I23" s="28">
        <f t="shared" si="23"/>
        <v>0.14087807625062215</v>
      </c>
      <c r="J23" s="16">
        <v>510</v>
      </c>
      <c r="K23" s="16">
        <v>369</v>
      </c>
      <c r="L23" s="28">
        <f t="shared" si="3"/>
        <v>1.3821138211382114</v>
      </c>
      <c r="M23" s="17">
        <v>534</v>
      </c>
      <c r="N23" s="18">
        <v>374</v>
      </c>
      <c r="O23" s="28">
        <f t="shared" si="4"/>
        <v>1.427807486631016</v>
      </c>
      <c r="P23" s="6">
        <v>3976</v>
      </c>
      <c r="Q23" s="6">
        <v>3435</v>
      </c>
      <c r="R23" s="6">
        <v>448</v>
      </c>
      <c r="S23" s="6">
        <v>448</v>
      </c>
      <c r="T23" s="5">
        <f t="shared" si="24"/>
        <v>4424</v>
      </c>
      <c r="U23" s="5">
        <f t="shared" si="6"/>
        <v>3883</v>
      </c>
      <c r="V23" s="27">
        <f t="shared" si="19"/>
        <v>8.674509803921568</v>
      </c>
      <c r="W23" s="27">
        <f t="shared" si="8"/>
        <v>7.2715355805243442</v>
      </c>
      <c r="X23" s="27">
        <f t="shared" si="20"/>
        <v>11.989159891598916</v>
      </c>
      <c r="Y23" s="27">
        <f t="shared" si="10"/>
        <v>10.382352941176471</v>
      </c>
      <c r="Z23" s="7">
        <v>78</v>
      </c>
      <c r="AA23" s="7">
        <v>71</v>
      </c>
      <c r="AB23" s="27">
        <f t="shared" si="21"/>
        <v>56.717948717948715</v>
      </c>
      <c r="AC23" s="27">
        <f t="shared" si="12"/>
        <v>54.690140845070424</v>
      </c>
    </row>
    <row r="24" spans="1:29" ht="25.5" x14ac:dyDescent="0.2">
      <c r="A24" s="22" t="str">
        <f t="shared" si="0"/>
        <v>26268</v>
      </c>
      <c r="B24" s="14" t="s">
        <v>61</v>
      </c>
      <c r="C24" s="15" t="s">
        <v>62</v>
      </c>
      <c r="D24" s="4">
        <v>30282693.619999997</v>
      </c>
      <c r="E24" s="4">
        <v>42488223.57</v>
      </c>
      <c r="F24" s="4">
        <v>10954930.26</v>
      </c>
      <c r="G24" s="4">
        <v>12080921.580000002</v>
      </c>
      <c r="H24" s="28">
        <f t="shared" si="22"/>
        <v>0.3617554764931773</v>
      </c>
      <c r="I24" s="28">
        <f t="shared" si="23"/>
        <v>0.28433576565272251</v>
      </c>
      <c r="J24" s="16">
        <v>443</v>
      </c>
      <c r="K24" s="16">
        <v>828</v>
      </c>
      <c r="L24" s="28">
        <f t="shared" si="3"/>
        <v>0.53502415458937203</v>
      </c>
      <c r="M24" s="17">
        <v>427</v>
      </c>
      <c r="N24" s="18">
        <v>809</v>
      </c>
      <c r="O24" s="28">
        <f t="shared" si="4"/>
        <v>0.52781211372064274</v>
      </c>
      <c r="P24" s="6">
        <v>7068</v>
      </c>
      <c r="Q24" s="6">
        <v>7482</v>
      </c>
      <c r="R24" s="6">
        <v>977</v>
      </c>
      <c r="S24" s="6">
        <v>977</v>
      </c>
      <c r="T24" s="5">
        <f t="shared" si="24"/>
        <v>8045</v>
      </c>
      <c r="U24" s="5">
        <f t="shared" si="6"/>
        <v>8459</v>
      </c>
      <c r="V24" s="27">
        <f t="shared" si="19"/>
        <v>18.160270880361175</v>
      </c>
      <c r="W24" s="27">
        <f t="shared" si="8"/>
        <v>19.810304449648712</v>
      </c>
      <c r="X24" s="27">
        <f t="shared" si="20"/>
        <v>9.7161835748792278</v>
      </c>
      <c r="Y24" s="27">
        <f t="shared" si="10"/>
        <v>10.456118665018542</v>
      </c>
      <c r="Z24" s="7">
        <f>50+25+112</f>
        <v>187</v>
      </c>
      <c r="AA24" s="7">
        <f>50+25+112</f>
        <v>187</v>
      </c>
      <c r="AB24" s="27">
        <f t="shared" si="21"/>
        <v>43.021390374331553</v>
      </c>
      <c r="AC24" s="27">
        <f t="shared" si="12"/>
        <v>45.235294117647058</v>
      </c>
    </row>
    <row r="25" spans="1:29" ht="25.5" x14ac:dyDescent="0.2">
      <c r="A25" s="22" t="str">
        <f t="shared" si="0"/>
        <v>26269</v>
      </c>
      <c r="B25" s="14" t="s">
        <v>63</v>
      </c>
      <c r="C25" s="15" t="s">
        <v>64</v>
      </c>
      <c r="D25" s="4">
        <v>51097604.18</v>
      </c>
      <c r="E25" s="4">
        <v>60645802.940000005</v>
      </c>
      <c r="F25" s="4">
        <v>22687439.890000001</v>
      </c>
      <c r="G25" s="4">
        <v>23777177.009999998</v>
      </c>
      <c r="H25" s="28">
        <f t="shared" si="22"/>
        <v>0.44400202815927797</v>
      </c>
      <c r="I25" s="28">
        <f t="shared" si="23"/>
        <v>0.39206632375737488</v>
      </c>
      <c r="J25" s="16">
        <v>1346</v>
      </c>
      <c r="K25" s="16">
        <v>887</v>
      </c>
      <c r="L25" s="28">
        <f t="shared" si="3"/>
        <v>1.5174746335963922</v>
      </c>
      <c r="M25" s="16">
        <v>1319</v>
      </c>
      <c r="N25" s="20">
        <v>864</v>
      </c>
      <c r="O25" s="28">
        <f t="shared" si="4"/>
        <v>1.5266203703703705</v>
      </c>
      <c r="P25" s="6">
        <v>9685</v>
      </c>
      <c r="Q25" s="6">
        <v>9626</v>
      </c>
      <c r="R25" s="6">
        <v>1595</v>
      </c>
      <c r="S25" s="6">
        <v>1595</v>
      </c>
      <c r="T25" s="5">
        <f t="shared" si="24"/>
        <v>11280</v>
      </c>
      <c r="U25" s="5">
        <f t="shared" si="6"/>
        <v>11221</v>
      </c>
      <c r="V25" s="27">
        <f t="shared" si="19"/>
        <v>8.3803863298662709</v>
      </c>
      <c r="W25" s="27">
        <f t="shared" si="8"/>
        <v>8.5072024260803634</v>
      </c>
      <c r="X25" s="27">
        <f t="shared" si="20"/>
        <v>12.717023675310033</v>
      </c>
      <c r="Y25" s="27">
        <f t="shared" si="10"/>
        <v>12.987268518518519</v>
      </c>
      <c r="Z25" s="11">
        <v>445</v>
      </c>
      <c r="AA25" s="11">
        <v>425</v>
      </c>
      <c r="AB25" s="27">
        <f t="shared" si="21"/>
        <v>25.348314606741575</v>
      </c>
      <c r="AC25" s="27">
        <f t="shared" si="12"/>
        <v>26.402352941176471</v>
      </c>
    </row>
    <row r="26" spans="1:29" ht="25.5" x14ac:dyDescent="0.2">
      <c r="A26" s="22" t="str">
        <f t="shared" si="0"/>
        <v>26270</v>
      </c>
      <c r="B26" s="14" t="s">
        <v>65</v>
      </c>
      <c r="C26" s="15" t="s">
        <v>66</v>
      </c>
      <c r="D26" s="4">
        <v>109708646.44999999</v>
      </c>
      <c r="E26" s="4">
        <v>119715622.15000001</v>
      </c>
      <c r="F26" s="4">
        <v>28883159.57</v>
      </c>
      <c r="G26" s="4">
        <v>34654915.920000002</v>
      </c>
      <c r="H26" s="28">
        <f t="shared" si="22"/>
        <v>0.26327149686568757</v>
      </c>
      <c r="I26" s="28">
        <f t="shared" si="23"/>
        <v>0.28947697299336966</v>
      </c>
      <c r="J26" s="16">
        <v>1566</v>
      </c>
      <c r="K26" s="16">
        <v>1636</v>
      </c>
      <c r="L26" s="28">
        <f t="shared" si="3"/>
        <v>0.95721271393643037</v>
      </c>
      <c r="M26" s="17">
        <v>1506</v>
      </c>
      <c r="N26" s="20">
        <v>1626</v>
      </c>
      <c r="O26" s="28">
        <f>M26/N26</f>
        <v>0.92619926199261993</v>
      </c>
      <c r="P26" s="6">
        <v>29465</v>
      </c>
      <c r="Q26" s="6">
        <v>29895</v>
      </c>
      <c r="R26" s="6">
        <v>2531</v>
      </c>
      <c r="S26" s="6">
        <v>2531</v>
      </c>
      <c r="T26" s="5">
        <f t="shared" si="24"/>
        <v>31996</v>
      </c>
      <c r="U26" s="5">
        <f t="shared" si="6"/>
        <v>32426</v>
      </c>
      <c r="V26" s="27">
        <f t="shared" si="19"/>
        <v>20.431673052362708</v>
      </c>
      <c r="W26" s="27">
        <f t="shared" si="8"/>
        <v>21.531208499335989</v>
      </c>
      <c r="X26" s="27">
        <f t="shared" si="20"/>
        <v>19.557457212713935</v>
      </c>
      <c r="Y26" s="27">
        <f t="shared" si="10"/>
        <v>19.94218942189422</v>
      </c>
      <c r="Z26" s="7">
        <v>435</v>
      </c>
      <c r="AA26" s="7">
        <v>427</v>
      </c>
      <c r="AB26" s="27">
        <f t="shared" si="21"/>
        <v>73.55402298850575</v>
      </c>
      <c r="AC26" s="27">
        <f t="shared" si="12"/>
        <v>75.939110070257613</v>
      </c>
    </row>
    <row r="27" spans="1:29" x14ac:dyDescent="0.2">
      <c r="A27" s="22" t="str">
        <f t="shared" si="0"/>
        <v>26271</v>
      </c>
      <c r="B27" s="14" t="s">
        <v>67</v>
      </c>
      <c r="C27" s="15" t="s">
        <v>68</v>
      </c>
      <c r="D27" s="4">
        <v>156574656.88</v>
      </c>
      <c r="E27" s="4">
        <v>210041004.59</v>
      </c>
      <c r="F27" s="4">
        <v>69506925.099999994</v>
      </c>
      <c r="G27" s="4">
        <v>74637194.5</v>
      </c>
      <c r="H27" s="28">
        <f t="shared" si="22"/>
        <v>0.44392193784764689</v>
      </c>
      <c r="I27" s="28">
        <f t="shared" si="23"/>
        <v>0.35534582709548446</v>
      </c>
      <c r="J27" s="16">
        <v>2956</v>
      </c>
      <c r="K27" s="5">
        <v>2584</v>
      </c>
      <c r="L27" s="28">
        <f t="shared" si="3"/>
        <v>1.1439628482972137</v>
      </c>
      <c r="M27" s="17">
        <v>2919</v>
      </c>
      <c r="N27" s="6">
        <v>2576</v>
      </c>
      <c r="O27" s="28">
        <f t="shared" si="4"/>
        <v>1.1331521739130435</v>
      </c>
      <c r="P27" s="6">
        <v>39957</v>
      </c>
      <c r="Q27" s="6">
        <v>39891</v>
      </c>
      <c r="R27" s="6">
        <v>8596</v>
      </c>
      <c r="S27" s="6">
        <v>8596</v>
      </c>
      <c r="T27" s="5">
        <f t="shared" si="24"/>
        <v>48553</v>
      </c>
      <c r="U27" s="5">
        <f t="shared" si="6"/>
        <v>48487</v>
      </c>
      <c r="V27" s="27">
        <f t="shared" si="19"/>
        <v>16.425236806495263</v>
      </c>
      <c r="W27" s="27">
        <f t="shared" si="8"/>
        <v>16.610825625214115</v>
      </c>
      <c r="X27" s="27">
        <f t="shared" si="20"/>
        <v>18.789860681114551</v>
      </c>
      <c r="Y27" s="27">
        <f t="shared" si="10"/>
        <v>18.822593167701864</v>
      </c>
      <c r="Z27" s="7">
        <v>1088</v>
      </c>
      <c r="AA27" s="7">
        <v>1102</v>
      </c>
      <c r="AB27" s="27">
        <f t="shared" si="21"/>
        <v>44.625919117647058</v>
      </c>
      <c r="AC27" s="27">
        <f t="shared" si="12"/>
        <v>43.999092558983669</v>
      </c>
    </row>
    <row r="28" spans="1:29" ht="25.5" x14ac:dyDescent="0.2">
      <c r="A28" s="22" t="str">
        <f t="shared" si="0"/>
        <v>26272</v>
      </c>
      <c r="B28" s="14" t="s">
        <v>69</v>
      </c>
      <c r="C28" s="15" t="s">
        <v>70</v>
      </c>
      <c r="D28" s="4">
        <v>96542000.060000017</v>
      </c>
      <c r="E28" s="4">
        <v>110000303.02</v>
      </c>
      <c r="F28" s="4">
        <v>34909697.159999996</v>
      </c>
      <c r="G28" s="4">
        <v>37444812.789999999</v>
      </c>
      <c r="H28" s="28">
        <f t="shared" si="22"/>
        <v>0.36160113876140876</v>
      </c>
      <c r="I28" s="28">
        <f t="shared" si="23"/>
        <v>0.34040645127306485</v>
      </c>
      <c r="J28" s="16">
        <v>1632</v>
      </c>
      <c r="K28" s="16">
        <v>1719</v>
      </c>
      <c r="L28" s="28">
        <f t="shared" si="3"/>
        <v>0.94938917975567194</v>
      </c>
      <c r="M28" s="17">
        <v>1607</v>
      </c>
      <c r="N28" s="18">
        <v>1721</v>
      </c>
      <c r="O28" s="28">
        <f t="shared" si="4"/>
        <v>0.93375944218477624</v>
      </c>
      <c r="P28" s="6">
        <v>38597</v>
      </c>
      <c r="Q28" s="6">
        <v>36970</v>
      </c>
      <c r="R28" s="6">
        <v>2124</v>
      </c>
      <c r="S28" s="6">
        <v>2124</v>
      </c>
      <c r="T28" s="5">
        <f t="shared" si="24"/>
        <v>40721</v>
      </c>
      <c r="U28" s="5">
        <f t="shared" si="6"/>
        <v>39094</v>
      </c>
      <c r="V28" s="27">
        <f t="shared" si="19"/>
        <v>24.951593137254903</v>
      </c>
      <c r="W28" s="27">
        <f t="shared" si="8"/>
        <v>24.327317983820784</v>
      </c>
      <c r="X28" s="27">
        <f t="shared" si="20"/>
        <v>23.688772542175684</v>
      </c>
      <c r="Y28" s="27">
        <f t="shared" si="10"/>
        <v>22.715862870424171</v>
      </c>
      <c r="Z28" s="7">
        <v>731</v>
      </c>
      <c r="AA28" s="7">
        <v>753</v>
      </c>
      <c r="AB28" s="27">
        <f t="shared" si="21"/>
        <v>55.705882352941174</v>
      </c>
      <c r="AC28" s="27">
        <f t="shared" si="12"/>
        <v>51.917662682602923</v>
      </c>
    </row>
    <row r="29" spans="1:29" ht="25.5" x14ac:dyDescent="0.2">
      <c r="A29" s="22" t="str">
        <f t="shared" si="0"/>
        <v>26273</v>
      </c>
      <c r="B29" s="14" t="s">
        <v>71</v>
      </c>
      <c r="C29" s="15" t="s">
        <v>72</v>
      </c>
      <c r="D29" s="4">
        <v>57212089.530000001</v>
      </c>
      <c r="E29" s="4">
        <v>65439917.890000001</v>
      </c>
      <c r="F29" s="4">
        <v>17260384.259999998</v>
      </c>
      <c r="G29" s="4">
        <v>15076284.48</v>
      </c>
      <c r="H29" s="28">
        <f t="shared" si="22"/>
        <v>0.30169120550909545</v>
      </c>
      <c r="I29" s="28">
        <f t="shared" si="23"/>
        <v>0.23038360936427513</v>
      </c>
      <c r="J29" s="16">
        <v>1032</v>
      </c>
      <c r="K29" s="5">
        <v>832</v>
      </c>
      <c r="L29" s="28">
        <f t="shared" si="3"/>
        <v>1.2403846153846154</v>
      </c>
      <c r="M29" s="17">
        <v>1041</v>
      </c>
      <c r="N29" s="6">
        <v>843</v>
      </c>
      <c r="O29" s="28">
        <f t="shared" si="4"/>
        <v>1.2348754448398576</v>
      </c>
      <c r="P29" s="6">
        <v>7868</v>
      </c>
      <c r="Q29" s="6">
        <v>7695</v>
      </c>
      <c r="R29" s="6">
        <v>1460</v>
      </c>
      <c r="S29" s="6">
        <v>1460</v>
      </c>
      <c r="T29" s="5">
        <f t="shared" si="24"/>
        <v>9328</v>
      </c>
      <c r="U29" s="5">
        <f t="shared" si="6"/>
        <v>9155</v>
      </c>
      <c r="V29" s="27">
        <f t="shared" si="19"/>
        <v>9.0387596899224807</v>
      </c>
      <c r="W29" s="27">
        <f t="shared" si="8"/>
        <v>8.7944284341978864</v>
      </c>
      <c r="X29" s="27">
        <f t="shared" si="20"/>
        <v>11.211538461538462</v>
      </c>
      <c r="Y29" s="27">
        <f t="shared" si="10"/>
        <v>10.860023724792407</v>
      </c>
      <c r="Z29" s="7">
        <v>747</v>
      </c>
      <c r="AA29" s="7">
        <v>747</v>
      </c>
      <c r="AB29" s="27">
        <f t="shared" si="21"/>
        <v>12.487282463186078</v>
      </c>
      <c r="AC29" s="27">
        <f t="shared" si="12"/>
        <v>12.255689424364123</v>
      </c>
    </row>
    <row r="30" spans="1:29" ht="25.5" x14ac:dyDescent="0.2">
      <c r="A30" s="22" t="str">
        <f t="shared" si="0"/>
        <v>26274</v>
      </c>
      <c r="B30" s="14" t="s">
        <v>73</v>
      </c>
      <c r="C30" s="15" t="s">
        <v>74</v>
      </c>
      <c r="D30" s="4">
        <v>133898008.12</v>
      </c>
      <c r="E30" s="4">
        <v>155391413.28999999</v>
      </c>
      <c r="F30" s="4">
        <v>43909746.57</v>
      </c>
      <c r="G30" s="4">
        <v>46290129.060000002</v>
      </c>
      <c r="H30" s="28">
        <f t="shared" si="22"/>
        <v>0.32793427763800553</v>
      </c>
      <c r="I30" s="28">
        <f t="shared" si="23"/>
        <v>0.29789373865601454</v>
      </c>
      <c r="J30" s="16">
        <v>2845</v>
      </c>
      <c r="K30" s="5">
        <v>1797</v>
      </c>
      <c r="L30" s="28">
        <f t="shared" si="3"/>
        <v>1.5831942125765164</v>
      </c>
      <c r="M30" s="17">
        <v>2769</v>
      </c>
      <c r="N30" s="6">
        <v>1784</v>
      </c>
      <c r="O30" s="28">
        <f t="shared" si="4"/>
        <v>1.5521300448430493</v>
      </c>
      <c r="P30" s="6">
        <v>19861</v>
      </c>
      <c r="Q30" s="6">
        <v>21160</v>
      </c>
      <c r="R30" s="6">
        <v>3279</v>
      </c>
      <c r="S30" s="6">
        <v>3279</v>
      </c>
      <c r="T30" s="5">
        <f t="shared" si="24"/>
        <v>23140</v>
      </c>
      <c r="U30" s="5">
        <f t="shared" si="6"/>
        <v>24439</v>
      </c>
      <c r="V30" s="27">
        <f t="shared" si="19"/>
        <v>8.1335676625659055</v>
      </c>
      <c r="W30" s="27">
        <f t="shared" si="8"/>
        <v>8.8259299386059951</v>
      </c>
      <c r="X30" s="27">
        <f t="shared" si="20"/>
        <v>12.877017250973845</v>
      </c>
      <c r="Y30" s="27">
        <f t="shared" si="10"/>
        <v>13.698991031390134</v>
      </c>
      <c r="Z30" s="7">
        <v>995</v>
      </c>
      <c r="AA30" s="7">
        <v>868</v>
      </c>
      <c r="AB30" s="27">
        <f t="shared" si="21"/>
        <v>23.256281407035175</v>
      </c>
      <c r="AC30" s="27">
        <f t="shared" si="12"/>
        <v>28.15552995391705</v>
      </c>
    </row>
    <row r="31" spans="1:29" ht="25.5" x14ac:dyDescent="0.2">
      <c r="A31" s="22" t="str">
        <f t="shared" si="0"/>
        <v>26275</v>
      </c>
      <c r="B31" s="14" t="s">
        <v>75</v>
      </c>
      <c r="C31" s="15" t="s">
        <v>76</v>
      </c>
      <c r="D31" s="4">
        <v>52348051.640000001</v>
      </c>
      <c r="E31" s="4">
        <v>61593661.240000002</v>
      </c>
      <c r="F31" s="4">
        <v>13042341.870000001</v>
      </c>
      <c r="G31" s="4">
        <v>17033107.440000001</v>
      </c>
      <c r="H31" s="28">
        <f t="shared" si="22"/>
        <v>0.24914665324495353</v>
      </c>
      <c r="I31" s="28">
        <f t="shared" si="23"/>
        <v>0.27653994091421868</v>
      </c>
      <c r="J31" s="16">
        <v>656</v>
      </c>
      <c r="K31" s="16">
        <v>712</v>
      </c>
      <c r="L31" s="28">
        <f t="shared" si="3"/>
        <v>0.9213483146067416</v>
      </c>
      <c r="M31" s="17">
        <v>627</v>
      </c>
      <c r="N31" s="18">
        <v>699</v>
      </c>
      <c r="O31" s="28">
        <f t="shared" si="4"/>
        <v>0.89699570815450647</v>
      </c>
      <c r="P31" s="6">
        <v>8398</v>
      </c>
      <c r="Q31" s="6">
        <v>8414</v>
      </c>
      <c r="R31" s="6">
        <v>656</v>
      </c>
      <c r="S31" s="6">
        <v>656</v>
      </c>
      <c r="T31" s="5">
        <f t="shared" si="24"/>
        <v>9054</v>
      </c>
      <c r="U31" s="5">
        <f t="shared" si="6"/>
        <v>9070</v>
      </c>
      <c r="V31" s="27">
        <f t="shared" si="19"/>
        <v>13.801829268292684</v>
      </c>
      <c r="W31" s="27">
        <f t="shared" si="8"/>
        <v>14.465709728867624</v>
      </c>
      <c r="X31" s="27">
        <f t="shared" si="20"/>
        <v>12.716292134831461</v>
      </c>
      <c r="Y31" s="27">
        <f t="shared" si="10"/>
        <v>12.975679542203148</v>
      </c>
      <c r="Z31" s="7">
        <v>278</v>
      </c>
      <c r="AA31" s="7">
        <v>304</v>
      </c>
      <c r="AB31" s="27">
        <f t="shared" si="21"/>
        <v>32.568345323741006</v>
      </c>
      <c r="AC31" s="27">
        <f t="shared" si="12"/>
        <v>29.835526315789473</v>
      </c>
    </row>
    <row r="32" spans="1:29" ht="25.5" x14ac:dyDescent="0.2">
      <c r="A32" s="22" t="str">
        <f t="shared" si="0"/>
        <v>26276</v>
      </c>
      <c r="B32" s="14" t="s">
        <v>77</v>
      </c>
      <c r="C32" s="15" t="s">
        <v>78</v>
      </c>
      <c r="D32" s="4">
        <v>91277250.920000002</v>
      </c>
      <c r="E32" s="4">
        <v>102016302.24000001</v>
      </c>
      <c r="F32" s="4">
        <v>20388885.440000001</v>
      </c>
      <c r="G32" s="4">
        <v>29899112.690000001</v>
      </c>
      <c r="H32" s="28">
        <f t="shared" si="22"/>
        <v>0.22337313223718636</v>
      </c>
      <c r="I32" s="28">
        <f t="shared" si="23"/>
        <v>0.2930817137408136</v>
      </c>
      <c r="J32" s="16">
        <v>1437</v>
      </c>
      <c r="K32" s="16">
        <v>1828</v>
      </c>
      <c r="L32" s="28">
        <f t="shared" si="3"/>
        <v>0.78610503282275712</v>
      </c>
      <c r="M32" s="17">
        <v>1307</v>
      </c>
      <c r="N32" s="18">
        <v>1533</v>
      </c>
      <c r="O32" s="28">
        <f t="shared" si="4"/>
        <v>0.85257664709719505</v>
      </c>
      <c r="P32" s="6">
        <v>13855</v>
      </c>
      <c r="Q32" s="6">
        <v>13731</v>
      </c>
      <c r="R32" s="6">
        <v>2047</v>
      </c>
      <c r="S32" s="6">
        <v>2047</v>
      </c>
      <c r="T32" s="5">
        <f t="shared" si="24"/>
        <v>15902</v>
      </c>
      <c r="U32" s="5">
        <f t="shared" si="6"/>
        <v>15778</v>
      </c>
      <c r="V32" s="27">
        <f t="shared" si="19"/>
        <v>11.066109951287403</v>
      </c>
      <c r="W32" s="27">
        <f t="shared" si="8"/>
        <v>12.071920428462127</v>
      </c>
      <c r="X32" s="27">
        <f t="shared" si="20"/>
        <v>8.6991247264770237</v>
      </c>
      <c r="Y32" s="27">
        <f t="shared" si="10"/>
        <v>10.292237442922374</v>
      </c>
      <c r="Z32" s="7">
        <v>533</v>
      </c>
      <c r="AA32" s="7">
        <v>533</v>
      </c>
      <c r="AB32" s="27">
        <f t="shared" si="21"/>
        <v>29.834896810506567</v>
      </c>
      <c r="AC32" s="27">
        <f t="shared" si="12"/>
        <v>29.602251407129454</v>
      </c>
    </row>
    <row r="33" spans="1:29" ht="25.5" x14ac:dyDescent="0.2">
      <c r="A33" s="22" t="str">
        <f t="shared" si="0"/>
        <v>26278</v>
      </c>
      <c r="B33" s="14" t="s">
        <v>79</v>
      </c>
      <c r="C33" s="15" t="s">
        <v>80</v>
      </c>
      <c r="D33" s="4">
        <v>72669802.24000001</v>
      </c>
      <c r="E33" s="4">
        <v>77936365.420000002</v>
      </c>
      <c r="F33" s="4">
        <v>25913401.279999997</v>
      </c>
      <c r="G33" s="4">
        <v>24289075.59</v>
      </c>
      <c r="H33" s="28">
        <f t="shared" si="22"/>
        <v>0.3565910526963888</v>
      </c>
      <c r="I33" s="28">
        <f t="shared" si="23"/>
        <v>0.31165265995027974</v>
      </c>
      <c r="J33" s="16">
        <v>1196</v>
      </c>
      <c r="K33" s="5">
        <v>1362</v>
      </c>
      <c r="L33" s="28">
        <f t="shared" si="3"/>
        <v>0.87812041116005879</v>
      </c>
      <c r="M33" s="17">
        <v>1174</v>
      </c>
      <c r="N33" s="6">
        <v>1383</v>
      </c>
      <c r="O33" s="28">
        <f t="shared" si="4"/>
        <v>0.848879248011569</v>
      </c>
      <c r="P33" s="6">
        <v>13561</v>
      </c>
      <c r="Q33" s="6">
        <v>14179</v>
      </c>
      <c r="R33" s="6">
        <v>2782</v>
      </c>
      <c r="S33" s="6">
        <v>2782</v>
      </c>
      <c r="T33" s="5">
        <f t="shared" si="24"/>
        <v>16343</v>
      </c>
      <c r="U33" s="5">
        <f t="shared" si="6"/>
        <v>16961</v>
      </c>
      <c r="V33" s="27">
        <f t="shared" ref="V33:V35" si="25">T33/J33</f>
        <v>13.664715719063546</v>
      </c>
      <c r="W33" s="27">
        <f t="shared" si="8"/>
        <v>14.447189097103918</v>
      </c>
      <c r="X33" s="27">
        <f t="shared" ref="X33:X35" si="26">T33/K33</f>
        <v>11.999265785609397</v>
      </c>
      <c r="Y33" s="27">
        <f t="shared" si="10"/>
        <v>12.263919016630513</v>
      </c>
      <c r="Z33" s="7">
        <v>438</v>
      </c>
      <c r="AA33" s="7">
        <v>438</v>
      </c>
      <c r="AB33" s="27">
        <f t="shared" ref="AB33:AB35" si="27">T33/Z33</f>
        <v>37.312785388127857</v>
      </c>
      <c r="AC33" s="27">
        <f t="shared" si="12"/>
        <v>38.723744292237441</v>
      </c>
    </row>
    <row r="34" spans="1:29" ht="25.5" x14ac:dyDescent="0.2">
      <c r="A34" s="22" t="str">
        <f t="shared" si="0"/>
        <v>26279</v>
      </c>
      <c r="B34" s="14" t="s">
        <v>81</v>
      </c>
      <c r="C34" s="15" t="s">
        <v>82</v>
      </c>
      <c r="D34" s="4">
        <v>96581832.229999989</v>
      </c>
      <c r="E34" s="4">
        <v>124501153.11</v>
      </c>
      <c r="F34" s="4">
        <v>45547816.759999998</v>
      </c>
      <c r="G34" s="4">
        <v>53372214.800000004</v>
      </c>
      <c r="H34" s="28">
        <f t="shared" si="22"/>
        <v>0.47159818475520759</v>
      </c>
      <c r="I34" s="28">
        <f t="shared" si="23"/>
        <v>0.4286885178713507</v>
      </c>
      <c r="J34" s="16">
        <v>1095</v>
      </c>
      <c r="K34" s="5">
        <v>1688</v>
      </c>
      <c r="L34" s="28">
        <f t="shared" si="3"/>
        <v>0.648696682464455</v>
      </c>
      <c r="M34" s="17">
        <v>998</v>
      </c>
      <c r="N34" s="6">
        <v>1482</v>
      </c>
      <c r="O34" s="28">
        <f t="shared" si="4"/>
        <v>0.67341430499325239</v>
      </c>
      <c r="P34" s="6">
        <v>17128</v>
      </c>
      <c r="Q34" s="6">
        <v>17361</v>
      </c>
      <c r="R34" s="6">
        <v>2218</v>
      </c>
      <c r="S34" s="6">
        <v>2218</v>
      </c>
      <c r="T34" s="5">
        <f t="shared" si="24"/>
        <v>19346</v>
      </c>
      <c r="U34" s="5">
        <f t="shared" si="6"/>
        <v>19579</v>
      </c>
      <c r="V34" s="27">
        <f t="shared" si="25"/>
        <v>17.667579908675798</v>
      </c>
      <c r="W34" s="27">
        <f t="shared" si="8"/>
        <v>19.618236472945892</v>
      </c>
      <c r="X34" s="27">
        <f t="shared" si="26"/>
        <v>11.460900473933648</v>
      </c>
      <c r="Y34" s="27">
        <f t="shared" si="10"/>
        <v>13.211201079622132</v>
      </c>
      <c r="Z34" s="7">
        <v>1247</v>
      </c>
      <c r="AA34" s="7">
        <v>1182</v>
      </c>
      <c r="AB34" s="27">
        <f t="shared" si="27"/>
        <v>15.514033680834002</v>
      </c>
      <c r="AC34" s="27">
        <f t="shared" si="12"/>
        <v>16.564297800338409</v>
      </c>
    </row>
    <row r="35" spans="1:29" ht="25.5" x14ac:dyDescent="0.2">
      <c r="A35" s="22" t="str">
        <f t="shared" si="0"/>
        <v>26280</v>
      </c>
      <c r="B35" s="14" t="s">
        <v>83</v>
      </c>
      <c r="C35" s="15" t="s">
        <v>84</v>
      </c>
      <c r="D35" s="4">
        <v>55399020.280000001</v>
      </c>
      <c r="E35" s="4">
        <v>66707428.599999994</v>
      </c>
      <c r="F35" s="4">
        <v>16750912.960000001</v>
      </c>
      <c r="G35" s="4">
        <v>18266165.390000001</v>
      </c>
      <c r="H35" s="28">
        <f t="shared" si="22"/>
        <v>0.30236839704631685</v>
      </c>
      <c r="I35" s="28">
        <f t="shared" si="23"/>
        <v>0.27382505626967013</v>
      </c>
      <c r="J35" s="16">
        <v>942</v>
      </c>
      <c r="K35" s="16">
        <v>1266</v>
      </c>
      <c r="L35" s="28">
        <f t="shared" si="3"/>
        <v>0.74407582938388628</v>
      </c>
      <c r="M35" s="17">
        <v>924</v>
      </c>
      <c r="N35" s="18">
        <v>1268</v>
      </c>
      <c r="O35" s="28">
        <f t="shared" si="4"/>
        <v>0.72870662460567825</v>
      </c>
      <c r="P35" s="6">
        <v>13341</v>
      </c>
      <c r="Q35" s="6">
        <v>12945</v>
      </c>
      <c r="R35" s="6">
        <v>3767</v>
      </c>
      <c r="S35" s="6">
        <v>3767</v>
      </c>
      <c r="T35" s="5">
        <f t="shared" si="24"/>
        <v>17108</v>
      </c>
      <c r="U35" s="5">
        <f t="shared" si="6"/>
        <v>16712</v>
      </c>
      <c r="V35" s="27">
        <f t="shared" si="25"/>
        <v>18.161358811040341</v>
      </c>
      <c r="W35" s="27">
        <f t="shared" si="8"/>
        <v>18.086580086580085</v>
      </c>
      <c r="X35" s="27">
        <f t="shared" si="26"/>
        <v>13.513428120063191</v>
      </c>
      <c r="Y35" s="27">
        <f t="shared" si="10"/>
        <v>13.17981072555205</v>
      </c>
      <c r="Z35" s="7">
        <v>337</v>
      </c>
      <c r="AA35" s="7">
        <v>372</v>
      </c>
      <c r="AB35" s="27">
        <f t="shared" si="27"/>
        <v>50.765578635014833</v>
      </c>
      <c r="AC35" s="27">
        <f t="shared" si="12"/>
        <v>44.924731182795696</v>
      </c>
    </row>
    <row r="36" spans="1:29" ht="25.5" x14ac:dyDescent="0.2">
      <c r="A36" s="22" t="str">
        <f t="shared" si="0"/>
        <v>26282</v>
      </c>
      <c r="B36" s="14" t="s">
        <v>85</v>
      </c>
      <c r="C36" s="15" t="s">
        <v>86</v>
      </c>
      <c r="D36" s="4">
        <v>93425045.739999995</v>
      </c>
      <c r="E36" s="4">
        <v>94992980.400000006</v>
      </c>
      <c r="F36" s="4">
        <v>29178303.609999999</v>
      </c>
      <c r="G36" s="4">
        <v>34301179.699999996</v>
      </c>
      <c r="H36" s="28">
        <f t="shared" si="22"/>
        <v>0.31231778779325009</v>
      </c>
      <c r="I36" s="28">
        <f t="shared" si="23"/>
        <v>0.36109173073171619</v>
      </c>
      <c r="J36" s="16">
        <v>1926</v>
      </c>
      <c r="K36" s="5">
        <v>1149</v>
      </c>
      <c r="L36" s="28">
        <f t="shared" si="3"/>
        <v>1.6762402088772845</v>
      </c>
      <c r="M36" s="17">
        <v>1853</v>
      </c>
      <c r="N36" s="6">
        <v>1136</v>
      </c>
      <c r="O36" s="28">
        <f t="shared" si="4"/>
        <v>1.631161971830986</v>
      </c>
      <c r="P36" s="6">
        <v>14226</v>
      </c>
      <c r="Q36" s="6">
        <v>14054</v>
      </c>
      <c r="R36" s="6">
        <v>2713</v>
      </c>
      <c r="S36" s="6">
        <v>2713</v>
      </c>
      <c r="T36" s="5">
        <f t="shared" si="24"/>
        <v>16939</v>
      </c>
      <c r="U36" s="5">
        <f t="shared" si="6"/>
        <v>16767</v>
      </c>
      <c r="V36" s="27">
        <f t="shared" ref="V36:V39" si="28">T36/J36</f>
        <v>8.7949117341640708</v>
      </c>
      <c r="W36" s="27">
        <f t="shared" si="8"/>
        <v>9.0485698866702649</v>
      </c>
      <c r="X36" s="27">
        <f t="shared" ref="X36:X39" si="29">T36/K36</f>
        <v>14.742384682332464</v>
      </c>
      <c r="Y36" s="27">
        <f t="shared" si="10"/>
        <v>14.75968309859155</v>
      </c>
      <c r="Z36" s="7">
        <v>710</v>
      </c>
      <c r="AA36" s="7">
        <v>710</v>
      </c>
      <c r="AB36" s="27">
        <f t="shared" ref="AB36:AB39" si="30">T36/Z36</f>
        <v>23.857746478873239</v>
      </c>
      <c r="AC36" s="27">
        <f t="shared" si="12"/>
        <v>23.615492957746479</v>
      </c>
    </row>
    <row r="37" spans="1:29" ht="25.5" x14ac:dyDescent="0.2">
      <c r="A37" s="22" t="str">
        <f t="shared" si="0"/>
        <v>26283</v>
      </c>
      <c r="B37" s="14" t="s">
        <v>87</v>
      </c>
      <c r="C37" s="15" t="s">
        <v>88</v>
      </c>
      <c r="D37" s="4">
        <v>86873941.960000008</v>
      </c>
      <c r="E37" s="4">
        <v>103413462.42999999</v>
      </c>
      <c r="F37" s="4">
        <v>22721159.5</v>
      </c>
      <c r="G37" s="4">
        <v>25067545.409999996</v>
      </c>
      <c r="H37" s="28">
        <f t="shared" si="22"/>
        <v>0.26154171190322717</v>
      </c>
      <c r="I37" s="28">
        <f t="shared" si="23"/>
        <v>0.2424011808614191</v>
      </c>
      <c r="J37" s="16">
        <v>1701</v>
      </c>
      <c r="K37" s="5">
        <v>1476</v>
      </c>
      <c r="L37" s="28">
        <f t="shared" si="3"/>
        <v>1.1524390243902438</v>
      </c>
      <c r="M37" s="17">
        <v>1731</v>
      </c>
      <c r="N37" s="6">
        <v>1467</v>
      </c>
      <c r="O37" s="28">
        <f t="shared" si="4"/>
        <v>1.1799591002044989</v>
      </c>
      <c r="P37" s="6">
        <v>19562</v>
      </c>
      <c r="Q37" s="6">
        <v>19981</v>
      </c>
      <c r="R37" s="6">
        <v>2353</v>
      </c>
      <c r="S37" s="6">
        <v>2353</v>
      </c>
      <c r="T37" s="5">
        <f t="shared" si="24"/>
        <v>21915</v>
      </c>
      <c r="U37" s="5">
        <f t="shared" si="6"/>
        <v>22334</v>
      </c>
      <c r="V37" s="27">
        <f t="shared" si="28"/>
        <v>12.883597883597883</v>
      </c>
      <c r="W37" s="27">
        <f t="shared" si="8"/>
        <v>12.902368573079144</v>
      </c>
      <c r="X37" s="27">
        <f t="shared" si="29"/>
        <v>14.847560975609756</v>
      </c>
      <c r="Y37" s="27">
        <f t="shared" si="10"/>
        <v>15.224267211997274</v>
      </c>
      <c r="Z37" s="7">
        <v>590</v>
      </c>
      <c r="AA37" s="7">
        <v>520</v>
      </c>
      <c r="AB37" s="27">
        <f t="shared" si="30"/>
        <v>37.144067796610166</v>
      </c>
      <c r="AC37" s="27">
        <f t="shared" si="12"/>
        <v>42.95</v>
      </c>
    </row>
    <row r="38" spans="1:29" ht="25.5" x14ac:dyDescent="0.2">
      <c r="A38" s="22" t="str">
        <f t="shared" si="0"/>
        <v>26284</v>
      </c>
      <c r="B38" s="14" t="s">
        <v>89</v>
      </c>
      <c r="C38" s="15" t="s">
        <v>90</v>
      </c>
      <c r="D38" s="4">
        <v>32044886.32</v>
      </c>
      <c r="E38" s="4">
        <v>35007594.650000006</v>
      </c>
      <c r="F38" s="4">
        <v>10422081.469999999</v>
      </c>
      <c r="G38" s="4">
        <v>11846814.91</v>
      </c>
      <c r="H38" s="28">
        <f t="shared" si="22"/>
        <v>0.32523384124147514</v>
      </c>
      <c r="I38" s="28">
        <f t="shared" si="23"/>
        <v>0.33840699506614053</v>
      </c>
      <c r="J38" s="16">
        <v>199</v>
      </c>
      <c r="K38" s="5">
        <v>360</v>
      </c>
      <c r="L38" s="28">
        <f t="shared" si="3"/>
        <v>0.55277777777777781</v>
      </c>
      <c r="M38" s="17">
        <v>191</v>
      </c>
      <c r="N38" s="6">
        <v>370</v>
      </c>
      <c r="O38" s="28">
        <f t="shared" si="4"/>
        <v>0.51621621621621616</v>
      </c>
      <c r="P38" s="6">
        <v>3154</v>
      </c>
      <c r="Q38" s="6">
        <v>2842</v>
      </c>
      <c r="R38" s="6">
        <v>772</v>
      </c>
      <c r="S38" s="6">
        <v>772</v>
      </c>
      <c r="T38" s="5">
        <f t="shared" si="24"/>
        <v>3926</v>
      </c>
      <c r="U38" s="5">
        <f t="shared" si="6"/>
        <v>3614</v>
      </c>
      <c r="V38" s="27">
        <f t="shared" si="28"/>
        <v>19.728643216080403</v>
      </c>
      <c r="W38" s="27">
        <f t="shared" si="8"/>
        <v>18.921465968586386</v>
      </c>
      <c r="X38" s="27">
        <f t="shared" si="29"/>
        <v>10.905555555555555</v>
      </c>
      <c r="Y38" s="27">
        <f t="shared" si="10"/>
        <v>9.7675675675675677</v>
      </c>
      <c r="Z38" s="7">
        <v>175</v>
      </c>
      <c r="AA38" s="7">
        <v>175</v>
      </c>
      <c r="AB38" s="27">
        <f t="shared" si="30"/>
        <v>22.434285714285714</v>
      </c>
      <c r="AC38" s="27">
        <f t="shared" si="12"/>
        <v>20.651428571428571</v>
      </c>
    </row>
    <row r="39" spans="1:29" ht="25.5" x14ac:dyDescent="0.2">
      <c r="A39" s="22" t="str">
        <f t="shared" si="0"/>
        <v>26285</v>
      </c>
      <c r="B39" s="14" t="s">
        <v>91</v>
      </c>
      <c r="C39" s="15" t="s">
        <v>92</v>
      </c>
      <c r="D39" s="4">
        <v>60313172.540000007</v>
      </c>
      <c r="E39" s="4">
        <v>69605799.260000005</v>
      </c>
      <c r="F39" s="4">
        <v>25234421.289999999</v>
      </c>
      <c r="G39" s="4">
        <v>27535364.920000002</v>
      </c>
      <c r="H39" s="28">
        <f t="shared" si="22"/>
        <v>0.41838988445292613</v>
      </c>
      <c r="I39" s="28">
        <f t="shared" si="23"/>
        <v>0.39559009755992564</v>
      </c>
      <c r="J39" s="16">
        <v>503</v>
      </c>
      <c r="K39" s="16">
        <v>858</v>
      </c>
      <c r="L39" s="28">
        <f t="shared" si="3"/>
        <v>0.58624708624708621</v>
      </c>
      <c r="M39" s="17">
        <v>493</v>
      </c>
      <c r="N39" s="6">
        <v>878</v>
      </c>
      <c r="O39" s="28">
        <f t="shared" si="4"/>
        <v>0.56150341685649208</v>
      </c>
      <c r="P39" s="6">
        <v>11643</v>
      </c>
      <c r="Q39" s="6">
        <v>12229</v>
      </c>
      <c r="R39" s="6">
        <v>1119</v>
      </c>
      <c r="S39" s="6">
        <v>1119</v>
      </c>
      <c r="T39" s="5">
        <f t="shared" si="24"/>
        <v>12762</v>
      </c>
      <c r="U39" s="5">
        <f t="shared" si="6"/>
        <v>13348</v>
      </c>
      <c r="V39" s="27">
        <f t="shared" si="28"/>
        <v>25.371769383697814</v>
      </c>
      <c r="W39" s="27">
        <f t="shared" si="8"/>
        <v>27.075050709939148</v>
      </c>
      <c r="X39" s="27">
        <f t="shared" si="29"/>
        <v>14.874125874125873</v>
      </c>
      <c r="Y39" s="27">
        <f t="shared" si="10"/>
        <v>15.202733485193622</v>
      </c>
      <c r="Z39" s="7">
        <v>505</v>
      </c>
      <c r="AA39" s="7">
        <v>541</v>
      </c>
      <c r="AB39" s="27">
        <f t="shared" si="30"/>
        <v>25.271287128712871</v>
      </c>
      <c r="AC39" s="27">
        <f t="shared" si="12"/>
        <v>24.672828096118298</v>
      </c>
    </row>
    <row r="40" spans="1:29" ht="25.5" x14ac:dyDescent="0.2">
      <c r="A40" s="22" t="str">
        <f t="shared" si="0"/>
        <v>26350</v>
      </c>
      <c r="B40" s="14" t="s">
        <v>93</v>
      </c>
      <c r="C40" s="15" t="s">
        <v>94</v>
      </c>
      <c r="D40" s="4">
        <v>36166384.009999998</v>
      </c>
      <c r="E40" s="4">
        <v>45795229.700000003</v>
      </c>
      <c r="F40" s="4">
        <v>8731119.1899999995</v>
      </c>
      <c r="G40" s="4">
        <v>10088572.149999999</v>
      </c>
      <c r="H40" s="28">
        <f t="shared" si="22"/>
        <v>0.24141532058017873</v>
      </c>
      <c r="I40" s="28">
        <f t="shared" si="23"/>
        <v>0.22029744617701957</v>
      </c>
      <c r="J40" s="16">
        <v>900</v>
      </c>
      <c r="K40" s="16">
        <v>587</v>
      </c>
      <c r="L40" s="28">
        <f t="shared" si="3"/>
        <v>1.5332197614991483</v>
      </c>
      <c r="M40" s="17">
        <v>883</v>
      </c>
      <c r="N40" s="18">
        <v>584</v>
      </c>
      <c r="O40" s="28">
        <f t="shared" si="4"/>
        <v>1.5119863013698631</v>
      </c>
      <c r="P40" s="6">
        <v>5670</v>
      </c>
      <c r="Q40" s="6">
        <v>5816</v>
      </c>
      <c r="R40" s="6">
        <v>979</v>
      </c>
      <c r="S40" s="6">
        <v>979</v>
      </c>
      <c r="T40" s="5">
        <f t="shared" si="24"/>
        <v>6649</v>
      </c>
      <c r="U40" s="5">
        <f t="shared" si="6"/>
        <v>6795</v>
      </c>
      <c r="V40" s="27">
        <f t="shared" ref="V40:V41" si="31">T40/J40</f>
        <v>7.387777777777778</v>
      </c>
      <c r="W40" s="27">
        <f t="shared" si="8"/>
        <v>7.6953567383918458</v>
      </c>
      <c r="X40" s="27">
        <f t="shared" ref="X40:X41" si="32">T40/K40</f>
        <v>11.327086882453152</v>
      </c>
      <c r="Y40" s="27">
        <f t="shared" si="10"/>
        <v>11.635273972602739</v>
      </c>
      <c r="Z40" s="7">
        <v>267</v>
      </c>
      <c r="AA40" s="7">
        <v>277</v>
      </c>
      <c r="AB40" s="27">
        <f t="shared" ref="AB40:AB41" si="33">T40/Z40</f>
        <v>24.90262172284644</v>
      </c>
      <c r="AC40" s="27">
        <f t="shared" si="12"/>
        <v>24.530685920577618</v>
      </c>
    </row>
    <row r="41" spans="1:29" ht="25.5" x14ac:dyDescent="0.2">
      <c r="A41" s="22" t="str">
        <f t="shared" si="0"/>
        <v>26351</v>
      </c>
      <c r="B41" s="14" t="s">
        <v>95</v>
      </c>
      <c r="C41" s="15" t="s">
        <v>96</v>
      </c>
      <c r="D41" s="4">
        <v>47179063.859999999</v>
      </c>
      <c r="E41" s="4">
        <v>51168901.209999993</v>
      </c>
      <c r="F41" s="4">
        <v>13776208.27</v>
      </c>
      <c r="G41" s="4">
        <v>16412819.060000001</v>
      </c>
      <c r="H41" s="28">
        <f t="shared" si="22"/>
        <v>0.29199833873092029</v>
      </c>
      <c r="I41" s="28">
        <f t="shared" si="23"/>
        <v>0.32075769992872988</v>
      </c>
      <c r="J41" s="16">
        <v>689</v>
      </c>
      <c r="K41" s="16">
        <v>898</v>
      </c>
      <c r="L41" s="28">
        <f t="shared" si="3"/>
        <v>0.767260579064588</v>
      </c>
      <c r="M41" s="17">
        <v>674</v>
      </c>
      <c r="N41" s="18">
        <v>894</v>
      </c>
      <c r="O41" s="28">
        <f t="shared" si="4"/>
        <v>0.75391498881431762</v>
      </c>
      <c r="P41" s="6">
        <v>8386</v>
      </c>
      <c r="Q41" s="6">
        <v>7546</v>
      </c>
      <c r="R41" s="6">
        <v>595</v>
      </c>
      <c r="S41" s="6">
        <v>595</v>
      </c>
      <c r="T41" s="5">
        <f t="shared" si="24"/>
        <v>8981</v>
      </c>
      <c r="U41" s="5">
        <f t="shared" si="6"/>
        <v>8141</v>
      </c>
      <c r="V41" s="27">
        <f t="shared" si="31"/>
        <v>13.034833091436864</v>
      </c>
      <c r="W41" s="27">
        <f t="shared" si="8"/>
        <v>12.078635014836795</v>
      </c>
      <c r="X41" s="27">
        <f t="shared" si="32"/>
        <v>10.001113585746102</v>
      </c>
      <c r="Y41" s="27">
        <f t="shared" si="10"/>
        <v>9.1062639821029077</v>
      </c>
      <c r="Z41" s="7">
        <v>384</v>
      </c>
      <c r="AA41" s="7">
        <v>455</v>
      </c>
      <c r="AB41" s="27">
        <f t="shared" si="33"/>
        <v>23.388020833333332</v>
      </c>
      <c r="AC41" s="27">
        <f t="shared" si="12"/>
        <v>17.892307692307693</v>
      </c>
    </row>
    <row r="42" spans="1:29" ht="25.5" x14ac:dyDescent="0.2">
      <c r="A42" s="22" t="str">
        <f t="shared" si="0"/>
        <v>26448</v>
      </c>
      <c r="B42" s="14" t="s">
        <v>97</v>
      </c>
      <c r="C42" s="15" t="s">
        <v>98</v>
      </c>
      <c r="D42" s="4">
        <v>25737794.399999999</v>
      </c>
      <c r="E42" s="4">
        <v>29043468.140000001</v>
      </c>
      <c r="F42" s="4">
        <v>9556165.9000000004</v>
      </c>
      <c r="G42" s="4">
        <v>8910386.3100000005</v>
      </c>
      <c r="H42" s="28">
        <f t="shared" si="22"/>
        <v>0.37128923137252201</v>
      </c>
      <c r="I42" s="28">
        <f t="shared" si="23"/>
        <v>0.30679484512829946</v>
      </c>
      <c r="J42" s="16">
        <v>300</v>
      </c>
      <c r="K42" s="16">
        <v>443</v>
      </c>
      <c r="L42" s="28">
        <f t="shared" si="3"/>
        <v>0.67720090293453727</v>
      </c>
      <c r="M42" s="17">
        <v>290</v>
      </c>
      <c r="N42" s="18">
        <v>428</v>
      </c>
      <c r="O42" s="28">
        <f t="shared" si="4"/>
        <v>0.67757009345794394</v>
      </c>
      <c r="P42" s="6">
        <v>5298</v>
      </c>
      <c r="Q42" s="6">
        <v>5351</v>
      </c>
      <c r="R42" s="6">
        <v>409</v>
      </c>
      <c r="S42" s="6">
        <v>409</v>
      </c>
      <c r="T42" s="5">
        <f t="shared" si="24"/>
        <v>5707</v>
      </c>
      <c r="U42" s="5">
        <f t="shared" si="6"/>
        <v>5760</v>
      </c>
      <c r="V42" s="27">
        <f t="shared" ref="V42:V43" si="34">T42/J42</f>
        <v>19.023333333333333</v>
      </c>
      <c r="W42" s="27">
        <f t="shared" si="8"/>
        <v>19.862068965517242</v>
      </c>
      <c r="X42" s="27">
        <f t="shared" ref="X42:X43" si="35">T42/K42</f>
        <v>12.882618510158014</v>
      </c>
      <c r="Y42" s="27">
        <f t="shared" si="10"/>
        <v>13.457943925233645</v>
      </c>
      <c r="Z42" s="7">
        <f>21+8+41+68+16</f>
        <v>154</v>
      </c>
      <c r="AA42" s="7">
        <v>189</v>
      </c>
      <c r="AB42" s="27">
        <f t="shared" ref="AB42:AB43" si="36">T42/Z42</f>
        <v>37.058441558441558</v>
      </c>
      <c r="AC42" s="27">
        <f t="shared" si="12"/>
        <v>30.476190476190474</v>
      </c>
    </row>
    <row r="43" spans="1:29" x14ac:dyDescent="0.2">
      <c r="A43" s="22" t="str">
        <f t="shared" si="0"/>
        <v>26449</v>
      </c>
      <c r="B43" s="14" t="s">
        <v>99</v>
      </c>
      <c r="C43" s="15" t="s">
        <v>100</v>
      </c>
      <c r="D43" s="4">
        <v>27680271.939999998</v>
      </c>
      <c r="E43" s="4">
        <v>28919032.600000001</v>
      </c>
      <c r="F43" s="4">
        <v>9183167.6500000004</v>
      </c>
      <c r="G43" s="4">
        <v>11034899.5</v>
      </c>
      <c r="H43" s="28">
        <f t="shared" si="22"/>
        <v>0.33175857773021578</v>
      </c>
      <c r="I43" s="28">
        <f t="shared" si="23"/>
        <v>0.38157913691760215</v>
      </c>
      <c r="J43" s="16">
        <v>296</v>
      </c>
      <c r="K43" s="16">
        <v>339</v>
      </c>
      <c r="L43" s="28">
        <f t="shared" si="3"/>
        <v>0.87315634218289084</v>
      </c>
      <c r="M43" s="17">
        <v>296</v>
      </c>
      <c r="N43" s="18">
        <v>358</v>
      </c>
      <c r="O43" s="28">
        <f t="shared" si="4"/>
        <v>0.82681564245810057</v>
      </c>
      <c r="P43" s="6">
        <v>3597</v>
      </c>
      <c r="Q43" s="6">
        <v>3918</v>
      </c>
      <c r="R43" s="6">
        <v>169</v>
      </c>
      <c r="S43" s="6">
        <v>169</v>
      </c>
      <c r="T43" s="5">
        <f t="shared" si="24"/>
        <v>3766</v>
      </c>
      <c r="U43" s="5">
        <f t="shared" si="6"/>
        <v>4087</v>
      </c>
      <c r="V43" s="27">
        <f t="shared" si="34"/>
        <v>12.722972972972974</v>
      </c>
      <c r="W43" s="27">
        <f t="shared" si="8"/>
        <v>13.807432432432432</v>
      </c>
      <c r="X43" s="27">
        <f t="shared" si="35"/>
        <v>11.109144542772862</v>
      </c>
      <c r="Y43" s="27">
        <f t="shared" si="10"/>
        <v>11.416201117318435</v>
      </c>
      <c r="Z43" s="7">
        <v>259</v>
      </c>
      <c r="AA43" s="7">
        <v>267</v>
      </c>
      <c r="AB43" s="27">
        <f t="shared" si="36"/>
        <v>14.54054054054054</v>
      </c>
      <c r="AC43" s="27">
        <f t="shared" si="12"/>
        <v>15.307116104868914</v>
      </c>
    </row>
  </sheetData>
  <autoFilter ref="A1:N43" xr:uid="{AA3CD5CE-6A61-4B0A-9689-87C7BD3FF023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C64-F1A0-4383-A277-B99B57E78266}">
  <dimension ref="A1:BA50"/>
  <sheetViews>
    <sheetView topLeftCell="I1" workbookViewId="0">
      <selection activeCell="L2" sqref="L2"/>
    </sheetView>
  </sheetViews>
  <sheetFormatPr defaultColWidth="29.7109375" defaultRowHeight="12.75" x14ac:dyDescent="0.2"/>
  <cols>
    <col min="1" max="1" width="14" customWidth="1"/>
    <col min="2" max="2" width="16" customWidth="1"/>
    <col min="3" max="3" width="14.42578125" customWidth="1"/>
    <col min="4" max="4" width="15" customWidth="1"/>
    <col min="5" max="5" width="13.42578125" customWidth="1"/>
    <col min="6" max="6" width="15" customWidth="1"/>
    <col min="7" max="7" width="16.85546875" customWidth="1"/>
    <col min="8" max="9" width="18.85546875" customWidth="1"/>
    <col min="10" max="10" width="12" customWidth="1"/>
    <col min="11" max="11" width="14.28515625" customWidth="1"/>
    <col min="12" max="12" width="12" customWidth="1"/>
    <col min="13" max="13" width="15" customWidth="1"/>
    <col min="14" max="14" width="10.42578125" customWidth="1"/>
    <col min="15" max="16" width="13.5703125" customWidth="1"/>
    <col min="17" max="17" width="17.42578125" customWidth="1"/>
    <col min="18" max="18" width="12" customWidth="1"/>
    <col min="19" max="19" width="12.85546875" customWidth="1"/>
    <col min="20" max="20" width="10.42578125" customWidth="1"/>
    <col min="21" max="21" width="14.28515625" customWidth="1"/>
    <col min="22" max="22" width="13.5703125" customWidth="1"/>
    <col min="23" max="23" width="17.42578125" customWidth="1"/>
    <col min="24" max="24" width="12" customWidth="1"/>
    <col min="25" max="25" width="14" customWidth="1"/>
    <col min="26" max="26" width="17.5703125" customWidth="1"/>
    <col min="27" max="27" width="22" customWidth="1"/>
    <col min="28" max="28" width="17.5703125" customWidth="1"/>
    <col min="29" max="29" width="22" customWidth="1"/>
    <col min="30" max="30" width="20.85546875" customWidth="1"/>
    <col min="31" max="31" width="25.28515625" customWidth="1"/>
    <col min="32" max="32" width="20.85546875" customWidth="1"/>
    <col min="33" max="33" width="25.28515625" customWidth="1"/>
    <col min="34" max="34" width="25" customWidth="1"/>
    <col min="35" max="35" width="28.85546875" customWidth="1"/>
    <col min="36" max="36" width="25" customWidth="1"/>
    <col min="37" max="37" width="27.85546875" customWidth="1"/>
    <col min="38" max="38" width="12" customWidth="1"/>
    <col min="39" max="39" width="12.85546875" customWidth="1"/>
    <col min="40" max="40" width="12" customWidth="1"/>
    <col min="41" max="41" width="12.85546875" customWidth="1"/>
    <col min="42" max="42" width="12" customWidth="1"/>
    <col min="43" max="43" width="13.28515625" customWidth="1"/>
    <col min="44" max="44" width="12" customWidth="1"/>
    <col min="45" max="45" width="13.28515625" customWidth="1"/>
    <col min="46" max="46" width="12.42578125" customWidth="1"/>
    <col min="47" max="47" width="19" customWidth="1"/>
    <col min="48" max="48" width="12.42578125" customWidth="1"/>
    <col min="49" max="49" width="16.42578125" customWidth="1"/>
    <col min="50" max="50" width="12" customWidth="1"/>
    <col min="51" max="51" width="14.5703125" customWidth="1"/>
    <col min="52" max="52" width="12" customWidth="1"/>
    <col min="53" max="53" width="14.5703125" customWidth="1"/>
  </cols>
  <sheetData>
    <row r="1" spans="1:53" x14ac:dyDescent="0.2">
      <c r="A1" t="s">
        <v>0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159</v>
      </c>
      <c r="H1" t="s">
        <v>158</v>
      </c>
      <c r="I1" t="s">
        <v>160</v>
      </c>
      <c r="J1" t="s">
        <v>161</v>
      </c>
      <c r="K1" t="s">
        <v>162</v>
      </c>
      <c r="L1" t="s">
        <v>103</v>
      </c>
      <c r="M1" t="s">
        <v>163</v>
      </c>
      <c r="N1" t="s">
        <v>164</v>
      </c>
      <c r="O1" t="s">
        <v>167</v>
      </c>
      <c r="P1" t="s">
        <v>165</v>
      </c>
      <c r="Q1" t="s">
        <v>166</v>
      </c>
      <c r="R1" t="s">
        <v>168</v>
      </c>
      <c r="S1" t="s">
        <v>172</v>
      </c>
      <c r="T1" t="s">
        <v>170</v>
      </c>
      <c r="U1" t="s">
        <v>173</v>
      </c>
      <c r="V1" t="s">
        <v>171</v>
      </c>
      <c r="W1" t="s">
        <v>174</v>
      </c>
      <c r="X1" t="s">
        <v>169</v>
      </c>
      <c r="Y1" t="s">
        <v>176</v>
      </c>
      <c r="Z1" t="s">
        <v>175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194</v>
      </c>
      <c r="AJ1" t="s">
        <v>185</v>
      </c>
      <c r="AK1" t="s">
        <v>195</v>
      </c>
      <c r="AL1" t="s">
        <v>193</v>
      </c>
      <c r="AM1" t="s">
        <v>196</v>
      </c>
      <c r="AN1" t="s">
        <v>192</v>
      </c>
      <c r="AO1" t="s">
        <v>197</v>
      </c>
      <c r="AP1" t="s">
        <v>191</v>
      </c>
      <c r="AQ1" t="s">
        <v>198</v>
      </c>
      <c r="AR1" t="s">
        <v>190</v>
      </c>
      <c r="AS1" t="s">
        <v>199</v>
      </c>
      <c r="AT1" t="s">
        <v>188</v>
      </c>
      <c r="AU1" t="s">
        <v>200</v>
      </c>
      <c r="AV1" t="s">
        <v>189</v>
      </c>
      <c r="AW1" t="s">
        <v>201</v>
      </c>
      <c r="AX1" t="s">
        <v>186</v>
      </c>
      <c r="AY1" t="s">
        <v>202</v>
      </c>
      <c r="AZ1" t="s">
        <v>187</v>
      </c>
      <c r="BA1" t="s">
        <v>203</v>
      </c>
    </row>
    <row r="2" spans="1:53" x14ac:dyDescent="0.2">
      <c r="A2" t="s">
        <v>66</v>
      </c>
      <c r="B2">
        <v>109708646.44999999</v>
      </c>
      <c r="C2" s="9" t="s">
        <v>120</v>
      </c>
      <c r="D2">
        <v>119715622.15000001</v>
      </c>
      <c r="E2" s="9" t="s">
        <v>121</v>
      </c>
      <c r="F2">
        <v>28883159.57</v>
      </c>
      <c r="G2" s="9" t="s">
        <v>124</v>
      </c>
      <c r="H2">
        <v>34654915.920000002</v>
      </c>
      <c r="I2" s="9" t="s">
        <v>123</v>
      </c>
      <c r="J2">
        <v>0.26327149686568757</v>
      </c>
      <c r="K2" s="9" t="s">
        <v>144</v>
      </c>
      <c r="L2">
        <v>0.28947697299337</v>
      </c>
      <c r="M2" s="9" t="s">
        <v>140</v>
      </c>
      <c r="N2">
        <v>1566</v>
      </c>
      <c r="O2" s="9" t="s">
        <v>124</v>
      </c>
      <c r="P2">
        <v>1636</v>
      </c>
      <c r="Q2" s="9" t="s">
        <v>124</v>
      </c>
      <c r="R2">
        <v>0.95721271393643037</v>
      </c>
      <c r="S2" s="9" t="s">
        <v>129</v>
      </c>
      <c r="T2">
        <v>1506</v>
      </c>
      <c r="U2" s="9" t="s">
        <v>124</v>
      </c>
      <c r="V2">
        <v>1626</v>
      </c>
      <c r="W2" s="9" t="s">
        <v>122</v>
      </c>
      <c r="X2">
        <v>0.92619926199261993</v>
      </c>
      <c r="Y2" s="9" t="s">
        <v>131</v>
      </c>
      <c r="Z2">
        <v>29465</v>
      </c>
      <c r="AA2" s="9" t="s">
        <v>118</v>
      </c>
      <c r="AB2">
        <v>29895</v>
      </c>
      <c r="AC2" s="9" t="s">
        <v>119</v>
      </c>
      <c r="AD2">
        <v>2531</v>
      </c>
      <c r="AE2" s="9" t="s">
        <v>125</v>
      </c>
      <c r="AF2">
        <v>2531</v>
      </c>
      <c r="AG2" s="9" t="s">
        <v>125</v>
      </c>
      <c r="AH2">
        <v>31996</v>
      </c>
      <c r="AI2" s="9" t="s">
        <v>115</v>
      </c>
      <c r="AJ2">
        <v>32426</v>
      </c>
      <c r="AK2" s="9" t="s">
        <v>117</v>
      </c>
      <c r="AL2">
        <v>20.431673052362708</v>
      </c>
      <c r="AM2" s="9" t="s">
        <v>116</v>
      </c>
      <c r="AN2">
        <v>21.531208499335989</v>
      </c>
      <c r="AO2" s="9" t="s">
        <v>114</v>
      </c>
      <c r="AP2">
        <v>19.557457212713935</v>
      </c>
      <c r="AQ2" s="9" t="s">
        <v>112</v>
      </c>
      <c r="AR2">
        <v>19.94218942189422</v>
      </c>
      <c r="AS2" s="9" t="s">
        <v>112</v>
      </c>
      <c r="AT2">
        <v>435</v>
      </c>
      <c r="AU2" s="9" t="s">
        <v>134</v>
      </c>
      <c r="AV2">
        <v>427</v>
      </c>
      <c r="AW2" s="9" t="s">
        <v>133</v>
      </c>
      <c r="AX2">
        <v>73.55402298850575</v>
      </c>
      <c r="AY2" s="9" t="s">
        <v>113</v>
      </c>
      <c r="AZ2">
        <v>75.939110070257613</v>
      </c>
      <c r="BA2" s="9" t="s">
        <v>111</v>
      </c>
    </row>
    <row r="3" spans="1:53" x14ac:dyDescent="0.2">
      <c r="A3" t="s">
        <v>22</v>
      </c>
      <c r="B3">
        <v>95375140.720000014</v>
      </c>
      <c r="C3" s="9" t="s">
        <v>124</v>
      </c>
      <c r="D3">
        <v>109261739.56999999</v>
      </c>
      <c r="E3" s="9" t="s">
        <v>124</v>
      </c>
      <c r="F3">
        <v>21155756.91</v>
      </c>
      <c r="G3" s="9" t="s">
        <v>133</v>
      </c>
      <c r="H3">
        <v>24422023.609999999</v>
      </c>
      <c r="I3" s="9" t="s">
        <v>132</v>
      </c>
      <c r="J3">
        <v>0.221816258935948</v>
      </c>
      <c r="K3" s="9" t="s">
        <v>151</v>
      </c>
      <c r="L3">
        <v>0.22351853179450529</v>
      </c>
      <c r="M3" s="9" t="s">
        <v>149</v>
      </c>
      <c r="N3">
        <v>1904</v>
      </c>
      <c r="O3" s="9" t="s">
        <v>121</v>
      </c>
      <c r="P3">
        <v>1746</v>
      </c>
      <c r="Q3" s="9" t="s">
        <v>120</v>
      </c>
      <c r="R3">
        <v>1.0904925544100801</v>
      </c>
      <c r="S3" s="9" t="s">
        <v>125</v>
      </c>
      <c r="T3">
        <v>1850</v>
      </c>
      <c r="U3" s="9" t="s">
        <v>121</v>
      </c>
      <c r="V3">
        <v>1745</v>
      </c>
      <c r="W3" s="9" t="s">
        <v>115</v>
      </c>
      <c r="X3">
        <v>1.0601719197707737</v>
      </c>
      <c r="Y3" s="9" t="s">
        <v>125</v>
      </c>
      <c r="Z3">
        <v>21907</v>
      </c>
      <c r="AA3" s="9" t="s">
        <v>120</v>
      </c>
      <c r="AB3">
        <v>20621</v>
      </c>
      <c r="AC3" s="9" t="s">
        <v>121</v>
      </c>
      <c r="AD3">
        <v>3498</v>
      </c>
      <c r="AE3" s="9" t="s">
        <v>120</v>
      </c>
      <c r="AF3">
        <v>3498</v>
      </c>
      <c r="AG3" s="9" t="s">
        <v>120</v>
      </c>
      <c r="AH3">
        <v>25405</v>
      </c>
      <c r="AI3" s="9" t="s">
        <v>120</v>
      </c>
      <c r="AJ3">
        <v>24119</v>
      </c>
      <c r="AK3" s="9" t="s">
        <v>121</v>
      </c>
      <c r="AL3">
        <v>13.342962184873949</v>
      </c>
      <c r="AM3" s="9" t="s">
        <v>135</v>
      </c>
      <c r="AN3">
        <v>13.037297297297297</v>
      </c>
      <c r="AO3" s="9" t="s">
        <v>136</v>
      </c>
      <c r="AP3">
        <v>14.550400916380298</v>
      </c>
      <c r="AQ3" s="9" t="s">
        <v>125</v>
      </c>
      <c r="AR3">
        <v>13.821776504297993</v>
      </c>
      <c r="AS3" s="9" t="s">
        <v>127</v>
      </c>
      <c r="AT3">
        <v>307</v>
      </c>
      <c r="AU3" s="9" t="s">
        <v>142</v>
      </c>
      <c r="AV3">
        <v>331</v>
      </c>
      <c r="AW3" s="9" t="s">
        <v>142</v>
      </c>
      <c r="AX3">
        <v>82.752442996742673</v>
      </c>
      <c r="AY3" s="9" t="s">
        <v>112</v>
      </c>
      <c r="AZ3">
        <v>72.86706948640483</v>
      </c>
      <c r="BA3" s="9" t="s">
        <v>112</v>
      </c>
    </row>
    <row r="4" spans="1:53" x14ac:dyDescent="0.2">
      <c r="A4" t="s">
        <v>42</v>
      </c>
      <c r="B4">
        <v>40946973.420000002</v>
      </c>
      <c r="C4" s="9" t="s">
        <v>143</v>
      </c>
      <c r="D4">
        <v>46424806.719999999</v>
      </c>
      <c r="E4" s="9" t="s">
        <v>143</v>
      </c>
      <c r="F4">
        <v>16807452.010000002</v>
      </c>
      <c r="G4" s="9" t="s">
        <v>139</v>
      </c>
      <c r="H4">
        <v>17725645.330000002</v>
      </c>
      <c r="I4" s="9" t="s">
        <v>140</v>
      </c>
      <c r="J4">
        <v>0.41046872592030514</v>
      </c>
      <c r="K4" s="9" t="s">
        <v>122</v>
      </c>
      <c r="L4">
        <v>0.38181408997366317</v>
      </c>
      <c r="M4" s="9" t="s">
        <v>122</v>
      </c>
      <c r="N4">
        <v>1340</v>
      </c>
      <c r="O4" s="9" t="s">
        <v>128</v>
      </c>
      <c r="P4">
        <v>576</v>
      </c>
      <c r="Q4" s="9" t="s">
        <v>145</v>
      </c>
      <c r="R4">
        <v>2.3263888888888888</v>
      </c>
      <c r="S4" s="9" t="s">
        <v>111</v>
      </c>
      <c r="T4">
        <v>1307</v>
      </c>
      <c r="U4" s="9" t="s">
        <v>128</v>
      </c>
      <c r="V4">
        <v>587</v>
      </c>
      <c r="W4" s="9" t="s">
        <v>143</v>
      </c>
      <c r="X4">
        <v>2.2265758091993186</v>
      </c>
      <c r="Y4" s="9" t="s">
        <v>111</v>
      </c>
      <c r="Z4">
        <v>5995</v>
      </c>
      <c r="AA4" s="9" t="s">
        <v>146</v>
      </c>
      <c r="AB4">
        <v>6021</v>
      </c>
      <c r="AC4" s="9" t="s">
        <v>146</v>
      </c>
      <c r="AD4">
        <v>614</v>
      </c>
      <c r="AE4" s="9" t="s">
        <v>146</v>
      </c>
      <c r="AF4">
        <v>614</v>
      </c>
      <c r="AG4" s="9" t="s">
        <v>146</v>
      </c>
      <c r="AH4">
        <v>6609</v>
      </c>
      <c r="AI4" s="9" t="s">
        <v>147</v>
      </c>
      <c r="AJ4">
        <v>6635</v>
      </c>
      <c r="AK4" s="9" t="s">
        <v>147</v>
      </c>
      <c r="AL4">
        <v>4.9320895522388062</v>
      </c>
      <c r="AM4" s="9" t="s">
        <v>151</v>
      </c>
      <c r="AN4">
        <v>5.0765110941086453</v>
      </c>
      <c r="AO4" s="9" t="s">
        <v>151</v>
      </c>
      <c r="AP4">
        <v>11.473958333333334</v>
      </c>
      <c r="AQ4" s="9" t="s">
        <v>140</v>
      </c>
      <c r="AR4">
        <v>11.303236797274275</v>
      </c>
      <c r="AS4" s="9" t="s">
        <v>142</v>
      </c>
      <c r="AT4">
        <v>59</v>
      </c>
      <c r="AU4" s="9" t="s">
        <v>152</v>
      </c>
      <c r="AV4">
        <v>101</v>
      </c>
      <c r="AW4" s="9" t="s">
        <v>151</v>
      </c>
      <c r="AX4">
        <v>112.01694915254237</v>
      </c>
      <c r="AY4" s="9" t="s">
        <v>111</v>
      </c>
      <c r="AZ4">
        <v>65.693069306930695</v>
      </c>
      <c r="BA4" s="9" t="s">
        <v>113</v>
      </c>
    </row>
    <row r="5" spans="1:53" x14ac:dyDescent="0.2">
      <c r="A5" t="s">
        <v>60</v>
      </c>
      <c r="B5">
        <v>36098661.119999997</v>
      </c>
      <c r="C5" s="9" t="s">
        <v>146</v>
      </c>
      <c r="D5">
        <v>37045642.649999999</v>
      </c>
      <c r="E5" s="9" t="s">
        <v>149</v>
      </c>
      <c r="F5">
        <v>4411546.9799999995</v>
      </c>
      <c r="G5" s="9" t="s">
        <v>152</v>
      </c>
      <c r="H5">
        <v>5218918.87</v>
      </c>
      <c r="I5" s="9" t="s">
        <v>152</v>
      </c>
      <c r="J5">
        <v>0.12220804991451162</v>
      </c>
      <c r="K5" s="9" t="s">
        <v>152</v>
      </c>
      <c r="L5">
        <v>0.14087807625062215</v>
      </c>
      <c r="M5" s="9" t="s">
        <v>152</v>
      </c>
      <c r="N5">
        <v>510</v>
      </c>
      <c r="O5" s="9" t="s">
        <v>144</v>
      </c>
      <c r="P5">
        <v>369</v>
      </c>
      <c r="Q5" s="9" t="s">
        <v>150</v>
      </c>
      <c r="R5">
        <v>1.3821138211382114</v>
      </c>
      <c r="S5" s="9" t="s">
        <v>115</v>
      </c>
      <c r="T5">
        <v>534</v>
      </c>
      <c r="U5" s="9" t="s">
        <v>144</v>
      </c>
      <c r="V5">
        <v>374</v>
      </c>
      <c r="W5" s="9" t="s">
        <v>150</v>
      </c>
      <c r="X5">
        <v>1.427807486631016</v>
      </c>
      <c r="Y5" s="9" t="s">
        <v>117</v>
      </c>
      <c r="Z5">
        <v>3976</v>
      </c>
      <c r="AA5" s="9" t="s">
        <v>150</v>
      </c>
      <c r="AB5">
        <v>3435</v>
      </c>
      <c r="AC5" s="9" t="s">
        <v>151</v>
      </c>
      <c r="AD5">
        <v>448</v>
      </c>
      <c r="AE5" s="9" t="s">
        <v>148</v>
      </c>
      <c r="AF5">
        <v>448</v>
      </c>
      <c r="AG5" s="9" t="s">
        <v>148</v>
      </c>
      <c r="AH5">
        <v>4424</v>
      </c>
      <c r="AI5" s="9" t="s">
        <v>150</v>
      </c>
      <c r="AJ5">
        <v>3883</v>
      </c>
      <c r="AK5" s="9" t="s">
        <v>151</v>
      </c>
      <c r="AL5">
        <v>8.674509803921568</v>
      </c>
      <c r="AM5" s="9" t="s">
        <v>146</v>
      </c>
      <c r="AN5">
        <v>7.2715355805243442</v>
      </c>
      <c r="AO5" s="9" t="s">
        <v>150</v>
      </c>
      <c r="AP5">
        <v>11.989159891598916</v>
      </c>
      <c r="AQ5" s="9" t="s">
        <v>136</v>
      </c>
      <c r="AR5">
        <v>10.382352941176471</v>
      </c>
      <c r="AS5" s="9" t="s">
        <v>146</v>
      </c>
      <c r="AT5">
        <v>78</v>
      </c>
      <c r="AU5" s="9" t="s">
        <v>151</v>
      </c>
      <c r="AV5">
        <v>71</v>
      </c>
      <c r="AW5" s="9" t="s">
        <v>152</v>
      </c>
      <c r="AX5">
        <v>56.717948717948715</v>
      </c>
      <c r="AY5" s="9" t="s">
        <v>119</v>
      </c>
      <c r="AZ5">
        <v>54.690140845070424</v>
      </c>
      <c r="BA5" s="9" t="s">
        <v>119</v>
      </c>
    </row>
    <row r="6" spans="1:53" x14ac:dyDescent="0.2">
      <c r="A6" t="s">
        <v>70</v>
      </c>
      <c r="B6">
        <v>96542000.060000017</v>
      </c>
      <c r="C6" s="9" t="s">
        <v>123</v>
      </c>
      <c r="D6">
        <v>110000303.02</v>
      </c>
      <c r="E6" s="9" t="s">
        <v>123</v>
      </c>
      <c r="F6">
        <v>34909697.159999996</v>
      </c>
      <c r="G6" s="9" t="s">
        <v>120</v>
      </c>
      <c r="H6">
        <v>37444812.789999999</v>
      </c>
      <c r="I6" s="9" t="s">
        <v>120</v>
      </c>
      <c r="J6">
        <v>0.36160113876140876</v>
      </c>
      <c r="K6" s="9" t="s">
        <v>127</v>
      </c>
      <c r="L6">
        <v>0.34040645127306485</v>
      </c>
      <c r="M6" s="9" t="s">
        <v>127</v>
      </c>
      <c r="N6">
        <v>1632</v>
      </c>
      <c r="O6" s="9" t="s">
        <v>123</v>
      </c>
      <c r="P6">
        <v>1719</v>
      </c>
      <c r="Q6" s="9" t="s">
        <v>121</v>
      </c>
      <c r="R6">
        <v>0.94938917975567194</v>
      </c>
      <c r="S6" s="9" t="s">
        <v>130</v>
      </c>
      <c r="T6">
        <v>1607</v>
      </c>
      <c r="U6" s="9" t="s">
        <v>123</v>
      </c>
      <c r="V6">
        <v>1721</v>
      </c>
      <c r="W6" s="9" t="s">
        <v>120</v>
      </c>
      <c r="X6">
        <v>0.93375944218477624</v>
      </c>
      <c r="Y6" s="9" t="s">
        <v>129</v>
      </c>
      <c r="Z6">
        <v>38597</v>
      </c>
      <c r="AA6" s="9" t="s">
        <v>113</v>
      </c>
      <c r="AB6">
        <v>36970</v>
      </c>
      <c r="AC6" s="9" t="s">
        <v>112</v>
      </c>
      <c r="AD6">
        <v>2124</v>
      </c>
      <c r="AE6" s="9" t="s">
        <v>129</v>
      </c>
      <c r="AF6">
        <v>2124</v>
      </c>
      <c r="AG6" s="9" t="s">
        <v>129</v>
      </c>
      <c r="AH6">
        <v>40721</v>
      </c>
      <c r="AI6" s="9" t="s">
        <v>119</v>
      </c>
      <c r="AJ6">
        <v>39094</v>
      </c>
      <c r="AK6" s="9" t="s">
        <v>113</v>
      </c>
      <c r="AL6">
        <v>24.951593137254903</v>
      </c>
      <c r="AM6" s="9" t="s">
        <v>119</v>
      </c>
      <c r="AN6">
        <v>24.327317983820784</v>
      </c>
      <c r="AO6" s="9" t="s">
        <v>113</v>
      </c>
      <c r="AP6">
        <v>23.688772542175684</v>
      </c>
      <c r="AQ6" s="9" t="s">
        <v>111</v>
      </c>
      <c r="AR6">
        <v>22.715862870424171</v>
      </c>
      <c r="AS6" s="9" t="s">
        <v>111</v>
      </c>
      <c r="AT6">
        <v>731</v>
      </c>
      <c r="AU6" s="9" t="s">
        <v>122</v>
      </c>
      <c r="AV6">
        <v>753</v>
      </c>
      <c r="AW6" s="9" t="s">
        <v>121</v>
      </c>
      <c r="AX6">
        <v>55.705882352941174</v>
      </c>
      <c r="AY6" s="9" t="s">
        <v>114</v>
      </c>
      <c r="AZ6">
        <v>51.917662682602923</v>
      </c>
      <c r="BA6" s="9" t="s">
        <v>114</v>
      </c>
    </row>
    <row r="7" spans="1:53" x14ac:dyDescent="0.2">
      <c r="A7" t="s">
        <v>46</v>
      </c>
      <c r="B7">
        <v>119935116.45999999</v>
      </c>
      <c r="C7" s="9" t="s">
        <v>115</v>
      </c>
      <c r="D7">
        <v>134122267.61999999</v>
      </c>
      <c r="E7" s="9" t="s">
        <v>115</v>
      </c>
      <c r="F7">
        <v>26779193.870000001</v>
      </c>
      <c r="G7" s="9" t="s">
        <v>126</v>
      </c>
      <c r="H7">
        <v>34742120.780000001</v>
      </c>
      <c r="I7" s="9" t="s">
        <v>122</v>
      </c>
      <c r="J7">
        <v>0.22328067592222858</v>
      </c>
      <c r="K7" s="9" t="s">
        <v>150</v>
      </c>
      <c r="L7">
        <v>0.25903320452672796</v>
      </c>
      <c r="M7" s="9" t="s">
        <v>145</v>
      </c>
      <c r="N7">
        <v>1107</v>
      </c>
      <c r="O7" s="9" t="s">
        <v>130</v>
      </c>
      <c r="P7">
        <v>1678</v>
      </c>
      <c r="Q7" s="9" t="s">
        <v>123</v>
      </c>
      <c r="R7">
        <v>0.65971394517282478</v>
      </c>
      <c r="S7" s="9" t="s">
        <v>146</v>
      </c>
      <c r="T7">
        <v>1094</v>
      </c>
      <c r="U7" s="9" t="s">
        <v>130</v>
      </c>
      <c r="V7">
        <v>1683</v>
      </c>
      <c r="W7" s="9" t="s">
        <v>121</v>
      </c>
      <c r="X7">
        <v>0.6500297088532383</v>
      </c>
      <c r="Y7" s="9" t="s">
        <v>147</v>
      </c>
      <c r="Z7">
        <v>30236</v>
      </c>
      <c r="AA7" s="9" t="s">
        <v>114</v>
      </c>
      <c r="AB7">
        <v>28950</v>
      </c>
      <c r="AC7" s="9" t="s">
        <v>118</v>
      </c>
      <c r="AD7">
        <v>2529</v>
      </c>
      <c r="AE7" s="9" t="s">
        <v>126</v>
      </c>
      <c r="AF7">
        <v>2529</v>
      </c>
      <c r="AG7" s="9" t="s">
        <v>126</v>
      </c>
      <c r="AH7">
        <v>32765</v>
      </c>
      <c r="AI7" s="9" t="s">
        <v>117</v>
      </c>
      <c r="AJ7">
        <v>31479</v>
      </c>
      <c r="AK7" s="9" t="s">
        <v>115</v>
      </c>
      <c r="AL7">
        <v>29.598012646793133</v>
      </c>
      <c r="AM7" s="9" t="s">
        <v>111</v>
      </c>
      <c r="AN7">
        <v>28.774223034734916</v>
      </c>
      <c r="AO7" s="9" t="s">
        <v>111</v>
      </c>
      <c r="AP7">
        <v>19.52622169249106</v>
      </c>
      <c r="AQ7" s="9" t="s">
        <v>113</v>
      </c>
      <c r="AR7">
        <v>18.70409982174688</v>
      </c>
      <c r="AS7" s="9" t="s">
        <v>119</v>
      </c>
      <c r="AT7">
        <v>617</v>
      </c>
      <c r="AU7" s="9" t="s">
        <v>126</v>
      </c>
      <c r="AV7">
        <v>630</v>
      </c>
      <c r="AW7" s="9" t="s">
        <v>127</v>
      </c>
      <c r="AX7">
        <v>53.103727714748786</v>
      </c>
      <c r="AY7" s="9" t="s">
        <v>118</v>
      </c>
      <c r="AZ7">
        <v>49.966666666666669</v>
      </c>
      <c r="BA7" s="9" t="s">
        <v>118</v>
      </c>
    </row>
    <row r="8" spans="1:53" x14ac:dyDescent="0.2">
      <c r="A8" t="s">
        <v>62</v>
      </c>
      <c r="B8">
        <v>30282693.619999997</v>
      </c>
      <c r="C8" s="9" t="s">
        <v>150</v>
      </c>
      <c r="D8">
        <v>42488223.57</v>
      </c>
      <c r="E8" s="9" t="s">
        <v>146</v>
      </c>
      <c r="F8">
        <v>10954930.26</v>
      </c>
      <c r="G8" s="9" t="s">
        <v>146</v>
      </c>
      <c r="H8">
        <v>12080921.580000002</v>
      </c>
      <c r="I8" s="9" t="s">
        <v>147</v>
      </c>
      <c r="J8">
        <v>0.3617554764931773</v>
      </c>
      <c r="K8" s="9" t="s">
        <v>126</v>
      </c>
      <c r="L8">
        <v>0.28433576565272251</v>
      </c>
      <c r="M8" s="9" t="s">
        <v>142</v>
      </c>
      <c r="N8">
        <v>443</v>
      </c>
      <c r="O8" s="9" t="s">
        <v>146</v>
      </c>
      <c r="P8">
        <v>828</v>
      </c>
      <c r="Q8" s="9" t="s">
        <v>138</v>
      </c>
      <c r="R8">
        <v>0.53502415458937203</v>
      </c>
      <c r="S8" s="9" t="s">
        <v>151</v>
      </c>
      <c r="T8">
        <v>427</v>
      </c>
      <c r="U8" s="9" t="s">
        <v>146</v>
      </c>
      <c r="V8">
        <v>809</v>
      </c>
      <c r="W8" s="9" t="s">
        <v>139</v>
      </c>
      <c r="X8">
        <v>0.52781211372064274</v>
      </c>
      <c r="Y8" s="9" t="s">
        <v>151</v>
      </c>
      <c r="Z8">
        <v>7068</v>
      </c>
      <c r="AA8" s="9" t="s">
        <v>144</v>
      </c>
      <c r="AB8">
        <v>7482</v>
      </c>
      <c r="AC8" s="9" t="s">
        <v>142</v>
      </c>
      <c r="AD8">
        <v>977</v>
      </c>
      <c r="AE8" s="9" t="s">
        <v>138</v>
      </c>
      <c r="AF8">
        <v>977</v>
      </c>
      <c r="AG8" s="9" t="s">
        <v>138</v>
      </c>
      <c r="AH8">
        <v>8045</v>
      </c>
      <c r="AI8" s="9" t="s">
        <v>143</v>
      </c>
      <c r="AJ8">
        <v>8459</v>
      </c>
      <c r="AK8" s="9" t="s">
        <v>140</v>
      </c>
      <c r="AL8">
        <v>18.160270880361175</v>
      </c>
      <c r="AM8" s="9" t="s">
        <v>122</v>
      </c>
      <c r="AN8">
        <v>19.810304449648712</v>
      </c>
      <c r="AO8" s="9" t="s">
        <v>120</v>
      </c>
      <c r="AP8">
        <v>9.7161835748792278</v>
      </c>
      <c r="AQ8" s="9" t="s">
        <v>150</v>
      </c>
      <c r="AR8">
        <v>10.456118665018542</v>
      </c>
      <c r="AS8" s="9" t="s">
        <v>144</v>
      </c>
      <c r="AT8">
        <v>187</v>
      </c>
      <c r="AU8" s="9" t="s">
        <v>148</v>
      </c>
      <c r="AV8">
        <v>187</v>
      </c>
      <c r="AW8" s="9" t="s">
        <v>149</v>
      </c>
      <c r="AX8">
        <v>43.021390374331553</v>
      </c>
      <c r="AY8" s="9" t="s">
        <v>121</v>
      </c>
      <c r="AZ8">
        <v>45.235294117647058</v>
      </c>
      <c r="BA8" s="9" t="s">
        <v>116</v>
      </c>
    </row>
    <row r="9" spans="1:53" x14ac:dyDescent="0.2">
      <c r="A9" t="s">
        <v>84</v>
      </c>
      <c r="B9">
        <v>55399020.280000001</v>
      </c>
      <c r="C9" s="9" t="s">
        <v>135</v>
      </c>
      <c r="D9">
        <v>66707428.599999994</v>
      </c>
      <c r="E9" s="9" t="s">
        <v>133</v>
      </c>
      <c r="F9">
        <v>16750912.960000001</v>
      </c>
      <c r="G9" s="9" t="s">
        <v>140</v>
      </c>
      <c r="H9">
        <v>18266165.390000001</v>
      </c>
      <c r="I9" s="9" t="s">
        <v>138</v>
      </c>
      <c r="J9">
        <v>0.30236839704631685</v>
      </c>
      <c r="K9" s="9" t="s">
        <v>138</v>
      </c>
      <c r="L9">
        <v>0.27382505626967013</v>
      </c>
      <c r="M9" s="9" t="s">
        <v>144</v>
      </c>
      <c r="N9">
        <v>942</v>
      </c>
      <c r="O9" s="9" t="s">
        <v>135</v>
      </c>
      <c r="P9">
        <v>1266</v>
      </c>
      <c r="Q9" s="9" t="s">
        <v>129</v>
      </c>
      <c r="R9">
        <v>0.74407582938388628</v>
      </c>
      <c r="S9" s="9" t="s">
        <v>142</v>
      </c>
      <c r="T9">
        <v>924</v>
      </c>
      <c r="U9" s="9" t="s">
        <v>135</v>
      </c>
      <c r="V9">
        <v>1268</v>
      </c>
      <c r="W9" s="9" t="s">
        <v>129</v>
      </c>
      <c r="X9">
        <v>0.72870662460567825</v>
      </c>
      <c r="Y9" s="9" t="s">
        <v>141</v>
      </c>
      <c r="Z9">
        <v>13341</v>
      </c>
      <c r="AA9" s="9" t="s">
        <v>131</v>
      </c>
      <c r="AB9">
        <v>12945</v>
      </c>
      <c r="AC9" s="9" t="s">
        <v>130</v>
      </c>
      <c r="AD9">
        <v>3767</v>
      </c>
      <c r="AE9" s="9" t="s">
        <v>117</v>
      </c>
      <c r="AF9">
        <v>3767</v>
      </c>
      <c r="AG9" s="9" t="s">
        <v>117</v>
      </c>
      <c r="AH9">
        <v>17108</v>
      </c>
      <c r="AI9" s="9" t="s">
        <v>126</v>
      </c>
      <c r="AJ9">
        <v>16712</v>
      </c>
      <c r="AK9" s="9" t="s">
        <v>129</v>
      </c>
      <c r="AL9">
        <v>18.161358811040341</v>
      </c>
      <c r="AM9" s="9" t="s">
        <v>121</v>
      </c>
      <c r="AN9">
        <v>18.086580086580085</v>
      </c>
      <c r="AO9" s="9" t="s">
        <v>124</v>
      </c>
      <c r="AP9">
        <v>13.513428120063191</v>
      </c>
      <c r="AQ9" s="9" t="s">
        <v>129</v>
      </c>
      <c r="AR9">
        <v>13.17981072555205</v>
      </c>
      <c r="AS9" s="9" t="s">
        <v>133</v>
      </c>
      <c r="AT9">
        <v>337</v>
      </c>
      <c r="AU9" s="9" t="s">
        <v>139</v>
      </c>
      <c r="AV9">
        <v>372</v>
      </c>
      <c r="AW9" s="9" t="s">
        <v>139</v>
      </c>
      <c r="AX9">
        <v>50.765578635014833</v>
      </c>
      <c r="AY9" s="9" t="s">
        <v>116</v>
      </c>
      <c r="AZ9">
        <v>44.924731182795696</v>
      </c>
      <c r="BA9" s="9" t="s">
        <v>117</v>
      </c>
    </row>
    <row r="10" spans="1:53" x14ac:dyDescent="0.2">
      <c r="A10" t="s">
        <v>68</v>
      </c>
      <c r="B10">
        <v>156574656.88</v>
      </c>
      <c r="C10" s="9" t="s">
        <v>113</v>
      </c>
      <c r="D10">
        <v>210041004.59</v>
      </c>
      <c r="E10" s="9" t="s">
        <v>111</v>
      </c>
      <c r="F10">
        <v>69506925.099999994</v>
      </c>
      <c r="G10" s="9" t="s">
        <v>112</v>
      </c>
      <c r="H10">
        <v>74637194.5</v>
      </c>
      <c r="I10" s="9" t="s">
        <v>112</v>
      </c>
      <c r="J10">
        <v>0.44392193784764689</v>
      </c>
      <c r="K10" s="9" t="s">
        <v>117</v>
      </c>
      <c r="L10">
        <v>0.35534582709548446</v>
      </c>
      <c r="M10" s="9" t="s">
        <v>125</v>
      </c>
      <c r="N10">
        <v>2956</v>
      </c>
      <c r="O10" s="9" t="s">
        <v>113</v>
      </c>
      <c r="P10">
        <v>2584</v>
      </c>
      <c r="Q10" s="9" t="s">
        <v>112</v>
      </c>
      <c r="R10">
        <v>1.1439628482972137</v>
      </c>
      <c r="S10" s="9" t="s">
        <v>123</v>
      </c>
      <c r="T10">
        <v>2919</v>
      </c>
      <c r="U10" s="9" t="s">
        <v>113</v>
      </c>
      <c r="V10">
        <v>2576</v>
      </c>
      <c r="W10" s="9" t="s">
        <v>112</v>
      </c>
      <c r="X10">
        <v>1.1331521739130435</v>
      </c>
      <c r="Y10" s="9" t="s">
        <v>124</v>
      </c>
      <c r="Z10">
        <v>39957</v>
      </c>
      <c r="AA10" s="9" t="s">
        <v>112</v>
      </c>
      <c r="AB10">
        <v>39891</v>
      </c>
      <c r="AC10" s="9" t="s">
        <v>111</v>
      </c>
      <c r="AD10">
        <v>8596</v>
      </c>
      <c r="AE10" s="9" t="s">
        <v>112</v>
      </c>
      <c r="AF10">
        <v>8596</v>
      </c>
      <c r="AG10" s="9" t="s">
        <v>112</v>
      </c>
      <c r="AH10">
        <v>48553</v>
      </c>
      <c r="AI10" s="9" t="s">
        <v>111</v>
      </c>
      <c r="AJ10">
        <v>48487</v>
      </c>
      <c r="AK10" s="9" t="s">
        <v>111</v>
      </c>
      <c r="AL10">
        <v>16.425236806495263</v>
      </c>
      <c r="AM10" s="9" t="s">
        <v>126</v>
      </c>
      <c r="AN10">
        <v>16.610825625214115</v>
      </c>
      <c r="AO10" s="9" t="s">
        <v>125</v>
      </c>
      <c r="AP10">
        <v>18.789860681114551</v>
      </c>
      <c r="AQ10" s="9" t="s">
        <v>114</v>
      </c>
      <c r="AR10">
        <v>18.822593167701864</v>
      </c>
      <c r="AS10" s="9" t="s">
        <v>113</v>
      </c>
      <c r="AT10">
        <v>1088</v>
      </c>
      <c r="AU10" s="9" t="s">
        <v>116</v>
      </c>
      <c r="AV10">
        <v>1102</v>
      </c>
      <c r="AW10" s="9" t="s">
        <v>116</v>
      </c>
      <c r="AX10">
        <v>44.625919117647058</v>
      </c>
      <c r="AY10" s="9" t="s">
        <v>115</v>
      </c>
      <c r="AZ10">
        <v>43.999092558983669</v>
      </c>
      <c r="BA10" s="9" t="s">
        <v>115</v>
      </c>
    </row>
    <row r="11" spans="1:53" x14ac:dyDescent="0.2">
      <c r="A11" t="s">
        <v>88</v>
      </c>
      <c r="B11">
        <v>86873941.960000008</v>
      </c>
      <c r="C11" s="9" t="s">
        <v>127</v>
      </c>
      <c r="D11">
        <v>103413462.42999999</v>
      </c>
      <c r="E11" s="9" t="s">
        <v>125</v>
      </c>
      <c r="F11">
        <v>22721159.5</v>
      </c>
      <c r="G11" s="9" t="s">
        <v>129</v>
      </c>
      <c r="H11">
        <v>25067545.409999996</v>
      </c>
      <c r="I11" s="9" t="s">
        <v>130</v>
      </c>
      <c r="J11">
        <v>0.26154171190322717</v>
      </c>
      <c r="K11" s="9" t="s">
        <v>145</v>
      </c>
      <c r="L11">
        <v>0.2424011808614191</v>
      </c>
      <c r="M11" s="9" t="s">
        <v>147</v>
      </c>
      <c r="N11">
        <v>1701</v>
      </c>
      <c r="O11" s="9" t="s">
        <v>122</v>
      </c>
      <c r="P11">
        <v>1476</v>
      </c>
      <c r="Q11" s="9" t="s">
        <v>127</v>
      </c>
      <c r="R11">
        <v>1.1524390243902438</v>
      </c>
      <c r="S11" s="9" t="s">
        <v>122</v>
      </c>
      <c r="T11">
        <v>1731</v>
      </c>
      <c r="U11" s="9" t="s">
        <v>122</v>
      </c>
      <c r="V11">
        <v>1467</v>
      </c>
      <c r="W11" s="9" t="s">
        <v>127</v>
      </c>
      <c r="X11">
        <v>1.1799591002044989</v>
      </c>
      <c r="Y11" s="9" t="s">
        <v>122</v>
      </c>
      <c r="Z11">
        <v>19562</v>
      </c>
      <c r="AA11" s="9" t="s">
        <v>123</v>
      </c>
      <c r="AB11">
        <v>19981</v>
      </c>
      <c r="AC11" s="9" t="s">
        <v>122</v>
      </c>
      <c r="AD11">
        <v>2353</v>
      </c>
      <c r="AE11" s="9" t="s">
        <v>127</v>
      </c>
      <c r="AF11">
        <v>2353</v>
      </c>
      <c r="AG11" s="9" t="s">
        <v>127</v>
      </c>
      <c r="AH11">
        <v>21915</v>
      </c>
      <c r="AI11" s="9" t="s">
        <v>123</v>
      </c>
      <c r="AJ11">
        <v>22334</v>
      </c>
      <c r="AK11" s="9" t="s">
        <v>122</v>
      </c>
      <c r="AL11">
        <v>12.883597883597883</v>
      </c>
      <c r="AM11" s="9" t="s">
        <v>138</v>
      </c>
      <c r="AN11">
        <v>12.902368573079144</v>
      </c>
      <c r="AO11" s="9" t="s">
        <v>137</v>
      </c>
      <c r="AP11">
        <v>14.847560975609756</v>
      </c>
      <c r="AQ11" s="9" t="s">
        <v>123</v>
      </c>
      <c r="AR11">
        <v>15.224267211997274</v>
      </c>
      <c r="AS11" s="9" t="s">
        <v>121</v>
      </c>
      <c r="AT11">
        <v>590</v>
      </c>
      <c r="AU11" s="9" t="s">
        <v>127</v>
      </c>
      <c r="AV11">
        <v>520</v>
      </c>
      <c r="AW11" s="9" t="s">
        <v>130</v>
      </c>
      <c r="AX11">
        <v>37.144067796610166</v>
      </c>
      <c r="AY11" s="9" t="s">
        <v>125</v>
      </c>
      <c r="AZ11">
        <v>42.95</v>
      </c>
      <c r="BA11" s="9" t="s">
        <v>120</v>
      </c>
    </row>
    <row r="12" spans="1:53" x14ac:dyDescent="0.2">
      <c r="A12" s="36" t="s">
        <v>26</v>
      </c>
      <c r="B12" s="36">
        <v>172010174.5</v>
      </c>
      <c r="C12" s="37" t="s">
        <v>111</v>
      </c>
      <c r="D12" s="36">
        <v>199715654.86999997</v>
      </c>
      <c r="E12" s="37" t="s">
        <v>112</v>
      </c>
      <c r="F12" s="36">
        <v>52150632.089999996</v>
      </c>
      <c r="G12" s="9" t="s">
        <v>114</v>
      </c>
      <c r="H12" s="36">
        <v>64909585.170000002</v>
      </c>
      <c r="I12" s="9" t="s">
        <v>119</v>
      </c>
      <c r="J12" s="36">
        <v>0.30318341482759203</v>
      </c>
      <c r="K12" s="9" t="s">
        <v>136</v>
      </c>
      <c r="L12" s="36">
        <v>0.32501000090479293</v>
      </c>
      <c r="M12" s="9" t="s">
        <v>132</v>
      </c>
      <c r="N12" s="36">
        <v>2399</v>
      </c>
      <c r="O12" s="9" t="s">
        <v>117</v>
      </c>
      <c r="P12" s="36">
        <v>2496</v>
      </c>
      <c r="Q12" s="9" t="s">
        <v>119</v>
      </c>
      <c r="R12" s="36">
        <v>0.96113782051282048</v>
      </c>
      <c r="S12" s="9" t="s">
        <v>128</v>
      </c>
      <c r="T12" s="36">
        <v>2354</v>
      </c>
      <c r="U12" s="9" t="s">
        <v>117</v>
      </c>
      <c r="V12" s="36">
        <v>2477</v>
      </c>
      <c r="W12" s="9" t="s">
        <v>119</v>
      </c>
      <c r="X12" s="36">
        <v>0.95034315704481231</v>
      </c>
      <c r="Y12" s="9" t="s">
        <v>128</v>
      </c>
      <c r="Z12" s="36">
        <v>35088</v>
      </c>
      <c r="AA12" s="9" t="s">
        <v>119</v>
      </c>
      <c r="AB12" s="36">
        <v>35943</v>
      </c>
      <c r="AC12" s="9" t="s">
        <v>113</v>
      </c>
      <c r="AD12" s="36">
        <v>7151</v>
      </c>
      <c r="AE12" s="9" t="s">
        <v>119</v>
      </c>
      <c r="AF12" s="36">
        <v>7151</v>
      </c>
      <c r="AG12" s="9" t="s">
        <v>119</v>
      </c>
      <c r="AH12" s="36">
        <v>42239</v>
      </c>
      <c r="AI12" s="9" t="s">
        <v>113</v>
      </c>
      <c r="AJ12" s="36">
        <v>43094</v>
      </c>
      <c r="AK12" s="9" t="s">
        <v>112</v>
      </c>
      <c r="AL12" s="36">
        <v>17.606919549812421</v>
      </c>
      <c r="AM12" s="9" t="s">
        <v>124</v>
      </c>
      <c r="AN12" s="36">
        <v>18.306711979609176</v>
      </c>
      <c r="AO12" s="9" t="s">
        <v>123</v>
      </c>
      <c r="AP12" s="36">
        <v>16.922676282051281</v>
      </c>
      <c r="AQ12" s="9" t="s">
        <v>115</v>
      </c>
      <c r="AR12" s="36">
        <v>17.397658457811868</v>
      </c>
      <c r="AS12" s="9" t="s">
        <v>114</v>
      </c>
      <c r="AT12" s="36">
        <v>949</v>
      </c>
      <c r="AU12" s="9" t="s">
        <v>115</v>
      </c>
      <c r="AV12" s="36">
        <v>1011</v>
      </c>
      <c r="AW12" s="9" t="s">
        <v>117</v>
      </c>
      <c r="AX12" s="36">
        <v>44.508956796628027</v>
      </c>
      <c r="AY12" s="9" t="s">
        <v>120</v>
      </c>
      <c r="AZ12" s="36">
        <v>42.625123639960435</v>
      </c>
      <c r="BA12" s="9" t="s">
        <v>121</v>
      </c>
    </row>
    <row r="13" spans="1:53" x14ac:dyDescent="0.2">
      <c r="A13" t="s">
        <v>50</v>
      </c>
      <c r="B13">
        <v>35593170.549999997</v>
      </c>
      <c r="C13" s="9" t="s">
        <v>147</v>
      </c>
      <c r="D13">
        <v>38814978.670000002</v>
      </c>
      <c r="E13" s="9" t="s">
        <v>148</v>
      </c>
      <c r="F13">
        <v>9982513.9499999993</v>
      </c>
      <c r="G13" s="9" t="s">
        <v>148</v>
      </c>
      <c r="H13">
        <v>12261304.630000001</v>
      </c>
      <c r="I13" s="9" t="s">
        <v>146</v>
      </c>
      <c r="J13">
        <v>0.28046149853317859</v>
      </c>
      <c r="K13" s="9" t="s">
        <v>142</v>
      </c>
      <c r="L13">
        <v>0.31589105675528123</v>
      </c>
      <c r="M13" s="9" t="s">
        <v>134</v>
      </c>
      <c r="N13">
        <v>381</v>
      </c>
      <c r="O13" s="9" t="s">
        <v>147</v>
      </c>
      <c r="P13">
        <v>471</v>
      </c>
      <c r="Q13" s="9" t="s">
        <v>148</v>
      </c>
      <c r="R13">
        <v>0.80891719745222934</v>
      </c>
      <c r="S13" s="9" t="s">
        <v>138</v>
      </c>
      <c r="T13">
        <v>381</v>
      </c>
      <c r="U13" s="9" t="s">
        <v>147</v>
      </c>
      <c r="V13">
        <v>475</v>
      </c>
      <c r="W13" s="9" t="s">
        <v>148</v>
      </c>
      <c r="X13">
        <v>0.80210526315789477</v>
      </c>
      <c r="Y13" s="9" t="s">
        <v>139</v>
      </c>
      <c r="Z13">
        <v>7606</v>
      </c>
      <c r="AA13" s="9" t="s">
        <v>141</v>
      </c>
      <c r="AB13">
        <v>6947</v>
      </c>
      <c r="AC13" s="9" t="s">
        <v>144</v>
      </c>
      <c r="AD13">
        <v>818</v>
      </c>
      <c r="AE13" s="9" t="s">
        <v>140</v>
      </c>
      <c r="AF13">
        <v>818</v>
      </c>
      <c r="AG13" s="9" t="s">
        <v>140</v>
      </c>
      <c r="AH13">
        <v>8424</v>
      </c>
      <c r="AI13" s="9" t="s">
        <v>142</v>
      </c>
      <c r="AJ13">
        <v>7765</v>
      </c>
      <c r="AK13" s="9" t="s">
        <v>144</v>
      </c>
      <c r="AL13">
        <v>22.110236220472441</v>
      </c>
      <c r="AM13" s="9" t="s">
        <v>114</v>
      </c>
      <c r="AN13">
        <v>20.380577427821521</v>
      </c>
      <c r="AO13" s="9" t="s">
        <v>116</v>
      </c>
      <c r="AP13">
        <v>17.885350318471339</v>
      </c>
      <c r="AQ13" s="9" t="s">
        <v>116</v>
      </c>
      <c r="AR13">
        <v>16.347368421052632</v>
      </c>
      <c r="AS13" s="9" t="s">
        <v>117</v>
      </c>
      <c r="AT13">
        <v>200</v>
      </c>
      <c r="AU13" s="9" t="s">
        <v>147</v>
      </c>
      <c r="AV13">
        <v>192</v>
      </c>
      <c r="AW13" s="9" t="s">
        <v>147</v>
      </c>
      <c r="AX13">
        <v>42.12</v>
      </c>
      <c r="AY13" s="9" t="s">
        <v>122</v>
      </c>
      <c r="AZ13">
        <v>40.442708333333336</v>
      </c>
      <c r="BA13" s="9" t="s">
        <v>122</v>
      </c>
    </row>
    <row r="14" spans="1:53" x14ac:dyDescent="0.2">
      <c r="A14" t="s">
        <v>36</v>
      </c>
      <c r="B14">
        <v>63720354.179999992</v>
      </c>
      <c r="C14" s="9" t="s">
        <v>131</v>
      </c>
      <c r="D14">
        <v>78525621.939999998</v>
      </c>
      <c r="E14" s="9" t="s">
        <v>128</v>
      </c>
      <c r="F14">
        <v>19666686.109999999</v>
      </c>
      <c r="G14" s="9" t="s">
        <v>135</v>
      </c>
      <c r="H14">
        <v>26760565.649999999</v>
      </c>
      <c r="I14" s="9" t="s">
        <v>129</v>
      </c>
      <c r="J14">
        <v>0.30864056490402891</v>
      </c>
      <c r="K14" s="9" t="s">
        <v>135</v>
      </c>
      <c r="L14">
        <v>0.34078769437123668</v>
      </c>
      <c r="M14" s="9" t="s">
        <v>126</v>
      </c>
      <c r="N14">
        <v>1045</v>
      </c>
      <c r="O14" s="9" t="s">
        <v>132</v>
      </c>
      <c r="P14">
        <v>1153</v>
      </c>
      <c r="Q14" s="9" t="s">
        <v>131</v>
      </c>
      <c r="R14">
        <v>0.90633130962705988</v>
      </c>
      <c r="S14" s="9" t="s">
        <v>133</v>
      </c>
      <c r="T14">
        <v>1047</v>
      </c>
      <c r="U14" s="9" t="s">
        <v>132</v>
      </c>
      <c r="V14">
        <v>1158</v>
      </c>
      <c r="W14" s="9" t="s">
        <v>130</v>
      </c>
      <c r="X14">
        <v>0.90414507772020725</v>
      </c>
      <c r="Y14" s="9" t="s">
        <v>132</v>
      </c>
      <c r="Z14">
        <v>13543</v>
      </c>
      <c r="AA14" s="9" t="s">
        <v>130</v>
      </c>
      <c r="AB14">
        <v>13748</v>
      </c>
      <c r="AC14" s="9" t="s">
        <v>128</v>
      </c>
      <c r="AD14">
        <v>2073</v>
      </c>
      <c r="AE14" s="9" t="s">
        <v>130</v>
      </c>
      <c r="AF14">
        <v>2073</v>
      </c>
      <c r="AG14" s="9" t="s">
        <v>130</v>
      </c>
      <c r="AH14">
        <v>15616</v>
      </c>
      <c r="AI14" s="9" t="s">
        <v>131</v>
      </c>
      <c r="AJ14">
        <v>15821</v>
      </c>
      <c r="AK14" s="9" t="s">
        <v>130</v>
      </c>
      <c r="AL14">
        <v>14.943540669856459</v>
      </c>
      <c r="AM14" s="9" t="s">
        <v>130</v>
      </c>
      <c r="AN14">
        <v>15.110792741165234</v>
      </c>
      <c r="AO14" s="9" t="s">
        <v>130</v>
      </c>
      <c r="AP14">
        <v>13.543798785776236</v>
      </c>
      <c r="AQ14" s="9" t="s">
        <v>128</v>
      </c>
      <c r="AR14">
        <v>13.662348877374784</v>
      </c>
      <c r="AS14" s="9" t="s">
        <v>129</v>
      </c>
      <c r="AT14">
        <v>324</v>
      </c>
      <c r="AU14" s="9" t="s">
        <v>140</v>
      </c>
      <c r="AV14">
        <v>403</v>
      </c>
      <c r="AW14" s="9" t="s">
        <v>137</v>
      </c>
      <c r="AX14">
        <v>48.197530864197532</v>
      </c>
      <c r="AY14" s="9" t="s">
        <v>117</v>
      </c>
      <c r="AZ14">
        <v>39.258064516129032</v>
      </c>
      <c r="BA14" s="9" t="s">
        <v>123</v>
      </c>
    </row>
    <row r="15" spans="1:53" x14ac:dyDescent="0.2">
      <c r="A15" t="s">
        <v>80</v>
      </c>
      <c r="B15">
        <v>72669802.24000001</v>
      </c>
      <c r="C15" s="9" t="s">
        <v>129</v>
      </c>
      <c r="D15">
        <v>77936365.420000002</v>
      </c>
      <c r="E15" s="9" t="s">
        <v>130</v>
      </c>
      <c r="F15">
        <v>25913401.279999997</v>
      </c>
      <c r="G15" s="9" t="s">
        <v>127</v>
      </c>
      <c r="H15">
        <v>24289075.59</v>
      </c>
      <c r="I15" s="9" t="s">
        <v>133</v>
      </c>
      <c r="J15">
        <v>0.3565910526963888</v>
      </c>
      <c r="K15" s="9" t="s">
        <v>128</v>
      </c>
      <c r="L15">
        <v>0.31165265995027974</v>
      </c>
      <c r="M15" s="9" t="s">
        <v>135</v>
      </c>
      <c r="N15">
        <v>1196</v>
      </c>
      <c r="O15" s="9" t="s">
        <v>129</v>
      </c>
      <c r="P15">
        <v>1362</v>
      </c>
      <c r="Q15" s="9" t="s">
        <v>128</v>
      </c>
      <c r="R15">
        <v>0.87812041116005879</v>
      </c>
      <c r="S15" s="9" t="s">
        <v>134</v>
      </c>
      <c r="T15">
        <v>1174</v>
      </c>
      <c r="U15" s="9" t="s">
        <v>129</v>
      </c>
      <c r="V15">
        <v>1383</v>
      </c>
      <c r="W15" s="9" t="s">
        <v>128</v>
      </c>
      <c r="X15">
        <v>0.848879248011569</v>
      </c>
      <c r="Y15" s="9" t="s">
        <v>136</v>
      </c>
      <c r="Z15">
        <v>13561</v>
      </c>
      <c r="AA15" s="9" t="s">
        <v>129</v>
      </c>
      <c r="AB15">
        <v>14179</v>
      </c>
      <c r="AC15" s="9" t="s">
        <v>126</v>
      </c>
      <c r="AD15">
        <v>2782</v>
      </c>
      <c r="AE15" s="9" t="s">
        <v>123</v>
      </c>
      <c r="AF15">
        <v>2782</v>
      </c>
      <c r="AG15" s="9" t="s">
        <v>123</v>
      </c>
      <c r="AH15">
        <v>16343</v>
      </c>
      <c r="AI15" s="9" t="s">
        <v>129</v>
      </c>
      <c r="AJ15">
        <v>16961</v>
      </c>
      <c r="AK15" s="9" t="s">
        <v>126</v>
      </c>
      <c r="AL15">
        <v>13.664715719063546</v>
      </c>
      <c r="AM15" s="9" t="s">
        <v>134</v>
      </c>
      <c r="AN15">
        <v>14.447189097103918</v>
      </c>
      <c r="AO15" s="9" t="s">
        <v>134</v>
      </c>
      <c r="AP15">
        <v>11.999265785609397</v>
      </c>
      <c r="AQ15" s="9" t="s">
        <v>135</v>
      </c>
      <c r="AR15">
        <v>12.263919016630513</v>
      </c>
      <c r="AS15" s="9" t="s">
        <v>137</v>
      </c>
      <c r="AT15">
        <v>438</v>
      </c>
      <c r="AU15" s="9" t="s">
        <v>133</v>
      </c>
      <c r="AV15">
        <v>438</v>
      </c>
      <c r="AW15" s="9" t="s">
        <v>132</v>
      </c>
      <c r="AX15">
        <v>37.312785388127857</v>
      </c>
      <c r="AY15" s="9" t="s">
        <v>124</v>
      </c>
      <c r="AZ15">
        <v>38.723744292237441</v>
      </c>
      <c r="BA15" s="9" t="s">
        <v>124</v>
      </c>
    </row>
    <row r="16" spans="1:53" x14ac:dyDescent="0.2">
      <c r="A16" t="s">
        <v>56</v>
      </c>
      <c r="B16">
        <v>53720011.519999996</v>
      </c>
      <c r="C16" s="9" t="s">
        <v>136</v>
      </c>
      <c r="D16">
        <v>59795552.859999999</v>
      </c>
      <c r="E16" s="9" t="s">
        <v>137</v>
      </c>
      <c r="F16">
        <v>16260631.890000001</v>
      </c>
      <c r="G16" s="9" t="s">
        <v>141</v>
      </c>
      <c r="H16">
        <v>17188978.469999999</v>
      </c>
      <c r="I16" s="9" t="s">
        <v>141</v>
      </c>
      <c r="J16">
        <v>0.3026922636445481</v>
      </c>
      <c r="K16" s="9" t="s">
        <v>137</v>
      </c>
      <c r="L16">
        <v>0.28746248922967144</v>
      </c>
      <c r="M16" s="9" t="s">
        <v>141</v>
      </c>
      <c r="N16">
        <v>512</v>
      </c>
      <c r="O16" s="9" t="s">
        <v>143</v>
      </c>
      <c r="P16">
        <v>733</v>
      </c>
      <c r="Q16" s="9" t="s">
        <v>141</v>
      </c>
      <c r="R16">
        <v>0.69849931787175989</v>
      </c>
      <c r="S16" s="9" t="s">
        <v>144</v>
      </c>
      <c r="T16">
        <v>504</v>
      </c>
      <c r="U16" s="9" t="s">
        <v>143</v>
      </c>
      <c r="V16">
        <v>741</v>
      </c>
      <c r="W16" s="9" t="s">
        <v>141</v>
      </c>
      <c r="X16">
        <v>0.68016194331983804</v>
      </c>
      <c r="Y16" s="9" t="s">
        <v>144</v>
      </c>
      <c r="Z16">
        <v>13660</v>
      </c>
      <c r="AA16" s="9" t="s">
        <v>128</v>
      </c>
      <c r="AB16">
        <v>11551</v>
      </c>
      <c r="AC16" s="9" t="s">
        <v>134</v>
      </c>
      <c r="AD16">
        <v>617</v>
      </c>
      <c r="AE16" s="9" t="s">
        <v>145</v>
      </c>
      <c r="AF16">
        <v>617</v>
      </c>
      <c r="AG16" s="9" t="s">
        <v>145</v>
      </c>
      <c r="AH16">
        <v>14277</v>
      </c>
      <c r="AI16" s="9" t="s">
        <v>133</v>
      </c>
      <c r="AJ16">
        <v>12168</v>
      </c>
      <c r="AK16" s="9" t="s">
        <v>134</v>
      </c>
      <c r="AL16">
        <v>27.884765625</v>
      </c>
      <c r="AM16" s="9" t="s">
        <v>112</v>
      </c>
      <c r="AN16">
        <v>24.142857142857142</v>
      </c>
      <c r="AO16" s="9" t="s">
        <v>119</v>
      </c>
      <c r="AP16">
        <v>19.477489768076399</v>
      </c>
      <c r="AQ16" s="9" t="s">
        <v>119</v>
      </c>
      <c r="AR16">
        <v>16.421052631578949</v>
      </c>
      <c r="AS16" s="9" t="s">
        <v>116</v>
      </c>
      <c r="AT16">
        <v>344</v>
      </c>
      <c r="AU16" s="9" t="s">
        <v>138</v>
      </c>
      <c r="AV16">
        <v>376</v>
      </c>
      <c r="AW16" s="9" t="s">
        <v>138</v>
      </c>
      <c r="AX16">
        <v>41.502906976744185</v>
      </c>
      <c r="AY16" s="9" t="s">
        <v>123</v>
      </c>
      <c r="AZ16">
        <v>32.361702127659576</v>
      </c>
      <c r="BA16" s="9" t="s">
        <v>125</v>
      </c>
    </row>
    <row r="17" spans="1:53" x14ac:dyDescent="0.2">
      <c r="A17" t="s">
        <v>98</v>
      </c>
      <c r="B17">
        <v>25737794.399999999</v>
      </c>
      <c r="C17" s="9" t="s">
        <v>152</v>
      </c>
      <c r="D17">
        <v>29043468.140000001</v>
      </c>
      <c r="E17" s="9" t="s">
        <v>151</v>
      </c>
      <c r="F17">
        <v>9556165.9000000004</v>
      </c>
      <c r="G17" s="9" t="s">
        <v>149</v>
      </c>
      <c r="H17">
        <v>8910386.3100000005</v>
      </c>
      <c r="I17" s="9" t="s">
        <v>151</v>
      </c>
      <c r="J17">
        <v>0.37128923137252201</v>
      </c>
      <c r="K17" s="9" t="s">
        <v>125</v>
      </c>
      <c r="L17">
        <v>0.30679484512829946</v>
      </c>
      <c r="M17" s="9" t="s">
        <v>136</v>
      </c>
      <c r="N17">
        <v>300</v>
      </c>
      <c r="O17" s="9" t="s">
        <v>150</v>
      </c>
      <c r="P17">
        <v>443</v>
      </c>
      <c r="Q17" s="9" t="s">
        <v>149</v>
      </c>
      <c r="R17">
        <v>0.67720090293453727</v>
      </c>
      <c r="S17" s="9" t="s">
        <v>145</v>
      </c>
      <c r="T17">
        <v>290</v>
      </c>
      <c r="U17" s="9" t="s">
        <v>150</v>
      </c>
      <c r="V17">
        <v>428</v>
      </c>
      <c r="W17" s="9" t="s">
        <v>149</v>
      </c>
      <c r="X17">
        <v>0.67757009345794394</v>
      </c>
      <c r="Y17" s="9" t="s">
        <v>145</v>
      </c>
      <c r="Z17">
        <v>5298</v>
      </c>
      <c r="AA17" s="9" t="s">
        <v>148</v>
      </c>
      <c r="AB17">
        <v>5351</v>
      </c>
      <c r="AC17" s="9" t="s">
        <v>148</v>
      </c>
      <c r="AD17">
        <v>409</v>
      </c>
      <c r="AE17" s="9" t="s">
        <v>150</v>
      </c>
      <c r="AF17">
        <v>409</v>
      </c>
      <c r="AG17" s="9" t="s">
        <v>150</v>
      </c>
      <c r="AH17">
        <v>5707</v>
      </c>
      <c r="AI17" s="9" t="s">
        <v>148</v>
      </c>
      <c r="AJ17">
        <v>5760</v>
      </c>
      <c r="AK17" s="9" t="s">
        <v>148</v>
      </c>
      <c r="AL17">
        <v>19.023333333333333</v>
      </c>
      <c r="AM17" s="9" t="s">
        <v>120</v>
      </c>
      <c r="AN17">
        <v>19.862068965517242</v>
      </c>
      <c r="AO17" s="9" t="s">
        <v>115</v>
      </c>
      <c r="AP17">
        <v>12.882618510158014</v>
      </c>
      <c r="AQ17" s="9" t="s">
        <v>131</v>
      </c>
      <c r="AR17">
        <v>13.457943925233645</v>
      </c>
      <c r="AS17" s="9" t="s">
        <v>130</v>
      </c>
      <c r="AT17">
        <v>154</v>
      </c>
      <c r="AU17" s="9" t="s">
        <v>150</v>
      </c>
      <c r="AV17">
        <v>189</v>
      </c>
      <c r="AW17" s="9" t="s">
        <v>148</v>
      </c>
      <c r="AX17">
        <v>37.058441558441558</v>
      </c>
      <c r="AY17" s="9" t="s">
        <v>126</v>
      </c>
      <c r="AZ17">
        <v>30.476190476190474</v>
      </c>
      <c r="BA17" s="9" t="s">
        <v>126</v>
      </c>
    </row>
    <row r="18" spans="1:53" x14ac:dyDescent="0.2">
      <c r="A18" t="s">
        <v>76</v>
      </c>
      <c r="B18">
        <v>52348051.640000001</v>
      </c>
      <c r="C18" s="9" t="s">
        <v>138</v>
      </c>
      <c r="D18">
        <v>61593661.240000002</v>
      </c>
      <c r="E18" s="9" t="s">
        <v>135</v>
      </c>
      <c r="F18">
        <v>13042341.870000001</v>
      </c>
      <c r="G18" s="9" t="s">
        <v>143</v>
      </c>
      <c r="H18">
        <v>17033107.440000001</v>
      </c>
      <c r="I18" s="9" t="s">
        <v>142</v>
      </c>
      <c r="J18">
        <v>0.24914665324495353</v>
      </c>
      <c r="K18" s="9" t="s">
        <v>146</v>
      </c>
      <c r="L18">
        <v>0.27653994091421868</v>
      </c>
      <c r="M18" s="9" t="s">
        <v>143</v>
      </c>
      <c r="N18">
        <v>656</v>
      </c>
      <c r="O18" s="9" t="s">
        <v>139</v>
      </c>
      <c r="P18">
        <v>712</v>
      </c>
      <c r="Q18" s="9" t="s">
        <v>142</v>
      </c>
      <c r="R18">
        <v>0.9213483146067416</v>
      </c>
      <c r="S18" s="9" t="s">
        <v>131</v>
      </c>
      <c r="T18">
        <v>627</v>
      </c>
      <c r="U18" s="9" t="s">
        <v>139</v>
      </c>
      <c r="V18">
        <v>699</v>
      </c>
      <c r="W18" s="9" t="s">
        <v>142</v>
      </c>
      <c r="X18">
        <v>0.89699570815450647</v>
      </c>
      <c r="Y18" s="9" t="s">
        <v>133</v>
      </c>
      <c r="Z18">
        <v>8398</v>
      </c>
      <c r="AA18" s="9" t="s">
        <v>138</v>
      </c>
      <c r="AB18">
        <v>8414</v>
      </c>
      <c r="AC18" s="9" t="s">
        <v>137</v>
      </c>
      <c r="AD18">
        <v>656</v>
      </c>
      <c r="AE18" s="9" t="s">
        <v>144</v>
      </c>
      <c r="AF18">
        <v>656</v>
      </c>
      <c r="AG18" s="9" t="s">
        <v>144</v>
      </c>
      <c r="AH18">
        <v>9054</v>
      </c>
      <c r="AI18" s="9" t="s">
        <v>139</v>
      </c>
      <c r="AJ18">
        <v>9070</v>
      </c>
      <c r="AK18" s="9" t="s">
        <v>138</v>
      </c>
      <c r="AL18">
        <v>13.801829268292684</v>
      </c>
      <c r="AM18" s="9" t="s">
        <v>133</v>
      </c>
      <c r="AN18">
        <v>14.465709728867624</v>
      </c>
      <c r="AO18" s="9" t="s">
        <v>133</v>
      </c>
      <c r="AP18">
        <v>12.716292134831461</v>
      </c>
      <c r="AQ18" s="9" t="s">
        <v>134</v>
      </c>
      <c r="AR18">
        <v>12.975679542203148</v>
      </c>
      <c r="AS18" s="9" t="s">
        <v>135</v>
      </c>
      <c r="AT18">
        <v>278</v>
      </c>
      <c r="AU18" s="9" t="s">
        <v>144</v>
      </c>
      <c r="AV18">
        <v>304</v>
      </c>
      <c r="AW18" s="9" t="s">
        <v>143</v>
      </c>
      <c r="AX18">
        <v>32.568345323741006</v>
      </c>
      <c r="AY18" s="9" t="s">
        <v>128</v>
      </c>
      <c r="AZ18">
        <v>29.835526315789473</v>
      </c>
      <c r="BA18" s="9" t="s">
        <v>127</v>
      </c>
    </row>
    <row r="19" spans="1:53" x14ac:dyDescent="0.2">
      <c r="A19" t="s">
        <v>78</v>
      </c>
      <c r="B19">
        <v>91277250.920000002</v>
      </c>
      <c r="C19" s="9" t="s">
        <v>126</v>
      </c>
      <c r="D19">
        <v>102016302.24000001</v>
      </c>
      <c r="E19" s="9" t="s">
        <v>126</v>
      </c>
      <c r="F19">
        <v>20388885.440000001</v>
      </c>
      <c r="G19" s="9" t="s">
        <v>134</v>
      </c>
      <c r="H19">
        <v>29899112.690000001</v>
      </c>
      <c r="I19" s="9" t="s">
        <v>127</v>
      </c>
      <c r="J19">
        <v>0.22337313223718636</v>
      </c>
      <c r="K19" s="9" t="s">
        <v>149</v>
      </c>
      <c r="L19">
        <v>0.2930817137408136</v>
      </c>
      <c r="M19" s="9" t="s">
        <v>139</v>
      </c>
      <c r="N19">
        <v>1437</v>
      </c>
      <c r="O19" s="9" t="s">
        <v>125</v>
      </c>
      <c r="P19">
        <v>1828</v>
      </c>
      <c r="Q19" s="9" t="s">
        <v>116</v>
      </c>
      <c r="R19">
        <v>0.78610503282275712</v>
      </c>
      <c r="S19" s="9" t="s">
        <v>139</v>
      </c>
      <c r="T19">
        <v>1307</v>
      </c>
      <c r="U19" s="9" t="s">
        <v>125</v>
      </c>
      <c r="V19">
        <v>1533</v>
      </c>
      <c r="W19" s="9" t="s">
        <v>125</v>
      </c>
      <c r="X19">
        <v>0.85257664709719505</v>
      </c>
      <c r="Y19" s="9" t="s">
        <v>135</v>
      </c>
      <c r="Z19">
        <v>13855</v>
      </c>
      <c r="AA19" s="9" t="s">
        <v>127</v>
      </c>
      <c r="AB19">
        <v>13731</v>
      </c>
      <c r="AC19" s="9" t="s">
        <v>129</v>
      </c>
      <c r="AD19">
        <v>2047</v>
      </c>
      <c r="AE19" s="9" t="s">
        <v>131</v>
      </c>
      <c r="AF19">
        <v>2047</v>
      </c>
      <c r="AG19" s="9" t="s">
        <v>131</v>
      </c>
      <c r="AH19">
        <v>15902</v>
      </c>
      <c r="AI19" s="9" t="s">
        <v>130</v>
      </c>
      <c r="AJ19">
        <v>15778</v>
      </c>
      <c r="AK19" s="9" t="s">
        <v>131</v>
      </c>
      <c r="AL19">
        <v>11.066109951287403</v>
      </c>
      <c r="AM19" s="9" t="s">
        <v>141</v>
      </c>
      <c r="AN19">
        <v>12.071920428462127</v>
      </c>
      <c r="AO19" s="9" t="s">
        <v>141</v>
      </c>
      <c r="AP19">
        <v>8.6991247264770237</v>
      </c>
      <c r="AQ19" s="9" t="s">
        <v>151</v>
      </c>
      <c r="AR19">
        <v>10.292237442922374</v>
      </c>
      <c r="AS19" s="9" t="s">
        <v>148</v>
      </c>
      <c r="AT19">
        <v>533</v>
      </c>
      <c r="AU19" s="9" t="s">
        <v>129</v>
      </c>
      <c r="AV19">
        <v>533</v>
      </c>
      <c r="AW19" s="9" t="s">
        <v>129</v>
      </c>
      <c r="AX19">
        <v>29.834896810506567</v>
      </c>
      <c r="AY19" s="9" t="s">
        <v>129</v>
      </c>
      <c r="AZ19">
        <v>29.602251407129454</v>
      </c>
      <c r="BA19" s="9" t="s">
        <v>128</v>
      </c>
    </row>
    <row r="20" spans="1:53" x14ac:dyDescent="0.2">
      <c r="A20" t="s">
        <v>40</v>
      </c>
      <c r="B20">
        <v>32834302.77</v>
      </c>
      <c r="C20" s="9" t="s">
        <v>148</v>
      </c>
      <c r="D20">
        <v>50022106.649999991</v>
      </c>
      <c r="E20" s="9" t="s">
        <v>141</v>
      </c>
      <c r="F20">
        <v>12891563.579999998</v>
      </c>
      <c r="G20" s="9" t="s">
        <v>144</v>
      </c>
      <c r="H20">
        <v>20490511.550000001</v>
      </c>
      <c r="I20" s="9" t="s">
        <v>137</v>
      </c>
      <c r="J20">
        <v>0.39262486157552107</v>
      </c>
      <c r="K20" s="9" t="s">
        <v>124</v>
      </c>
      <c r="L20">
        <v>0.40962912044808902</v>
      </c>
      <c r="M20" s="9" t="s">
        <v>118</v>
      </c>
      <c r="N20">
        <v>560</v>
      </c>
      <c r="O20" s="9" t="s">
        <v>141</v>
      </c>
      <c r="P20">
        <v>529</v>
      </c>
      <c r="Q20" s="9" t="s">
        <v>147</v>
      </c>
      <c r="R20">
        <v>1.0586011342155008</v>
      </c>
      <c r="S20" s="9" t="s">
        <v>126</v>
      </c>
      <c r="T20">
        <v>534</v>
      </c>
      <c r="U20" s="9" t="s">
        <v>141</v>
      </c>
      <c r="V20">
        <v>539</v>
      </c>
      <c r="W20" s="9" t="s">
        <v>147</v>
      </c>
      <c r="X20">
        <v>0.99072356215213353</v>
      </c>
      <c r="Y20" s="9" t="s">
        <v>127</v>
      </c>
      <c r="Z20">
        <v>7114</v>
      </c>
      <c r="AA20" s="9" t="s">
        <v>143</v>
      </c>
      <c r="AB20">
        <v>8046</v>
      </c>
      <c r="AC20" s="9" t="s">
        <v>138</v>
      </c>
      <c r="AD20">
        <v>340</v>
      </c>
      <c r="AE20" s="9" t="s">
        <v>151</v>
      </c>
      <c r="AF20">
        <v>340</v>
      </c>
      <c r="AG20" s="9" t="s">
        <v>151</v>
      </c>
      <c r="AH20">
        <v>7454</v>
      </c>
      <c r="AI20" s="9" t="s">
        <v>144</v>
      </c>
      <c r="AJ20">
        <v>8386</v>
      </c>
      <c r="AK20" s="9" t="s">
        <v>141</v>
      </c>
      <c r="AL20">
        <v>13.310714285714285</v>
      </c>
      <c r="AM20" s="9" t="s">
        <v>136</v>
      </c>
      <c r="AN20">
        <v>15.704119850187267</v>
      </c>
      <c r="AO20" s="9" t="s">
        <v>126</v>
      </c>
      <c r="AP20">
        <v>14.090737240075615</v>
      </c>
      <c r="AQ20" s="9" t="s">
        <v>127</v>
      </c>
      <c r="AR20">
        <v>15.558441558441558</v>
      </c>
      <c r="AS20" s="9" t="s">
        <v>120</v>
      </c>
      <c r="AT20">
        <v>363</v>
      </c>
      <c r="AU20" s="9" t="s">
        <v>137</v>
      </c>
      <c r="AV20">
        <v>292</v>
      </c>
      <c r="AW20" s="9" t="s">
        <v>144</v>
      </c>
      <c r="AX20">
        <v>20.534435261707991</v>
      </c>
      <c r="AY20" s="9" t="s">
        <v>145</v>
      </c>
      <c r="AZ20">
        <v>28.719178082191782</v>
      </c>
      <c r="BA20" s="9" t="s">
        <v>129</v>
      </c>
    </row>
    <row r="21" spans="1:53" x14ac:dyDescent="0.2">
      <c r="A21" t="s">
        <v>20</v>
      </c>
      <c r="B21">
        <v>143942695.65000001</v>
      </c>
      <c r="C21" s="9" t="s">
        <v>118</v>
      </c>
      <c r="D21">
        <v>166757847.41</v>
      </c>
      <c r="E21" s="9" t="s">
        <v>118</v>
      </c>
      <c r="F21">
        <v>59800538.960000001</v>
      </c>
      <c r="G21" s="9" t="s">
        <v>119</v>
      </c>
      <c r="H21">
        <v>56107322.75</v>
      </c>
      <c r="I21" s="9" t="s">
        <v>114</v>
      </c>
      <c r="J21">
        <v>0.41544684632978107</v>
      </c>
      <c r="K21" s="9" t="s">
        <v>121</v>
      </c>
      <c r="L21">
        <v>0.33645986453669829</v>
      </c>
      <c r="M21" s="9" t="s">
        <v>130</v>
      </c>
      <c r="N21">
        <v>3191</v>
      </c>
      <c r="O21" s="9" t="s">
        <v>112</v>
      </c>
      <c r="P21">
        <v>2030</v>
      </c>
      <c r="Q21" s="9" t="s">
        <v>118</v>
      </c>
      <c r="R21">
        <v>1.5719211822660097</v>
      </c>
      <c r="S21" s="9" t="s">
        <v>114</v>
      </c>
      <c r="T21">
        <v>3117</v>
      </c>
      <c r="U21" s="9" t="s">
        <v>112</v>
      </c>
      <c r="V21">
        <v>2044</v>
      </c>
      <c r="W21" s="9" t="s">
        <v>118</v>
      </c>
      <c r="X21">
        <v>1.5249510763209393</v>
      </c>
      <c r="Y21" s="9" t="s">
        <v>118</v>
      </c>
      <c r="Z21">
        <v>28487</v>
      </c>
      <c r="AA21" s="9" t="s">
        <v>116</v>
      </c>
      <c r="AB21">
        <v>28023</v>
      </c>
      <c r="AC21" s="9" t="s">
        <v>117</v>
      </c>
      <c r="AD21">
        <v>6261</v>
      </c>
      <c r="AE21" s="9" t="s">
        <v>114</v>
      </c>
      <c r="AF21">
        <v>6261</v>
      </c>
      <c r="AG21" s="9" t="s">
        <v>114</v>
      </c>
      <c r="AH21">
        <v>34748</v>
      </c>
      <c r="AI21" s="9" t="s">
        <v>118</v>
      </c>
      <c r="AJ21">
        <v>34284</v>
      </c>
      <c r="AK21" s="9" t="s">
        <v>116</v>
      </c>
      <c r="AL21">
        <v>10.889376371043561</v>
      </c>
      <c r="AM21" s="9" t="s">
        <v>142</v>
      </c>
      <c r="AN21">
        <v>10.999037536092397</v>
      </c>
      <c r="AO21" s="9" t="s">
        <v>142</v>
      </c>
      <c r="AP21">
        <v>17.117241379310343</v>
      </c>
      <c r="AQ21" s="9" t="s">
        <v>117</v>
      </c>
      <c r="AR21">
        <v>16.772994129158512</v>
      </c>
      <c r="AS21" s="9" t="s">
        <v>118</v>
      </c>
      <c r="AT21">
        <v>1273</v>
      </c>
      <c r="AU21" s="9" t="s">
        <v>114</v>
      </c>
      <c r="AV21">
        <v>1195</v>
      </c>
      <c r="AW21" s="9" t="s">
        <v>114</v>
      </c>
      <c r="AX21">
        <v>27.296150824823251</v>
      </c>
      <c r="AY21" s="9" t="s">
        <v>131</v>
      </c>
      <c r="AZ21">
        <v>28.689539748953976</v>
      </c>
      <c r="BA21" s="9" t="s">
        <v>130</v>
      </c>
    </row>
    <row r="22" spans="1:53" x14ac:dyDescent="0.2">
      <c r="A22" t="s">
        <v>74</v>
      </c>
      <c r="B22">
        <v>133898008.12</v>
      </c>
      <c r="C22" s="9" t="s">
        <v>117</v>
      </c>
      <c r="D22">
        <v>155391413.28999999</v>
      </c>
      <c r="E22" s="9" t="s">
        <v>116</v>
      </c>
      <c r="F22">
        <v>43909746.57</v>
      </c>
      <c r="G22" s="9" t="s">
        <v>117</v>
      </c>
      <c r="H22">
        <v>46290129.060000002</v>
      </c>
      <c r="I22" s="9" t="s">
        <v>117</v>
      </c>
      <c r="J22">
        <v>0.32793427763800553</v>
      </c>
      <c r="K22" s="9" t="s">
        <v>131</v>
      </c>
      <c r="L22">
        <v>0.29789373865601454</v>
      </c>
      <c r="M22" s="9" t="s">
        <v>138</v>
      </c>
      <c r="N22">
        <v>2845</v>
      </c>
      <c r="O22" s="9" t="s">
        <v>114</v>
      </c>
      <c r="P22">
        <v>1797</v>
      </c>
      <c r="Q22" s="9" t="s">
        <v>117</v>
      </c>
      <c r="R22">
        <v>1.5831942125765164</v>
      </c>
      <c r="S22" s="9" t="s">
        <v>119</v>
      </c>
      <c r="T22">
        <v>2769</v>
      </c>
      <c r="U22" s="9" t="s">
        <v>114</v>
      </c>
      <c r="V22">
        <v>1784</v>
      </c>
      <c r="W22" s="9" t="s">
        <v>117</v>
      </c>
      <c r="X22">
        <v>1.5521300448430493</v>
      </c>
      <c r="Y22" s="9" t="s">
        <v>119</v>
      </c>
      <c r="Z22">
        <v>19861</v>
      </c>
      <c r="AA22" s="9" t="s">
        <v>122</v>
      </c>
      <c r="AB22">
        <v>21160</v>
      </c>
      <c r="AC22" s="9" t="s">
        <v>120</v>
      </c>
      <c r="AD22">
        <v>3279</v>
      </c>
      <c r="AE22" s="9" t="s">
        <v>121</v>
      </c>
      <c r="AF22">
        <v>3279</v>
      </c>
      <c r="AG22" s="9" t="s">
        <v>121</v>
      </c>
      <c r="AH22">
        <v>23140</v>
      </c>
      <c r="AI22" s="9" t="s">
        <v>122</v>
      </c>
      <c r="AJ22">
        <v>24439</v>
      </c>
      <c r="AK22" s="9" t="s">
        <v>120</v>
      </c>
      <c r="AL22">
        <v>8.1335676625659055</v>
      </c>
      <c r="AM22" s="9" t="s">
        <v>149</v>
      </c>
      <c r="AN22">
        <v>8.8259299386059951</v>
      </c>
      <c r="AO22" s="9" t="s">
        <v>145</v>
      </c>
      <c r="AP22">
        <v>12.877017250973845</v>
      </c>
      <c r="AQ22" s="9" t="s">
        <v>132</v>
      </c>
      <c r="AR22">
        <v>13.698991031390134</v>
      </c>
      <c r="AS22" s="9" t="s">
        <v>128</v>
      </c>
      <c r="AT22">
        <v>995</v>
      </c>
      <c r="AU22" s="9" t="s">
        <v>117</v>
      </c>
      <c r="AV22">
        <v>868</v>
      </c>
      <c r="AW22" s="9" t="s">
        <v>115</v>
      </c>
      <c r="AX22">
        <v>23.256281407035175</v>
      </c>
      <c r="AY22" s="9" t="s">
        <v>140</v>
      </c>
      <c r="AZ22">
        <v>28.15552995391705</v>
      </c>
      <c r="BA22" s="9" t="s">
        <v>131</v>
      </c>
    </row>
    <row r="23" spans="1:53" x14ac:dyDescent="0.2">
      <c r="A23" t="s">
        <v>18</v>
      </c>
      <c r="B23">
        <v>146647559.44</v>
      </c>
      <c r="C23" s="9" t="s">
        <v>114</v>
      </c>
      <c r="D23">
        <v>183918660.78999999</v>
      </c>
      <c r="E23" s="9" t="s">
        <v>114</v>
      </c>
      <c r="F23">
        <v>32961288.950000003</v>
      </c>
      <c r="G23" s="9" t="s">
        <v>121</v>
      </c>
      <c r="H23">
        <v>38763413.439999998</v>
      </c>
      <c r="I23" s="9" t="s">
        <v>115</v>
      </c>
      <c r="J23">
        <v>0.22476534267510892</v>
      </c>
      <c r="K23" s="9" t="s">
        <v>148</v>
      </c>
      <c r="L23">
        <v>0.21076389569985188</v>
      </c>
      <c r="M23" s="9" t="s">
        <v>151</v>
      </c>
      <c r="N23">
        <v>2869</v>
      </c>
      <c r="O23" s="9" t="s">
        <v>119</v>
      </c>
      <c r="P23">
        <v>2571</v>
      </c>
      <c r="Q23" s="9" t="s">
        <v>113</v>
      </c>
      <c r="R23">
        <v>1.1159082069233761</v>
      </c>
      <c r="S23" s="9" t="s">
        <v>124</v>
      </c>
      <c r="T23">
        <v>2909</v>
      </c>
      <c r="U23" s="9" t="s">
        <v>119</v>
      </c>
      <c r="V23">
        <v>2557</v>
      </c>
      <c r="W23" s="9" t="s">
        <v>113</v>
      </c>
      <c r="X23">
        <v>1.1376613218615566</v>
      </c>
      <c r="Y23" s="9" t="s">
        <v>123</v>
      </c>
      <c r="Z23">
        <v>40233</v>
      </c>
      <c r="AA23" s="9" t="s">
        <v>111</v>
      </c>
      <c r="AB23">
        <v>28373</v>
      </c>
      <c r="AC23" s="9" t="s">
        <v>116</v>
      </c>
      <c r="AD23">
        <v>7517</v>
      </c>
      <c r="AE23" s="9" t="s">
        <v>113</v>
      </c>
      <c r="AF23">
        <v>7517</v>
      </c>
      <c r="AG23" s="9" t="s">
        <v>113</v>
      </c>
      <c r="AH23">
        <v>47750</v>
      </c>
      <c r="AI23" s="9" t="s">
        <v>112</v>
      </c>
      <c r="AJ23">
        <v>35890</v>
      </c>
      <c r="AK23" s="9" t="s">
        <v>114</v>
      </c>
      <c r="AL23">
        <v>16.643429766469154</v>
      </c>
      <c r="AM23" s="9" t="s">
        <v>125</v>
      </c>
      <c r="AN23">
        <v>12.337573049157786</v>
      </c>
      <c r="AO23" s="9" t="s">
        <v>138</v>
      </c>
      <c r="AP23">
        <v>18.572539867755737</v>
      </c>
      <c r="AQ23" s="9" t="s">
        <v>118</v>
      </c>
      <c r="AR23">
        <v>14.03597966366836</v>
      </c>
      <c r="AS23" s="9" t="s">
        <v>126</v>
      </c>
      <c r="AT23">
        <v>1402</v>
      </c>
      <c r="AU23" s="9" t="s">
        <v>119</v>
      </c>
      <c r="AV23">
        <v>1277</v>
      </c>
      <c r="AW23" s="9" t="s">
        <v>119</v>
      </c>
      <c r="AX23">
        <v>34.058487874465051</v>
      </c>
      <c r="AY23" s="9" t="s">
        <v>127</v>
      </c>
      <c r="AZ23">
        <v>28.104933437744712</v>
      </c>
      <c r="BA23" s="9" t="s">
        <v>132</v>
      </c>
    </row>
    <row r="24" spans="1:53" x14ac:dyDescent="0.2">
      <c r="A24" t="s">
        <v>30</v>
      </c>
      <c r="B24">
        <v>162460508.87</v>
      </c>
      <c r="C24" s="9" t="s">
        <v>112</v>
      </c>
      <c r="D24">
        <v>197830378.18000001</v>
      </c>
      <c r="E24" s="9" t="s">
        <v>113</v>
      </c>
      <c r="F24">
        <v>73179939.849999994</v>
      </c>
      <c r="G24" s="9" t="s">
        <v>111</v>
      </c>
      <c r="H24">
        <v>80063321.080000013</v>
      </c>
      <c r="I24" s="9" t="s">
        <v>111</v>
      </c>
      <c r="J24">
        <v>0.45044756020405041</v>
      </c>
      <c r="K24" s="9" t="s">
        <v>114</v>
      </c>
      <c r="L24">
        <v>0.40470691011444543</v>
      </c>
      <c r="M24" s="9" t="s">
        <v>116</v>
      </c>
      <c r="N24">
        <v>2329</v>
      </c>
      <c r="O24" s="9" t="s">
        <v>115</v>
      </c>
      <c r="P24">
        <v>2765</v>
      </c>
      <c r="Q24" s="9" t="s">
        <v>111</v>
      </c>
      <c r="R24">
        <v>0.84231464737793849</v>
      </c>
      <c r="S24" s="9" t="s">
        <v>136</v>
      </c>
      <c r="T24">
        <v>2310</v>
      </c>
      <c r="U24" s="9" t="s">
        <v>115</v>
      </c>
      <c r="V24">
        <v>2725</v>
      </c>
      <c r="W24" s="9" t="s">
        <v>111</v>
      </c>
      <c r="X24">
        <v>0.84770642201834867</v>
      </c>
      <c r="Y24" s="9" t="s">
        <v>137</v>
      </c>
      <c r="Z24">
        <v>26353</v>
      </c>
      <c r="AA24" s="9" t="s">
        <v>115</v>
      </c>
      <c r="AB24">
        <v>26606</v>
      </c>
      <c r="AC24" s="9" t="s">
        <v>115</v>
      </c>
      <c r="AD24">
        <v>9654</v>
      </c>
      <c r="AE24" s="9" t="s">
        <v>111</v>
      </c>
      <c r="AF24">
        <v>9654</v>
      </c>
      <c r="AG24" s="9" t="s">
        <v>111</v>
      </c>
      <c r="AH24">
        <v>36007</v>
      </c>
      <c r="AI24" s="9" t="s">
        <v>114</v>
      </c>
      <c r="AJ24">
        <v>36260</v>
      </c>
      <c r="AK24" s="9" t="s">
        <v>119</v>
      </c>
      <c r="AL24">
        <v>15.460283383426363</v>
      </c>
      <c r="AM24" s="9" t="s">
        <v>129</v>
      </c>
      <c r="AN24">
        <v>15.696969696969697</v>
      </c>
      <c r="AO24" s="9" t="s">
        <v>127</v>
      </c>
      <c r="AP24">
        <v>13.022423146473779</v>
      </c>
      <c r="AQ24" s="9" t="s">
        <v>130</v>
      </c>
      <c r="AR24">
        <v>13.306422018348623</v>
      </c>
      <c r="AS24" s="9" t="s">
        <v>131</v>
      </c>
      <c r="AT24">
        <v>1446</v>
      </c>
      <c r="AU24" s="9" t="s">
        <v>113</v>
      </c>
      <c r="AV24">
        <v>1308</v>
      </c>
      <c r="AW24" s="9" t="s">
        <v>113</v>
      </c>
      <c r="AX24">
        <v>24.901106500691562</v>
      </c>
      <c r="AY24" s="9" t="s">
        <v>136</v>
      </c>
      <c r="AZ24">
        <v>27.721712538226299</v>
      </c>
      <c r="BA24" s="9" t="s">
        <v>133</v>
      </c>
    </row>
    <row r="25" spans="1:53" x14ac:dyDescent="0.2">
      <c r="A25" t="s">
        <v>32</v>
      </c>
      <c r="B25">
        <v>138334330.18000001</v>
      </c>
      <c r="C25" s="9" t="s">
        <v>116</v>
      </c>
      <c r="D25">
        <v>144608579.86000001</v>
      </c>
      <c r="E25" s="9" t="s">
        <v>117</v>
      </c>
      <c r="F25">
        <v>39535813.280000001</v>
      </c>
      <c r="G25" s="9" t="s">
        <v>115</v>
      </c>
      <c r="H25">
        <v>35837622.170000002</v>
      </c>
      <c r="I25" s="9" t="s">
        <v>121</v>
      </c>
      <c r="J25">
        <v>0.28579900035339151</v>
      </c>
      <c r="K25" s="9" t="s">
        <v>141</v>
      </c>
      <c r="L25">
        <v>0.24782500598993157</v>
      </c>
      <c r="M25" s="9" t="s">
        <v>146</v>
      </c>
      <c r="N25">
        <v>2471</v>
      </c>
      <c r="O25" s="9" t="s">
        <v>116</v>
      </c>
      <c r="P25">
        <v>1786</v>
      </c>
      <c r="Q25" s="9" t="s">
        <v>115</v>
      </c>
      <c r="R25">
        <v>1.3835386338185891</v>
      </c>
      <c r="S25" s="9" t="s">
        <v>117</v>
      </c>
      <c r="T25">
        <v>2436</v>
      </c>
      <c r="U25" s="9" t="s">
        <v>116</v>
      </c>
      <c r="V25">
        <v>1799</v>
      </c>
      <c r="W25" s="9" t="s">
        <v>116</v>
      </c>
      <c r="X25">
        <v>1.3540856031128405</v>
      </c>
      <c r="Y25" s="9" t="s">
        <v>115</v>
      </c>
      <c r="Z25">
        <v>17201</v>
      </c>
      <c r="AA25" s="9" t="s">
        <v>124</v>
      </c>
      <c r="AB25">
        <v>17310</v>
      </c>
      <c r="AC25" s="9" t="s">
        <v>125</v>
      </c>
      <c r="AD25">
        <v>3689</v>
      </c>
      <c r="AE25" s="9" t="s">
        <v>115</v>
      </c>
      <c r="AF25">
        <v>3689</v>
      </c>
      <c r="AG25" s="9" t="s">
        <v>115</v>
      </c>
      <c r="AH25">
        <v>20890</v>
      </c>
      <c r="AI25" s="9" t="s">
        <v>124</v>
      </c>
      <c r="AJ25">
        <v>20999</v>
      </c>
      <c r="AK25" s="9" t="s">
        <v>124</v>
      </c>
      <c r="AL25">
        <v>8.4540671792796438</v>
      </c>
      <c r="AM25" s="9" t="s">
        <v>147</v>
      </c>
      <c r="AN25">
        <v>8.6202791461412147</v>
      </c>
      <c r="AO25" s="9" t="s">
        <v>147</v>
      </c>
      <c r="AP25">
        <v>11.696528555431131</v>
      </c>
      <c r="AQ25" s="9" t="s">
        <v>139</v>
      </c>
      <c r="AR25">
        <v>11.672595886603668</v>
      </c>
      <c r="AS25" s="9" t="s">
        <v>138</v>
      </c>
      <c r="AT25">
        <v>834</v>
      </c>
      <c r="AU25" s="9" t="s">
        <v>120</v>
      </c>
      <c r="AV25">
        <v>786</v>
      </c>
      <c r="AW25" s="9" t="s">
        <v>120</v>
      </c>
      <c r="AX25">
        <v>25.047961630695443</v>
      </c>
      <c r="AY25" s="9" t="s">
        <v>134</v>
      </c>
      <c r="AZ25">
        <v>26.716284987277355</v>
      </c>
      <c r="BA25" s="9" t="s">
        <v>134</v>
      </c>
    </row>
    <row r="26" spans="1:53" x14ac:dyDescent="0.2">
      <c r="A26" t="s">
        <v>64</v>
      </c>
      <c r="B26">
        <v>51097604.18</v>
      </c>
      <c r="C26" s="9" t="s">
        <v>139</v>
      </c>
      <c r="D26">
        <v>60645802.940000005</v>
      </c>
      <c r="E26" s="9" t="s">
        <v>136</v>
      </c>
      <c r="F26">
        <v>22687439.890000001</v>
      </c>
      <c r="G26" s="9" t="s">
        <v>130</v>
      </c>
      <c r="H26">
        <v>23777177.009999998</v>
      </c>
      <c r="I26" s="9" t="s">
        <v>134</v>
      </c>
      <c r="J26">
        <v>0.44400202815927797</v>
      </c>
      <c r="K26" s="9" t="s">
        <v>116</v>
      </c>
      <c r="L26">
        <v>0.39206632375737488</v>
      </c>
      <c r="M26" s="9" t="s">
        <v>120</v>
      </c>
      <c r="N26">
        <v>1346</v>
      </c>
      <c r="O26" s="9" t="s">
        <v>127</v>
      </c>
      <c r="P26">
        <v>887</v>
      </c>
      <c r="Q26" s="9" t="s">
        <v>135</v>
      </c>
      <c r="R26">
        <v>1.5174746335963922</v>
      </c>
      <c r="S26" s="9" t="s">
        <v>116</v>
      </c>
      <c r="T26">
        <v>1319</v>
      </c>
      <c r="U26" s="9" t="s">
        <v>127</v>
      </c>
      <c r="V26">
        <v>864</v>
      </c>
      <c r="W26" s="9" t="s">
        <v>136</v>
      </c>
      <c r="X26">
        <v>1.5266203703703705</v>
      </c>
      <c r="Y26" s="9" t="s">
        <v>114</v>
      </c>
      <c r="Z26">
        <v>9685</v>
      </c>
      <c r="AA26" s="9" t="s">
        <v>135</v>
      </c>
      <c r="AB26">
        <v>9626</v>
      </c>
      <c r="AC26" s="9" t="s">
        <v>135</v>
      </c>
      <c r="AD26">
        <v>1595</v>
      </c>
      <c r="AE26" s="9" t="s">
        <v>134</v>
      </c>
      <c r="AF26">
        <v>1595</v>
      </c>
      <c r="AG26" s="9" t="s">
        <v>134</v>
      </c>
      <c r="AH26">
        <v>11280</v>
      </c>
      <c r="AI26" s="9" t="s">
        <v>135</v>
      </c>
      <c r="AJ26">
        <v>11221</v>
      </c>
      <c r="AK26" s="9" t="s">
        <v>135</v>
      </c>
      <c r="AL26">
        <v>8.3803863298662709</v>
      </c>
      <c r="AM26" s="9" t="s">
        <v>148</v>
      </c>
      <c r="AN26">
        <v>8.5072024260803634</v>
      </c>
      <c r="AO26" s="9" t="s">
        <v>148</v>
      </c>
      <c r="AP26">
        <v>12.717023675310033</v>
      </c>
      <c r="AQ26" s="9" t="s">
        <v>133</v>
      </c>
      <c r="AR26">
        <v>12.987268518518519</v>
      </c>
      <c r="AS26" s="9" t="s">
        <v>134</v>
      </c>
      <c r="AT26">
        <v>445</v>
      </c>
      <c r="AU26" s="9" t="s">
        <v>132</v>
      </c>
      <c r="AV26">
        <v>425</v>
      </c>
      <c r="AW26" s="9" t="s">
        <v>134</v>
      </c>
      <c r="AX26">
        <v>25.348314606741575</v>
      </c>
      <c r="AY26" s="9" t="s">
        <v>132</v>
      </c>
      <c r="AZ26">
        <v>26.402352941176471</v>
      </c>
      <c r="BA26" s="9" t="s">
        <v>135</v>
      </c>
    </row>
    <row r="27" spans="1:53" x14ac:dyDescent="0.2">
      <c r="A27" t="s">
        <v>52</v>
      </c>
      <c r="B27">
        <v>78847320.450000003</v>
      </c>
      <c r="C27" s="9" t="s">
        <v>128</v>
      </c>
      <c r="D27">
        <v>78439290.450000003</v>
      </c>
      <c r="E27" s="9" t="s">
        <v>129</v>
      </c>
      <c r="F27">
        <v>21416060.890000001</v>
      </c>
      <c r="G27" s="9" t="s">
        <v>132</v>
      </c>
      <c r="H27">
        <v>23393516.370000001</v>
      </c>
      <c r="I27" s="9" t="s">
        <v>135</v>
      </c>
      <c r="J27">
        <v>0.27161431444687734</v>
      </c>
      <c r="K27" s="9" t="s">
        <v>143</v>
      </c>
      <c r="L27">
        <v>0.29823722570402217</v>
      </c>
      <c r="M27" s="9" t="s">
        <v>137</v>
      </c>
      <c r="N27">
        <v>3664</v>
      </c>
      <c r="O27" s="9" t="s">
        <v>111</v>
      </c>
      <c r="P27">
        <v>1610</v>
      </c>
      <c r="Q27" s="9" t="s">
        <v>125</v>
      </c>
      <c r="R27">
        <v>2.2757763975155281</v>
      </c>
      <c r="S27" s="9" t="s">
        <v>112</v>
      </c>
      <c r="T27">
        <v>3520</v>
      </c>
      <c r="U27" s="9" t="s">
        <v>111</v>
      </c>
      <c r="V27">
        <v>1619</v>
      </c>
      <c r="W27" s="9" t="s">
        <v>123</v>
      </c>
      <c r="X27">
        <v>2.1741815935762818</v>
      </c>
      <c r="Y27" s="9" t="s">
        <v>112</v>
      </c>
      <c r="Z27">
        <v>12351</v>
      </c>
      <c r="AA27" s="9" t="s">
        <v>133</v>
      </c>
      <c r="AB27">
        <v>12580</v>
      </c>
      <c r="AC27" s="9" t="s">
        <v>131</v>
      </c>
      <c r="AD27">
        <v>4302</v>
      </c>
      <c r="AE27" s="9" t="s">
        <v>116</v>
      </c>
      <c r="AF27">
        <v>4302</v>
      </c>
      <c r="AG27" s="9" t="s">
        <v>116</v>
      </c>
      <c r="AH27">
        <v>16653</v>
      </c>
      <c r="AI27" s="9" t="s">
        <v>128</v>
      </c>
      <c r="AJ27">
        <v>16882</v>
      </c>
      <c r="AK27" s="9" t="s">
        <v>127</v>
      </c>
      <c r="AL27">
        <v>4.5450327510917035</v>
      </c>
      <c r="AM27" s="9" t="s">
        <v>152</v>
      </c>
      <c r="AN27">
        <v>4.7960227272727272</v>
      </c>
      <c r="AO27" s="9" t="s">
        <v>152</v>
      </c>
      <c r="AP27">
        <v>10.343478260869565</v>
      </c>
      <c r="AQ27" s="9" t="s">
        <v>147</v>
      </c>
      <c r="AR27">
        <v>10.427424336009883</v>
      </c>
      <c r="AS27" s="9" t="s">
        <v>145</v>
      </c>
      <c r="AT27">
        <v>709</v>
      </c>
      <c r="AU27" s="9" t="s">
        <v>124</v>
      </c>
      <c r="AV27">
        <v>670</v>
      </c>
      <c r="AW27" s="9" t="s">
        <v>125</v>
      </c>
      <c r="AX27">
        <v>23.488011283497883</v>
      </c>
      <c r="AY27" s="9" t="s">
        <v>138</v>
      </c>
      <c r="AZ27">
        <v>25.197014925373136</v>
      </c>
      <c r="BA27" s="9" t="s">
        <v>136</v>
      </c>
    </row>
    <row r="28" spans="1:53" x14ac:dyDescent="0.2">
      <c r="A28" t="s">
        <v>92</v>
      </c>
      <c r="B28">
        <v>60313172.540000007</v>
      </c>
      <c r="C28" s="9" t="s">
        <v>132</v>
      </c>
      <c r="D28">
        <v>69605799.260000005</v>
      </c>
      <c r="E28" s="9" t="s">
        <v>132</v>
      </c>
      <c r="F28">
        <v>25234421.289999999</v>
      </c>
      <c r="G28" s="9" t="s">
        <v>128</v>
      </c>
      <c r="H28">
        <v>27535364.920000002</v>
      </c>
      <c r="I28" s="9" t="s">
        <v>128</v>
      </c>
      <c r="J28">
        <v>0.41838988445292613</v>
      </c>
      <c r="K28" s="9" t="s">
        <v>120</v>
      </c>
      <c r="L28">
        <v>0.39559009755992564</v>
      </c>
      <c r="M28" s="9" t="s">
        <v>115</v>
      </c>
      <c r="N28">
        <v>503</v>
      </c>
      <c r="O28" s="9" t="s">
        <v>145</v>
      </c>
      <c r="P28">
        <v>858</v>
      </c>
      <c r="Q28" s="9" t="s">
        <v>136</v>
      </c>
      <c r="R28">
        <v>0.58624708624708621</v>
      </c>
      <c r="S28" s="9" t="s">
        <v>148</v>
      </c>
      <c r="T28">
        <v>493</v>
      </c>
      <c r="U28" s="9" t="s">
        <v>145</v>
      </c>
      <c r="V28">
        <v>878</v>
      </c>
      <c r="W28" s="9" t="s">
        <v>135</v>
      </c>
      <c r="X28">
        <v>0.56150341685649208</v>
      </c>
      <c r="Y28" s="9" t="s">
        <v>149</v>
      </c>
      <c r="Z28">
        <v>11643</v>
      </c>
      <c r="AA28" s="9" t="s">
        <v>134</v>
      </c>
      <c r="AB28">
        <v>12229</v>
      </c>
      <c r="AC28" s="9" t="s">
        <v>132</v>
      </c>
      <c r="AD28">
        <v>1119</v>
      </c>
      <c r="AE28" s="9" t="s">
        <v>136</v>
      </c>
      <c r="AF28">
        <v>1119</v>
      </c>
      <c r="AG28" s="9" t="s">
        <v>136</v>
      </c>
      <c r="AH28">
        <v>12762</v>
      </c>
      <c r="AI28" s="9" t="s">
        <v>134</v>
      </c>
      <c r="AJ28">
        <v>13348</v>
      </c>
      <c r="AK28" s="9" t="s">
        <v>133</v>
      </c>
      <c r="AL28">
        <v>25.371769383697814</v>
      </c>
      <c r="AM28" s="9" t="s">
        <v>113</v>
      </c>
      <c r="AN28">
        <v>27.075050709939148</v>
      </c>
      <c r="AO28" s="9" t="s">
        <v>112</v>
      </c>
      <c r="AP28">
        <v>14.874125874125873</v>
      </c>
      <c r="AQ28" s="9" t="s">
        <v>122</v>
      </c>
      <c r="AR28">
        <v>15.202733485193622</v>
      </c>
      <c r="AS28" s="9" t="s">
        <v>122</v>
      </c>
      <c r="AT28">
        <v>505</v>
      </c>
      <c r="AU28" s="9" t="s">
        <v>130</v>
      </c>
      <c r="AV28">
        <v>541</v>
      </c>
      <c r="AW28" s="9" t="s">
        <v>128</v>
      </c>
      <c r="AX28">
        <v>25.271287128712871</v>
      </c>
      <c r="AY28" s="9" t="s">
        <v>133</v>
      </c>
      <c r="AZ28">
        <v>24.672828096118298</v>
      </c>
      <c r="BA28" s="9" t="s">
        <v>137</v>
      </c>
    </row>
    <row r="29" spans="1:53" x14ac:dyDescent="0.2">
      <c r="A29" s="32" t="s">
        <v>58</v>
      </c>
      <c r="B29" s="32">
        <v>53252134.510000005</v>
      </c>
      <c r="C29" s="33" t="s">
        <v>137</v>
      </c>
      <c r="D29" s="32">
        <v>54658200.57</v>
      </c>
      <c r="E29" s="9" t="s">
        <v>139</v>
      </c>
      <c r="F29" s="32">
        <v>17758003.449999999</v>
      </c>
      <c r="G29" s="9" t="s">
        <v>137</v>
      </c>
      <c r="H29" s="32">
        <v>18161120.109999999</v>
      </c>
      <c r="I29" s="9" t="s">
        <v>139</v>
      </c>
      <c r="J29" s="32">
        <v>0.33347026581000794</v>
      </c>
      <c r="K29" s="9" t="s">
        <v>129</v>
      </c>
      <c r="L29" s="32">
        <v>0.33226706917914917</v>
      </c>
      <c r="M29" s="9" t="s">
        <v>131</v>
      </c>
      <c r="N29" s="32">
        <v>894</v>
      </c>
      <c r="O29" s="9" t="s">
        <v>137</v>
      </c>
      <c r="P29" s="32">
        <v>892</v>
      </c>
      <c r="Q29" s="9" t="s">
        <v>134</v>
      </c>
      <c r="R29" s="32">
        <v>1.0022421524663676</v>
      </c>
      <c r="S29" s="9" t="s">
        <v>127</v>
      </c>
      <c r="T29" s="32">
        <v>879</v>
      </c>
      <c r="U29" s="9" t="s">
        <v>137</v>
      </c>
      <c r="V29" s="32">
        <v>878</v>
      </c>
      <c r="W29" s="9" t="s">
        <v>134</v>
      </c>
      <c r="X29" s="32">
        <v>1.0011389521640091</v>
      </c>
      <c r="Y29" s="9" t="s">
        <v>126</v>
      </c>
      <c r="Z29" s="32">
        <v>8791</v>
      </c>
      <c r="AA29" s="9" t="s">
        <v>137</v>
      </c>
      <c r="AB29" s="32">
        <v>7445</v>
      </c>
      <c r="AC29" s="9" t="s">
        <v>143</v>
      </c>
      <c r="AD29" s="32">
        <v>680</v>
      </c>
      <c r="AE29" s="9" t="s">
        <v>143</v>
      </c>
      <c r="AF29" s="32">
        <v>680</v>
      </c>
      <c r="AG29" s="9" t="s">
        <v>143</v>
      </c>
      <c r="AH29" s="32">
        <v>9471</v>
      </c>
      <c r="AI29" s="9" t="s">
        <v>137</v>
      </c>
      <c r="AJ29" s="32">
        <v>8125</v>
      </c>
      <c r="AK29" s="9" t="s">
        <v>143</v>
      </c>
      <c r="AL29" s="32">
        <v>10.593959731543624</v>
      </c>
      <c r="AM29" s="9" t="s">
        <v>143</v>
      </c>
      <c r="AN29" s="32">
        <v>9.2434584755403861</v>
      </c>
      <c r="AO29" s="9" t="s">
        <v>143</v>
      </c>
      <c r="AP29" s="32">
        <v>10.617713004484305</v>
      </c>
      <c r="AQ29" s="9" t="s">
        <v>146</v>
      </c>
      <c r="AR29" s="32">
        <v>9.2539863325740317</v>
      </c>
      <c r="AS29" s="9" t="s">
        <v>151</v>
      </c>
      <c r="AT29" s="32">
        <v>323</v>
      </c>
      <c r="AU29" s="9" t="s">
        <v>141</v>
      </c>
      <c r="AV29" s="32">
        <v>331</v>
      </c>
      <c r="AW29" s="9" t="s">
        <v>141</v>
      </c>
      <c r="AX29" s="32">
        <v>29.321981424148607</v>
      </c>
      <c r="AY29" s="9" t="s">
        <v>130</v>
      </c>
      <c r="AZ29" s="32">
        <v>24.546827794561935</v>
      </c>
      <c r="BA29" s="9" t="s">
        <v>138</v>
      </c>
    </row>
    <row r="30" spans="1:53" x14ac:dyDescent="0.2">
      <c r="A30" t="s">
        <v>94</v>
      </c>
      <c r="B30">
        <v>36166384.009999998</v>
      </c>
      <c r="C30" s="9" t="s">
        <v>145</v>
      </c>
      <c r="D30">
        <v>45795229.700000003</v>
      </c>
      <c r="E30" s="9" t="s">
        <v>145</v>
      </c>
      <c r="F30">
        <v>8731119.1899999995</v>
      </c>
      <c r="G30" s="9" t="s">
        <v>151</v>
      </c>
      <c r="H30">
        <v>10088572.149999999</v>
      </c>
      <c r="I30" s="9" t="s">
        <v>150</v>
      </c>
      <c r="J30">
        <v>0.24141532058017873</v>
      </c>
      <c r="K30" s="9" t="s">
        <v>147</v>
      </c>
      <c r="L30">
        <v>0.22029744617701957</v>
      </c>
      <c r="M30" s="9" t="s">
        <v>150</v>
      </c>
      <c r="N30">
        <v>900</v>
      </c>
      <c r="O30" s="9" t="s">
        <v>136</v>
      </c>
      <c r="P30">
        <v>587</v>
      </c>
      <c r="Q30" s="9" t="s">
        <v>144</v>
      </c>
      <c r="R30">
        <v>1.5332197614991483</v>
      </c>
      <c r="S30" s="9" t="s">
        <v>118</v>
      </c>
      <c r="T30">
        <v>883</v>
      </c>
      <c r="U30" s="9" t="s">
        <v>136</v>
      </c>
      <c r="V30">
        <v>584</v>
      </c>
      <c r="W30" s="9" t="s">
        <v>145</v>
      </c>
      <c r="X30">
        <v>1.5119863013698631</v>
      </c>
      <c r="Y30" s="9" t="s">
        <v>116</v>
      </c>
      <c r="Z30">
        <v>5670</v>
      </c>
      <c r="AA30" s="9" t="s">
        <v>147</v>
      </c>
      <c r="AB30">
        <v>5816</v>
      </c>
      <c r="AC30" s="9" t="s">
        <v>147</v>
      </c>
      <c r="AD30">
        <v>979</v>
      </c>
      <c r="AE30" s="9" t="s">
        <v>137</v>
      </c>
      <c r="AF30">
        <v>979</v>
      </c>
      <c r="AG30" s="9" t="s">
        <v>137</v>
      </c>
      <c r="AH30">
        <v>6649</v>
      </c>
      <c r="AI30" s="9" t="s">
        <v>146</v>
      </c>
      <c r="AJ30">
        <v>6795</v>
      </c>
      <c r="AK30" s="9" t="s">
        <v>146</v>
      </c>
      <c r="AL30">
        <v>7.387777777777778</v>
      </c>
      <c r="AM30" s="9" t="s">
        <v>150</v>
      </c>
      <c r="AN30">
        <v>7.6953567383918458</v>
      </c>
      <c r="AO30" s="9" t="s">
        <v>149</v>
      </c>
      <c r="AP30">
        <v>11.327086882453152</v>
      </c>
      <c r="AQ30" s="9" t="s">
        <v>142</v>
      </c>
      <c r="AR30">
        <v>11.635273972602739</v>
      </c>
      <c r="AS30" s="9" t="s">
        <v>139</v>
      </c>
      <c r="AT30">
        <v>267</v>
      </c>
      <c r="AU30" s="9" t="s">
        <v>145</v>
      </c>
      <c r="AV30">
        <v>277</v>
      </c>
      <c r="AW30" s="9" t="s">
        <v>145</v>
      </c>
      <c r="AX30">
        <v>24.90262172284644</v>
      </c>
      <c r="AY30" s="9" t="s">
        <v>135</v>
      </c>
      <c r="AZ30">
        <v>24.530685920577618</v>
      </c>
      <c r="BA30" s="9" t="s">
        <v>139</v>
      </c>
    </row>
    <row r="31" spans="1:53" x14ac:dyDescent="0.2">
      <c r="A31" s="30" t="s">
        <v>86</v>
      </c>
      <c r="B31" s="30">
        <v>93425045.739999995</v>
      </c>
      <c r="C31" s="31" t="s">
        <v>125</v>
      </c>
      <c r="D31" s="30">
        <v>94992980.400000006</v>
      </c>
      <c r="E31" s="9" t="s">
        <v>127</v>
      </c>
      <c r="F31" s="30">
        <v>29178303.609999999</v>
      </c>
      <c r="G31" s="9" t="s">
        <v>123</v>
      </c>
      <c r="H31" s="30">
        <v>34301179.699999996</v>
      </c>
      <c r="I31" s="9" t="s">
        <v>125</v>
      </c>
      <c r="J31" s="30">
        <v>0.31231778779325009</v>
      </c>
      <c r="K31" s="9" t="s">
        <v>134</v>
      </c>
      <c r="L31" s="30">
        <v>0.36109173073171619</v>
      </c>
      <c r="M31" s="9" t="s">
        <v>124</v>
      </c>
      <c r="N31" s="30">
        <v>1926</v>
      </c>
      <c r="O31" s="9" t="s">
        <v>120</v>
      </c>
      <c r="P31" s="30">
        <v>1149</v>
      </c>
      <c r="Q31" s="9" t="s">
        <v>132</v>
      </c>
      <c r="R31" s="30">
        <v>1.6762402088772845</v>
      </c>
      <c r="S31" s="9" t="s">
        <v>113</v>
      </c>
      <c r="T31" s="30">
        <v>1853</v>
      </c>
      <c r="U31" s="9" t="s">
        <v>120</v>
      </c>
      <c r="V31" s="30">
        <v>1136</v>
      </c>
      <c r="W31" s="9" t="s">
        <v>131</v>
      </c>
      <c r="X31" s="30">
        <v>1.631161971830986</v>
      </c>
      <c r="Y31" s="9" t="s">
        <v>113</v>
      </c>
      <c r="Z31" s="30">
        <v>14226</v>
      </c>
      <c r="AA31" s="9" t="s">
        <v>126</v>
      </c>
      <c r="AB31" s="30">
        <v>14054</v>
      </c>
      <c r="AC31" s="9" t="s">
        <v>127</v>
      </c>
      <c r="AD31" s="30">
        <v>2713</v>
      </c>
      <c r="AE31" s="9" t="s">
        <v>124</v>
      </c>
      <c r="AF31" s="30">
        <v>2713</v>
      </c>
      <c r="AG31" s="9" t="s">
        <v>124</v>
      </c>
      <c r="AH31" s="30">
        <v>16939</v>
      </c>
      <c r="AI31" s="9" t="s">
        <v>127</v>
      </c>
      <c r="AJ31" s="30">
        <v>16767</v>
      </c>
      <c r="AK31" s="9" t="s">
        <v>128</v>
      </c>
      <c r="AL31" s="30">
        <v>8.7949117341640708</v>
      </c>
      <c r="AM31" s="9" t="s">
        <v>145</v>
      </c>
      <c r="AN31" s="30">
        <v>9.0485698866702649</v>
      </c>
      <c r="AO31" s="9" t="s">
        <v>144</v>
      </c>
      <c r="AP31" s="30">
        <v>14.742384682332464</v>
      </c>
      <c r="AQ31" s="9" t="s">
        <v>124</v>
      </c>
      <c r="AR31" s="30">
        <v>14.75968309859155</v>
      </c>
      <c r="AS31" s="9" t="s">
        <v>123</v>
      </c>
      <c r="AT31" s="30">
        <v>710</v>
      </c>
      <c r="AU31" s="9" t="s">
        <v>123</v>
      </c>
      <c r="AV31" s="30">
        <v>710</v>
      </c>
      <c r="AW31" s="9" t="s">
        <v>123</v>
      </c>
      <c r="AX31" s="30">
        <v>23.857746478873239</v>
      </c>
      <c r="AY31" s="9" t="s">
        <v>137</v>
      </c>
      <c r="AZ31" s="30">
        <v>23.615492957746479</v>
      </c>
      <c r="BA31" s="9" t="s">
        <v>140</v>
      </c>
    </row>
    <row r="32" spans="1:53" x14ac:dyDescent="0.2">
      <c r="A32" t="s">
        <v>28</v>
      </c>
      <c r="B32">
        <v>154321917.92000002</v>
      </c>
      <c r="C32" s="9" t="s">
        <v>119</v>
      </c>
      <c r="D32">
        <v>184728896.99000001</v>
      </c>
      <c r="E32" s="9" t="s">
        <v>119</v>
      </c>
      <c r="F32">
        <v>61400650.910000004</v>
      </c>
      <c r="G32" s="9" t="s">
        <v>113</v>
      </c>
      <c r="H32">
        <v>73121101.209999993</v>
      </c>
      <c r="I32" s="9" t="s">
        <v>113</v>
      </c>
      <c r="J32">
        <v>0.39787381946503481</v>
      </c>
      <c r="K32" s="9" t="s">
        <v>123</v>
      </c>
      <c r="L32">
        <v>0.3958292524962041</v>
      </c>
      <c r="M32" s="9" t="s">
        <v>117</v>
      </c>
      <c r="N32">
        <v>2812</v>
      </c>
      <c r="O32" s="9" t="s">
        <v>118</v>
      </c>
      <c r="P32">
        <v>2177</v>
      </c>
      <c r="Q32" s="9" t="s">
        <v>114</v>
      </c>
      <c r="R32">
        <v>1.2916858061552596</v>
      </c>
      <c r="S32" s="9" t="s">
        <v>120</v>
      </c>
      <c r="T32">
        <v>2825</v>
      </c>
      <c r="U32" s="9" t="s">
        <v>118</v>
      </c>
      <c r="V32">
        <v>2144</v>
      </c>
      <c r="W32" s="9" t="s">
        <v>114</v>
      </c>
      <c r="X32">
        <v>1.3176305970149254</v>
      </c>
      <c r="Y32" s="9" t="s">
        <v>120</v>
      </c>
      <c r="Z32">
        <v>28253</v>
      </c>
      <c r="AA32" s="9" t="s">
        <v>117</v>
      </c>
      <c r="AB32">
        <v>29219</v>
      </c>
      <c r="AC32" s="9" t="s">
        <v>114</v>
      </c>
      <c r="AD32">
        <v>5231</v>
      </c>
      <c r="AE32" s="9" t="s">
        <v>118</v>
      </c>
      <c r="AF32">
        <v>5231</v>
      </c>
      <c r="AG32" s="9" t="s">
        <v>118</v>
      </c>
      <c r="AH32">
        <v>33484</v>
      </c>
      <c r="AI32" s="9" t="s">
        <v>116</v>
      </c>
      <c r="AJ32">
        <v>34450</v>
      </c>
      <c r="AK32" s="9" t="s">
        <v>118</v>
      </c>
      <c r="AL32">
        <v>11.907539118065435</v>
      </c>
      <c r="AM32" s="9" t="s">
        <v>140</v>
      </c>
      <c r="AN32">
        <v>12.194690265486726</v>
      </c>
      <c r="AO32" s="9" t="s">
        <v>139</v>
      </c>
      <c r="AP32">
        <v>15.380799265043638</v>
      </c>
      <c r="AQ32" s="9" t="s">
        <v>120</v>
      </c>
      <c r="AR32">
        <v>16.068097014925375</v>
      </c>
      <c r="AS32" s="9" t="s">
        <v>115</v>
      </c>
      <c r="AT32">
        <v>1447</v>
      </c>
      <c r="AU32" s="9" t="s">
        <v>112</v>
      </c>
      <c r="AV32">
        <v>1462</v>
      </c>
      <c r="AW32" s="9" t="s">
        <v>112</v>
      </c>
      <c r="AX32">
        <v>23.140290255701451</v>
      </c>
      <c r="AY32" s="9" t="s">
        <v>141</v>
      </c>
      <c r="AZ32">
        <v>23.56361149110807</v>
      </c>
      <c r="BA32" s="9" t="s">
        <v>141</v>
      </c>
    </row>
    <row r="33" spans="1:53" x14ac:dyDescent="0.2">
      <c r="A33" t="s">
        <v>90</v>
      </c>
      <c r="B33">
        <v>32044886.32</v>
      </c>
      <c r="C33" s="9" t="s">
        <v>149</v>
      </c>
      <c r="D33">
        <v>35007594.650000006</v>
      </c>
      <c r="E33" s="9" t="s">
        <v>150</v>
      </c>
      <c r="F33">
        <v>10422081.469999999</v>
      </c>
      <c r="G33" s="9" t="s">
        <v>147</v>
      </c>
      <c r="H33">
        <v>11846814.91</v>
      </c>
      <c r="I33" s="9" t="s">
        <v>148</v>
      </c>
      <c r="J33">
        <v>0.32523384124147514</v>
      </c>
      <c r="K33" s="9" t="s">
        <v>132</v>
      </c>
      <c r="L33">
        <v>0.33840699506614053</v>
      </c>
      <c r="M33" s="9" t="s">
        <v>128</v>
      </c>
      <c r="N33">
        <v>199</v>
      </c>
      <c r="O33" s="9" t="s">
        <v>152</v>
      </c>
      <c r="P33">
        <v>360</v>
      </c>
      <c r="Q33" s="9" t="s">
        <v>151</v>
      </c>
      <c r="R33">
        <v>0.55277777777777781</v>
      </c>
      <c r="S33" s="9" t="s">
        <v>150</v>
      </c>
      <c r="T33">
        <v>191</v>
      </c>
      <c r="U33" s="9" t="s">
        <v>152</v>
      </c>
      <c r="V33">
        <v>370</v>
      </c>
      <c r="W33" s="9" t="s">
        <v>151</v>
      </c>
      <c r="X33">
        <v>0.51621621621621616</v>
      </c>
      <c r="Y33" s="9" t="s">
        <v>152</v>
      </c>
      <c r="Z33">
        <v>3154</v>
      </c>
      <c r="AA33" s="9" t="s">
        <v>152</v>
      </c>
      <c r="AB33">
        <v>2842</v>
      </c>
      <c r="AC33" s="9" t="s">
        <v>152</v>
      </c>
      <c r="AD33">
        <v>772</v>
      </c>
      <c r="AE33" s="9" t="s">
        <v>141</v>
      </c>
      <c r="AF33">
        <v>772</v>
      </c>
      <c r="AG33" s="9" t="s">
        <v>141</v>
      </c>
      <c r="AH33">
        <v>3926</v>
      </c>
      <c r="AI33" s="9" t="s">
        <v>151</v>
      </c>
      <c r="AJ33">
        <v>3614</v>
      </c>
      <c r="AK33" s="9" t="s">
        <v>152</v>
      </c>
      <c r="AL33">
        <v>19.728643216080403</v>
      </c>
      <c r="AM33" s="9" t="s">
        <v>115</v>
      </c>
      <c r="AN33">
        <v>18.921465968586386</v>
      </c>
      <c r="AO33" s="9" t="s">
        <v>122</v>
      </c>
      <c r="AP33">
        <v>10.905555555555555</v>
      </c>
      <c r="AQ33" s="9" t="s">
        <v>145</v>
      </c>
      <c r="AR33">
        <v>9.7675675675675677</v>
      </c>
      <c r="AS33" s="9" t="s">
        <v>150</v>
      </c>
      <c r="AT33">
        <v>175</v>
      </c>
      <c r="AU33" s="9" t="s">
        <v>149</v>
      </c>
      <c r="AV33">
        <v>175</v>
      </c>
      <c r="AW33" s="9" t="s">
        <v>150</v>
      </c>
      <c r="AX33">
        <v>22.434285714285714</v>
      </c>
      <c r="AY33" s="9" t="s">
        <v>142</v>
      </c>
      <c r="AZ33">
        <v>20.651428571428571</v>
      </c>
      <c r="BA33" s="9" t="s">
        <v>142</v>
      </c>
    </row>
    <row r="34" spans="1:53" x14ac:dyDescent="0.2">
      <c r="A34" t="s">
        <v>44</v>
      </c>
      <c r="B34">
        <v>44557147.910000004</v>
      </c>
      <c r="C34" s="9" t="s">
        <v>141</v>
      </c>
      <c r="D34">
        <v>48630599.670000002</v>
      </c>
      <c r="E34" s="9" t="s">
        <v>142</v>
      </c>
      <c r="F34">
        <v>21971307.030000001</v>
      </c>
      <c r="G34" s="9" t="s">
        <v>131</v>
      </c>
      <c r="H34">
        <v>24470253.369999997</v>
      </c>
      <c r="I34" s="9" t="s">
        <v>131</v>
      </c>
      <c r="J34">
        <v>0.49310398130462385</v>
      </c>
      <c r="K34" s="9" t="s">
        <v>112</v>
      </c>
      <c r="L34">
        <v>0.5031863381502899</v>
      </c>
      <c r="M34" s="9" t="s">
        <v>112</v>
      </c>
      <c r="N34">
        <v>609</v>
      </c>
      <c r="O34" s="9" t="s">
        <v>140</v>
      </c>
      <c r="P34">
        <v>818</v>
      </c>
      <c r="Q34" s="9" t="s">
        <v>139</v>
      </c>
      <c r="R34">
        <v>0.74449877750611249</v>
      </c>
      <c r="S34" s="9" t="s">
        <v>141</v>
      </c>
      <c r="T34">
        <v>581</v>
      </c>
      <c r="U34" s="9" t="s">
        <v>140</v>
      </c>
      <c r="V34">
        <v>832</v>
      </c>
      <c r="W34" s="9" t="s">
        <v>138</v>
      </c>
      <c r="X34">
        <v>0.69831730769230771</v>
      </c>
      <c r="Y34" s="9" t="s">
        <v>143</v>
      </c>
      <c r="Z34">
        <v>7574</v>
      </c>
      <c r="AA34" s="9" t="s">
        <v>142</v>
      </c>
      <c r="AB34">
        <v>7748</v>
      </c>
      <c r="AC34" s="9" t="s">
        <v>139</v>
      </c>
      <c r="AD34">
        <v>878</v>
      </c>
      <c r="AE34" s="9" t="s">
        <v>139</v>
      </c>
      <c r="AF34">
        <v>878</v>
      </c>
      <c r="AG34" s="9" t="s">
        <v>139</v>
      </c>
      <c r="AH34">
        <v>8452</v>
      </c>
      <c r="AI34" s="9" t="s">
        <v>141</v>
      </c>
      <c r="AJ34">
        <v>8626</v>
      </c>
      <c r="AK34" s="9" t="s">
        <v>139</v>
      </c>
      <c r="AL34">
        <v>13.878489326765189</v>
      </c>
      <c r="AM34" s="9" t="s">
        <v>132</v>
      </c>
      <c r="AN34">
        <v>14.846815834767643</v>
      </c>
      <c r="AO34" s="9" t="s">
        <v>131</v>
      </c>
      <c r="AP34">
        <v>10.332518337408313</v>
      </c>
      <c r="AQ34" s="9" t="s">
        <v>148</v>
      </c>
      <c r="AR34">
        <v>10.367788461538462</v>
      </c>
      <c r="AS34" s="9" t="s">
        <v>147</v>
      </c>
      <c r="AT34">
        <v>473</v>
      </c>
      <c r="AU34" s="9" t="s">
        <v>131</v>
      </c>
      <c r="AV34">
        <v>423</v>
      </c>
      <c r="AW34" s="9" t="s">
        <v>135</v>
      </c>
      <c r="AX34">
        <v>17.868921775898521</v>
      </c>
      <c r="AY34" s="9" t="s">
        <v>147</v>
      </c>
      <c r="AZ34">
        <v>20.392434988179669</v>
      </c>
      <c r="BA34" s="9" t="s">
        <v>143</v>
      </c>
    </row>
    <row r="35" spans="1:53" x14ac:dyDescent="0.2">
      <c r="A35" t="s">
        <v>34</v>
      </c>
      <c r="B35">
        <v>64071733.669999994</v>
      </c>
      <c r="C35" s="9" t="s">
        <v>130</v>
      </c>
      <c r="D35">
        <v>76887531.579999998</v>
      </c>
      <c r="E35" s="9" t="s">
        <v>131</v>
      </c>
      <c r="F35">
        <v>26998626.550000001</v>
      </c>
      <c r="G35" s="9" t="s">
        <v>125</v>
      </c>
      <c r="H35">
        <v>30055469.310000002</v>
      </c>
      <c r="I35" s="9" t="s">
        <v>126</v>
      </c>
      <c r="J35">
        <v>0.42138123948784983</v>
      </c>
      <c r="K35" s="9" t="s">
        <v>115</v>
      </c>
      <c r="L35">
        <v>0.39090173260053046</v>
      </c>
      <c r="M35" s="9" t="s">
        <v>121</v>
      </c>
      <c r="N35">
        <v>1030</v>
      </c>
      <c r="O35" s="9" t="s">
        <v>134</v>
      </c>
      <c r="P35">
        <v>1254</v>
      </c>
      <c r="Q35" s="9" t="s">
        <v>130</v>
      </c>
      <c r="R35">
        <v>0.82137161084529509</v>
      </c>
      <c r="S35" s="9" t="s">
        <v>137</v>
      </c>
      <c r="T35">
        <v>929</v>
      </c>
      <c r="U35" s="9" t="s">
        <v>134</v>
      </c>
      <c r="V35">
        <v>1079</v>
      </c>
      <c r="W35" s="9" t="s">
        <v>132</v>
      </c>
      <c r="X35">
        <v>0.860982391102873</v>
      </c>
      <c r="Y35" s="9" t="s">
        <v>134</v>
      </c>
      <c r="Z35">
        <v>12723</v>
      </c>
      <c r="AA35" s="9" t="s">
        <v>132</v>
      </c>
      <c r="AB35">
        <v>11572</v>
      </c>
      <c r="AC35" s="9" t="s">
        <v>133</v>
      </c>
      <c r="AD35">
        <v>1984</v>
      </c>
      <c r="AE35" s="9" t="s">
        <v>132</v>
      </c>
      <c r="AF35">
        <v>1984</v>
      </c>
      <c r="AG35" s="9" t="s">
        <v>132</v>
      </c>
      <c r="AH35">
        <v>14707</v>
      </c>
      <c r="AI35" s="9" t="s">
        <v>132</v>
      </c>
      <c r="AJ35">
        <v>13556</v>
      </c>
      <c r="AK35" s="9" t="s">
        <v>132</v>
      </c>
      <c r="AL35">
        <v>14.27864077669903</v>
      </c>
      <c r="AM35" s="9" t="s">
        <v>131</v>
      </c>
      <c r="AN35">
        <v>14.592034445640474</v>
      </c>
      <c r="AO35" s="9" t="s">
        <v>132</v>
      </c>
      <c r="AP35">
        <v>11.728070175438596</v>
      </c>
      <c r="AQ35" s="9" t="s">
        <v>138</v>
      </c>
      <c r="AR35">
        <v>12.563484708063021</v>
      </c>
      <c r="AS35" s="9" t="s">
        <v>136</v>
      </c>
      <c r="AT35">
        <v>692</v>
      </c>
      <c r="AU35" s="9" t="s">
        <v>125</v>
      </c>
      <c r="AV35">
        <v>672</v>
      </c>
      <c r="AW35" s="9" t="s">
        <v>124</v>
      </c>
      <c r="AX35">
        <v>21.252890173410403</v>
      </c>
      <c r="AY35" s="9" t="s">
        <v>143</v>
      </c>
      <c r="AZ35">
        <v>20.172619047619047</v>
      </c>
      <c r="BA35" s="9" t="s">
        <v>144</v>
      </c>
    </row>
    <row r="36" spans="1:53" x14ac:dyDescent="0.2">
      <c r="A36" t="s">
        <v>96</v>
      </c>
      <c r="B36">
        <v>47179063.859999999</v>
      </c>
      <c r="C36" s="9" t="s">
        <v>140</v>
      </c>
      <c r="D36">
        <v>51168901.209999993</v>
      </c>
      <c r="E36" s="9" t="s">
        <v>140</v>
      </c>
      <c r="F36">
        <v>13776208.27</v>
      </c>
      <c r="G36" s="9" t="s">
        <v>142</v>
      </c>
      <c r="H36">
        <v>16412819.060000001</v>
      </c>
      <c r="I36" s="9" t="s">
        <v>143</v>
      </c>
      <c r="J36">
        <v>0.29199833873092029</v>
      </c>
      <c r="K36" s="9" t="s">
        <v>140</v>
      </c>
      <c r="L36">
        <v>0.32075769992872988</v>
      </c>
      <c r="M36" s="9" t="s">
        <v>133</v>
      </c>
      <c r="N36">
        <v>689</v>
      </c>
      <c r="O36" s="9" t="s">
        <v>138</v>
      </c>
      <c r="P36">
        <v>898</v>
      </c>
      <c r="Q36" s="9" t="s">
        <v>133</v>
      </c>
      <c r="R36">
        <v>0.767260579064588</v>
      </c>
      <c r="S36" s="9" t="s">
        <v>140</v>
      </c>
      <c r="T36">
        <v>674</v>
      </c>
      <c r="U36" s="9" t="s">
        <v>138</v>
      </c>
      <c r="V36">
        <v>894</v>
      </c>
      <c r="W36" s="9" t="s">
        <v>133</v>
      </c>
      <c r="X36">
        <v>0.75391498881431762</v>
      </c>
      <c r="Y36" s="9" t="s">
        <v>140</v>
      </c>
      <c r="Z36">
        <v>8386</v>
      </c>
      <c r="AA36" s="9" t="s">
        <v>139</v>
      </c>
      <c r="AB36">
        <v>7546</v>
      </c>
      <c r="AC36" s="9" t="s">
        <v>141</v>
      </c>
      <c r="AD36">
        <v>595</v>
      </c>
      <c r="AE36" s="9" t="s">
        <v>147</v>
      </c>
      <c r="AF36">
        <v>595</v>
      </c>
      <c r="AG36" s="9" t="s">
        <v>147</v>
      </c>
      <c r="AH36">
        <v>8981</v>
      </c>
      <c r="AI36" s="9" t="s">
        <v>140</v>
      </c>
      <c r="AJ36">
        <v>8141</v>
      </c>
      <c r="AK36" s="9" t="s">
        <v>142</v>
      </c>
      <c r="AL36">
        <v>13.034833091436864</v>
      </c>
      <c r="AM36" s="9" t="s">
        <v>137</v>
      </c>
      <c r="AN36">
        <v>12.078635014836795</v>
      </c>
      <c r="AO36" s="9" t="s">
        <v>140</v>
      </c>
      <c r="AP36">
        <v>10.001113585746102</v>
      </c>
      <c r="AQ36" s="9" t="s">
        <v>149</v>
      </c>
      <c r="AR36">
        <v>9.1062639821029077</v>
      </c>
      <c r="AS36" s="9" t="s">
        <v>152</v>
      </c>
      <c r="AT36">
        <v>384</v>
      </c>
      <c r="AU36" s="9" t="s">
        <v>135</v>
      </c>
      <c r="AV36">
        <v>455</v>
      </c>
      <c r="AW36" s="9" t="s">
        <v>131</v>
      </c>
      <c r="AX36">
        <v>23.388020833333332</v>
      </c>
      <c r="AY36" s="9" t="s">
        <v>139</v>
      </c>
      <c r="AZ36">
        <v>17.892307692307693</v>
      </c>
      <c r="BA36" s="9" t="s">
        <v>145</v>
      </c>
    </row>
    <row r="37" spans="1:53" x14ac:dyDescent="0.2">
      <c r="A37" t="s">
        <v>54</v>
      </c>
      <c r="B37">
        <v>55547750.49000001</v>
      </c>
      <c r="C37" s="9" t="s">
        <v>134</v>
      </c>
      <c r="D37">
        <v>58352083.140000001</v>
      </c>
      <c r="E37" s="9" t="s">
        <v>138</v>
      </c>
      <c r="F37">
        <v>32543475.489999998</v>
      </c>
      <c r="G37" s="9" t="s">
        <v>122</v>
      </c>
      <c r="H37">
        <v>34537775.490000002</v>
      </c>
      <c r="I37" s="9" t="s">
        <v>124</v>
      </c>
      <c r="J37">
        <v>0.58586486766657886</v>
      </c>
      <c r="K37" s="9" t="s">
        <v>111</v>
      </c>
      <c r="L37">
        <v>0.5918859041781932</v>
      </c>
      <c r="M37" s="9" t="s">
        <v>111</v>
      </c>
      <c r="N37">
        <v>557</v>
      </c>
      <c r="O37" s="9" t="s">
        <v>142</v>
      </c>
      <c r="P37">
        <v>777</v>
      </c>
      <c r="Q37" s="9" t="s">
        <v>140</v>
      </c>
      <c r="R37">
        <v>0.71685971685971683</v>
      </c>
      <c r="S37" s="9" t="s">
        <v>143</v>
      </c>
      <c r="T37">
        <v>550</v>
      </c>
      <c r="U37" s="9" t="s">
        <v>142</v>
      </c>
      <c r="V37">
        <v>782</v>
      </c>
      <c r="W37" s="9" t="s">
        <v>140</v>
      </c>
      <c r="X37">
        <v>0.70332480818414322</v>
      </c>
      <c r="Y37" s="9" t="s">
        <v>142</v>
      </c>
      <c r="Z37">
        <v>9322</v>
      </c>
      <c r="AA37" s="9" t="s">
        <v>136</v>
      </c>
      <c r="AB37">
        <v>9177</v>
      </c>
      <c r="AC37" s="9" t="s">
        <v>136</v>
      </c>
      <c r="AD37">
        <v>1834</v>
      </c>
      <c r="AE37" s="9" t="s">
        <v>133</v>
      </c>
      <c r="AF37">
        <v>1834</v>
      </c>
      <c r="AG37" s="9" t="s">
        <v>133</v>
      </c>
      <c r="AH37">
        <v>11156</v>
      </c>
      <c r="AI37" s="9" t="s">
        <v>136</v>
      </c>
      <c r="AJ37">
        <v>11011</v>
      </c>
      <c r="AK37" s="9" t="s">
        <v>136</v>
      </c>
      <c r="AL37">
        <v>20.028725314183124</v>
      </c>
      <c r="AM37" s="9" t="s">
        <v>117</v>
      </c>
      <c r="AN37">
        <v>20.02</v>
      </c>
      <c r="AO37" s="9" t="s">
        <v>117</v>
      </c>
      <c r="AP37">
        <v>14.357786357786358</v>
      </c>
      <c r="AQ37" s="9" t="s">
        <v>126</v>
      </c>
      <c r="AR37">
        <v>14.080562659846548</v>
      </c>
      <c r="AS37" s="9" t="s">
        <v>125</v>
      </c>
      <c r="AT37">
        <v>539</v>
      </c>
      <c r="AU37" s="9" t="s">
        <v>128</v>
      </c>
      <c r="AV37">
        <v>654</v>
      </c>
      <c r="AW37" s="9" t="s">
        <v>126</v>
      </c>
      <c r="AX37">
        <v>20.697588126159555</v>
      </c>
      <c r="AY37" s="9" t="s">
        <v>144</v>
      </c>
      <c r="AZ37">
        <v>16.836391437308869</v>
      </c>
      <c r="BA37" s="9" t="s">
        <v>146</v>
      </c>
    </row>
    <row r="38" spans="1:53" x14ac:dyDescent="0.2">
      <c r="A38" s="39" t="s">
        <v>48</v>
      </c>
      <c r="B38" s="39">
        <v>41184598.019999996</v>
      </c>
      <c r="C38" s="40" t="s">
        <v>142</v>
      </c>
      <c r="D38" s="39">
        <v>46359029.040000007</v>
      </c>
      <c r="E38" s="40" t="s">
        <v>144</v>
      </c>
      <c r="F38" s="39">
        <v>18390649.199999999</v>
      </c>
      <c r="G38" s="40" t="s">
        <v>136</v>
      </c>
      <c r="H38" s="39">
        <v>20822544.609999999</v>
      </c>
      <c r="I38" s="40" t="s">
        <v>136</v>
      </c>
      <c r="J38" s="39">
        <v>0.44654191334025312</v>
      </c>
      <c r="K38" s="40" t="s">
        <v>118</v>
      </c>
      <c r="L38" s="39">
        <v>0.44915834177703901</v>
      </c>
      <c r="M38" s="40" t="s">
        <v>119</v>
      </c>
      <c r="N38" s="39">
        <v>331</v>
      </c>
      <c r="O38" s="40" t="s">
        <v>149</v>
      </c>
      <c r="P38" s="39">
        <v>576</v>
      </c>
      <c r="Q38" s="40" t="s">
        <v>146</v>
      </c>
      <c r="R38" s="39">
        <v>0.57465277777777779</v>
      </c>
      <c r="S38" s="40" t="s">
        <v>149</v>
      </c>
      <c r="T38" s="39">
        <v>318</v>
      </c>
      <c r="U38" s="40" t="s">
        <v>149</v>
      </c>
      <c r="V38" s="39">
        <v>586</v>
      </c>
      <c r="W38" s="40" t="s">
        <v>144</v>
      </c>
      <c r="X38" s="39">
        <v>0.5426621160409556</v>
      </c>
      <c r="Y38" s="40" t="s">
        <v>150</v>
      </c>
      <c r="Z38" s="39">
        <v>6012</v>
      </c>
      <c r="AA38" s="40" t="s">
        <v>145</v>
      </c>
      <c r="AB38" s="39">
        <v>6034</v>
      </c>
      <c r="AC38" s="40" t="s">
        <v>145</v>
      </c>
      <c r="AD38" s="39">
        <v>768</v>
      </c>
      <c r="AE38" s="40" t="s">
        <v>142</v>
      </c>
      <c r="AF38" s="39">
        <v>768</v>
      </c>
      <c r="AG38" s="40" t="s">
        <v>142</v>
      </c>
      <c r="AH38" s="39">
        <v>6780</v>
      </c>
      <c r="AI38" s="40" t="s">
        <v>145</v>
      </c>
      <c r="AJ38" s="39">
        <v>6802</v>
      </c>
      <c r="AK38" s="40" t="s">
        <v>145</v>
      </c>
      <c r="AL38" s="39">
        <v>20.483383685800604</v>
      </c>
      <c r="AM38" s="40" t="s">
        <v>118</v>
      </c>
      <c r="AN38" s="39">
        <v>21.389937106918239</v>
      </c>
      <c r="AO38" s="40" t="s">
        <v>118</v>
      </c>
      <c r="AP38" s="39">
        <v>11.770833333333334</v>
      </c>
      <c r="AQ38" s="40" t="s">
        <v>137</v>
      </c>
      <c r="AR38" s="39">
        <v>11.607508532423209</v>
      </c>
      <c r="AS38" s="40" t="s">
        <v>140</v>
      </c>
      <c r="AT38" s="39">
        <v>372</v>
      </c>
      <c r="AU38" s="40" t="s">
        <v>136</v>
      </c>
      <c r="AV38" s="39">
        <v>406</v>
      </c>
      <c r="AW38" s="40" t="s">
        <v>136</v>
      </c>
      <c r="AX38" s="39">
        <v>18.225806451612904</v>
      </c>
      <c r="AY38" s="40" t="s">
        <v>146</v>
      </c>
      <c r="AZ38" s="39">
        <v>16.753694581280786</v>
      </c>
      <c r="BA38" s="40" t="s">
        <v>147</v>
      </c>
    </row>
    <row r="39" spans="1:53" x14ac:dyDescent="0.2">
      <c r="A39" t="s">
        <v>82</v>
      </c>
      <c r="B39">
        <v>96581832.229999989</v>
      </c>
      <c r="C39" s="9" t="s">
        <v>122</v>
      </c>
      <c r="D39">
        <v>124501153.11</v>
      </c>
      <c r="E39" s="9" t="s">
        <v>120</v>
      </c>
      <c r="F39">
        <v>45547816.759999998</v>
      </c>
      <c r="G39" s="9" t="s">
        <v>116</v>
      </c>
      <c r="H39">
        <v>53372214.800000004</v>
      </c>
      <c r="I39" s="9" t="s">
        <v>116</v>
      </c>
      <c r="J39">
        <v>0.47159818475520759</v>
      </c>
      <c r="K39" s="9" t="s">
        <v>119</v>
      </c>
      <c r="L39">
        <v>0.4286885178713507</v>
      </c>
      <c r="M39" s="9" t="s">
        <v>114</v>
      </c>
      <c r="N39">
        <v>1095</v>
      </c>
      <c r="O39" s="9" t="s">
        <v>131</v>
      </c>
      <c r="P39">
        <v>1688</v>
      </c>
      <c r="Q39" s="9" t="s">
        <v>122</v>
      </c>
      <c r="R39">
        <v>0.648696682464455</v>
      </c>
      <c r="S39" s="9" t="s">
        <v>147</v>
      </c>
      <c r="T39">
        <v>998</v>
      </c>
      <c r="U39" s="9" t="s">
        <v>131</v>
      </c>
      <c r="V39">
        <v>1482</v>
      </c>
      <c r="W39" s="9" t="s">
        <v>126</v>
      </c>
      <c r="X39">
        <v>0.67341430499325239</v>
      </c>
      <c r="Y39" s="9" t="s">
        <v>146</v>
      </c>
      <c r="Z39">
        <v>17128</v>
      </c>
      <c r="AA39" s="9" t="s">
        <v>125</v>
      </c>
      <c r="AB39">
        <v>17361</v>
      </c>
      <c r="AC39" s="9" t="s">
        <v>124</v>
      </c>
      <c r="AD39">
        <v>2218</v>
      </c>
      <c r="AE39" s="9" t="s">
        <v>128</v>
      </c>
      <c r="AF39">
        <v>2218</v>
      </c>
      <c r="AG39" s="9" t="s">
        <v>128</v>
      </c>
      <c r="AH39">
        <v>19346</v>
      </c>
      <c r="AI39" s="9" t="s">
        <v>125</v>
      </c>
      <c r="AJ39">
        <v>19579</v>
      </c>
      <c r="AK39" s="9" t="s">
        <v>125</v>
      </c>
      <c r="AL39">
        <v>17.667579908675798</v>
      </c>
      <c r="AM39" s="9" t="s">
        <v>123</v>
      </c>
      <c r="AN39">
        <v>19.618236472945892</v>
      </c>
      <c r="AO39" s="9" t="s">
        <v>121</v>
      </c>
      <c r="AP39">
        <v>11.460900473933648</v>
      </c>
      <c r="AQ39" s="9" t="s">
        <v>141</v>
      </c>
      <c r="AR39">
        <v>13.211201079622132</v>
      </c>
      <c r="AS39" s="9" t="s">
        <v>132</v>
      </c>
      <c r="AT39">
        <v>1247</v>
      </c>
      <c r="AU39" s="9" t="s">
        <v>118</v>
      </c>
      <c r="AV39">
        <v>1182</v>
      </c>
      <c r="AW39" s="9" t="s">
        <v>118</v>
      </c>
      <c r="AX39">
        <v>15.514033680834002</v>
      </c>
      <c r="AY39" s="9" t="s">
        <v>149</v>
      </c>
      <c r="AZ39">
        <v>16.564297800338409</v>
      </c>
      <c r="BA39" s="9" t="s">
        <v>148</v>
      </c>
    </row>
    <row r="40" spans="1:53" x14ac:dyDescent="0.2">
      <c r="A40" t="s">
        <v>38</v>
      </c>
      <c r="B40">
        <v>39043487.759999998</v>
      </c>
      <c r="C40" s="9" t="s">
        <v>144</v>
      </c>
      <c r="D40">
        <v>41562377.829999998</v>
      </c>
      <c r="E40" s="9" t="s">
        <v>147</v>
      </c>
      <c r="F40">
        <v>12226129.76</v>
      </c>
      <c r="G40" s="9" t="s">
        <v>145</v>
      </c>
      <c r="H40">
        <v>14031492.140000001</v>
      </c>
      <c r="I40" s="9" t="s">
        <v>145</v>
      </c>
      <c r="J40">
        <v>0.31314133192080379</v>
      </c>
      <c r="K40" s="9" t="s">
        <v>133</v>
      </c>
      <c r="L40">
        <v>0.33760080324066488</v>
      </c>
      <c r="M40" s="9" t="s">
        <v>129</v>
      </c>
      <c r="N40">
        <v>346</v>
      </c>
      <c r="O40" s="9" t="s">
        <v>148</v>
      </c>
      <c r="P40">
        <v>661</v>
      </c>
      <c r="Q40" s="9" t="s">
        <v>143</v>
      </c>
      <c r="R40">
        <v>0.52344931921331317</v>
      </c>
      <c r="S40" s="9" t="s">
        <v>152</v>
      </c>
      <c r="T40">
        <v>345</v>
      </c>
      <c r="U40" s="9" t="s">
        <v>148</v>
      </c>
      <c r="V40">
        <v>545</v>
      </c>
      <c r="W40" s="9" t="s">
        <v>146</v>
      </c>
      <c r="X40">
        <v>0.6330275229357798</v>
      </c>
      <c r="Y40" s="9" t="s">
        <v>148</v>
      </c>
      <c r="Z40">
        <v>4939</v>
      </c>
      <c r="AA40" s="9" t="s">
        <v>149</v>
      </c>
      <c r="AB40">
        <v>4936</v>
      </c>
      <c r="AC40" s="9" t="s">
        <v>149</v>
      </c>
      <c r="AD40">
        <v>416</v>
      </c>
      <c r="AE40" s="9" t="s">
        <v>149</v>
      </c>
      <c r="AF40">
        <v>416</v>
      </c>
      <c r="AG40" s="9" t="s">
        <v>149</v>
      </c>
      <c r="AH40">
        <v>5355</v>
      </c>
      <c r="AI40" s="9" t="s">
        <v>149</v>
      </c>
      <c r="AJ40">
        <v>5352</v>
      </c>
      <c r="AK40" s="9" t="s">
        <v>149</v>
      </c>
      <c r="AL40">
        <v>15.476878612716764</v>
      </c>
      <c r="AM40" s="9" t="s">
        <v>128</v>
      </c>
      <c r="AN40">
        <v>15.513043478260869</v>
      </c>
      <c r="AO40" s="9" t="s">
        <v>128</v>
      </c>
      <c r="AP40">
        <v>8.1013615733736764</v>
      </c>
      <c r="AQ40" s="9" t="s">
        <v>152</v>
      </c>
      <c r="AR40">
        <v>9.8201834862385322</v>
      </c>
      <c r="AS40" s="9" t="s">
        <v>149</v>
      </c>
      <c r="AT40">
        <v>307</v>
      </c>
      <c r="AU40" s="9" t="s">
        <v>143</v>
      </c>
      <c r="AV40">
        <v>339</v>
      </c>
      <c r="AW40" s="9" t="s">
        <v>140</v>
      </c>
      <c r="AX40">
        <v>17.44299674267101</v>
      </c>
      <c r="AY40" s="9" t="s">
        <v>148</v>
      </c>
      <c r="AZ40">
        <v>15.787610619469026</v>
      </c>
      <c r="BA40" s="9" t="s">
        <v>149</v>
      </c>
    </row>
    <row r="41" spans="1:53" x14ac:dyDescent="0.2">
      <c r="A41" s="34" t="s">
        <v>100</v>
      </c>
      <c r="B41" s="34">
        <v>27680271.939999998</v>
      </c>
      <c r="C41" s="35" t="s">
        <v>151</v>
      </c>
      <c r="D41" s="34">
        <v>28919032.600000001</v>
      </c>
      <c r="E41" s="9" t="s">
        <v>152</v>
      </c>
      <c r="F41" s="34">
        <v>9183167.6500000004</v>
      </c>
      <c r="G41" s="9" t="s">
        <v>150</v>
      </c>
      <c r="H41" s="34">
        <v>11034899.5</v>
      </c>
      <c r="I41" s="9" t="s">
        <v>149</v>
      </c>
      <c r="J41" s="34">
        <v>0.33175857773021578</v>
      </c>
      <c r="K41" s="9" t="s">
        <v>130</v>
      </c>
      <c r="L41" s="34">
        <v>0.38157913691760215</v>
      </c>
      <c r="M41" s="9" t="s">
        <v>123</v>
      </c>
      <c r="N41" s="34">
        <v>296</v>
      </c>
      <c r="O41" s="9" t="s">
        <v>151</v>
      </c>
      <c r="P41" s="34">
        <v>339</v>
      </c>
      <c r="Q41" s="9" t="s">
        <v>152</v>
      </c>
      <c r="R41" s="34">
        <v>0.87315634218289084</v>
      </c>
      <c r="S41" s="9" t="s">
        <v>135</v>
      </c>
      <c r="T41" s="34">
        <v>296</v>
      </c>
      <c r="U41" s="9" t="s">
        <v>151</v>
      </c>
      <c r="V41" s="34">
        <v>358</v>
      </c>
      <c r="W41" s="9" t="s">
        <v>152</v>
      </c>
      <c r="X41" s="34">
        <v>0.82681564245810057</v>
      </c>
      <c r="Y41" s="9" t="s">
        <v>138</v>
      </c>
      <c r="Z41" s="34">
        <v>3597</v>
      </c>
      <c r="AA41" s="9" t="s">
        <v>151</v>
      </c>
      <c r="AB41" s="34">
        <v>3918</v>
      </c>
      <c r="AC41" s="9" t="s">
        <v>150</v>
      </c>
      <c r="AD41" s="34">
        <v>169</v>
      </c>
      <c r="AE41" s="9" t="s">
        <v>152</v>
      </c>
      <c r="AF41" s="34">
        <v>169</v>
      </c>
      <c r="AG41" s="9" t="s">
        <v>152</v>
      </c>
      <c r="AH41" s="34">
        <v>3766</v>
      </c>
      <c r="AI41" s="9" t="s">
        <v>152</v>
      </c>
      <c r="AJ41" s="34">
        <v>4087</v>
      </c>
      <c r="AK41" s="9" t="s">
        <v>150</v>
      </c>
      <c r="AL41" s="34">
        <v>12.722972972972974</v>
      </c>
      <c r="AM41" s="9" t="s">
        <v>139</v>
      </c>
      <c r="AN41" s="34">
        <v>13.807432432432432</v>
      </c>
      <c r="AO41" s="9" t="s">
        <v>135</v>
      </c>
      <c r="AP41" s="34">
        <v>11.109144542772862</v>
      </c>
      <c r="AQ41" s="9" t="s">
        <v>144</v>
      </c>
      <c r="AR41" s="34">
        <v>11.416201117318435</v>
      </c>
      <c r="AS41" s="9" t="s">
        <v>141</v>
      </c>
      <c r="AT41" s="34">
        <v>259</v>
      </c>
      <c r="AU41" s="9" t="s">
        <v>146</v>
      </c>
      <c r="AV41" s="34">
        <v>267</v>
      </c>
      <c r="AW41" s="9" t="s">
        <v>146</v>
      </c>
      <c r="AX41" s="34">
        <v>14.54054054054054</v>
      </c>
      <c r="AY41" s="9" t="s">
        <v>150</v>
      </c>
      <c r="AZ41" s="34">
        <v>15.307116104868914</v>
      </c>
      <c r="BA41" s="9" t="s">
        <v>150</v>
      </c>
    </row>
    <row r="42" spans="1:53" x14ac:dyDescent="0.2">
      <c r="A42" t="s">
        <v>72</v>
      </c>
      <c r="B42">
        <v>57212089.530000001</v>
      </c>
      <c r="C42" s="9" t="s">
        <v>133</v>
      </c>
      <c r="D42">
        <v>65439917.890000001</v>
      </c>
      <c r="E42" s="9" t="s">
        <v>134</v>
      </c>
      <c r="F42">
        <v>17260384.259999998</v>
      </c>
      <c r="G42" s="9" t="s">
        <v>138</v>
      </c>
      <c r="H42">
        <v>15076284.48</v>
      </c>
      <c r="I42" s="9" t="s">
        <v>144</v>
      </c>
      <c r="J42">
        <v>0.30169120550909545</v>
      </c>
      <c r="K42" s="9" t="s">
        <v>139</v>
      </c>
      <c r="L42">
        <v>0.23038360936427513</v>
      </c>
      <c r="M42" s="9" t="s">
        <v>148</v>
      </c>
      <c r="N42">
        <v>1032</v>
      </c>
      <c r="O42" s="9" t="s">
        <v>133</v>
      </c>
      <c r="P42">
        <v>832</v>
      </c>
      <c r="Q42" s="9" t="s">
        <v>137</v>
      </c>
      <c r="R42">
        <v>1.2403846153846154</v>
      </c>
      <c r="S42" s="9" t="s">
        <v>121</v>
      </c>
      <c r="T42">
        <v>1041</v>
      </c>
      <c r="U42" s="9" t="s">
        <v>133</v>
      </c>
      <c r="V42">
        <v>843</v>
      </c>
      <c r="W42" s="9" t="s">
        <v>137</v>
      </c>
      <c r="X42">
        <v>1.2348754448398576</v>
      </c>
      <c r="Y42" s="9" t="s">
        <v>121</v>
      </c>
      <c r="Z42">
        <v>7868</v>
      </c>
      <c r="AA42" s="9" t="s">
        <v>140</v>
      </c>
      <c r="AB42">
        <v>7695</v>
      </c>
      <c r="AC42" s="9" t="s">
        <v>140</v>
      </c>
      <c r="AD42">
        <v>1460</v>
      </c>
      <c r="AE42" s="9" t="s">
        <v>135</v>
      </c>
      <c r="AF42">
        <v>1460</v>
      </c>
      <c r="AG42" s="9" t="s">
        <v>135</v>
      </c>
      <c r="AH42">
        <v>9328</v>
      </c>
      <c r="AI42" s="9" t="s">
        <v>138</v>
      </c>
      <c r="AJ42">
        <v>9155</v>
      </c>
      <c r="AK42" s="9" t="s">
        <v>137</v>
      </c>
      <c r="AL42">
        <v>9.0387596899224807</v>
      </c>
      <c r="AM42" s="9" t="s">
        <v>144</v>
      </c>
      <c r="AN42">
        <v>8.7944284341978864</v>
      </c>
      <c r="AO42" s="9" t="s">
        <v>146</v>
      </c>
      <c r="AP42">
        <v>11.211538461538462</v>
      </c>
      <c r="AQ42" s="9" t="s">
        <v>143</v>
      </c>
      <c r="AR42">
        <v>10.860023724792407</v>
      </c>
      <c r="AS42" s="9" t="s">
        <v>143</v>
      </c>
      <c r="AT42">
        <v>747</v>
      </c>
      <c r="AU42" s="9" t="s">
        <v>121</v>
      </c>
      <c r="AV42">
        <v>747</v>
      </c>
      <c r="AW42" s="9" t="s">
        <v>122</v>
      </c>
      <c r="AX42">
        <v>12.487282463186078</v>
      </c>
      <c r="AY42" s="9" t="s">
        <v>151</v>
      </c>
      <c r="AZ42">
        <v>12.255689424364123</v>
      </c>
      <c r="BA42" s="9" t="s">
        <v>151</v>
      </c>
    </row>
    <row r="43" spans="1:53" x14ac:dyDescent="0.2">
      <c r="A43" t="s">
        <v>24</v>
      </c>
      <c r="B43">
        <v>98926750.040000007</v>
      </c>
      <c r="C43" s="9" t="s">
        <v>121</v>
      </c>
      <c r="D43">
        <v>112412100.72</v>
      </c>
      <c r="E43" s="9" t="s">
        <v>122</v>
      </c>
      <c r="F43">
        <v>47070284.539999999</v>
      </c>
      <c r="G43" s="9" t="s">
        <v>118</v>
      </c>
      <c r="H43">
        <v>55007190.840000004</v>
      </c>
      <c r="I43" s="9" t="s">
        <v>118</v>
      </c>
      <c r="J43">
        <v>0.47580947035020982</v>
      </c>
      <c r="K43" s="9" t="s">
        <v>113</v>
      </c>
      <c r="L43">
        <v>0.48933513818956059</v>
      </c>
      <c r="M43" s="9" t="s">
        <v>113</v>
      </c>
      <c r="N43">
        <v>1417</v>
      </c>
      <c r="O43" s="9" t="s">
        <v>126</v>
      </c>
      <c r="P43">
        <v>1540</v>
      </c>
      <c r="Q43" s="9" t="s">
        <v>126</v>
      </c>
      <c r="R43">
        <v>0.92012987012987013</v>
      </c>
      <c r="S43" s="9" t="s">
        <v>132</v>
      </c>
      <c r="T43">
        <v>1440</v>
      </c>
      <c r="U43" s="9" t="s">
        <v>126</v>
      </c>
      <c r="V43">
        <v>1543</v>
      </c>
      <c r="W43" s="9" t="s">
        <v>124</v>
      </c>
      <c r="X43">
        <v>0.93324692158133504</v>
      </c>
      <c r="Y43" s="9" t="s">
        <v>130</v>
      </c>
      <c r="Z43">
        <v>20105</v>
      </c>
      <c r="AA43" s="9" t="s">
        <v>121</v>
      </c>
      <c r="AB43">
        <v>19141</v>
      </c>
      <c r="AC43" s="9" t="s">
        <v>123</v>
      </c>
      <c r="AD43">
        <v>3051</v>
      </c>
      <c r="AE43" s="9" t="s">
        <v>122</v>
      </c>
      <c r="AF43">
        <v>3051</v>
      </c>
      <c r="AG43" s="9" t="s">
        <v>122</v>
      </c>
      <c r="AH43">
        <v>23156</v>
      </c>
      <c r="AI43" s="9" t="s">
        <v>121</v>
      </c>
      <c r="AJ43">
        <v>22192</v>
      </c>
      <c r="AK43" s="9" t="s">
        <v>123</v>
      </c>
      <c r="AL43">
        <v>16.341566690190543</v>
      </c>
      <c r="AM43" s="9" t="s">
        <v>127</v>
      </c>
      <c r="AN43">
        <v>15.411111111111111</v>
      </c>
      <c r="AO43" s="9" t="s">
        <v>129</v>
      </c>
      <c r="AP43">
        <v>15.036363636363637</v>
      </c>
      <c r="AQ43" s="9" t="s">
        <v>121</v>
      </c>
      <c r="AR43">
        <v>14.382372002592353</v>
      </c>
      <c r="AS43" s="9" t="s">
        <v>124</v>
      </c>
      <c r="AT43">
        <v>2039</v>
      </c>
      <c r="AU43" s="9" t="s">
        <v>111</v>
      </c>
      <c r="AV43">
        <v>2112</v>
      </c>
      <c r="AW43" s="9" t="s">
        <v>111</v>
      </c>
      <c r="AX43">
        <v>11.356547327121138</v>
      </c>
      <c r="AY43" s="9" t="s">
        <v>152</v>
      </c>
      <c r="AZ43">
        <v>10.507575757575758</v>
      </c>
      <c r="BA43" s="9" t="s">
        <v>152</v>
      </c>
    </row>
    <row r="45" spans="1:53" x14ac:dyDescent="0.2">
      <c r="B45" t="s">
        <v>209</v>
      </c>
      <c r="D45" t="s">
        <v>210</v>
      </c>
      <c r="F45" t="s">
        <v>157</v>
      </c>
      <c r="H45" t="s">
        <v>158</v>
      </c>
      <c r="J45" t="s">
        <v>161</v>
      </c>
      <c r="L45" t="s">
        <v>103</v>
      </c>
      <c r="N45" t="s">
        <v>164</v>
      </c>
      <c r="P45" t="s">
        <v>165</v>
      </c>
      <c r="R45" t="s">
        <v>168</v>
      </c>
      <c r="T45" t="s">
        <v>170</v>
      </c>
      <c r="V45" t="s">
        <v>171</v>
      </c>
      <c r="X45" t="s">
        <v>169</v>
      </c>
      <c r="Z45" t="s">
        <v>175</v>
      </c>
      <c r="AB45" t="s">
        <v>178</v>
      </c>
      <c r="AD45" t="s">
        <v>180</v>
      </c>
      <c r="AF45" t="s">
        <v>182</v>
      </c>
      <c r="AH45" t="s">
        <v>184</v>
      </c>
      <c r="AJ45" t="s">
        <v>185</v>
      </c>
      <c r="AL45" t="s">
        <v>193</v>
      </c>
      <c r="AN45" t="s">
        <v>192</v>
      </c>
      <c r="AP45" t="s">
        <v>191</v>
      </c>
      <c r="AR45" t="s">
        <v>190</v>
      </c>
      <c r="AT45" t="s">
        <v>188</v>
      </c>
      <c r="AV45" t="s">
        <v>189</v>
      </c>
      <c r="AX45" t="s">
        <v>186</v>
      </c>
      <c r="AZ45" t="s">
        <v>187</v>
      </c>
    </row>
    <row r="46" spans="1:53" x14ac:dyDescent="0.2">
      <c r="A46" t="s">
        <v>204</v>
      </c>
      <c r="B46" s="38">
        <f>AVERAGE(B2:B43)</f>
        <v>78199620.40642859</v>
      </c>
      <c r="C46" s="38"/>
      <c r="D46" s="38">
        <f>AVERAGE(D2:D43)</f>
        <v>90554705.100714296</v>
      </c>
      <c r="E46" s="38"/>
      <c r="F46" s="38">
        <f>AVERAGE(F2:F43)</f>
        <v>26759928.910714287</v>
      </c>
      <c r="G46" s="38"/>
      <c r="H46" s="38">
        <f>AVERAGE(H2:H43)</f>
        <v>30002630.718095236</v>
      </c>
      <c r="I46" s="38"/>
      <c r="J46" s="38">
        <f>AVERAGE(J2:J43)</f>
        <v>0.34147228434741672</v>
      </c>
      <c r="K46" s="38"/>
      <c r="L46" s="38">
        <f>AVERAGE(L2:L43)</f>
        <v>0.33363803466715869</v>
      </c>
      <c r="M46" s="38"/>
      <c r="N46" s="38">
        <f>AVERAGE(N2:N43)</f>
        <v>1331.8571428571429</v>
      </c>
      <c r="O46" s="38"/>
      <c r="P46" s="38">
        <f>AVERAGE(P2:P43)</f>
        <v>1248.9761904761904</v>
      </c>
      <c r="Q46" s="38"/>
      <c r="R46" s="38">
        <f>AVERAGE(R2:R43)</f>
        <v>1.0333351285640997</v>
      </c>
      <c r="S46" s="38"/>
      <c r="T46" s="38">
        <f>AVERAGE(T2:T43)</f>
        <v>1304.5952380952381</v>
      </c>
      <c r="U46" s="38"/>
      <c r="V46" s="38">
        <f>AVERAGE(V2:V43)</f>
        <v>1228.9285714285713</v>
      </c>
      <c r="W46" s="38"/>
      <c r="X46" s="38">
        <f>AVERAGE(X2:X43)</f>
        <v>1.0217911827950119</v>
      </c>
      <c r="Y46" s="38"/>
      <c r="Z46" s="38">
        <f>AVERAGE(Z2:Z43)</f>
        <v>15518.785714285714</v>
      </c>
      <c r="AA46" s="38"/>
      <c r="AB46" s="38">
        <f>AVERAGE(AB2:AB43)</f>
        <v>15107.428571428571</v>
      </c>
      <c r="AC46" s="38"/>
      <c r="AD46" s="38">
        <f>AVERAGE(AD2:AD43)</f>
        <v>2511.7619047619046</v>
      </c>
      <c r="AE46" s="38"/>
      <c r="AF46" s="38">
        <f>AVERAGE(AF2:AF43)</f>
        <v>2511.7619047619046</v>
      </c>
      <c r="AG46" s="38"/>
      <c r="AH46" s="38">
        <f>AVERAGE(AH2:AH43)</f>
        <v>18030.547619047618</v>
      </c>
      <c r="AI46" s="38"/>
      <c r="AJ46" s="38">
        <f>AVERAGE(AJ2:AJ43)</f>
        <v>17619.190476190477</v>
      </c>
      <c r="AK46" s="38"/>
      <c r="AL46" s="38">
        <f>AVERAGE(AL2:AL43)</f>
        <v>15.005143901338272</v>
      </c>
      <c r="AM46" s="38"/>
      <c r="AN46" s="38">
        <f>AVERAGE(AN2:AN43)</f>
        <v>15.046509535285281</v>
      </c>
      <c r="AO46" s="38"/>
      <c r="AP46" s="38">
        <f>AVERAGE(AP2:AP43)</f>
        <v>13.694616794516692</v>
      </c>
      <c r="AQ46" s="38"/>
      <c r="AR46" s="38">
        <f>AVERAGE(AR2:AR43)</f>
        <v>13.569846781191044</v>
      </c>
      <c r="AS46" s="38"/>
      <c r="AT46" s="38">
        <f>AVERAGE(AT2:AT43)</f>
        <v>609.57142857142856</v>
      </c>
      <c r="AU46" s="38"/>
      <c r="AV46" s="38">
        <f>AVERAGE(AV2:AV43)</f>
        <v>607.47619047619048</v>
      </c>
      <c r="AW46" s="38"/>
      <c r="AX46" s="38">
        <f>AVERAGE(AX2:AX43)</f>
        <v>34.479651995105101</v>
      </c>
      <c r="AY46" s="38"/>
      <c r="AZ46" s="38">
        <f>AVERAGE(AZ2:AZ43)</f>
        <v>32.268221593464361</v>
      </c>
    </row>
    <row r="47" spans="1:53" x14ac:dyDescent="0.2">
      <c r="A47" t="s">
        <v>205</v>
      </c>
      <c r="B47" s="38">
        <f>MEDIAN(B2:B43)</f>
        <v>62016763.359999999</v>
      </c>
      <c r="C47" s="38"/>
      <c r="D47" s="38">
        <f t="shared" ref="D47:AX47" si="0">MEDIAN(D2:D43)</f>
        <v>73246665.420000002</v>
      </c>
      <c r="E47" s="38"/>
      <c r="F47" s="38">
        <f t="shared" si="0"/>
        <v>21693683.960000001</v>
      </c>
      <c r="G47" s="38"/>
      <c r="H47" s="38">
        <f t="shared" si="0"/>
        <v>24446138.489999998</v>
      </c>
      <c r="I47" s="38"/>
      <c r="J47" s="38">
        <f t="shared" si="0"/>
        <v>0.32658405943974034</v>
      </c>
      <c r="K47" s="38"/>
      <c r="L47" s="38">
        <f t="shared" si="0"/>
        <v>0.32863853504197105</v>
      </c>
      <c r="M47" s="38"/>
      <c r="N47" s="38">
        <f t="shared" si="0"/>
        <v>1070</v>
      </c>
      <c r="O47" s="38"/>
      <c r="P47" s="38">
        <f t="shared" si="0"/>
        <v>1151</v>
      </c>
      <c r="Q47" s="38"/>
      <c r="R47" s="38">
        <f t="shared" si="0"/>
        <v>0.92073909236830587</v>
      </c>
      <c r="S47" s="38"/>
      <c r="T47" s="38">
        <f t="shared" si="0"/>
        <v>1044</v>
      </c>
      <c r="U47" s="38"/>
      <c r="V47" s="38">
        <f t="shared" si="0"/>
        <v>1107.5</v>
      </c>
      <c r="W47" s="38"/>
      <c r="X47" s="38">
        <f t="shared" si="0"/>
        <v>0.91517216985641359</v>
      </c>
      <c r="Y47" s="38"/>
      <c r="Z47" s="38">
        <f t="shared" si="0"/>
        <v>13032</v>
      </c>
      <c r="AA47" s="38"/>
      <c r="AB47" s="38">
        <f t="shared" si="0"/>
        <v>12404.5</v>
      </c>
      <c r="AC47" s="38"/>
      <c r="AD47" s="38">
        <f t="shared" si="0"/>
        <v>2015.5</v>
      </c>
      <c r="AE47" s="38"/>
      <c r="AF47" s="38">
        <f t="shared" si="0"/>
        <v>2015.5</v>
      </c>
      <c r="AG47" s="38"/>
      <c r="AH47" s="38">
        <f t="shared" si="0"/>
        <v>15161.5</v>
      </c>
      <c r="AI47" s="38"/>
      <c r="AJ47" s="38">
        <f t="shared" si="0"/>
        <v>14667</v>
      </c>
      <c r="AK47" s="38"/>
      <c r="AL47" s="38">
        <f t="shared" si="0"/>
        <v>14.078565051732109</v>
      </c>
      <c r="AM47" s="38"/>
      <c r="AN47" s="38">
        <f t="shared" si="0"/>
        <v>14.719425140204059</v>
      </c>
      <c r="AO47" s="38"/>
      <c r="AP47" s="38">
        <f t="shared" si="0"/>
        <v>12.87981788056593</v>
      </c>
      <c r="AQ47" s="38"/>
      <c r="AR47" s="38">
        <f t="shared" si="0"/>
        <v>13.258811548985378</v>
      </c>
      <c r="AS47" s="38"/>
      <c r="AT47" s="38">
        <f t="shared" si="0"/>
        <v>459</v>
      </c>
      <c r="AU47" s="38"/>
      <c r="AV47" s="38">
        <f t="shared" si="0"/>
        <v>446.5</v>
      </c>
      <c r="AW47" s="38"/>
      <c r="AX47" s="38">
        <f t="shared" si="0"/>
        <v>26.322232715782413</v>
      </c>
      <c r="AY47" s="38"/>
      <c r="AZ47" s="38">
        <f>MEDIAN(AZ2:AZ43)</f>
        <v>28.130231695830879</v>
      </c>
    </row>
    <row r="48" spans="1:53" x14ac:dyDescent="0.2">
      <c r="A48" t="s">
        <v>206</v>
      </c>
      <c r="B48" s="38">
        <f>MIN(B2:B43)</f>
        <v>25737794.399999999</v>
      </c>
      <c r="C48" s="38"/>
      <c r="D48" s="38">
        <f t="shared" ref="D48:AZ48" si="1">MIN(D2:D43)</f>
        <v>28919032.600000001</v>
      </c>
      <c r="E48" s="38"/>
      <c r="F48" s="38">
        <f t="shared" si="1"/>
        <v>4411546.9799999995</v>
      </c>
      <c r="G48" s="38"/>
      <c r="H48" s="38">
        <f t="shared" si="1"/>
        <v>5218918.87</v>
      </c>
      <c r="I48" s="38"/>
      <c r="J48" s="38">
        <f t="shared" si="1"/>
        <v>0.12220804991451162</v>
      </c>
      <c r="K48" s="38"/>
      <c r="L48" s="38">
        <f t="shared" si="1"/>
        <v>0.14087807625062215</v>
      </c>
      <c r="M48" s="38"/>
      <c r="N48" s="38">
        <f t="shared" si="1"/>
        <v>199</v>
      </c>
      <c r="O48" s="38"/>
      <c r="P48" s="38">
        <f t="shared" si="1"/>
        <v>339</v>
      </c>
      <c r="Q48" s="38"/>
      <c r="R48" s="38">
        <f t="shared" si="1"/>
        <v>0.52344931921331317</v>
      </c>
      <c r="S48" s="38"/>
      <c r="T48" s="38">
        <f t="shared" si="1"/>
        <v>191</v>
      </c>
      <c r="U48" s="38"/>
      <c r="V48" s="38">
        <f t="shared" si="1"/>
        <v>358</v>
      </c>
      <c r="W48" s="38"/>
      <c r="X48" s="38">
        <f t="shared" si="1"/>
        <v>0.51621621621621616</v>
      </c>
      <c r="Y48" s="38"/>
      <c r="Z48" s="38">
        <f t="shared" si="1"/>
        <v>3154</v>
      </c>
      <c r="AA48" s="38"/>
      <c r="AB48" s="38">
        <f t="shared" si="1"/>
        <v>2842</v>
      </c>
      <c r="AC48" s="38"/>
      <c r="AD48" s="38">
        <f t="shared" si="1"/>
        <v>169</v>
      </c>
      <c r="AE48" s="38"/>
      <c r="AF48" s="38">
        <f t="shared" si="1"/>
        <v>169</v>
      </c>
      <c r="AG48" s="38"/>
      <c r="AH48" s="38">
        <f t="shared" si="1"/>
        <v>3766</v>
      </c>
      <c r="AI48" s="38"/>
      <c r="AJ48" s="38">
        <f t="shared" si="1"/>
        <v>3614</v>
      </c>
      <c r="AK48" s="38"/>
      <c r="AL48" s="38">
        <f t="shared" si="1"/>
        <v>4.5450327510917035</v>
      </c>
      <c r="AM48" s="38"/>
      <c r="AN48" s="38">
        <f t="shared" si="1"/>
        <v>4.7960227272727272</v>
      </c>
      <c r="AO48" s="38"/>
      <c r="AP48" s="38">
        <f t="shared" si="1"/>
        <v>8.1013615733736764</v>
      </c>
      <c r="AQ48" s="38"/>
      <c r="AR48" s="38">
        <f t="shared" si="1"/>
        <v>9.1062639821029077</v>
      </c>
      <c r="AS48" s="38"/>
      <c r="AT48" s="38">
        <f t="shared" si="1"/>
        <v>59</v>
      </c>
      <c r="AU48" s="38"/>
      <c r="AV48" s="38">
        <f t="shared" si="1"/>
        <v>71</v>
      </c>
      <c r="AW48" s="38"/>
      <c r="AX48" s="38">
        <f t="shared" si="1"/>
        <v>11.356547327121138</v>
      </c>
      <c r="AY48" s="38"/>
      <c r="AZ48" s="38">
        <f t="shared" si="1"/>
        <v>10.507575757575758</v>
      </c>
    </row>
    <row r="49" spans="1:52" x14ac:dyDescent="0.2">
      <c r="A49" t="s">
        <v>207</v>
      </c>
      <c r="B49" s="38">
        <f>MAX(B2:B43)</f>
        <v>172010174.5</v>
      </c>
      <c r="C49" s="38"/>
      <c r="D49" s="38">
        <f t="shared" ref="D49:AZ49" si="2">MAX(D2:D43)</f>
        <v>210041004.59</v>
      </c>
      <c r="E49" s="38"/>
      <c r="F49" s="38">
        <f t="shared" si="2"/>
        <v>73179939.849999994</v>
      </c>
      <c r="G49" s="38"/>
      <c r="H49" s="38">
        <f t="shared" si="2"/>
        <v>80063321.080000013</v>
      </c>
      <c r="I49" s="38"/>
      <c r="J49" s="38">
        <f t="shared" si="2"/>
        <v>0.58586486766657886</v>
      </c>
      <c r="K49" s="38"/>
      <c r="L49" s="38">
        <f t="shared" si="2"/>
        <v>0.5918859041781932</v>
      </c>
      <c r="M49" s="38"/>
      <c r="N49" s="38">
        <f t="shared" si="2"/>
        <v>3664</v>
      </c>
      <c r="O49" s="38"/>
      <c r="P49" s="38">
        <f t="shared" si="2"/>
        <v>2765</v>
      </c>
      <c r="Q49" s="38"/>
      <c r="R49" s="38">
        <f t="shared" si="2"/>
        <v>2.3263888888888888</v>
      </c>
      <c r="S49" s="38"/>
      <c r="T49" s="38">
        <f t="shared" si="2"/>
        <v>3520</v>
      </c>
      <c r="U49" s="38"/>
      <c r="V49" s="38">
        <f t="shared" si="2"/>
        <v>2725</v>
      </c>
      <c r="W49" s="38"/>
      <c r="X49" s="38">
        <f t="shared" si="2"/>
        <v>2.2265758091993186</v>
      </c>
      <c r="Y49" s="38"/>
      <c r="Z49" s="38">
        <f t="shared" si="2"/>
        <v>40233</v>
      </c>
      <c r="AA49" s="38"/>
      <c r="AB49" s="38">
        <f t="shared" si="2"/>
        <v>39891</v>
      </c>
      <c r="AC49" s="38"/>
      <c r="AD49" s="38">
        <f t="shared" si="2"/>
        <v>9654</v>
      </c>
      <c r="AE49" s="38"/>
      <c r="AF49" s="38">
        <f t="shared" si="2"/>
        <v>9654</v>
      </c>
      <c r="AG49" s="38"/>
      <c r="AH49" s="38">
        <f t="shared" si="2"/>
        <v>48553</v>
      </c>
      <c r="AI49" s="38"/>
      <c r="AJ49" s="38">
        <f t="shared" si="2"/>
        <v>48487</v>
      </c>
      <c r="AK49" s="38"/>
      <c r="AL49" s="38">
        <f t="shared" si="2"/>
        <v>29.598012646793133</v>
      </c>
      <c r="AM49" s="38"/>
      <c r="AN49" s="38">
        <f t="shared" si="2"/>
        <v>28.774223034734916</v>
      </c>
      <c r="AO49" s="38"/>
      <c r="AP49" s="38">
        <f t="shared" si="2"/>
        <v>23.688772542175684</v>
      </c>
      <c r="AQ49" s="38"/>
      <c r="AR49" s="38">
        <f t="shared" si="2"/>
        <v>22.715862870424171</v>
      </c>
      <c r="AS49" s="38"/>
      <c r="AT49" s="38">
        <f t="shared" si="2"/>
        <v>2039</v>
      </c>
      <c r="AU49" s="38"/>
      <c r="AV49" s="38">
        <f t="shared" si="2"/>
        <v>2112</v>
      </c>
      <c r="AW49" s="38"/>
      <c r="AX49" s="38">
        <f t="shared" si="2"/>
        <v>112.01694915254237</v>
      </c>
      <c r="AY49" s="38"/>
      <c r="AZ49" s="38">
        <f t="shared" si="2"/>
        <v>75.939110070257613</v>
      </c>
    </row>
    <row r="50" spans="1:52" x14ac:dyDescent="0.2">
      <c r="A50" t="s">
        <v>208</v>
      </c>
      <c r="B50" s="38">
        <f>_xlfn.STDEV.S(B2:B43)</f>
        <v>43212923.981739633</v>
      </c>
      <c r="C50" s="38"/>
      <c r="D50" s="38">
        <f t="shared" ref="D50:AZ50" si="3">_xlfn.STDEV.S(D2:D43)</f>
        <v>52428343.954913326</v>
      </c>
      <c r="E50" s="38"/>
      <c r="F50" s="38">
        <f t="shared" si="3"/>
        <v>17135394.154090222</v>
      </c>
      <c r="G50" s="38"/>
      <c r="H50" s="38">
        <f t="shared" si="3"/>
        <v>18832177.646826416</v>
      </c>
      <c r="I50" s="38"/>
      <c r="J50" s="38">
        <f t="shared" si="3"/>
        <v>9.2450041985011208E-2</v>
      </c>
      <c r="K50" s="38"/>
      <c r="L50" s="38">
        <f t="shared" si="3"/>
        <v>8.5782112629376822E-2</v>
      </c>
      <c r="M50" s="38"/>
      <c r="N50" s="38">
        <f t="shared" si="3"/>
        <v>929.43900130285977</v>
      </c>
      <c r="O50" s="38"/>
      <c r="P50" s="38">
        <f t="shared" si="3"/>
        <v>676.72750895061108</v>
      </c>
      <c r="Q50" s="38"/>
      <c r="R50" s="38">
        <f t="shared" si="3"/>
        <v>0.42523817763202676</v>
      </c>
      <c r="S50" s="38"/>
      <c r="T50" s="38">
        <f t="shared" si="3"/>
        <v>915.04215708625338</v>
      </c>
      <c r="U50" s="38"/>
      <c r="V50" s="38">
        <f t="shared" si="3"/>
        <v>666.66429892146311</v>
      </c>
      <c r="W50" s="38"/>
      <c r="X50" s="38">
        <f t="shared" si="3"/>
        <v>0.40884168676439525</v>
      </c>
      <c r="Y50" s="38"/>
      <c r="Z50" s="38">
        <f t="shared" si="3"/>
        <v>10599.61662108292</v>
      </c>
      <c r="AA50" s="38"/>
      <c r="AB50" s="38">
        <f t="shared" si="3"/>
        <v>10059.960786770438</v>
      </c>
      <c r="AC50" s="38"/>
      <c r="AD50" s="38">
        <f t="shared" si="3"/>
        <v>2351.6269802252041</v>
      </c>
      <c r="AE50" s="38"/>
      <c r="AF50" s="38">
        <f t="shared" si="3"/>
        <v>2351.6269802252041</v>
      </c>
      <c r="AG50" s="38"/>
      <c r="AH50" s="38">
        <f t="shared" si="3"/>
        <v>12550.106285046744</v>
      </c>
      <c r="AI50" s="38"/>
      <c r="AJ50" s="38">
        <f t="shared" si="3"/>
        <v>12003.779222452007</v>
      </c>
      <c r="AK50" s="38"/>
      <c r="AL50" s="38">
        <f t="shared" si="3"/>
        <v>5.8487216182587973</v>
      </c>
      <c r="AM50" s="38"/>
      <c r="AN50" s="38">
        <f t="shared" si="3"/>
        <v>5.7464682809490908</v>
      </c>
      <c r="AO50" s="38"/>
      <c r="AP50" s="38">
        <f t="shared" si="3"/>
        <v>3.4069726948591899</v>
      </c>
      <c r="AQ50" s="38"/>
      <c r="AR50" s="38">
        <f t="shared" si="3"/>
        <v>3.0726377042643422</v>
      </c>
      <c r="AS50" s="38"/>
      <c r="AT50" s="38">
        <f t="shared" si="3"/>
        <v>441.39950063832543</v>
      </c>
      <c r="AU50" s="38"/>
      <c r="AV50" s="38">
        <f t="shared" si="3"/>
        <v>425.86023346124972</v>
      </c>
      <c r="AW50" s="38"/>
      <c r="AX50" s="38">
        <f t="shared" si="3"/>
        <v>20.052530914764411</v>
      </c>
      <c r="AY50" s="38"/>
      <c r="AZ50" s="38">
        <f t="shared" si="3"/>
        <v>15.653818274188486</v>
      </c>
    </row>
  </sheetData>
  <sortState xmlns:xlrd2="http://schemas.microsoft.com/office/spreadsheetml/2017/richdata2" ref="A1:AZ43">
    <sortCondition descending="1" ref="AZ2:AZ43"/>
  </sortState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66A6-D2CA-49A6-AEF4-C916BDA1EE01}">
  <dimension ref="A1:BI50"/>
  <sheetViews>
    <sheetView tabSelected="1" workbookViewId="0">
      <selection activeCell="BI5" sqref="BI5"/>
    </sheetView>
  </sheetViews>
  <sheetFormatPr defaultColWidth="29.7109375" defaultRowHeight="12.75" x14ac:dyDescent="0.2"/>
  <cols>
    <col min="1" max="1" width="11.5703125" bestFit="1" customWidth="1"/>
    <col min="2" max="2" width="13.140625" bestFit="1" customWidth="1"/>
    <col min="3" max="3" width="17.5703125" bestFit="1" customWidth="1"/>
    <col min="4" max="4" width="13.140625" bestFit="1" customWidth="1"/>
    <col min="5" max="5" width="17.5703125" bestFit="1" customWidth="1"/>
    <col min="6" max="6" width="12.85546875" bestFit="1" customWidth="1"/>
    <col min="7" max="7" width="17.42578125" bestFit="1" customWidth="1"/>
    <col min="8" max="8" width="12.85546875" bestFit="1" customWidth="1"/>
    <col min="9" max="9" width="17.42578125" bestFit="1" customWidth="1"/>
    <col min="10" max="10" width="21.7109375" customWidth="1"/>
    <col min="11" max="11" width="13.85546875" customWidth="1"/>
    <col min="12" max="12" width="12" customWidth="1"/>
    <col min="13" max="13" width="11.28515625" customWidth="1"/>
    <col min="14" max="14" width="10.42578125" customWidth="1"/>
    <col min="15" max="15" width="13.5703125" customWidth="1"/>
    <col min="16" max="16" width="8.28515625" bestFit="1" customWidth="1"/>
    <col min="17" max="17" width="12.5703125" bestFit="1" customWidth="1"/>
    <col min="18" max="18" width="12" customWidth="1"/>
    <col min="19" max="19" width="12.85546875" customWidth="1"/>
    <col min="20" max="20" width="10.42578125" customWidth="1"/>
    <col min="21" max="21" width="14.28515625" customWidth="1"/>
    <col min="22" max="22" width="8.28515625" bestFit="1" customWidth="1"/>
    <col min="23" max="23" width="12.5703125" bestFit="1" customWidth="1"/>
    <col min="24" max="24" width="12" customWidth="1"/>
    <col min="25" max="25" width="14" customWidth="1"/>
    <col min="26" max="26" width="12.7109375" bestFit="1" customWidth="1"/>
    <col min="27" max="27" width="17.28515625" bestFit="1" customWidth="1"/>
    <col min="28" max="28" width="12.7109375" bestFit="1" customWidth="1"/>
    <col min="29" max="29" width="17.28515625" bestFit="1" customWidth="1"/>
    <col min="30" max="30" width="16.140625" bestFit="1" customWidth="1"/>
    <col min="31" max="31" width="20.5703125" bestFit="1" customWidth="1"/>
    <col min="32" max="32" width="16.140625" bestFit="1" customWidth="1"/>
    <col min="33" max="33" width="20.5703125" bestFit="1" customWidth="1"/>
    <col min="34" max="34" width="20.28515625" bestFit="1" customWidth="1"/>
    <col min="35" max="35" width="24.7109375" bestFit="1" customWidth="1"/>
    <col min="36" max="36" width="20.28515625" bestFit="1" customWidth="1"/>
    <col min="37" max="37" width="24.7109375" bestFit="1" customWidth="1"/>
    <col min="38" max="38" width="12" customWidth="1"/>
    <col min="39" max="39" width="12.85546875" customWidth="1"/>
    <col min="40" max="40" width="12" customWidth="1"/>
    <col min="41" max="41" width="12.85546875" customWidth="1"/>
    <col min="42" max="42" width="12" customWidth="1"/>
    <col min="43" max="43" width="13.28515625" customWidth="1"/>
    <col min="44" max="44" width="12" customWidth="1"/>
    <col min="45" max="45" width="13.28515625" customWidth="1"/>
    <col min="46" max="46" width="12.42578125" customWidth="1"/>
    <col min="47" max="47" width="19" customWidth="1"/>
    <col min="48" max="48" width="12.42578125" customWidth="1"/>
    <col min="49" max="49" width="16.42578125" customWidth="1"/>
    <col min="50" max="50" width="12" customWidth="1"/>
    <col min="51" max="51" width="14.5703125" customWidth="1"/>
    <col min="52" max="52" width="12" customWidth="1"/>
    <col min="53" max="53" width="14.5703125" customWidth="1"/>
    <col min="54" max="55" width="13" customWidth="1"/>
    <col min="56" max="57" width="14" customWidth="1"/>
    <col min="58" max="58" width="13.28515625" bestFit="1" customWidth="1"/>
    <col min="59" max="59" width="17.42578125" bestFit="1" customWidth="1"/>
    <col min="60" max="60" width="13.28515625" bestFit="1" customWidth="1"/>
    <col min="61" max="61" width="17.42578125" bestFit="1" customWidth="1"/>
  </cols>
  <sheetData>
    <row r="1" spans="1:61" x14ac:dyDescent="0.2">
      <c r="A1" t="s">
        <v>0</v>
      </c>
      <c r="B1" t="s">
        <v>277</v>
      </c>
      <c r="C1" t="s">
        <v>278</v>
      </c>
      <c r="D1" t="s">
        <v>280</v>
      </c>
      <c r="E1" t="s">
        <v>279</v>
      </c>
      <c r="F1" t="s">
        <v>256</v>
      </c>
      <c r="G1" t="s">
        <v>257</v>
      </c>
      <c r="H1" t="s">
        <v>258</v>
      </c>
      <c r="I1" t="s">
        <v>259</v>
      </c>
      <c r="J1" t="s">
        <v>262</v>
      </c>
      <c r="K1" t="s">
        <v>263</v>
      </c>
      <c r="L1" t="s">
        <v>264</v>
      </c>
      <c r="M1" t="s">
        <v>265</v>
      </c>
      <c r="N1" t="s">
        <v>164</v>
      </c>
      <c r="O1" t="s">
        <v>167</v>
      </c>
      <c r="P1" t="s">
        <v>260</v>
      </c>
      <c r="Q1" t="s">
        <v>261</v>
      </c>
      <c r="R1" t="s">
        <v>266</v>
      </c>
      <c r="S1" t="s">
        <v>268</v>
      </c>
      <c r="T1" t="s">
        <v>170</v>
      </c>
      <c r="U1" t="s">
        <v>173</v>
      </c>
      <c r="V1" t="s">
        <v>270</v>
      </c>
      <c r="W1" t="s">
        <v>269</v>
      </c>
      <c r="X1" t="s">
        <v>267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281</v>
      </c>
      <c r="AF1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  <c r="AL1" t="s">
        <v>193</v>
      </c>
      <c r="AM1" t="s">
        <v>196</v>
      </c>
      <c r="AN1" t="s">
        <v>192</v>
      </c>
      <c r="AO1" t="s">
        <v>197</v>
      </c>
      <c r="AP1" t="s">
        <v>191</v>
      </c>
      <c r="AQ1" t="s">
        <v>198</v>
      </c>
      <c r="AR1" t="s">
        <v>190</v>
      </c>
      <c r="AS1" t="s">
        <v>199</v>
      </c>
      <c r="AT1" t="s">
        <v>188</v>
      </c>
      <c r="AU1" t="s">
        <v>200</v>
      </c>
      <c r="AV1" t="s">
        <v>189</v>
      </c>
      <c r="AW1" t="s">
        <v>201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297</v>
      </c>
      <c r="BG1" t="s">
        <v>296</v>
      </c>
      <c r="BH1" t="s">
        <v>298</v>
      </c>
      <c r="BI1" t="s">
        <v>299</v>
      </c>
    </row>
    <row r="2" spans="1:61" x14ac:dyDescent="0.2">
      <c r="A2" t="s">
        <v>42</v>
      </c>
      <c r="B2">
        <v>40946973.420000002</v>
      </c>
      <c r="C2" s="9" t="s">
        <v>143</v>
      </c>
      <c r="D2">
        <v>46424806.719999999</v>
      </c>
      <c r="E2" s="9" t="s">
        <v>143</v>
      </c>
      <c r="F2">
        <v>16807452.010000002</v>
      </c>
      <c r="G2" s="9" t="s">
        <v>139</v>
      </c>
      <c r="H2">
        <v>17725645.330000002</v>
      </c>
      <c r="I2" s="9" t="s">
        <v>140</v>
      </c>
      <c r="J2">
        <v>0.41046872592030498</v>
      </c>
      <c r="K2" s="9" t="s">
        <v>122</v>
      </c>
      <c r="L2">
        <v>0.38181408997366317</v>
      </c>
      <c r="M2" s="9" t="s">
        <v>122</v>
      </c>
      <c r="N2">
        <v>1340</v>
      </c>
      <c r="O2" s="9" t="s">
        <v>128</v>
      </c>
      <c r="P2">
        <v>576</v>
      </c>
      <c r="Q2" s="9" t="s">
        <v>145</v>
      </c>
      <c r="R2">
        <v>2.3263888888888888</v>
      </c>
      <c r="S2" s="9" t="s">
        <v>111</v>
      </c>
      <c r="T2">
        <v>1307</v>
      </c>
      <c r="U2" s="9" t="s">
        <v>128</v>
      </c>
      <c r="V2">
        <v>587</v>
      </c>
      <c r="W2" s="9" t="s">
        <v>143</v>
      </c>
      <c r="X2">
        <v>2.2265758091993186</v>
      </c>
      <c r="Y2" s="9" t="s">
        <v>111</v>
      </c>
      <c r="Z2">
        <v>5995</v>
      </c>
      <c r="AA2" s="9" t="s">
        <v>146</v>
      </c>
      <c r="AB2">
        <v>6021</v>
      </c>
      <c r="AC2" s="9" t="s">
        <v>146</v>
      </c>
      <c r="AD2">
        <v>614</v>
      </c>
      <c r="AE2" s="9" t="s">
        <v>146</v>
      </c>
      <c r="AF2">
        <v>614</v>
      </c>
      <c r="AG2" s="9" t="s">
        <v>146</v>
      </c>
      <c r="AH2">
        <v>6609</v>
      </c>
      <c r="AI2" s="9" t="s">
        <v>147</v>
      </c>
      <c r="AJ2">
        <v>6635</v>
      </c>
      <c r="AK2" s="9" t="s">
        <v>147</v>
      </c>
      <c r="AL2">
        <v>4.9320895522388062</v>
      </c>
      <c r="AM2" s="9" t="s">
        <v>151</v>
      </c>
      <c r="AN2">
        <v>5.0765110941086453</v>
      </c>
      <c r="AO2" s="9" t="s">
        <v>151</v>
      </c>
      <c r="AP2">
        <v>11.473958333333334</v>
      </c>
      <c r="AQ2" s="9" t="s">
        <v>140</v>
      </c>
      <c r="AR2">
        <v>11.303236797274275</v>
      </c>
      <c r="AS2" s="9" t="s">
        <v>142</v>
      </c>
      <c r="AT2">
        <v>59</v>
      </c>
      <c r="AU2" s="9" t="s">
        <v>152</v>
      </c>
      <c r="AV2">
        <v>101</v>
      </c>
      <c r="AW2" s="9" t="s">
        <v>151</v>
      </c>
      <c r="AX2">
        <v>112.01694915254237</v>
      </c>
      <c r="AY2" s="9" t="s">
        <v>111</v>
      </c>
      <c r="AZ2">
        <v>65.693069306930695</v>
      </c>
      <c r="BA2" s="9" t="s">
        <v>113</v>
      </c>
      <c r="BB2">
        <f t="shared" ref="BB2:BB43" si="0">N2/AT2</f>
        <v>22.711864406779661</v>
      </c>
      <c r="BC2" s="9" t="s">
        <v>111</v>
      </c>
      <c r="BD2">
        <f t="shared" ref="BD2:BD43" si="1">T2/AV2</f>
        <v>12.940594059405941</v>
      </c>
      <c r="BE2" s="9" t="s">
        <v>111</v>
      </c>
      <c r="BF2">
        <f t="shared" ref="BF2:BF43" si="2">P2/AT2</f>
        <v>9.7627118644067803</v>
      </c>
      <c r="BG2" s="9" t="s">
        <v>111</v>
      </c>
      <c r="BH2">
        <f t="shared" ref="BH2:BH43" si="3">V2/AV2</f>
        <v>5.8118811881188117</v>
      </c>
      <c r="BI2" s="9" t="s">
        <v>111</v>
      </c>
    </row>
    <row r="3" spans="1:61" x14ac:dyDescent="0.2">
      <c r="A3" t="s">
        <v>22</v>
      </c>
      <c r="B3">
        <v>95375140.720000014</v>
      </c>
      <c r="C3" s="9" t="s">
        <v>124</v>
      </c>
      <c r="D3">
        <v>109261739.56999999</v>
      </c>
      <c r="E3" s="9" t="s">
        <v>124</v>
      </c>
      <c r="F3">
        <v>21155756.91</v>
      </c>
      <c r="G3" s="9" t="s">
        <v>133</v>
      </c>
      <c r="H3">
        <v>24422023.609999999</v>
      </c>
      <c r="I3" s="9" t="s">
        <v>132</v>
      </c>
      <c r="J3">
        <v>0.221816258935948</v>
      </c>
      <c r="K3" s="9" t="s">
        <v>151</v>
      </c>
      <c r="L3">
        <v>0.22351853179450529</v>
      </c>
      <c r="M3" s="9" t="s">
        <v>149</v>
      </c>
      <c r="N3">
        <v>1904</v>
      </c>
      <c r="O3" s="9" t="s">
        <v>121</v>
      </c>
      <c r="P3">
        <v>1746</v>
      </c>
      <c r="Q3" s="9" t="s">
        <v>120</v>
      </c>
      <c r="R3">
        <v>1.0904925544100801</v>
      </c>
      <c r="S3" s="9" t="s">
        <v>125</v>
      </c>
      <c r="T3">
        <v>1850</v>
      </c>
      <c r="U3" s="9" t="s">
        <v>121</v>
      </c>
      <c r="V3">
        <v>1745</v>
      </c>
      <c r="W3" s="9" t="s">
        <v>115</v>
      </c>
      <c r="X3">
        <v>1.0601719197707737</v>
      </c>
      <c r="Y3" s="9" t="s">
        <v>125</v>
      </c>
      <c r="Z3">
        <v>21907</v>
      </c>
      <c r="AA3" s="9" t="s">
        <v>120</v>
      </c>
      <c r="AB3">
        <v>20621</v>
      </c>
      <c r="AC3" s="9" t="s">
        <v>121</v>
      </c>
      <c r="AD3">
        <v>3498</v>
      </c>
      <c r="AE3" s="9" t="s">
        <v>120</v>
      </c>
      <c r="AF3">
        <v>3498</v>
      </c>
      <c r="AG3" s="9" t="s">
        <v>120</v>
      </c>
      <c r="AH3">
        <v>25405</v>
      </c>
      <c r="AI3" s="9" t="s">
        <v>120</v>
      </c>
      <c r="AJ3">
        <v>24119</v>
      </c>
      <c r="AK3" s="9" t="s">
        <v>121</v>
      </c>
      <c r="AL3">
        <v>13.342962184873949</v>
      </c>
      <c r="AM3" s="9" t="s">
        <v>135</v>
      </c>
      <c r="AN3">
        <v>13.037297297297297</v>
      </c>
      <c r="AO3" s="9" t="s">
        <v>136</v>
      </c>
      <c r="AP3">
        <v>14.550400916380298</v>
      </c>
      <c r="AQ3" s="9" t="s">
        <v>125</v>
      </c>
      <c r="AR3">
        <v>13.821776504297993</v>
      </c>
      <c r="AS3" s="9" t="s">
        <v>127</v>
      </c>
      <c r="AT3">
        <v>307</v>
      </c>
      <c r="AU3" s="9" t="s">
        <v>142</v>
      </c>
      <c r="AV3">
        <v>331</v>
      </c>
      <c r="AW3" s="9" t="s">
        <v>142</v>
      </c>
      <c r="AX3">
        <v>82.752442996742673</v>
      </c>
      <c r="AY3" s="9" t="s">
        <v>112</v>
      </c>
      <c r="AZ3">
        <v>72.86706948640483</v>
      </c>
      <c r="BA3" s="9" t="s">
        <v>112</v>
      </c>
      <c r="BB3">
        <f t="shared" si="0"/>
        <v>6.2019543973941369</v>
      </c>
      <c r="BC3" s="9" t="s">
        <v>113</v>
      </c>
      <c r="BD3">
        <f t="shared" si="1"/>
        <v>5.5891238670694863</v>
      </c>
      <c r="BE3" s="9" t="s">
        <v>113</v>
      </c>
      <c r="BF3">
        <f t="shared" si="2"/>
        <v>5.6872964169381106</v>
      </c>
      <c r="BG3" s="9" t="s">
        <v>112</v>
      </c>
      <c r="BH3">
        <f t="shared" si="3"/>
        <v>5.2719033232628396</v>
      </c>
      <c r="BI3" s="9" t="s">
        <v>112</v>
      </c>
    </row>
    <row r="4" spans="1:61" x14ac:dyDescent="0.2">
      <c r="A4" t="s">
        <v>60</v>
      </c>
      <c r="B4">
        <v>36098661.119999997</v>
      </c>
      <c r="C4" s="9" t="s">
        <v>146</v>
      </c>
      <c r="D4">
        <v>37045642.649999999</v>
      </c>
      <c r="E4" s="9" t="s">
        <v>149</v>
      </c>
      <c r="F4">
        <v>4411546.9799999995</v>
      </c>
      <c r="G4" s="9" t="s">
        <v>152</v>
      </c>
      <c r="H4">
        <v>5218918.87</v>
      </c>
      <c r="I4" s="9" t="s">
        <v>152</v>
      </c>
      <c r="J4">
        <v>0.12220804991451162</v>
      </c>
      <c r="K4" s="9" t="s">
        <v>152</v>
      </c>
      <c r="L4">
        <v>0.14087807625062215</v>
      </c>
      <c r="M4" s="9" t="s">
        <v>152</v>
      </c>
      <c r="N4">
        <v>510</v>
      </c>
      <c r="O4" s="9" t="s">
        <v>144</v>
      </c>
      <c r="P4">
        <v>369</v>
      </c>
      <c r="Q4" s="9" t="s">
        <v>150</v>
      </c>
      <c r="R4">
        <v>1.3821138211382114</v>
      </c>
      <c r="S4" s="9" t="s">
        <v>115</v>
      </c>
      <c r="T4">
        <v>534</v>
      </c>
      <c r="U4" s="9" t="s">
        <v>144</v>
      </c>
      <c r="V4">
        <v>374</v>
      </c>
      <c r="W4" s="9" t="s">
        <v>150</v>
      </c>
      <c r="X4">
        <v>1.427807486631016</v>
      </c>
      <c r="Y4" s="9" t="s">
        <v>117</v>
      </c>
      <c r="Z4">
        <v>3976</v>
      </c>
      <c r="AA4" s="9" t="s">
        <v>150</v>
      </c>
      <c r="AB4">
        <v>3435</v>
      </c>
      <c r="AC4" s="9" t="s">
        <v>151</v>
      </c>
      <c r="AD4">
        <v>448</v>
      </c>
      <c r="AE4" s="9" t="s">
        <v>148</v>
      </c>
      <c r="AF4">
        <v>448</v>
      </c>
      <c r="AG4" s="9" t="s">
        <v>148</v>
      </c>
      <c r="AH4">
        <v>4424</v>
      </c>
      <c r="AI4" s="9" t="s">
        <v>150</v>
      </c>
      <c r="AJ4">
        <v>3883</v>
      </c>
      <c r="AK4" s="9" t="s">
        <v>151</v>
      </c>
      <c r="AL4">
        <v>8.674509803921568</v>
      </c>
      <c r="AM4" s="9" t="s">
        <v>146</v>
      </c>
      <c r="AN4">
        <v>7.2715355805243442</v>
      </c>
      <c r="AO4" s="9" t="s">
        <v>150</v>
      </c>
      <c r="AP4">
        <v>11.989159891598916</v>
      </c>
      <c r="AQ4" s="9" t="s">
        <v>136</v>
      </c>
      <c r="AR4">
        <v>10.382352941176471</v>
      </c>
      <c r="AS4" s="9" t="s">
        <v>146</v>
      </c>
      <c r="AT4">
        <v>78</v>
      </c>
      <c r="AU4" s="9" t="s">
        <v>151</v>
      </c>
      <c r="AV4">
        <v>71</v>
      </c>
      <c r="AW4" s="9" t="s">
        <v>152</v>
      </c>
      <c r="AX4">
        <v>56.717948717948715</v>
      </c>
      <c r="AY4" s="9" t="s">
        <v>119</v>
      </c>
      <c r="AZ4">
        <v>54.690140845070424</v>
      </c>
      <c r="BA4" s="9" t="s">
        <v>119</v>
      </c>
      <c r="BB4">
        <f t="shared" si="0"/>
        <v>6.5384615384615383</v>
      </c>
      <c r="BC4" s="9" t="s">
        <v>112</v>
      </c>
      <c r="BD4">
        <f t="shared" si="1"/>
        <v>7.52112676056338</v>
      </c>
      <c r="BE4" s="9" t="s">
        <v>112</v>
      </c>
      <c r="BF4">
        <f t="shared" si="2"/>
        <v>4.7307692307692308</v>
      </c>
      <c r="BG4" s="9" t="s">
        <v>113</v>
      </c>
      <c r="BH4">
        <f t="shared" si="3"/>
        <v>5.267605633802817</v>
      </c>
      <c r="BI4" s="9" t="s">
        <v>113</v>
      </c>
    </row>
    <row r="5" spans="1:61" x14ac:dyDescent="0.2">
      <c r="A5" t="s">
        <v>62</v>
      </c>
      <c r="B5">
        <v>30282693.619999997</v>
      </c>
      <c r="C5" s="9" t="s">
        <v>150</v>
      </c>
      <c r="D5">
        <v>42488223.57</v>
      </c>
      <c r="E5" s="9" t="s">
        <v>146</v>
      </c>
      <c r="F5">
        <v>10954930.26</v>
      </c>
      <c r="G5" s="9" t="s">
        <v>146</v>
      </c>
      <c r="H5">
        <v>12080921.580000002</v>
      </c>
      <c r="I5" s="9" t="s">
        <v>147</v>
      </c>
      <c r="J5">
        <v>0.3617554764931773</v>
      </c>
      <c r="K5" s="9" t="s">
        <v>126</v>
      </c>
      <c r="L5">
        <v>0.28433576565272251</v>
      </c>
      <c r="M5" s="9" t="s">
        <v>142</v>
      </c>
      <c r="N5">
        <v>443</v>
      </c>
      <c r="O5" s="9" t="s">
        <v>146</v>
      </c>
      <c r="P5">
        <v>828</v>
      </c>
      <c r="Q5" s="9" t="s">
        <v>138</v>
      </c>
      <c r="R5">
        <v>0.53502415458937203</v>
      </c>
      <c r="S5" s="9" t="s">
        <v>151</v>
      </c>
      <c r="T5">
        <v>427</v>
      </c>
      <c r="U5" s="9" t="s">
        <v>146</v>
      </c>
      <c r="V5">
        <v>809</v>
      </c>
      <c r="W5" s="9" t="s">
        <v>139</v>
      </c>
      <c r="X5">
        <v>0.52781211372064274</v>
      </c>
      <c r="Y5" s="9" t="s">
        <v>151</v>
      </c>
      <c r="Z5">
        <v>7068</v>
      </c>
      <c r="AA5" s="9" t="s">
        <v>144</v>
      </c>
      <c r="AB5">
        <v>7482</v>
      </c>
      <c r="AC5" s="9" t="s">
        <v>142</v>
      </c>
      <c r="AD5">
        <v>977</v>
      </c>
      <c r="AE5" s="9" t="s">
        <v>138</v>
      </c>
      <c r="AF5">
        <v>977</v>
      </c>
      <c r="AG5" s="9" t="s">
        <v>138</v>
      </c>
      <c r="AH5">
        <v>8045</v>
      </c>
      <c r="AI5" s="9" t="s">
        <v>143</v>
      </c>
      <c r="AJ5">
        <v>8459</v>
      </c>
      <c r="AK5" s="9" t="s">
        <v>140</v>
      </c>
      <c r="AL5">
        <v>18.160270880361175</v>
      </c>
      <c r="AM5" s="9" t="s">
        <v>122</v>
      </c>
      <c r="AN5">
        <v>19.810304449648712</v>
      </c>
      <c r="AO5" s="9" t="s">
        <v>120</v>
      </c>
      <c r="AP5">
        <v>9.7161835748792278</v>
      </c>
      <c r="AQ5" s="9" t="s">
        <v>150</v>
      </c>
      <c r="AR5">
        <v>10.456118665018542</v>
      </c>
      <c r="AS5" s="9" t="s">
        <v>144</v>
      </c>
      <c r="AT5">
        <v>187</v>
      </c>
      <c r="AU5" s="9" t="s">
        <v>148</v>
      </c>
      <c r="AV5">
        <v>187</v>
      </c>
      <c r="AW5" s="9" t="s">
        <v>149</v>
      </c>
      <c r="AX5">
        <v>43.021390374331553</v>
      </c>
      <c r="AY5" s="9" t="s">
        <v>121</v>
      </c>
      <c r="AZ5">
        <v>45.235294117647058</v>
      </c>
      <c r="BA5" s="9" t="s">
        <v>116</v>
      </c>
      <c r="BB5">
        <f t="shared" si="0"/>
        <v>2.3689839572192515</v>
      </c>
      <c r="BC5" s="9" t="s">
        <v>130</v>
      </c>
      <c r="BD5">
        <f t="shared" si="1"/>
        <v>2.2834224598930479</v>
      </c>
      <c r="BE5" s="9" t="s">
        <v>130</v>
      </c>
      <c r="BF5">
        <f t="shared" si="2"/>
        <v>4.427807486631016</v>
      </c>
      <c r="BG5" s="9" t="s">
        <v>119</v>
      </c>
      <c r="BH5">
        <f t="shared" si="3"/>
        <v>4.3262032085561497</v>
      </c>
      <c r="BI5" s="9" t="s">
        <v>119</v>
      </c>
    </row>
    <row r="6" spans="1:61" x14ac:dyDescent="0.2">
      <c r="A6" t="s">
        <v>66</v>
      </c>
      <c r="B6">
        <v>109708646.44999999</v>
      </c>
      <c r="C6" s="9" t="s">
        <v>120</v>
      </c>
      <c r="D6">
        <v>119715622.15000001</v>
      </c>
      <c r="E6" s="9" t="s">
        <v>121</v>
      </c>
      <c r="F6">
        <v>28883159.57</v>
      </c>
      <c r="G6" s="9" t="s">
        <v>124</v>
      </c>
      <c r="H6">
        <v>34654915.920000002</v>
      </c>
      <c r="I6" s="9" t="s">
        <v>123</v>
      </c>
      <c r="J6">
        <v>0.26327149686568757</v>
      </c>
      <c r="K6" s="9" t="s">
        <v>144</v>
      </c>
      <c r="L6">
        <v>0.28947697299336966</v>
      </c>
      <c r="M6" s="9" t="s">
        <v>140</v>
      </c>
      <c r="N6">
        <v>1566</v>
      </c>
      <c r="O6" s="9" t="s">
        <v>124</v>
      </c>
      <c r="P6">
        <v>1636</v>
      </c>
      <c r="Q6" s="9" t="s">
        <v>124</v>
      </c>
      <c r="R6">
        <v>0.95721271393643037</v>
      </c>
      <c r="S6" s="9" t="s">
        <v>129</v>
      </c>
      <c r="T6">
        <v>1506</v>
      </c>
      <c r="U6" s="9" t="s">
        <v>124</v>
      </c>
      <c r="V6">
        <v>1626</v>
      </c>
      <c r="W6" s="9" t="s">
        <v>122</v>
      </c>
      <c r="X6">
        <v>0.92619926199261993</v>
      </c>
      <c r="Y6" s="9" t="s">
        <v>131</v>
      </c>
      <c r="Z6">
        <v>29465</v>
      </c>
      <c r="AA6" s="9" t="s">
        <v>118</v>
      </c>
      <c r="AB6">
        <v>29895</v>
      </c>
      <c r="AC6" s="9" t="s">
        <v>119</v>
      </c>
      <c r="AD6">
        <v>2531</v>
      </c>
      <c r="AE6" s="9" t="s">
        <v>125</v>
      </c>
      <c r="AF6">
        <v>2531</v>
      </c>
      <c r="AG6" s="9" t="s">
        <v>125</v>
      </c>
      <c r="AH6">
        <v>31996</v>
      </c>
      <c r="AI6" s="9" t="s">
        <v>115</v>
      </c>
      <c r="AJ6">
        <v>32426</v>
      </c>
      <c r="AK6" s="9" t="s">
        <v>117</v>
      </c>
      <c r="AL6">
        <v>20.431673052362708</v>
      </c>
      <c r="AM6" s="9" t="s">
        <v>116</v>
      </c>
      <c r="AN6">
        <v>21.531208499335989</v>
      </c>
      <c r="AO6" s="9" t="s">
        <v>114</v>
      </c>
      <c r="AP6">
        <v>19.557457212713935</v>
      </c>
      <c r="AQ6" s="9" t="s">
        <v>112</v>
      </c>
      <c r="AR6">
        <v>19.94218942189422</v>
      </c>
      <c r="AS6" s="9" t="s">
        <v>112</v>
      </c>
      <c r="AT6">
        <v>435</v>
      </c>
      <c r="AU6" s="9" t="s">
        <v>134</v>
      </c>
      <c r="AV6">
        <v>427</v>
      </c>
      <c r="AW6" s="9" t="s">
        <v>133</v>
      </c>
      <c r="AX6">
        <v>73.55402298850575</v>
      </c>
      <c r="AY6" s="9" t="s">
        <v>113</v>
      </c>
      <c r="AZ6">
        <v>75.939110070257613</v>
      </c>
      <c r="BA6" s="9" t="s">
        <v>111</v>
      </c>
      <c r="BB6" s="42">
        <f t="shared" si="0"/>
        <v>3.6</v>
      </c>
      <c r="BC6" s="9" t="s">
        <v>114</v>
      </c>
      <c r="BD6">
        <f t="shared" si="1"/>
        <v>3.5269320843091334</v>
      </c>
      <c r="BE6" s="9" t="s">
        <v>114</v>
      </c>
      <c r="BF6">
        <f t="shared" si="2"/>
        <v>3.7609195402298852</v>
      </c>
      <c r="BG6" s="9" t="s">
        <v>114</v>
      </c>
      <c r="BH6">
        <f t="shared" si="3"/>
        <v>3.8079625292740045</v>
      </c>
      <c r="BI6" s="9" t="s">
        <v>114</v>
      </c>
    </row>
    <row r="7" spans="1:61" x14ac:dyDescent="0.2">
      <c r="A7" t="s">
        <v>84</v>
      </c>
      <c r="B7">
        <v>55399020.280000001</v>
      </c>
      <c r="C7" s="9" t="s">
        <v>135</v>
      </c>
      <c r="D7">
        <v>66707428.599999994</v>
      </c>
      <c r="E7" s="9" t="s">
        <v>133</v>
      </c>
      <c r="F7">
        <v>16750912.960000001</v>
      </c>
      <c r="G7" s="9" t="s">
        <v>140</v>
      </c>
      <c r="H7">
        <v>18266165.390000001</v>
      </c>
      <c r="I7" s="9" t="s">
        <v>138</v>
      </c>
      <c r="J7">
        <v>0.30236839704631685</v>
      </c>
      <c r="K7" s="9" t="s">
        <v>138</v>
      </c>
      <c r="L7">
        <v>0.27382505626967013</v>
      </c>
      <c r="M7" s="9" t="s">
        <v>144</v>
      </c>
      <c r="N7">
        <v>942</v>
      </c>
      <c r="O7" s="9" t="s">
        <v>135</v>
      </c>
      <c r="P7">
        <v>1266</v>
      </c>
      <c r="Q7" s="9" t="s">
        <v>129</v>
      </c>
      <c r="R7">
        <v>0.74407582938388628</v>
      </c>
      <c r="S7" s="9" t="s">
        <v>142</v>
      </c>
      <c r="T7">
        <v>924</v>
      </c>
      <c r="U7" s="9" t="s">
        <v>135</v>
      </c>
      <c r="V7">
        <v>1268</v>
      </c>
      <c r="W7" s="9" t="s">
        <v>129</v>
      </c>
      <c r="X7">
        <v>0.72870662460567825</v>
      </c>
      <c r="Y7" s="9" t="s">
        <v>141</v>
      </c>
      <c r="Z7">
        <v>13341</v>
      </c>
      <c r="AA7" s="9" t="s">
        <v>131</v>
      </c>
      <c r="AB7">
        <v>12945</v>
      </c>
      <c r="AC7" s="9" t="s">
        <v>130</v>
      </c>
      <c r="AD7">
        <v>3767</v>
      </c>
      <c r="AE7" s="9" t="s">
        <v>117</v>
      </c>
      <c r="AF7">
        <v>3767</v>
      </c>
      <c r="AG7" s="9" t="s">
        <v>117</v>
      </c>
      <c r="AH7">
        <v>17108</v>
      </c>
      <c r="AI7" s="9" t="s">
        <v>126</v>
      </c>
      <c r="AJ7">
        <v>16712</v>
      </c>
      <c r="AK7" s="9" t="s">
        <v>129</v>
      </c>
      <c r="AL7">
        <v>18.161358811040341</v>
      </c>
      <c r="AM7" s="9" t="s">
        <v>121</v>
      </c>
      <c r="AN7">
        <v>18.086580086580085</v>
      </c>
      <c r="AO7" s="9" t="s">
        <v>124</v>
      </c>
      <c r="AP7">
        <v>13.513428120063191</v>
      </c>
      <c r="AQ7" s="9" t="s">
        <v>129</v>
      </c>
      <c r="AR7">
        <v>13.17981072555205</v>
      </c>
      <c r="AS7" s="9" t="s">
        <v>133</v>
      </c>
      <c r="AT7">
        <v>337</v>
      </c>
      <c r="AU7" s="9" t="s">
        <v>139</v>
      </c>
      <c r="AV7">
        <v>372</v>
      </c>
      <c r="AW7" s="9" t="s">
        <v>139</v>
      </c>
      <c r="AX7">
        <v>50.765578635014833</v>
      </c>
      <c r="AY7" s="9" t="s">
        <v>116</v>
      </c>
      <c r="AZ7">
        <v>44.924731182795696</v>
      </c>
      <c r="BA7" s="9" t="s">
        <v>117</v>
      </c>
      <c r="BB7">
        <f t="shared" si="0"/>
        <v>2.7952522255192878</v>
      </c>
      <c r="BC7" s="9" t="s">
        <v>122</v>
      </c>
      <c r="BD7">
        <f t="shared" si="1"/>
        <v>2.4838709677419355</v>
      </c>
      <c r="BE7" s="9" t="s">
        <v>127</v>
      </c>
      <c r="BF7">
        <f t="shared" si="2"/>
        <v>3.7566765578635013</v>
      </c>
      <c r="BG7" s="9" t="s">
        <v>118</v>
      </c>
      <c r="BH7">
        <f t="shared" si="3"/>
        <v>3.4086021505376345</v>
      </c>
      <c r="BI7" s="9" t="s">
        <v>118</v>
      </c>
    </row>
    <row r="8" spans="1:61" x14ac:dyDescent="0.2">
      <c r="A8" t="s">
        <v>80</v>
      </c>
      <c r="B8">
        <v>72669802.24000001</v>
      </c>
      <c r="C8" s="9" t="s">
        <v>129</v>
      </c>
      <c r="D8">
        <v>77936365.420000002</v>
      </c>
      <c r="E8" s="9" t="s">
        <v>130</v>
      </c>
      <c r="F8">
        <v>25913401.279999997</v>
      </c>
      <c r="G8" s="9" t="s">
        <v>127</v>
      </c>
      <c r="H8">
        <v>24289075.59</v>
      </c>
      <c r="I8" s="9" t="s">
        <v>133</v>
      </c>
      <c r="J8">
        <v>0.3565910526963888</v>
      </c>
      <c r="K8" s="9" t="s">
        <v>128</v>
      </c>
      <c r="L8">
        <v>0.31165265995027974</v>
      </c>
      <c r="M8" s="9" t="s">
        <v>135</v>
      </c>
      <c r="N8">
        <v>1196</v>
      </c>
      <c r="O8" s="9" t="s">
        <v>129</v>
      </c>
      <c r="P8">
        <v>1362</v>
      </c>
      <c r="Q8" s="9" t="s">
        <v>128</v>
      </c>
      <c r="R8">
        <v>0.87812041116005879</v>
      </c>
      <c r="S8" s="9" t="s">
        <v>134</v>
      </c>
      <c r="T8">
        <v>1174</v>
      </c>
      <c r="U8" s="9" t="s">
        <v>129</v>
      </c>
      <c r="V8">
        <v>1383</v>
      </c>
      <c r="W8" s="9" t="s">
        <v>128</v>
      </c>
      <c r="X8">
        <v>0.848879248011569</v>
      </c>
      <c r="Y8" s="9" t="s">
        <v>136</v>
      </c>
      <c r="Z8">
        <v>13561</v>
      </c>
      <c r="AA8" s="9" t="s">
        <v>129</v>
      </c>
      <c r="AB8">
        <v>14179</v>
      </c>
      <c r="AC8" s="9" t="s">
        <v>126</v>
      </c>
      <c r="AD8">
        <v>2782</v>
      </c>
      <c r="AE8" s="9" t="s">
        <v>123</v>
      </c>
      <c r="AF8">
        <v>2782</v>
      </c>
      <c r="AG8" s="9" t="s">
        <v>123</v>
      </c>
      <c r="AH8">
        <v>16343</v>
      </c>
      <c r="AI8" s="9" t="s">
        <v>129</v>
      </c>
      <c r="AJ8">
        <v>16961</v>
      </c>
      <c r="AK8" s="9" t="s">
        <v>126</v>
      </c>
      <c r="AL8">
        <v>13.664715719063546</v>
      </c>
      <c r="AM8" s="9" t="s">
        <v>134</v>
      </c>
      <c r="AN8">
        <v>14.447189097103918</v>
      </c>
      <c r="AO8" s="9" t="s">
        <v>134</v>
      </c>
      <c r="AP8">
        <v>11.999265785609397</v>
      </c>
      <c r="AQ8" s="9" t="s">
        <v>135</v>
      </c>
      <c r="AR8">
        <v>12.263919016630513</v>
      </c>
      <c r="AS8" s="9" t="s">
        <v>137</v>
      </c>
      <c r="AT8">
        <v>438</v>
      </c>
      <c r="AU8" s="9" t="s">
        <v>133</v>
      </c>
      <c r="AV8">
        <v>438</v>
      </c>
      <c r="AW8" s="9" t="s">
        <v>132</v>
      </c>
      <c r="AX8">
        <v>37.312785388127857</v>
      </c>
      <c r="AY8" s="9" t="s">
        <v>124</v>
      </c>
      <c r="AZ8">
        <v>38.723744292237441</v>
      </c>
      <c r="BA8" s="9" t="s">
        <v>124</v>
      </c>
      <c r="BB8">
        <f t="shared" si="0"/>
        <v>2.730593607305936</v>
      </c>
      <c r="BC8" s="9" t="s">
        <v>124</v>
      </c>
      <c r="BD8">
        <f t="shared" si="1"/>
        <v>2.6803652968036529</v>
      </c>
      <c r="BE8" s="9" t="s">
        <v>121</v>
      </c>
      <c r="BF8">
        <f t="shared" si="2"/>
        <v>3.1095890410958904</v>
      </c>
      <c r="BG8" s="9" t="s">
        <v>115</v>
      </c>
      <c r="BH8">
        <f t="shared" si="3"/>
        <v>3.1575342465753424</v>
      </c>
      <c r="BI8" s="9" t="s">
        <v>116</v>
      </c>
    </row>
    <row r="9" spans="1:61" x14ac:dyDescent="0.2">
      <c r="A9" t="s">
        <v>78</v>
      </c>
      <c r="B9">
        <v>91277250.920000002</v>
      </c>
      <c r="C9" s="9" t="s">
        <v>126</v>
      </c>
      <c r="D9">
        <v>102016302.24000001</v>
      </c>
      <c r="E9" s="9" t="s">
        <v>126</v>
      </c>
      <c r="F9">
        <v>20388885.440000001</v>
      </c>
      <c r="G9" s="9" t="s">
        <v>134</v>
      </c>
      <c r="H9">
        <v>29899112.690000001</v>
      </c>
      <c r="I9" s="9" t="s">
        <v>127</v>
      </c>
      <c r="J9">
        <v>0.22337313223718636</v>
      </c>
      <c r="K9" s="9" t="s">
        <v>149</v>
      </c>
      <c r="L9">
        <v>0.2930817137408136</v>
      </c>
      <c r="M9" s="9" t="s">
        <v>139</v>
      </c>
      <c r="N9">
        <v>1437</v>
      </c>
      <c r="O9" s="9" t="s">
        <v>125</v>
      </c>
      <c r="P9">
        <v>1828</v>
      </c>
      <c r="Q9" s="9" t="s">
        <v>116</v>
      </c>
      <c r="R9">
        <v>0.78610503282275712</v>
      </c>
      <c r="S9" s="9" t="s">
        <v>139</v>
      </c>
      <c r="T9">
        <v>1307</v>
      </c>
      <c r="U9" s="9" t="s">
        <v>125</v>
      </c>
      <c r="V9">
        <v>1533</v>
      </c>
      <c r="W9" s="9" t="s">
        <v>125</v>
      </c>
      <c r="X9">
        <v>0.85257664709719505</v>
      </c>
      <c r="Y9" s="9" t="s">
        <v>135</v>
      </c>
      <c r="Z9">
        <v>13855</v>
      </c>
      <c r="AA9" s="9" t="s">
        <v>127</v>
      </c>
      <c r="AB9">
        <v>13731</v>
      </c>
      <c r="AC9" s="9" t="s">
        <v>129</v>
      </c>
      <c r="AD9">
        <v>2047</v>
      </c>
      <c r="AE9" s="9" t="s">
        <v>131</v>
      </c>
      <c r="AF9">
        <v>2047</v>
      </c>
      <c r="AG9" s="9" t="s">
        <v>131</v>
      </c>
      <c r="AH9">
        <v>15902</v>
      </c>
      <c r="AI9" s="9" t="s">
        <v>130</v>
      </c>
      <c r="AJ9">
        <v>15778</v>
      </c>
      <c r="AK9" s="9" t="s">
        <v>131</v>
      </c>
      <c r="AL9">
        <v>11.066109951287403</v>
      </c>
      <c r="AM9" s="9" t="s">
        <v>141</v>
      </c>
      <c r="AN9">
        <v>12.071920428462127</v>
      </c>
      <c r="AO9" s="9" t="s">
        <v>141</v>
      </c>
      <c r="AP9">
        <v>8.6991247264770237</v>
      </c>
      <c r="AQ9" s="9" t="s">
        <v>151</v>
      </c>
      <c r="AR9">
        <v>10.292237442922374</v>
      </c>
      <c r="AS9" s="9" t="s">
        <v>148</v>
      </c>
      <c r="AT9">
        <v>533</v>
      </c>
      <c r="AU9" s="9" t="s">
        <v>129</v>
      </c>
      <c r="AV9">
        <v>533</v>
      </c>
      <c r="AW9" s="9" t="s">
        <v>129</v>
      </c>
      <c r="AX9">
        <v>29.834896810506567</v>
      </c>
      <c r="AY9" s="9" t="s">
        <v>129</v>
      </c>
      <c r="AZ9">
        <v>29.602251407129454</v>
      </c>
      <c r="BA9" s="9" t="s">
        <v>128</v>
      </c>
      <c r="BB9">
        <f t="shared" si="0"/>
        <v>2.696060037523452</v>
      </c>
      <c r="BC9" s="9" t="s">
        <v>127</v>
      </c>
      <c r="BD9">
        <f t="shared" si="1"/>
        <v>2.452157598499062</v>
      </c>
      <c r="BE9" s="9" t="s">
        <v>128</v>
      </c>
      <c r="BF9">
        <f t="shared" si="2"/>
        <v>3.4296435272045027</v>
      </c>
      <c r="BG9" s="9" t="s">
        <v>117</v>
      </c>
      <c r="BH9">
        <f t="shared" si="3"/>
        <v>2.876172607879925</v>
      </c>
      <c r="BI9" s="9" t="s">
        <v>117</v>
      </c>
    </row>
    <row r="10" spans="1:61" x14ac:dyDescent="0.2">
      <c r="A10" t="s">
        <v>36</v>
      </c>
      <c r="B10">
        <v>63720354.179999992</v>
      </c>
      <c r="C10" s="9" t="s">
        <v>131</v>
      </c>
      <c r="D10">
        <v>78525621.939999998</v>
      </c>
      <c r="E10" s="9" t="s">
        <v>128</v>
      </c>
      <c r="F10">
        <v>19666686.109999999</v>
      </c>
      <c r="G10" s="9" t="s">
        <v>135</v>
      </c>
      <c r="H10">
        <v>26760565.649999999</v>
      </c>
      <c r="I10" s="9" t="s">
        <v>129</v>
      </c>
      <c r="J10">
        <v>0.30864056490402891</v>
      </c>
      <c r="K10" s="9" t="s">
        <v>135</v>
      </c>
      <c r="L10">
        <v>0.34078769437123668</v>
      </c>
      <c r="M10" s="9" t="s">
        <v>126</v>
      </c>
      <c r="N10">
        <v>1045</v>
      </c>
      <c r="O10" s="9" t="s">
        <v>132</v>
      </c>
      <c r="P10">
        <v>1153</v>
      </c>
      <c r="Q10" s="9" t="s">
        <v>131</v>
      </c>
      <c r="R10">
        <v>0.90633130962705988</v>
      </c>
      <c r="S10" s="9" t="s">
        <v>133</v>
      </c>
      <c r="T10">
        <v>1047</v>
      </c>
      <c r="U10" s="9" t="s">
        <v>132</v>
      </c>
      <c r="V10">
        <v>1158</v>
      </c>
      <c r="W10" s="9" t="s">
        <v>130</v>
      </c>
      <c r="X10">
        <v>0.90414507772020725</v>
      </c>
      <c r="Y10" s="9" t="s">
        <v>132</v>
      </c>
      <c r="Z10">
        <v>13543</v>
      </c>
      <c r="AA10" s="9" t="s">
        <v>130</v>
      </c>
      <c r="AB10">
        <v>13748</v>
      </c>
      <c r="AC10" s="9" t="s">
        <v>128</v>
      </c>
      <c r="AD10">
        <v>2073</v>
      </c>
      <c r="AE10" s="9" t="s">
        <v>130</v>
      </c>
      <c r="AF10">
        <v>2073</v>
      </c>
      <c r="AG10" s="9" t="s">
        <v>130</v>
      </c>
      <c r="AH10">
        <v>15616</v>
      </c>
      <c r="AI10" s="9" t="s">
        <v>131</v>
      </c>
      <c r="AJ10">
        <v>15821</v>
      </c>
      <c r="AK10" s="9" t="s">
        <v>130</v>
      </c>
      <c r="AL10">
        <v>14.943540669856459</v>
      </c>
      <c r="AM10" s="9" t="s">
        <v>130</v>
      </c>
      <c r="AN10">
        <v>15.110792741165234</v>
      </c>
      <c r="AO10" s="9" t="s">
        <v>130</v>
      </c>
      <c r="AP10">
        <v>13.543798785776236</v>
      </c>
      <c r="AQ10" s="9" t="s">
        <v>128</v>
      </c>
      <c r="AR10">
        <v>13.662348877374784</v>
      </c>
      <c r="AS10" s="9" t="s">
        <v>129</v>
      </c>
      <c r="AT10">
        <v>324</v>
      </c>
      <c r="AU10" s="9" t="s">
        <v>140</v>
      </c>
      <c r="AV10">
        <v>403</v>
      </c>
      <c r="AW10" s="9" t="s">
        <v>137</v>
      </c>
      <c r="AX10">
        <v>48.197530864197532</v>
      </c>
      <c r="AY10" s="9" t="s">
        <v>117</v>
      </c>
      <c r="AZ10">
        <v>39.258064516129032</v>
      </c>
      <c r="BA10" s="9" t="s">
        <v>123</v>
      </c>
      <c r="BB10">
        <f t="shared" si="0"/>
        <v>3.2253086419753085</v>
      </c>
      <c r="BC10" s="9" t="s">
        <v>116</v>
      </c>
      <c r="BD10">
        <f t="shared" si="1"/>
        <v>2.598014888337469</v>
      </c>
      <c r="BE10" s="9" t="s">
        <v>126</v>
      </c>
      <c r="BF10">
        <f t="shared" si="2"/>
        <v>3.558641975308642</v>
      </c>
      <c r="BG10" s="9" t="s">
        <v>116</v>
      </c>
      <c r="BH10">
        <f t="shared" si="3"/>
        <v>2.8734491315136474</v>
      </c>
      <c r="BI10" s="9" t="s">
        <v>115</v>
      </c>
    </row>
    <row r="11" spans="1:61" x14ac:dyDescent="0.2">
      <c r="A11" t="s">
        <v>88</v>
      </c>
      <c r="B11">
        <v>86873941.960000008</v>
      </c>
      <c r="C11" s="9" t="s">
        <v>127</v>
      </c>
      <c r="D11">
        <v>103413462.42999999</v>
      </c>
      <c r="E11" s="9" t="s">
        <v>125</v>
      </c>
      <c r="F11">
        <v>22721159.5</v>
      </c>
      <c r="G11" s="9" t="s">
        <v>129</v>
      </c>
      <c r="H11">
        <v>25067545.409999996</v>
      </c>
      <c r="I11" s="9" t="s">
        <v>130</v>
      </c>
      <c r="J11">
        <v>0.26154171190322717</v>
      </c>
      <c r="K11" s="9" t="s">
        <v>145</v>
      </c>
      <c r="L11">
        <v>0.2424011808614191</v>
      </c>
      <c r="M11" s="9" t="s">
        <v>147</v>
      </c>
      <c r="N11">
        <v>1701</v>
      </c>
      <c r="O11" s="9" t="s">
        <v>122</v>
      </c>
      <c r="P11">
        <v>1476</v>
      </c>
      <c r="Q11" s="9" t="s">
        <v>127</v>
      </c>
      <c r="R11">
        <v>1.1524390243902438</v>
      </c>
      <c r="S11" s="9" t="s">
        <v>122</v>
      </c>
      <c r="T11">
        <v>1731</v>
      </c>
      <c r="U11" s="9" t="s">
        <v>122</v>
      </c>
      <c r="V11">
        <v>1467</v>
      </c>
      <c r="W11" s="9" t="s">
        <v>127</v>
      </c>
      <c r="X11">
        <v>1.1799591002044989</v>
      </c>
      <c r="Y11" s="9" t="s">
        <v>122</v>
      </c>
      <c r="Z11">
        <v>19562</v>
      </c>
      <c r="AA11" s="9" t="s">
        <v>123</v>
      </c>
      <c r="AB11">
        <v>19981</v>
      </c>
      <c r="AC11" s="9" t="s">
        <v>122</v>
      </c>
      <c r="AD11">
        <v>2353</v>
      </c>
      <c r="AE11" s="9" t="s">
        <v>127</v>
      </c>
      <c r="AF11">
        <v>2353</v>
      </c>
      <c r="AG11" s="9" t="s">
        <v>127</v>
      </c>
      <c r="AH11">
        <v>21915</v>
      </c>
      <c r="AI11" s="9" t="s">
        <v>123</v>
      </c>
      <c r="AJ11">
        <v>22334</v>
      </c>
      <c r="AK11" s="9" t="s">
        <v>122</v>
      </c>
      <c r="AL11">
        <v>12.883597883597883</v>
      </c>
      <c r="AM11" s="9" t="s">
        <v>138</v>
      </c>
      <c r="AN11">
        <v>12.902368573079144</v>
      </c>
      <c r="AO11" s="9" t="s">
        <v>137</v>
      </c>
      <c r="AP11">
        <v>14.847560975609756</v>
      </c>
      <c r="AQ11" s="9" t="s">
        <v>123</v>
      </c>
      <c r="AR11">
        <v>15.224267211997274</v>
      </c>
      <c r="AS11" s="9" t="s">
        <v>121</v>
      </c>
      <c r="AT11">
        <v>590</v>
      </c>
      <c r="AU11" s="9" t="s">
        <v>127</v>
      </c>
      <c r="AV11">
        <v>520</v>
      </c>
      <c r="AW11" s="9" t="s">
        <v>130</v>
      </c>
      <c r="AX11">
        <v>37.144067796610166</v>
      </c>
      <c r="AY11" s="9" t="s">
        <v>125</v>
      </c>
      <c r="AZ11">
        <v>42.95</v>
      </c>
      <c r="BA11" s="9" t="s">
        <v>120</v>
      </c>
      <c r="BB11">
        <f t="shared" si="0"/>
        <v>2.8830508474576271</v>
      </c>
      <c r="BC11" s="9" t="s">
        <v>120</v>
      </c>
      <c r="BD11">
        <f t="shared" si="1"/>
        <v>3.328846153846154</v>
      </c>
      <c r="BE11" s="9" t="s">
        <v>118</v>
      </c>
      <c r="BF11">
        <f t="shared" si="2"/>
        <v>2.5016949152542374</v>
      </c>
      <c r="BG11" s="9" t="s">
        <v>125</v>
      </c>
      <c r="BH11">
        <f t="shared" si="3"/>
        <v>2.8211538461538463</v>
      </c>
      <c r="BI11" s="9" t="s">
        <v>120</v>
      </c>
    </row>
    <row r="12" spans="1:61" x14ac:dyDescent="0.2">
      <c r="A12" t="s">
        <v>46</v>
      </c>
      <c r="B12">
        <v>119935116.45999999</v>
      </c>
      <c r="C12" s="9" t="s">
        <v>115</v>
      </c>
      <c r="D12">
        <v>134122267.61999999</v>
      </c>
      <c r="E12" s="9" t="s">
        <v>115</v>
      </c>
      <c r="F12">
        <v>26779193.870000001</v>
      </c>
      <c r="G12" s="9" t="s">
        <v>126</v>
      </c>
      <c r="H12">
        <v>34742120.780000001</v>
      </c>
      <c r="I12" s="9" t="s">
        <v>122</v>
      </c>
      <c r="J12">
        <v>0.22328067592222858</v>
      </c>
      <c r="K12" s="9" t="s">
        <v>150</v>
      </c>
      <c r="L12">
        <v>0.25903320452672796</v>
      </c>
      <c r="M12" s="9" t="s">
        <v>145</v>
      </c>
      <c r="N12">
        <v>1107</v>
      </c>
      <c r="O12" s="9" t="s">
        <v>130</v>
      </c>
      <c r="P12">
        <v>1678</v>
      </c>
      <c r="Q12" s="9" t="s">
        <v>123</v>
      </c>
      <c r="R12">
        <v>0.65971394517282478</v>
      </c>
      <c r="S12" s="9" t="s">
        <v>146</v>
      </c>
      <c r="T12">
        <v>1094</v>
      </c>
      <c r="U12" s="9" t="s">
        <v>130</v>
      </c>
      <c r="V12">
        <v>1683</v>
      </c>
      <c r="W12" s="9" t="s">
        <v>121</v>
      </c>
      <c r="X12">
        <v>0.6500297088532383</v>
      </c>
      <c r="Y12" s="9" t="s">
        <v>147</v>
      </c>
      <c r="Z12">
        <v>30236</v>
      </c>
      <c r="AA12" s="9" t="s">
        <v>114</v>
      </c>
      <c r="AB12">
        <v>28950</v>
      </c>
      <c r="AC12" s="9" t="s">
        <v>118</v>
      </c>
      <c r="AD12">
        <v>2529</v>
      </c>
      <c r="AE12" s="9" t="s">
        <v>126</v>
      </c>
      <c r="AF12">
        <v>2529</v>
      </c>
      <c r="AG12" s="9" t="s">
        <v>126</v>
      </c>
      <c r="AH12">
        <v>32765</v>
      </c>
      <c r="AI12" s="9" t="s">
        <v>117</v>
      </c>
      <c r="AJ12">
        <v>31479</v>
      </c>
      <c r="AK12" s="9" t="s">
        <v>115</v>
      </c>
      <c r="AL12">
        <v>29.598012646793133</v>
      </c>
      <c r="AM12" s="9" t="s">
        <v>111</v>
      </c>
      <c r="AN12">
        <v>28.774223034734916</v>
      </c>
      <c r="AO12" s="9" t="s">
        <v>111</v>
      </c>
      <c r="AP12">
        <v>19.52622169249106</v>
      </c>
      <c r="AQ12" s="9" t="s">
        <v>113</v>
      </c>
      <c r="AR12">
        <v>18.70409982174688</v>
      </c>
      <c r="AS12" s="9" t="s">
        <v>119</v>
      </c>
      <c r="AT12">
        <v>617</v>
      </c>
      <c r="AU12" s="9" t="s">
        <v>126</v>
      </c>
      <c r="AV12">
        <v>630</v>
      </c>
      <c r="AW12" s="9" t="s">
        <v>127</v>
      </c>
      <c r="AX12">
        <v>53.103727714748786</v>
      </c>
      <c r="AY12" s="9" t="s">
        <v>118</v>
      </c>
      <c r="AZ12">
        <v>49.966666666666669</v>
      </c>
      <c r="BA12" s="9" t="s">
        <v>118</v>
      </c>
      <c r="BB12">
        <f t="shared" si="0"/>
        <v>1.7941653160453808</v>
      </c>
      <c r="BC12" s="9" t="s">
        <v>138</v>
      </c>
      <c r="BD12">
        <f t="shared" si="1"/>
        <v>1.7365079365079366</v>
      </c>
      <c r="BE12" s="9" t="s">
        <v>138</v>
      </c>
      <c r="BF12">
        <f t="shared" si="2"/>
        <v>2.7196110210696922</v>
      </c>
      <c r="BG12" s="9" t="s">
        <v>122</v>
      </c>
      <c r="BH12">
        <f t="shared" si="3"/>
        <v>2.6714285714285713</v>
      </c>
      <c r="BI12" s="9" t="s">
        <v>121</v>
      </c>
    </row>
    <row r="13" spans="1:61" x14ac:dyDescent="0.2">
      <c r="A13" t="s">
        <v>58</v>
      </c>
      <c r="B13">
        <v>53252134.510000005</v>
      </c>
      <c r="C13" s="9" t="s">
        <v>137</v>
      </c>
      <c r="D13">
        <v>54658200.57</v>
      </c>
      <c r="E13" s="9" t="s">
        <v>139</v>
      </c>
      <c r="F13">
        <v>17758003.449999999</v>
      </c>
      <c r="G13" s="9" t="s">
        <v>137</v>
      </c>
      <c r="H13">
        <v>18161120.109999999</v>
      </c>
      <c r="I13" s="9" t="s">
        <v>139</v>
      </c>
      <c r="J13">
        <v>0.33347026581000794</v>
      </c>
      <c r="K13" s="9" t="s">
        <v>129</v>
      </c>
      <c r="L13">
        <v>0.33226706917914917</v>
      </c>
      <c r="M13" s="9" t="s">
        <v>131</v>
      </c>
      <c r="N13">
        <v>894</v>
      </c>
      <c r="O13" s="9" t="s">
        <v>137</v>
      </c>
      <c r="P13">
        <v>892</v>
      </c>
      <c r="Q13" s="9" t="s">
        <v>134</v>
      </c>
      <c r="R13">
        <v>1.0022421524663676</v>
      </c>
      <c r="S13" s="9" t="s">
        <v>127</v>
      </c>
      <c r="T13">
        <v>879</v>
      </c>
      <c r="U13" s="9" t="s">
        <v>137</v>
      </c>
      <c r="V13">
        <v>878</v>
      </c>
      <c r="W13" s="9" t="s">
        <v>134</v>
      </c>
      <c r="X13">
        <v>1.0011389521640091</v>
      </c>
      <c r="Y13" s="9" t="s">
        <v>126</v>
      </c>
      <c r="Z13">
        <v>8791</v>
      </c>
      <c r="AA13" s="9" t="s">
        <v>137</v>
      </c>
      <c r="AB13">
        <v>7445</v>
      </c>
      <c r="AC13" s="9" t="s">
        <v>143</v>
      </c>
      <c r="AD13">
        <v>680</v>
      </c>
      <c r="AE13" s="9" t="s">
        <v>143</v>
      </c>
      <c r="AF13">
        <v>680</v>
      </c>
      <c r="AG13" s="9" t="s">
        <v>143</v>
      </c>
      <c r="AH13">
        <v>9471</v>
      </c>
      <c r="AI13" s="9" t="s">
        <v>137</v>
      </c>
      <c r="AJ13">
        <v>8125</v>
      </c>
      <c r="AK13" s="9" t="s">
        <v>143</v>
      </c>
      <c r="AL13">
        <v>10.593959731543624</v>
      </c>
      <c r="AM13" s="9" t="s">
        <v>143</v>
      </c>
      <c r="AN13">
        <v>9.2434584755403861</v>
      </c>
      <c r="AO13" s="9" t="s">
        <v>143</v>
      </c>
      <c r="AP13">
        <v>10.617713004484305</v>
      </c>
      <c r="AQ13" s="9" t="s">
        <v>146</v>
      </c>
      <c r="AR13">
        <v>9.2539863325740317</v>
      </c>
      <c r="AS13" s="9" t="s">
        <v>151</v>
      </c>
      <c r="AT13">
        <v>323</v>
      </c>
      <c r="AU13" s="9" t="s">
        <v>141</v>
      </c>
      <c r="AV13">
        <v>331</v>
      </c>
      <c r="AW13" s="9" t="s">
        <v>141</v>
      </c>
      <c r="AX13">
        <v>29.321981424148607</v>
      </c>
      <c r="AY13" s="9" t="s">
        <v>130</v>
      </c>
      <c r="AZ13">
        <v>24.546827794561935</v>
      </c>
      <c r="BA13" s="9" t="s">
        <v>138</v>
      </c>
      <c r="BB13">
        <f t="shared" si="0"/>
        <v>2.7678018575851393</v>
      </c>
      <c r="BC13" s="9" t="s">
        <v>123</v>
      </c>
      <c r="BD13">
        <f t="shared" si="1"/>
        <v>2.6555891238670695</v>
      </c>
      <c r="BE13" s="9" t="s">
        <v>122</v>
      </c>
      <c r="BF13">
        <f t="shared" si="2"/>
        <v>2.7616099071207429</v>
      </c>
      <c r="BG13" s="9" t="s">
        <v>121</v>
      </c>
      <c r="BH13">
        <f t="shared" si="3"/>
        <v>2.6525679758308156</v>
      </c>
      <c r="BI13" s="9" t="s">
        <v>122</v>
      </c>
    </row>
    <row r="14" spans="1:61" x14ac:dyDescent="0.2">
      <c r="A14" t="s">
        <v>50</v>
      </c>
      <c r="B14">
        <v>35593170.549999997</v>
      </c>
      <c r="C14" s="9" t="s">
        <v>147</v>
      </c>
      <c r="D14">
        <v>38814978.670000002</v>
      </c>
      <c r="E14" s="9" t="s">
        <v>148</v>
      </c>
      <c r="F14">
        <v>9982513.9499999993</v>
      </c>
      <c r="G14" s="9" t="s">
        <v>148</v>
      </c>
      <c r="H14">
        <v>12261304.630000001</v>
      </c>
      <c r="I14" s="9" t="s">
        <v>146</v>
      </c>
      <c r="J14">
        <v>0.28046149853317859</v>
      </c>
      <c r="K14" s="9" t="s">
        <v>142</v>
      </c>
      <c r="L14">
        <v>0.31589105675528123</v>
      </c>
      <c r="M14" s="9" t="s">
        <v>134</v>
      </c>
      <c r="N14">
        <v>381</v>
      </c>
      <c r="O14" s="9" t="s">
        <v>147</v>
      </c>
      <c r="P14">
        <v>471</v>
      </c>
      <c r="Q14" s="9" t="s">
        <v>148</v>
      </c>
      <c r="R14">
        <v>0.80891719745222934</v>
      </c>
      <c r="S14" s="9" t="s">
        <v>138</v>
      </c>
      <c r="T14">
        <v>381</v>
      </c>
      <c r="U14" s="9" t="s">
        <v>147</v>
      </c>
      <c r="V14">
        <v>475</v>
      </c>
      <c r="W14" s="9" t="s">
        <v>148</v>
      </c>
      <c r="X14">
        <v>0.80210526315789477</v>
      </c>
      <c r="Y14" s="9" t="s">
        <v>139</v>
      </c>
      <c r="Z14">
        <v>7606</v>
      </c>
      <c r="AA14" s="9" t="s">
        <v>141</v>
      </c>
      <c r="AB14">
        <v>6947</v>
      </c>
      <c r="AC14" s="9" t="s">
        <v>144</v>
      </c>
      <c r="AD14">
        <v>818</v>
      </c>
      <c r="AE14" s="9" t="s">
        <v>140</v>
      </c>
      <c r="AF14">
        <v>818</v>
      </c>
      <c r="AG14" s="9" t="s">
        <v>140</v>
      </c>
      <c r="AH14">
        <v>8424</v>
      </c>
      <c r="AI14" s="9" t="s">
        <v>142</v>
      </c>
      <c r="AJ14">
        <v>7765</v>
      </c>
      <c r="AK14" s="9" t="s">
        <v>144</v>
      </c>
      <c r="AL14">
        <v>22.110236220472441</v>
      </c>
      <c r="AM14" s="9" t="s">
        <v>114</v>
      </c>
      <c r="AN14">
        <v>20.380577427821521</v>
      </c>
      <c r="AO14" s="9" t="s">
        <v>116</v>
      </c>
      <c r="AP14">
        <v>17.885350318471339</v>
      </c>
      <c r="AQ14" s="9" t="s">
        <v>116</v>
      </c>
      <c r="AR14">
        <v>16.347368421052632</v>
      </c>
      <c r="AS14" s="9" t="s">
        <v>117</v>
      </c>
      <c r="AT14">
        <v>200</v>
      </c>
      <c r="AU14" s="9" t="s">
        <v>147</v>
      </c>
      <c r="AV14">
        <v>192</v>
      </c>
      <c r="AW14" s="9" t="s">
        <v>147</v>
      </c>
      <c r="AX14">
        <v>42.12</v>
      </c>
      <c r="AY14" s="9" t="s">
        <v>122</v>
      </c>
      <c r="AZ14">
        <v>40.442708333333336</v>
      </c>
      <c r="BA14" s="9" t="s">
        <v>122</v>
      </c>
      <c r="BB14">
        <f t="shared" si="0"/>
        <v>1.905</v>
      </c>
      <c r="BC14" s="9" t="s">
        <v>136</v>
      </c>
      <c r="BD14">
        <f t="shared" si="1"/>
        <v>1.984375</v>
      </c>
      <c r="BE14" s="9" t="s">
        <v>134</v>
      </c>
      <c r="BF14">
        <f t="shared" si="2"/>
        <v>2.355</v>
      </c>
      <c r="BG14" s="9" t="s">
        <v>127</v>
      </c>
      <c r="BH14">
        <f t="shared" si="3"/>
        <v>2.4739583333333335</v>
      </c>
      <c r="BI14" s="9" t="s">
        <v>123</v>
      </c>
    </row>
    <row r="15" spans="1:61" x14ac:dyDescent="0.2">
      <c r="A15" t="s">
        <v>26</v>
      </c>
      <c r="B15">
        <v>172010174.5</v>
      </c>
      <c r="C15" s="9" t="s">
        <v>111</v>
      </c>
      <c r="D15">
        <v>199715654.86999997</v>
      </c>
      <c r="E15" s="9" t="s">
        <v>112</v>
      </c>
      <c r="F15">
        <v>52150632.089999996</v>
      </c>
      <c r="G15" s="9" t="s">
        <v>114</v>
      </c>
      <c r="H15">
        <v>64909585.170000002</v>
      </c>
      <c r="I15" s="9" t="s">
        <v>119</v>
      </c>
      <c r="J15">
        <v>0.30318341482759203</v>
      </c>
      <c r="K15" s="9" t="s">
        <v>136</v>
      </c>
      <c r="L15">
        <v>0.32501000090479293</v>
      </c>
      <c r="M15" s="9" t="s">
        <v>132</v>
      </c>
      <c r="N15">
        <v>2399</v>
      </c>
      <c r="O15" s="9" t="s">
        <v>117</v>
      </c>
      <c r="P15">
        <v>2496</v>
      </c>
      <c r="Q15" s="9" t="s">
        <v>119</v>
      </c>
      <c r="R15">
        <v>0.96113782051282048</v>
      </c>
      <c r="S15" s="9" t="s">
        <v>128</v>
      </c>
      <c r="T15">
        <v>2354</v>
      </c>
      <c r="U15" s="9" t="s">
        <v>117</v>
      </c>
      <c r="V15">
        <v>2477</v>
      </c>
      <c r="W15" s="9" t="s">
        <v>119</v>
      </c>
      <c r="X15">
        <v>0.95034315704481231</v>
      </c>
      <c r="Y15" s="9" t="s">
        <v>128</v>
      </c>
      <c r="Z15">
        <v>35088</v>
      </c>
      <c r="AA15" s="9" t="s">
        <v>119</v>
      </c>
      <c r="AB15">
        <v>35943</v>
      </c>
      <c r="AC15" s="9" t="s">
        <v>113</v>
      </c>
      <c r="AD15">
        <v>7151</v>
      </c>
      <c r="AE15" s="9" t="s">
        <v>119</v>
      </c>
      <c r="AF15">
        <v>7151</v>
      </c>
      <c r="AG15" s="9" t="s">
        <v>119</v>
      </c>
      <c r="AH15">
        <v>42239</v>
      </c>
      <c r="AI15" s="9" t="s">
        <v>113</v>
      </c>
      <c r="AJ15">
        <v>43094</v>
      </c>
      <c r="AK15" s="9" t="s">
        <v>112</v>
      </c>
      <c r="AL15">
        <v>17.606919549812421</v>
      </c>
      <c r="AM15" s="9" t="s">
        <v>124</v>
      </c>
      <c r="AN15">
        <v>18.306711979609176</v>
      </c>
      <c r="AO15" s="9" t="s">
        <v>123</v>
      </c>
      <c r="AP15">
        <v>16.922676282051281</v>
      </c>
      <c r="AQ15" s="9" t="s">
        <v>115</v>
      </c>
      <c r="AR15">
        <v>17.397658457811868</v>
      </c>
      <c r="AS15" s="9" t="s">
        <v>114</v>
      </c>
      <c r="AT15">
        <v>949</v>
      </c>
      <c r="AU15" s="9" t="s">
        <v>115</v>
      </c>
      <c r="AV15">
        <v>1011</v>
      </c>
      <c r="AW15" s="9" t="s">
        <v>117</v>
      </c>
      <c r="AX15">
        <v>44.508956796628027</v>
      </c>
      <c r="AY15" s="9" t="s">
        <v>120</v>
      </c>
      <c r="AZ15">
        <v>42.625123639960435</v>
      </c>
      <c r="BA15" s="9" t="s">
        <v>121</v>
      </c>
      <c r="BB15">
        <f t="shared" si="0"/>
        <v>2.5279241306638567</v>
      </c>
      <c r="BC15" s="9" t="s">
        <v>128</v>
      </c>
      <c r="BD15">
        <f t="shared" si="1"/>
        <v>2.3283877349159248</v>
      </c>
      <c r="BE15" s="9" t="s">
        <v>129</v>
      </c>
      <c r="BF15">
        <f t="shared" si="2"/>
        <v>2.6301369863013697</v>
      </c>
      <c r="BG15" s="9" t="s">
        <v>123</v>
      </c>
      <c r="BH15">
        <f t="shared" si="3"/>
        <v>2.4500494559841739</v>
      </c>
      <c r="BI15" s="9" t="s">
        <v>124</v>
      </c>
    </row>
    <row r="16" spans="1:61" x14ac:dyDescent="0.2">
      <c r="A16" t="s">
        <v>52</v>
      </c>
      <c r="B16">
        <v>78847320.450000003</v>
      </c>
      <c r="C16" s="9" t="s">
        <v>128</v>
      </c>
      <c r="D16">
        <v>78439290.450000003</v>
      </c>
      <c r="E16" s="9" t="s">
        <v>129</v>
      </c>
      <c r="F16">
        <v>21416060.890000001</v>
      </c>
      <c r="G16" s="9" t="s">
        <v>132</v>
      </c>
      <c r="H16">
        <v>23393516.370000001</v>
      </c>
      <c r="I16" s="9" t="s">
        <v>135</v>
      </c>
      <c r="J16">
        <v>0.27161431444687734</v>
      </c>
      <c r="K16" s="9" t="s">
        <v>143</v>
      </c>
      <c r="L16">
        <v>0.29823722570402217</v>
      </c>
      <c r="M16" s="9" t="s">
        <v>137</v>
      </c>
      <c r="N16">
        <v>3664</v>
      </c>
      <c r="O16" s="9" t="s">
        <v>111</v>
      </c>
      <c r="P16">
        <v>1610</v>
      </c>
      <c r="Q16" s="9" t="s">
        <v>125</v>
      </c>
      <c r="R16">
        <v>2.2757763975155281</v>
      </c>
      <c r="S16" s="9" t="s">
        <v>112</v>
      </c>
      <c r="T16">
        <v>3520</v>
      </c>
      <c r="U16" s="9" t="s">
        <v>111</v>
      </c>
      <c r="V16">
        <v>1619</v>
      </c>
      <c r="W16" s="9" t="s">
        <v>123</v>
      </c>
      <c r="X16">
        <v>2.1741815935762818</v>
      </c>
      <c r="Y16" s="9" t="s">
        <v>112</v>
      </c>
      <c r="Z16">
        <v>12351</v>
      </c>
      <c r="AA16" s="9" t="s">
        <v>133</v>
      </c>
      <c r="AB16">
        <v>12580</v>
      </c>
      <c r="AC16" s="9" t="s">
        <v>131</v>
      </c>
      <c r="AD16">
        <v>4302</v>
      </c>
      <c r="AE16" s="9" t="s">
        <v>116</v>
      </c>
      <c r="AF16">
        <v>4302</v>
      </c>
      <c r="AG16" s="9" t="s">
        <v>116</v>
      </c>
      <c r="AH16">
        <v>16653</v>
      </c>
      <c r="AI16" s="9" t="s">
        <v>128</v>
      </c>
      <c r="AJ16">
        <v>16882</v>
      </c>
      <c r="AK16" s="9" t="s">
        <v>127</v>
      </c>
      <c r="AL16">
        <v>4.5450327510917035</v>
      </c>
      <c r="AM16" s="9" t="s">
        <v>152</v>
      </c>
      <c r="AN16">
        <v>4.7960227272727272</v>
      </c>
      <c r="AO16" s="9" t="s">
        <v>152</v>
      </c>
      <c r="AP16">
        <v>10.343478260869565</v>
      </c>
      <c r="AQ16" s="9" t="s">
        <v>147</v>
      </c>
      <c r="AR16">
        <v>10.427424336009883</v>
      </c>
      <c r="AS16" s="9" t="s">
        <v>145</v>
      </c>
      <c r="AT16">
        <v>709</v>
      </c>
      <c r="AU16" s="9" t="s">
        <v>124</v>
      </c>
      <c r="AV16">
        <v>670</v>
      </c>
      <c r="AW16" s="9" t="s">
        <v>125</v>
      </c>
      <c r="AX16">
        <v>23.488011283497883</v>
      </c>
      <c r="AY16" s="9" t="s">
        <v>138</v>
      </c>
      <c r="AZ16">
        <v>25.197014925373136</v>
      </c>
      <c r="BA16" s="9" t="s">
        <v>136</v>
      </c>
      <c r="BB16">
        <f t="shared" si="0"/>
        <v>5.1678420310296191</v>
      </c>
      <c r="BC16" s="9" t="s">
        <v>119</v>
      </c>
      <c r="BD16">
        <f t="shared" si="1"/>
        <v>5.2537313432835822</v>
      </c>
      <c r="BE16" s="9" t="s">
        <v>119</v>
      </c>
      <c r="BF16">
        <f t="shared" si="2"/>
        <v>2.2708039492242595</v>
      </c>
      <c r="BG16" s="9" t="s">
        <v>130</v>
      </c>
      <c r="BH16">
        <f t="shared" si="3"/>
        <v>2.4164179104477612</v>
      </c>
      <c r="BI16" s="9" t="s">
        <v>125</v>
      </c>
    </row>
    <row r="17" spans="1:61" x14ac:dyDescent="0.2">
      <c r="A17" t="s">
        <v>68</v>
      </c>
      <c r="B17">
        <v>156574656.88</v>
      </c>
      <c r="C17" s="9" t="s">
        <v>113</v>
      </c>
      <c r="D17">
        <v>210041004.59</v>
      </c>
      <c r="E17" s="9" t="s">
        <v>111</v>
      </c>
      <c r="F17">
        <v>69506925.099999994</v>
      </c>
      <c r="G17" s="9" t="s">
        <v>112</v>
      </c>
      <c r="H17">
        <v>74637194.5</v>
      </c>
      <c r="I17" s="9" t="s">
        <v>112</v>
      </c>
      <c r="J17">
        <v>0.44392193784764689</v>
      </c>
      <c r="K17" s="9" t="s">
        <v>117</v>
      </c>
      <c r="L17">
        <v>0.35534582709548446</v>
      </c>
      <c r="M17" s="9" t="s">
        <v>125</v>
      </c>
      <c r="N17">
        <v>2956</v>
      </c>
      <c r="O17" s="9" t="s">
        <v>113</v>
      </c>
      <c r="P17">
        <v>2584</v>
      </c>
      <c r="Q17" s="9" t="s">
        <v>112</v>
      </c>
      <c r="R17">
        <v>1.1439628482972137</v>
      </c>
      <c r="S17" s="9" t="s">
        <v>123</v>
      </c>
      <c r="T17">
        <v>2919</v>
      </c>
      <c r="U17" s="9" t="s">
        <v>113</v>
      </c>
      <c r="V17">
        <v>2576</v>
      </c>
      <c r="W17" s="9" t="s">
        <v>112</v>
      </c>
      <c r="X17">
        <v>1.1331521739130435</v>
      </c>
      <c r="Y17" s="9" t="s">
        <v>124</v>
      </c>
      <c r="Z17">
        <v>39957</v>
      </c>
      <c r="AA17" s="9" t="s">
        <v>112</v>
      </c>
      <c r="AB17">
        <v>39891</v>
      </c>
      <c r="AC17" s="9" t="s">
        <v>111</v>
      </c>
      <c r="AD17">
        <v>8596</v>
      </c>
      <c r="AE17" s="9" t="s">
        <v>112</v>
      </c>
      <c r="AF17">
        <v>8596</v>
      </c>
      <c r="AG17" s="9" t="s">
        <v>112</v>
      </c>
      <c r="AH17">
        <v>48553</v>
      </c>
      <c r="AI17" s="9" t="s">
        <v>111</v>
      </c>
      <c r="AJ17">
        <v>48487</v>
      </c>
      <c r="AK17" s="9" t="s">
        <v>111</v>
      </c>
      <c r="AL17">
        <v>16.425236806495263</v>
      </c>
      <c r="AM17" s="9" t="s">
        <v>126</v>
      </c>
      <c r="AN17">
        <v>16.610825625214115</v>
      </c>
      <c r="AO17" s="9" t="s">
        <v>125</v>
      </c>
      <c r="AP17">
        <v>18.789860681114551</v>
      </c>
      <c r="AQ17" s="9" t="s">
        <v>114</v>
      </c>
      <c r="AR17">
        <v>18.822593167701864</v>
      </c>
      <c r="AS17" s="9" t="s">
        <v>113</v>
      </c>
      <c r="AT17">
        <v>1088</v>
      </c>
      <c r="AU17" s="9" t="s">
        <v>116</v>
      </c>
      <c r="AV17">
        <v>1102</v>
      </c>
      <c r="AW17" s="9" t="s">
        <v>116</v>
      </c>
      <c r="AX17">
        <v>44.625919117647058</v>
      </c>
      <c r="AY17" s="9" t="s">
        <v>115</v>
      </c>
      <c r="AZ17">
        <v>43.999092558983669</v>
      </c>
      <c r="BA17" s="9" t="s">
        <v>115</v>
      </c>
      <c r="BB17">
        <f t="shared" si="0"/>
        <v>2.7169117647058822</v>
      </c>
      <c r="BC17" s="9" t="s">
        <v>125</v>
      </c>
      <c r="BD17">
        <f t="shared" si="1"/>
        <v>2.648820326678766</v>
      </c>
      <c r="BE17" s="9" t="s">
        <v>123</v>
      </c>
      <c r="BF17">
        <f t="shared" si="2"/>
        <v>2.375</v>
      </c>
      <c r="BG17" s="9" t="s">
        <v>126</v>
      </c>
      <c r="BH17">
        <f t="shared" si="3"/>
        <v>2.3375680580762253</v>
      </c>
      <c r="BI17" s="9" t="s">
        <v>126</v>
      </c>
    </row>
    <row r="18" spans="1:61" x14ac:dyDescent="0.2">
      <c r="A18" t="s">
        <v>76</v>
      </c>
      <c r="B18">
        <v>52348051.640000001</v>
      </c>
      <c r="C18" s="9" t="s">
        <v>138</v>
      </c>
      <c r="D18">
        <v>61593661.240000002</v>
      </c>
      <c r="E18" s="9" t="s">
        <v>135</v>
      </c>
      <c r="F18">
        <v>13042341.870000001</v>
      </c>
      <c r="G18" s="9" t="s">
        <v>143</v>
      </c>
      <c r="H18">
        <v>17033107.440000001</v>
      </c>
      <c r="I18" s="9" t="s">
        <v>142</v>
      </c>
      <c r="J18">
        <v>0.24914665324495353</v>
      </c>
      <c r="K18" s="9" t="s">
        <v>146</v>
      </c>
      <c r="L18">
        <v>0.27653994091421868</v>
      </c>
      <c r="M18" s="9" t="s">
        <v>143</v>
      </c>
      <c r="N18">
        <v>656</v>
      </c>
      <c r="O18" s="9" t="s">
        <v>139</v>
      </c>
      <c r="P18">
        <v>712</v>
      </c>
      <c r="Q18" s="9" t="s">
        <v>142</v>
      </c>
      <c r="R18">
        <v>0.9213483146067416</v>
      </c>
      <c r="S18" s="9" t="s">
        <v>131</v>
      </c>
      <c r="T18">
        <v>627</v>
      </c>
      <c r="U18" s="9" t="s">
        <v>139</v>
      </c>
      <c r="V18">
        <v>699</v>
      </c>
      <c r="W18" s="9" t="s">
        <v>142</v>
      </c>
      <c r="X18">
        <v>0.89699570815450647</v>
      </c>
      <c r="Y18" s="9" t="s">
        <v>133</v>
      </c>
      <c r="Z18">
        <v>8398</v>
      </c>
      <c r="AA18" s="9" t="s">
        <v>138</v>
      </c>
      <c r="AB18">
        <v>8414</v>
      </c>
      <c r="AC18" s="9" t="s">
        <v>137</v>
      </c>
      <c r="AD18">
        <v>656</v>
      </c>
      <c r="AE18" s="9" t="s">
        <v>144</v>
      </c>
      <c r="AF18">
        <v>656</v>
      </c>
      <c r="AG18" s="9" t="s">
        <v>144</v>
      </c>
      <c r="AH18">
        <v>9054</v>
      </c>
      <c r="AI18" s="9" t="s">
        <v>139</v>
      </c>
      <c r="AJ18">
        <v>9070</v>
      </c>
      <c r="AK18" s="9" t="s">
        <v>138</v>
      </c>
      <c r="AL18">
        <v>13.801829268292684</v>
      </c>
      <c r="AM18" s="9" t="s">
        <v>133</v>
      </c>
      <c r="AN18">
        <v>14.465709728867624</v>
      </c>
      <c r="AO18" s="9" t="s">
        <v>133</v>
      </c>
      <c r="AP18">
        <v>12.716292134831461</v>
      </c>
      <c r="AQ18" s="9" t="s">
        <v>134</v>
      </c>
      <c r="AR18">
        <v>12.975679542203148</v>
      </c>
      <c r="AS18" s="9" t="s">
        <v>135</v>
      </c>
      <c r="AT18">
        <v>278</v>
      </c>
      <c r="AU18" s="9" t="s">
        <v>144</v>
      </c>
      <c r="AV18">
        <v>304</v>
      </c>
      <c r="AW18" s="9" t="s">
        <v>143</v>
      </c>
      <c r="AX18">
        <v>32.568345323741006</v>
      </c>
      <c r="AY18" s="9" t="s">
        <v>128</v>
      </c>
      <c r="AZ18">
        <v>29.835526315789473</v>
      </c>
      <c r="BA18" s="9" t="s">
        <v>127</v>
      </c>
      <c r="BB18">
        <f t="shared" si="0"/>
        <v>2.3597122302158273</v>
      </c>
      <c r="BC18" s="9" t="s">
        <v>131</v>
      </c>
      <c r="BD18">
        <f t="shared" si="1"/>
        <v>2.0625</v>
      </c>
      <c r="BE18" s="9" t="s">
        <v>133</v>
      </c>
      <c r="BF18">
        <f t="shared" si="2"/>
        <v>2.5611510791366907</v>
      </c>
      <c r="BG18" s="9" t="s">
        <v>124</v>
      </c>
      <c r="BH18">
        <f t="shared" si="3"/>
        <v>2.299342105263158</v>
      </c>
      <c r="BI18" s="9" t="s">
        <v>127</v>
      </c>
    </row>
    <row r="19" spans="1:61" x14ac:dyDescent="0.2">
      <c r="A19" t="s">
        <v>32</v>
      </c>
      <c r="B19">
        <v>138334330.18000001</v>
      </c>
      <c r="C19" s="9" t="s">
        <v>116</v>
      </c>
      <c r="D19">
        <v>144608579.86000001</v>
      </c>
      <c r="E19" s="9" t="s">
        <v>117</v>
      </c>
      <c r="F19">
        <v>39535813.280000001</v>
      </c>
      <c r="G19" s="9" t="s">
        <v>115</v>
      </c>
      <c r="H19">
        <v>35837622.170000002</v>
      </c>
      <c r="I19" s="9" t="s">
        <v>121</v>
      </c>
      <c r="J19">
        <v>0.28579900035339151</v>
      </c>
      <c r="K19" s="9" t="s">
        <v>141</v>
      </c>
      <c r="L19">
        <v>0.24782500598993157</v>
      </c>
      <c r="M19" s="9" t="s">
        <v>146</v>
      </c>
      <c r="N19">
        <v>2471</v>
      </c>
      <c r="O19" s="9" t="s">
        <v>116</v>
      </c>
      <c r="P19">
        <v>1786</v>
      </c>
      <c r="Q19" s="9" t="s">
        <v>115</v>
      </c>
      <c r="R19">
        <v>1.3835386338185891</v>
      </c>
      <c r="S19" s="9" t="s">
        <v>117</v>
      </c>
      <c r="T19">
        <v>2436</v>
      </c>
      <c r="U19" s="9" t="s">
        <v>116</v>
      </c>
      <c r="V19">
        <v>1799</v>
      </c>
      <c r="W19" s="9" t="s">
        <v>116</v>
      </c>
      <c r="X19">
        <v>1.3540856031128405</v>
      </c>
      <c r="Y19" s="9" t="s">
        <v>115</v>
      </c>
      <c r="Z19">
        <v>17201</v>
      </c>
      <c r="AA19" s="9" t="s">
        <v>124</v>
      </c>
      <c r="AB19">
        <v>17310</v>
      </c>
      <c r="AC19" s="9" t="s">
        <v>125</v>
      </c>
      <c r="AD19">
        <v>3689</v>
      </c>
      <c r="AE19" s="9" t="s">
        <v>115</v>
      </c>
      <c r="AF19">
        <v>3689</v>
      </c>
      <c r="AG19" s="9" t="s">
        <v>115</v>
      </c>
      <c r="AH19">
        <v>20890</v>
      </c>
      <c r="AI19" s="9" t="s">
        <v>124</v>
      </c>
      <c r="AJ19">
        <v>20999</v>
      </c>
      <c r="AK19" s="9" t="s">
        <v>124</v>
      </c>
      <c r="AL19">
        <v>8.4540671792796438</v>
      </c>
      <c r="AM19" s="9" t="s">
        <v>147</v>
      </c>
      <c r="AN19">
        <v>8.6202791461412147</v>
      </c>
      <c r="AO19" s="9" t="s">
        <v>147</v>
      </c>
      <c r="AP19">
        <v>11.696528555431131</v>
      </c>
      <c r="AQ19" s="9" t="s">
        <v>139</v>
      </c>
      <c r="AR19">
        <v>11.672595886603668</v>
      </c>
      <c r="AS19" s="9" t="s">
        <v>138</v>
      </c>
      <c r="AT19">
        <v>834</v>
      </c>
      <c r="AU19" s="9" t="s">
        <v>120</v>
      </c>
      <c r="AV19">
        <v>786</v>
      </c>
      <c r="AW19" s="9" t="s">
        <v>120</v>
      </c>
      <c r="AX19">
        <v>25.047961630695443</v>
      </c>
      <c r="AY19" s="9" t="s">
        <v>134</v>
      </c>
      <c r="AZ19">
        <v>26.716284987277355</v>
      </c>
      <c r="BA19" s="9" t="s">
        <v>134</v>
      </c>
      <c r="BB19">
        <f t="shared" si="0"/>
        <v>2.962829736211031</v>
      </c>
      <c r="BC19" s="9" t="s">
        <v>115</v>
      </c>
      <c r="BD19">
        <f t="shared" si="1"/>
        <v>3.0992366412213741</v>
      </c>
      <c r="BE19" s="9" t="s">
        <v>120</v>
      </c>
      <c r="BF19">
        <f t="shared" si="2"/>
        <v>2.1414868105515588</v>
      </c>
      <c r="BG19" s="9" t="s">
        <v>133</v>
      </c>
      <c r="BH19">
        <f t="shared" si="3"/>
        <v>2.2888040712468194</v>
      </c>
      <c r="BI19" s="9" t="s">
        <v>128</v>
      </c>
    </row>
    <row r="20" spans="1:61" x14ac:dyDescent="0.2">
      <c r="A20" t="s">
        <v>70</v>
      </c>
      <c r="B20">
        <v>96542000.060000017</v>
      </c>
      <c r="C20" s="9" t="s">
        <v>123</v>
      </c>
      <c r="D20">
        <v>110000303.02</v>
      </c>
      <c r="E20" s="9" t="s">
        <v>123</v>
      </c>
      <c r="F20">
        <v>34909697.159999996</v>
      </c>
      <c r="G20" s="9" t="s">
        <v>120</v>
      </c>
      <c r="H20">
        <v>37444812.789999999</v>
      </c>
      <c r="I20" s="9" t="s">
        <v>120</v>
      </c>
      <c r="J20">
        <v>0.36160113876140876</v>
      </c>
      <c r="K20" s="9" t="s">
        <v>127</v>
      </c>
      <c r="L20">
        <v>0.34040645127306485</v>
      </c>
      <c r="M20" s="9" t="s">
        <v>127</v>
      </c>
      <c r="N20">
        <v>1632</v>
      </c>
      <c r="O20" s="9" t="s">
        <v>123</v>
      </c>
      <c r="P20">
        <v>1719</v>
      </c>
      <c r="Q20" s="9" t="s">
        <v>121</v>
      </c>
      <c r="R20">
        <v>0.94938917975567194</v>
      </c>
      <c r="S20" s="9" t="s">
        <v>130</v>
      </c>
      <c r="T20">
        <v>1607</v>
      </c>
      <c r="U20" s="9" t="s">
        <v>123</v>
      </c>
      <c r="V20">
        <v>1721</v>
      </c>
      <c r="W20" s="9" t="s">
        <v>120</v>
      </c>
      <c r="X20">
        <v>0.93375944218477624</v>
      </c>
      <c r="Y20" s="9" t="s">
        <v>129</v>
      </c>
      <c r="Z20">
        <v>38597</v>
      </c>
      <c r="AA20" s="9" t="s">
        <v>113</v>
      </c>
      <c r="AB20">
        <v>36970</v>
      </c>
      <c r="AC20" s="9" t="s">
        <v>112</v>
      </c>
      <c r="AD20">
        <v>2124</v>
      </c>
      <c r="AE20" s="9" t="s">
        <v>129</v>
      </c>
      <c r="AF20">
        <v>2124</v>
      </c>
      <c r="AG20" s="9" t="s">
        <v>129</v>
      </c>
      <c r="AH20">
        <v>40721</v>
      </c>
      <c r="AI20" s="9" t="s">
        <v>119</v>
      </c>
      <c r="AJ20">
        <v>39094</v>
      </c>
      <c r="AK20" s="9" t="s">
        <v>113</v>
      </c>
      <c r="AL20">
        <v>24.951593137254903</v>
      </c>
      <c r="AM20" s="9" t="s">
        <v>119</v>
      </c>
      <c r="AN20">
        <v>24.327317983820784</v>
      </c>
      <c r="AO20" s="9" t="s">
        <v>113</v>
      </c>
      <c r="AP20">
        <v>23.688772542175684</v>
      </c>
      <c r="AQ20" s="9" t="s">
        <v>111</v>
      </c>
      <c r="AR20">
        <v>22.715862870424171</v>
      </c>
      <c r="AS20" s="9" t="s">
        <v>111</v>
      </c>
      <c r="AT20">
        <v>731</v>
      </c>
      <c r="AU20" s="9" t="s">
        <v>122</v>
      </c>
      <c r="AV20">
        <v>753</v>
      </c>
      <c r="AW20" s="9" t="s">
        <v>121</v>
      </c>
      <c r="AX20">
        <v>55.705882352941174</v>
      </c>
      <c r="AY20" s="9" t="s">
        <v>114</v>
      </c>
      <c r="AZ20">
        <v>51.917662682602923</v>
      </c>
      <c r="BA20" s="9" t="s">
        <v>114</v>
      </c>
      <c r="BB20">
        <f t="shared" si="0"/>
        <v>2.2325581395348837</v>
      </c>
      <c r="BC20" s="9" t="s">
        <v>132</v>
      </c>
      <c r="BD20">
        <f t="shared" si="1"/>
        <v>2.1341301460823372</v>
      </c>
      <c r="BE20" s="9" t="s">
        <v>132</v>
      </c>
      <c r="BF20">
        <f t="shared" si="2"/>
        <v>2.3515731874145005</v>
      </c>
      <c r="BG20" s="9" t="s">
        <v>128</v>
      </c>
      <c r="BH20">
        <f t="shared" si="3"/>
        <v>2.2855245683930945</v>
      </c>
      <c r="BI20" s="9" t="s">
        <v>129</v>
      </c>
    </row>
    <row r="21" spans="1:61" x14ac:dyDescent="0.2">
      <c r="A21" t="s">
        <v>98</v>
      </c>
      <c r="B21">
        <v>25737794.399999999</v>
      </c>
      <c r="C21" s="9" t="s">
        <v>152</v>
      </c>
      <c r="D21">
        <v>29043468.140000001</v>
      </c>
      <c r="E21" s="9" t="s">
        <v>151</v>
      </c>
      <c r="F21">
        <v>9556165.9000000004</v>
      </c>
      <c r="G21" s="9" t="s">
        <v>149</v>
      </c>
      <c r="H21">
        <v>8910386.3100000005</v>
      </c>
      <c r="I21" s="9" t="s">
        <v>151</v>
      </c>
      <c r="J21">
        <v>0.37128923137252201</v>
      </c>
      <c r="K21" s="9" t="s">
        <v>125</v>
      </c>
      <c r="L21">
        <v>0.30679484512829946</v>
      </c>
      <c r="M21" s="9" t="s">
        <v>136</v>
      </c>
      <c r="N21">
        <v>300</v>
      </c>
      <c r="O21" s="9" t="s">
        <v>150</v>
      </c>
      <c r="P21">
        <v>443</v>
      </c>
      <c r="Q21" s="9" t="s">
        <v>149</v>
      </c>
      <c r="R21">
        <v>0.67720090293453727</v>
      </c>
      <c r="S21" s="9" t="s">
        <v>145</v>
      </c>
      <c r="T21">
        <v>290</v>
      </c>
      <c r="U21" s="9" t="s">
        <v>150</v>
      </c>
      <c r="V21">
        <v>428</v>
      </c>
      <c r="W21" s="9" t="s">
        <v>149</v>
      </c>
      <c r="X21">
        <v>0.67757009345794394</v>
      </c>
      <c r="Y21" s="9" t="s">
        <v>145</v>
      </c>
      <c r="Z21">
        <v>5298</v>
      </c>
      <c r="AA21" s="9" t="s">
        <v>148</v>
      </c>
      <c r="AB21">
        <v>5351</v>
      </c>
      <c r="AC21" s="9" t="s">
        <v>148</v>
      </c>
      <c r="AD21">
        <v>409</v>
      </c>
      <c r="AE21" s="9" t="s">
        <v>150</v>
      </c>
      <c r="AF21">
        <v>409</v>
      </c>
      <c r="AG21" s="9" t="s">
        <v>150</v>
      </c>
      <c r="AH21">
        <v>5707</v>
      </c>
      <c r="AI21" s="9" t="s">
        <v>148</v>
      </c>
      <c r="AJ21">
        <v>5760</v>
      </c>
      <c r="AK21" s="9" t="s">
        <v>148</v>
      </c>
      <c r="AL21">
        <v>19.023333333333333</v>
      </c>
      <c r="AM21" s="9" t="s">
        <v>120</v>
      </c>
      <c r="AN21">
        <v>19.862068965517242</v>
      </c>
      <c r="AO21" s="9" t="s">
        <v>115</v>
      </c>
      <c r="AP21">
        <v>12.882618510158014</v>
      </c>
      <c r="AQ21" s="9" t="s">
        <v>131</v>
      </c>
      <c r="AR21">
        <v>13.457943925233645</v>
      </c>
      <c r="AS21" s="9" t="s">
        <v>130</v>
      </c>
      <c r="AT21">
        <v>154</v>
      </c>
      <c r="AU21" s="9" t="s">
        <v>150</v>
      </c>
      <c r="AV21">
        <v>189</v>
      </c>
      <c r="AW21" s="9" t="s">
        <v>148</v>
      </c>
      <c r="AX21">
        <v>37.058441558441558</v>
      </c>
      <c r="AY21" s="9" t="s">
        <v>126</v>
      </c>
      <c r="AZ21">
        <v>30.476190476190474</v>
      </c>
      <c r="BA21" s="9" t="s">
        <v>126</v>
      </c>
      <c r="BB21">
        <f t="shared" si="0"/>
        <v>1.948051948051948</v>
      </c>
      <c r="BC21" s="9" t="s">
        <v>134</v>
      </c>
      <c r="BD21">
        <f t="shared" si="1"/>
        <v>1.5343915343915344</v>
      </c>
      <c r="BE21" s="9" t="s">
        <v>139</v>
      </c>
      <c r="BF21">
        <f t="shared" si="2"/>
        <v>2.8766233766233764</v>
      </c>
      <c r="BG21" s="9" t="s">
        <v>120</v>
      </c>
      <c r="BH21">
        <f t="shared" si="3"/>
        <v>2.2645502645502646</v>
      </c>
      <c r="BI21" s="9" t="s">
        <v>130</v>
      </c>
    </row>
    <row r="22" spans="1:61" x14ac:dyDescent="0.2">
      <c r="A22" t="s">
        <v>90</v>
      </c>
      <c r="B22">
        <v>32044886.32</v>
      </c>
      <c r="C22" s="9" t="s">
        <v>149</v>
      </c>
      <c r="D22">
        <v>35007594.650000006</v>
      </c>
      <c r="E22" s="9" t="s">
        <v>150</v>
      </c>
      <c r="F22">
        <v>10422081.469999999</v>
      </c>
      <c r="G22" s="9" t="s">
        <v>147</v>
      </c>
      <c r="H22">
        <v>11846814.91</v>
      </c>
      <c r="I22" s="9" t="s">
        <v>148</v>
      </c>
      <c r="J22">
        <v>0.32523384124147514</v>
      </c>
      <c r="K22" s="9" t="s">
        <v>132</v>
      </c>
      <c r="L22">
        <v>0.33840699506614053</v>
      </c>
      <c r="M22" s="9" t="s">
        <v>128</v>
      </c>
      <c r="N22">
        <v>199</v>
      </c>
      <c r="O22" s="9" t="s">
        <v>152</v>
      </c>
      <c r="P22">
        <v>360</v>
      </c>
      <c r="Q22" s="9" t="s">
        <v>151</v>
      </c>
      <c r="R22">
        <v>0.55277777777777781</v>
      </c>
      <c r="S22" s="9" t="s">
        <v>150</v>
      </c>
      <c r="T22">
        <v>191</v>
      </c>
      <c r="U22" s="9" t="s">
        <v>152</v>
      </c>
      <c r="V22">
        <v>370</v>
      </c>
      <c r="W22" s="9" t="s">
        <v>151</v>
      </c>
      <c r="X22">
        <v>0.51621621621621616</v>
      </c>
      <c r="Y22" s="9" t="s">
        <v>152</v>
      </c>
      <c r="Z22">
        <v>3154</v>
      </c>
      <c r="AA22" s="9" t="s">
        <v>152</v>
      </c>
      <c r="AB22">
        <v>2842</v>
      </c>
      <c r="AC22" s="9" t="s">
        <v>152</v>
      </c>
      <c r="AD22">
        <v>772</v>
      </c>
      <c r="AE22" s="9" t="s">
        <v>141</v>
      </c>
      <c r="AF22">
        <v>772</v>
      </c>
      <c r="AG22" s="9" t="s">
        <v>141</v>
      </c>
      <c r="AH22">
        <v>3926</v>
      </c>
      <c r="AI22" s="9" t="s">
        <v>151</v>
      </c>
      <c r="AJ22">
        <v>3614</v>
      </c>
      <c r="AK22" s="9" t="s">
        <v>152</v>
      </c>
      <c r="AL22">
        <v>19.728643216080403</v>
      </c>
      <c r="AM22" s="9" t="s">
        <v>115</v>
      </c>
      <c r="AN22">
        <v>18.921465968586386</v>
      </c>
      <c r="AO22" s="9" t="s">
        <v>122</v>
      </c>
      <c r="AP22">
        <v>10.905555555555555</v>
      </c>
      <c r="AQ22" s="9" t="s">
        <v>145</v>
      </c>
      <c r="AR22">
        <v>9.7675675675675677</v>
      </c>
      <c r="AS22" s="9" t="s">
        <v>150</v>
      </c>
      <c r="AT22">
        <v>175</v>
      </c>
      <c r="AU22" s="9" t="s">
        <v>149</v>
      </c>
      <c r="AV22">
        <v>175</v>
      </c>
      <c r="AW22" s="9" t="s">
        <v>150</v>
      </c>
      <c r="AX22">
        <v>22.434285714285714</v>
      </c>
      <c r="AY22" s="9" t="s">
        <v>142</v>
      </c>
      <c r="AZ22">
        <v>20.651428571428571</v>
      </c>
      <c r="BA22" s="9" t="s">
        <v>142</v>
      </c>
      <c r="BB22">
        <f t="shared" si="0"/>
        <v>1.1371428571428572</v>
      </c>
      <c r="BC22" s="9" t="s">
        <v>146</v>
      </c>
      <c r="BD22">
        <f t="shared" si="1"/>
        <v>1.0914285714285714</v>
      </c>
      <c r="BE22" s="9" t="s">
        <v>146</v>
      </c>
      <c r="BF22">
        <f t="shared" si="2"/>
        <v>2.0571428571428569</v>
      </c>
      <c r="BG22" s="9" t="s">
        <v>135</v>
      </c>
      <c r="BH22">
        <f t="shared" si="3"/>
        <v>2.1142857142857143</v>
      </c>
      <c r="BI22" s="9" t="s">
        <v>131</v>
      </c>
    </row>
    <row r="23" spans="1:61" x14ac:dyDescent="0.2">
      <c r="A23" t="s">
        <v>94</v>
      </c>
      <c r="B23">
        <v>36166384.009999998</v>
      </c>
      <c r="C23" s="9" t="s">
        <v>145</v>
      </c>
      <c r="D23">
        <v>45795229.700000003</v>
      </c>
      <c r="E23" s="9" t="s">
        <v>145</v>
      </c>
      <c r="F23">
        <v>8731119.1899999995</v>
      </c>
      <c r="G23" s="9" t="s">
        <v>151</v>
      </c>
      <c r="H23">
        <v>10088572.149999999</v>
      </c>
      <c r="I23" s="9" t="s">
        <v>150</v>
      </c>
      <c r="J23">
        <v>0.24141532058017873</v>
      </c>
      <c r="K23" s="9" t="s">
        <v>147</v>
      </c>
      <c r="L23">
        <v>0.22029744617701957</v>
      </c>
      <c r="M23" s="9" t="s">
        <v>150</v>
      </c>
      <c r="N23">
        <v>900</v>
      </c>
      <c r="O23" s="9" t="s">
        <v>136</v>
      </c>
      <c r="P23">
        <v>587</v>
      </c>
      <c r="Q23" s="9" t="s">
        <v>144</v>
      </c>
      <c r="R23">
        <v>1.5332197614991483</v>
      </c>
      <c r="S23" s="9" t="s">
        <v>118</v>
      </c>
      <c r="T23">
        <v>883</v>
      </c>
      <c r="U23" s="9" t="s">
        <v>136</v>
      </c>
      <c r="V23">
        <v>584</v>
      </c>
      <c r="W23" s="9" t="s">
        <v>145</v>
      </c>
      <c r="X23">
        <v>1.5119863013698631</v>
      </c>
      <c r="Y23" s="9" t="s">
        <v>116</v>
      </c>
      <c r="Z23">
        <v>5670</v>
      </c>
      <c r="AA23" s="9" t="s">
        <v>147</v>
      </c>
      <c r="AB23">
        <v>5816</v>
      </c>
      <c r="AC23" s="9" t="s">
        <v>147</v>
      </c>
      <c r="AD23">
        <v>979</v>
      </c>
      <c r="AE23" s="9" t="s">
        <v>137</v>
      </c>
      <c r="AF23">
        <v>979</v>
      </c>
      <c r="AG23" s="9" t="s">
        <v>137</v>
      </c>
      <c r="AH23">
        <v>6649</v>
      </c>
      <c r="AI23" s="9" t="s">
        <v>146</v>
      </c>
      <c r="AJ23">
        <v>6795</v>
      </c>
      <c r="AK23" s="9" t="s">
        <v>146</v>
      </c>
      <c r="AL23">
        <v>7.387777777777778</v>
      </c>
      <c r="AM23" s="9" t="s">
        <v>150</v>
      </c>
      <c r="AN23">
        <v>7.6953567383918458</v>
      </c>
      <c r="AO23" s="9" t="s">
        <v>149</v>
      </c>
      <c r="AP23">
        <v>11.327086882453152</v>
      </c>
      <c r="AQ23" s="9" t="s">
        <v>142</v>
      </c>
      <c r="AR23">
        <v>11.635273972602739</v>
      </c>
      <c r="AS23" s="9" t="s">
        <v>139</v>
      </c>
      <c r="AT23">
        <v>267</v>
      </c>
      <c r="AU23" s="9" t="s">
        <v>145</v>
      </c>
      <c r="AV23">
        <v>277</v>
      </c>
      <c r="AW23" s="9" t="s">
        <v>145</v>
      </c>
      <c r="AX23">
        <v>24.90262172284644</v>
      </c>
      <c r="AY23" s="9" t="s">
        <v>135</v>
      </c>
      <c r="AZ23">
        <v>24.530685920577618</v>
      </c>
      <c r="BA23" s="9" t="s">
        <v>139</v>
      </c>
      <c r="BB23">
        <f t="shared" si="0"/>
        <v>3.3707865168539324</v>
      </c>
      <c r="BC23" s="9" t="s">
        <v>118</v>
      </c>
      <c r="BD23">
        <f t="shared" si="1"/>
        <v>3.1877256317689531</v>
      </c>
      <c r="BE23" s="9" t="s">
        <v>117</v>
      </c>
      <c r="BF23">
        <f t="shared" si="2"/>
        <v>2.1985018726591758</v>
      </c>
      <c r="BG23" s="9" t="s">
        <v>131</v>
      </c>
      <c r="BH23">
        <f t="shared" si="3"/>
        <v>2.1083032490974731</v>
      </c>
      <c r="BI23" s="9" t="s">
        <v>132</v>
      </c>
    </row>
    <row r="24" spans="1:61" x14ac:dyDescent="0.2">
      <c r="A24" t="s">
        <v>30</v>
      </c>
      <c r="B24">
        <v>162460508.87</v>
      </c>
      <c r="C24" s="9" t="s">
        <v>112</v>
      </c>
      <c r="D24">
        <v>197830378.18000001</v>
      </c>
      <c r="E24" s="9" t="s">
        <v>113</v>
      </c>
      <c r="F24">
        <v>73179939.849999994</v>
      </c>
      <c r="G24" s="9" t="s">
        <v>111</v>
      </c>
      <c r="H24">
        <v>80063321.080000013</v>
      </c>
      <c r="I24" s="9" t="s">
        <v>111</v>
      </c>
      <c r="J24">
        <v>0.45044756020405041</v>
      </c>
      <c r="K24" s="9" t="s">
        <v>114</v>
      </c>
      <c r="L24">
        <v>0.40470691011444543</v>
      </c>
      <c r="M24" s="9" t="s">
        <v>116</v>
      </c>
      <c r="N24">
        <v>2329</v>
      </c>
      <c r="O24" s="9" t="s">
        <v>115</v>
      </c>
      <c r="P24">
        <v>2765</v>
      </c>
      <c r="Q24" s="9" t="s">
        <v>111</v>
      </c>
      <c r="R24">
        <v>0.84231464737793849</v>
      </c>
      <c r="S24" s="9" t="s">
        <v>136</v>
      </c>
      <c r="T24">
        <v>2310</v>
      </c>
      <c r="U24" s="9" t="s">
        <v>115</v>
      </c>
      <c r="V24">
        <v>2725</v>
      </c>
      <c r="W24" s="9" t="s">
        <v>111</v>
      </c>
      <c r="X24">
        <v>0.84770642201834867</v>
      </c>
      <c r="Y24" s="9" t="s">
        <v>137</v>
      </c>
      <c r="Z24">
        <v>26353</v>
      </c>
      <c r="AA24" s="9" t="s">
        <v>115</v>
      </c>
      <c r="AB24">
        <v>26606</v>
      </c>
      <c r="AC24" s="9" t="s">
        <v>115</v>
      </c>
      <c r="AD24">
        <v>9654</v>
      </c>
      <c r="AE24" s="9" t="s">
        <v>111</v>
      </c>
      <c r="AF24">
        <v>9654</v>
      </c>
      <c r="AG24" s="9" t="s">
        <v>111</v>
      </c>
      <c r="AH24">
        <v>36007</v>
      </c>
      <c r="AI24" s="9" t="s">
        <v>114</v>
      </c>
      <c r="AJ24">
        <v>36260</v>
      </c>
      <c r="AK24" s="9" t="s">
        <v>119</v>
      </c>
      <c r="AL24">
        <v>15.460283383426363</v>
      </c>
      <c r="AM24" s="9" t="s">
        <v>129</v>
      </c>
      <c r="AN24">
        <v>15.696969696969697</v>
      </c>
      <c r="AO24" s="9" t="s">
        <v>127</v>
      </c>
      <c r="AP24">
        <v>13.022423146473779</v>
      </c>
      <c r="AQ24" s="9" t="s">
        <v>130</v>
      </c>
      <c r="AR24">
        <v>13.306422018348623</v>
      </c>
      <c r="AS24" s="9" t="s">
        <v>131</v>
      </c>
      <c r="AT24">
        <v>1446</v>
      </c>
      <c r="AU24" s="9" t="s">
        <v>113</v>
      </c>
      <c r="AV24">
        <v>1308</v>
      </c>
      <c r="AW24" s="9" t="s">
        <v>113</v>
      </c>
      <c r="AX24">
        <v>24.901106500691562</v>
      </c>
      <c r="AY24" s="9" t="s">
        <v>136</v>
      </c>
      <c r="AZ24">
        <v>27.721712538226299</v>
      </c>
      <c r="BA24" s="9" t="s">
        <v>133</v>
      </c>
      <c r="BB24">
        <f t="shared" si="0"/>
        <v>1.6106500691562933</v>
      </c>
      <c r="BC24" s="9" t="s">
        <v>139</v>
      </c>
      <c r="BD24">
        <f t="shared" si="1"/>
        <v>1.7660550458715596</v>
      </c>
      <c r="BE24" s="9" t="s">
        <v>137</v>
      </c>
      <c r="BF24">
        <f t="shared" si="2"/>
        <v>1.9121715076071923</v>
      </c>
      <c r="BG24" s="9" t="s">
        <v>137</v>
      </c>
      <c r="BH24">
        <f t="shared" si="3"/>
        <v>2.0833333333333335</v>
      </c>
      <c r="BI24" s="9" t="s">
        <v>133</v>
      </c>
    </row>
    <row r="25" spans="1:61" x14ac:dyDescent="0.2">
      <c r="A25" t="s">
        <v>74</v>
      </c>
      <c r="B25">
        <v>133898008.12</v>
      </c>
      <c r="C25" s="9" t="s">
        <v>117</v>
      </c>
      <c r="D25">
        <v>155391413.28999999</v>
      </c>
      <c r="E25" s="9" t="s">
        <v>116</v>
      </c>
      <c r="F25">
        <v>43909746.57</v>
      </c>
      <c r="G25" s="9" t="s">
        <v>117</v>
      </c>
      <c r="H25">
        <v>46290129.060000002</v>
      </c>
      <c r="I25" s="9" t="s">
        <v>117</v>
      </c>
      <c r="J25">
        <v>0.32793427763800553</v>
      </c>
      <c r="K25" s="9" t="s">
        <v>131</v>
      </c>
      <c r="L25">
        <v>0.29789373865601454</v>
      </c>
      <c r="M25" s="9" t="s">
        <v>138</v>
      </c>
      <c r="N25">
        <v>2845</v>
      </c>
      <c r="O25" s="9" t="s">
        <v>114</v>
      </c>
      <c r="P25">
        <v>1797</v>
      </c>
      <c r="Q25" s="9" t="s">
        <v>117</v>
      </c>
      <c r="R25">
        <v>1.5831942125765164</v>
      </c>
      <c r="S25" s="9" t="s">
        <v>119</v>
      </c>
      <c r="T25">
        <v>2769</v>
      </c>
      <c r="U25" s="9" t="s">
        <v>114</v>
      </c>
      <c r="V25">
        <v>1784</v>
      </c>
      <c r="W25" s="9" t="s">
        <v>117</v>
      </c>
      <c r="X25">
        <v>1.5521300448430493</v>
      </c>
      <c r="Y25" s="9" t="s">
        <v>119</v>
      </c>
      <c r="Z25">
        <v>19861</v>
      </c>
      <c r="AA25" s="9" t="s">
        <v>122</v>
      </c>
      <c r="AB25">
        <v>21160</v>
      </c>
      <c r="AC25" s="9" t="s">
        <v>120</v>
      </c>
      <c r="AD25">
        <v>3279</v>
      </c>
      <c r="AE25" s="9" t="s">
        <v>121</v>
      </c>
      <c r="AF25">
        <v>3279</v>
      </c>
      <c r="AG25" s="9" t="s">
        <v>121</v>
      </c>
      <c r="AH25">
        <v>23140</v>
      </c>
      <c r="AI25" s="9" t="s">
        <v>122</v>
      </c>
      <c r="AJ25">
        <v>24439</v>
      </c>
      <c r="AK25" s="9" t="s">
        <v>120</v>
      </c>
      <c r="AL25">
        <v>8.1335676625659055</v>
      </c>
      <c r="AM25" s="9" t="s">
        <v>149</v>
      </c>
      <c r="AN25">
        <v>8.8259299386059951</v>
      </c>
      <c r="AO25" s="9" t="s">
        <v>145</v>
      </c>
      <c r="AP25">
        <v>12.877017250973845</v>
      </c>
      <c r="AQ25" s="9" t="s">
        <v>132</v>
      </c>
      <c r="AR25">
        <v>13.698991031390134</v>
      </c>
      <c r="AS25" s="9" t="s">
        <v>128</v>
      </c>
      <c r="AT25">
        <v>995</v>
      </c>
      <c r="AU25" s="9" t="s">
        <v>117</v>
      </c>
      <c r="AV25">
        <v>868</v>
      </c>
      <c r="AW25" s="9" t="s">
        <v>115</v>
      </c>
      <c r="AX25">
        <v>23.256281407035175</v>
      </c>
      <c r="AY25" s="9" t="s">
        <v>140</v>
      </c>
      <c r="AZ25">
        <v>28.15552995391705</v>
      </c>
      <c r="BA25" s="9" t="s">
        <v>131</v>
      </c>
      <c r="BB25">
        <f t="shared" si="0"/>
        <v>2.8592964824120601</v>
      </c>
      <c r="BC25" s="9" t="s">
        <v>121</v>
      </c>
      <c r="BD25">
        <f t="shared" si="1"/>
        <v>3.1900921658986174</v>
      </c>
      <c r="BE25" s="9" t="s">
        <v>116</v>
      </c>
      <c r="BF25">
        <f t="shared" si="2"/>
        <v>1.8060301507537688</v>
      </c>
      <c r="BG25" s="9" t="s">
        <v>140</v>
      </c>
      <c r="BH25">
        <f t="shared" si="3"/>
        <v>2.0552995391705071</v>
      </c>
      <c r="BI25" s="9" t="s">
        <v>134</v>
      </c>
    </row>
    <row r="26" spans="1:61" x14ac:dyDescent="0.2">
      <c r="A26" t="s">
        <v>64</v>
      </c>
      <c r="B26">
        <v>51097604.18</v>
      </c>
      <c r="C26" s="9" t="s">
        <v>139</v>
      </c>
      <c r="D26">
        <v>60645802.940000005</v>
      </c>
      <c r="E26" s="9" t="s">
        <v>136</v>
      </c>
      <c r="F26">
        <v>22687439.890000001</v>
      </c>
      <c r="G26" s="9" t="s">
        <v>130</v>
      </c>
      <c r="H26">
        <v>23777177.009999998</v>
      </c>
      <c r="I26" s="9" t="s">
        <v>134</v>
      </c>
      <c r="J26">
        <v>0.44400202815927797</v>
      </c>
      <c r="K26" s="9" t="s">
        <v>116</v>
      </c>
      <c r="L26">
        <v>0.39206632375737488</v>
      </c>
      <c r="M26" s="9" t="s">
        <v>120</v>
      </c>
      <c r="N26">
        <v>1346</v>
      </c>
      <c r="O26" s="9" t="s">
        <v>127</v>
      </c>
      <c r="P26">
        <v>887</v>
      </c>
      <c r="Q26" s="9" t="s">
        <v>135</v>
      </c>
      <c r="R26">
        <v>1.5174746335963922</v>
      </c>
      <c r="S26" s="9" t="s">
        <v>116</v>
      </c>
      <c r="T26">
        <v>1319</v>
      </c>
      <c r="U26" s="9" t="s">
        <v>127</v>
      </c>
      <c r="V26">
        <v>864</v>
      </c>
      <c r="W26" s="9" t="s">
        <v>136</v>
      </c>
      <c r="X26">
        <v>1.5266203703703705</v>
      </c>
      <c r="Y26" s="9" t="s">
        <v>114</v>
      </c>
      <c r="Z26">
        <v>9685</v>
      </c>
      <c r="AA26" s="9" t="s">
        <v>135</v>
      </c>
      <c r="AB26">
        <v>9626</v>
      </c>
      <c r="AC26" s="9" t="s">
        <v>135</v>
      </c>
      <c r="AD26">
        <v>1595</v>
      </c>
      <c r="AE26" s="9" t="s">
        <v>134</v>
      </c>
      <c r="AF26">
        <v>1595</v>
      </c>
      <c r="AG26" s="9" t="s">
        <v>134</v>
      </c>
      <c r="AH26">
        <v>11280</v>
      </c>
      <c r="AI26" s="9" t="s">
        <v>135</v>
      </c>
      <c r="AJ26">
        <v>11221</v>
      </c>
      <c r="AK26" s="9" t="s">
        <v>135</v>
      </c>
      <c r="AL26">
        <v>8.3803863298662709</v>
      </c>
      <c r="AM26" s="9" t="s">
        <v>148</v>
      </c>
      <c r="AN26">
        <v>8.5072024260803634</v>
      </c>
      <c r="AO26" s="9" t="s">
        <v>148</v>
      </c>
      <c r="AP26">
        <v>12.717023675310033</v>
      </c>
      <c r="AQ26" s="9" t="s">
        <v>133</v>
      </c>
      <c r="AR26">
        <v>12.987268518518519</v>
      </c>
      <c r="AS26" s="9" t="s">
        <v>134</v>
      </c>
      <c r="AT26">
        <v>445</v>
      </c>
      <c r="AU26" s="9" t="s">
        <v>132</v>
      </c>
      <c r="AV26">
        <v>425</v>
      </c>
      <c r="AW26" s="9" t="s">
        <v>134</v>
      </c>
      <c r="AX26">
        <v>25.348314606741575</v>
      </c>
      <c r="AY26" s="9" t="s">
        <v>132</v>
      </c>
      <c r="AZ26">
        <v>26.402352941176471</v>
      </c>
      <c r="BA26" s="9" t="s">
        <v>135</v>
      </c>
      <c r="BB26">
        <f t="shared" si="0"/>
        <v>3.0247191011235954</v>
      </c>
      <c r="BC26" s="9" t="s">
        <v>117</v>
      </c>
      <c r="BD26">
        <f t="shared" si="1"/>
        <v>3.1035294117647059</v>
      </c>
      <c r="BE26" s="9" t="s">
        <v>115</v>
      </c>
      <c r="BF26">
        <f t="shared" si="2"/>
        <v>1.9932584269662921</v>
      </c>
      <c r="BG26" s="9" t="s">
        <v>136</v>
      </c>
      <c r="BH26">
        <f t="shared" si="3"/>
        <v>2.032941176470588</v>
      </c>
      <c r="BI26" s="9" t="s">
        <v>135</v>
      </c>
    </row>
    <row r="27" spans="1:61" x14ac:dyDescent="0.2">
      <c r="A27" t="s">
        <v>18</v>
      </c>
      <c r="B27">
        <v>146647559.44</v>
      </c>
      <c r="C27" s="9" t="s">
        <v>114</v>
      </c>
      <c r="D27">
        <v>183918660.78999999</v>
      </c>
      <c r="E27" s="9" t="s">
        <v>114</v>
      </c>
      <c r="F27">
        <v>32961288.950000003</v>
      </c>
      <c r="G27" s="9" t="s">
        <v>121</v>
      </c>
      <c r="H27">
        <v>38763413.439999998</v>
      </c>
      <c r="I27" s="9" t="s">
        <v>115</v>
      </c>
      <c r="J27">
        <v>0.22476534267510892</v>
      </c>
      <c r="K27" s="9" t="s">
        <v>148</v>
      </c>
      <c r="L27">
        <v>0.21076389569985188</v>
      </c>
      <c r="M27" s="9" t="s">
        <v>151</v>
      </c>
      <c r="N27">
        <v>2869</v>
      </c>
      <c r="O27" s="9" t="s">
        <v>119</v>
      </c>
      <c r="P27">
        <v>2571</v>
      </c>
      <c r="Q27" s="9" t="s">
        <v>113</v>
      </c>
      <c r="R27">
        <v>1.1159082069233761</v>
      </c>
      <c r="S27" s="9" t="s">
        <v>124</v>
      </c>
      <c r="T27">
        <v>2909</v>
      </c>
      <c r="U27" s="9" t="s">
        <v>119</v>
      </c>
      <c r="V27">
        <v>2557</v>
      </c>
      <c r="W27" s="9" t="s">
        <v>113</v>
      </c>
      <c r="X27">
        <v>1.1376613218615566</v>
      </c>
      <c r="Y27" s="9" t="s">
        <v>123</v>
      </c>
      <c r="Z27">
        <v>40233</v>
      </c>
      <c r="AA27" s="9" t="s">
        <v>111</v>
      </c>
      <c r="AB27">
        <v>28373</v>
      </c>
      <c r="AC27" s="9" t="s">
        <v>116</v>
      </c>
      <c r="AD27">
        <v>7517</v>
      </c>
      <c r="AE27" s="9" t="s">
        <v>113</v>
      </c>
      <c r="AF27">
        <v>7517</v>
      </c>
      <c r="AG27" s="9" t="s">
        <v>113</v>
      </c>
      <c r="AH27">
        <v>47750</v>
      </c>
      <c r="AI27" s="9" t="s">
        <v>112</v>
      </c>
      <c r="AJ27">
        <v>35890</v>
      </c>
      <c r="AK27" s="9" t="s">
        <v>114</v>
      </c>
      <c r="AL27">
        <v>16.643429766469154</v>
      </c>
      <c r="AM27" s="9" t="s">
        <v>125</v>
      </c>
      <c r="AN27">
        <v>12.337573049157786</v>
      </c>
      <c r="AO27" s="9" t="s">
        <v>138</v>
      </c>
      <c r="AP27">
        <v>18.572539867755737</v>
      </c>
      <c r="AQ27" s="9" t="s">
        <v>118</v>
      </c>
      <c r="AR27">
        <v>14.03597966366836</v>
      </c>
      <c r="AS27" s="9" t="s">
        <v>126</v>
      </c>
      <c r="AT27">
        <v>1402</v>
      </c>
      <c r="AU27" s="9" t="s">
        <v>119</v>
      </c>
      <c r="AV27">
        <v>1277</v>
      </c>
      <c r="AW27" s="9" t="s">
        <v>119</v>
      </c>
      <c r="AX27">
        <v>34.058487874465051</v>
      </c>
      <c r="AY27" s="9" t="s">
        <v>127</v>
      </c>
      <c r="AZ27">
        <v>28.104933437744712</v>
      </c>
      <c r="BA27" s="9" t="s">
        <v>132</v>
      </c>
      <c r="BB27">
        <f t="shared" si="0"/>
        <v>2.0463623395149786</v>
      </c>
      <c r="BC27" s="9" t="s">
        <v>133</v>
      </c>
      <c r="BD27">
        <f t="shared" si="1"/>
        <v>2.277995301487862</v>
      </c>
      <c r="BE27" s="9" t="s">
        <v>131</v>
      </c>
      <c r="BF27">
        <f t="shared" si="2"/>
        <v>1.833808844507846</v>
      </c>
      <c r="BG27" s="9" t="s">
        <v>138</v>
      </c>
      <c r="BH27">
        <f t="shared" si="3"/>
        <v>2.0023492560689116</v>
      </c>
      <c r="BI27" s="9" t="s">
        <v>136</v>
      </c>
    </row>
    <row r="28" spans="1:61" x14ac:dyDescent="0.2">
      <c r="A28" t="s">
        <v>56</v>
      </c>
      <c r="B28">
        <v>53720011.519999996</v>
      </c>
      <c r="C28" s="9" t="s">
        <v>136</v>
      </c>
      <c r="D28">
        <v>59795552.859999999</v>
      </c>
      <c r="E28" s="9" t="s">
        <v>137</v>
      </c>
      <c r="F28">
        <v>16260631.890000001</v>
      </c>
      <c r="G28" s="9" t="s">
        <v>141</v>
      </c>
      <c r="H28">
        <v>17188978.469999999</v>
      </c>
      <c r="I28" s="9" t="s">
        <v>141</v>
      </c>
      <c r="J28">
        <v>0.3026922636445481</v>
      </c>
      <c r="K28" s="9" t="s">
        <v>137</v>
      </c>
      <c r="L28">
        <v>0.28746248922967144</v>
      </c>
      <c r="M28" s="9" t="s">
        <v>141</v>
      </c>
      <c r="N28">
        <v>512</v>
      </c>
      <c r="O28" s="9" t="s">
        <v>143</v>
      </c>
      <c r="P28">
        <v>733</v>
      </c>
      <c r="Q28" s="9" t="s">
        <v>141</v>
      </c>
      <c r="R28">
        <v>0.69849931787175989</v>
      </c>
      <c r="S28" s="9" t="s">
        <v>144</v>
      </c>
      <c r="T28">
        <v>504</v>
      </c>
      <c r="U28" s="9" t="s">
        <v>143</v>
      </c>
      <c r="V28">
        <v>741</v>
      </c>
      <c r="W28" s="9" t="s">
        <v>141</v>
      </c>
      <c r="X28">
        <v>0.68016194331983804</v>
      </c>
      <c r="Y28" s="9" t="s">
        <v>144</v>
      </c>
      <c r="Z28">
        <v>13660</v>
      </c>
      <c r="AA28" s="9" t="s">
        <v>128</v>
      </c>
      <c r="AB28">
        <v>11551</v>
      </c>
      <c r="AC28" s="9" t="s">
        <v>134</v>
      </c>
      <c r="AD28">
        <v>617</v>
      </c>
      <c r="AE28" s="9" t="s">
        <v>145</v>
      </c>
      <c r="AF28">
        <v>617</v>
      </c>
      <c r="AG28" s="9" t="s">
        <v>145</v>
      </c>
      <c r="AH28">
        <v>14277</v>
      </c>
      <c r="AI28" s="9" t="s">
        <v>133</v>
      </c>
      <c r="AJ28">
        <v>12168</v>
      </c>
      <c r="AK28" s="9" t="s">
        <v>134</v>
      </c>
      <c r="AL28">
        <v>27.884765625</v>
      </c>
      <c r="AM28" s="9" t="s">
        <v>112</v>
      </c>
      <c r="AN28">
        <v>24.142857142857142</v>
      </c>
      <c r="AO28" s="9" t="s">
        <v>119</v>
      </c>
      <c r="AP28">
        <v>19.477489768076399</v>
      </c>
      <c r="AQ28" s="9" t="s">
        <v>119</v>
      </c>
      <c r="AR28">
        <v>16.421052631578949</v>
      </c>
      <c r="AS28" s="9" t="s">
        <v>116</v>
      </c>
      <c r="AT28">
        <v>344</v>
      </c>
      <c r="AU28" s="9" t="s">
        <v>138</v>
      </c>
      <c r="AV28">
        <v>376</v>
      </c>
      <c r="AW28" s="9" t="s">
        <v>138</v>
      </c>
      <c r="AX28">
        <v>41.502906976744185</v>
      </c>
      <c r="AY28" s="9" t="s">
        <v>123</v>
      </c>
      <c r="AZ28">
        <v>32.361702127659576</v>
      </c>
      <c r="BA28" s="9" t="s">
        <v>125</v>
      </c>
      <c r="BB28">
        <f t="shared" si="0"/>
        <v>1.4883720930232558</v>
      </c>
      <c r="BC28" s="9" t="s">
        <v>142</v>
      </c>
      <c r="BD28">
        <f t="shared" si="1"/>
        <v>1.3404255319148937</v>
      </c>
      <c r="BE28" s="9" t="s">
        <v>144</v>
      </c>
      <c r="BF28">
        <f t="shared" si="2"/>
        <v>2.1308139534883721</v>
      </c>
      <c r="BG28" s="9" t="s">
        <v>134</v>
      </c>
      <c r="BH28">
        <f t="shared" si="3"/>
        <v>1.9707446808510638</v>
      </c>
      <c r="BI28" s="9" t="s">
        <v>137</v>
      </c>
    </row>
    <row r="29" spans="1:61" x14ac:dyDescent="0.2">
      <c r="A29" t="s">
        <v>44</v>
      </c>
      <c r="B29">
        <v>44557147.910000004</v>
      </c>
      <c r="C29" s="9" t="s">
        <v>141</v>
      </c>
      <c r="D29">
        <v>48630599.670000002</v>
      </c>
      <c r="E29" s="9" t="s">
        <v>142</v>
      </c>
      <c r="F29">
        <v>21971307.030000001</v>
      </c>
      <c r="G29" s="9" t="s">
        <v>131</v>
      </c>
      <c r="H29">
        <v>24470253.369999997</v>
      </c>
      <c r="I29" s="9" t="s">
        <v>131</v>
      </c>
      <c r="J29">
        <v>0.49310398130462385</v>
      </c>
      <c r="K29" s="9" t="s">
        <v>112</v>
      </c>
      <c r="L29">
        <v>0.5031863381502899</v>
      </c>
      <c r="M29" s="9" t="s">
        <v>112</v>
      </c>
      <c r="N29">
        <v>609</v>
      </c>
      <c r="O29" s="9" t="s">
        <v>140</v>
      </c>
      <c r="P29">
        <v>818</v>
      </c>
      <c r="Q29" s="9" t="s">
        <v>139</v>
      </c>
      <c r="R29">
        <v>0.74449877750611249</v>
      </c>
      <c r="S29" s="9" t="s">
        <v>141</v>
      </c>
      <c r="T29">
        <v>581</v>
      </c>
      <c r="U29" s="9" t="s">
        <v>140</v>
      </c>
      <c r="V29">
        <v>832</v>
      </c>
      <c r="W29" s="9" t="s">
        <v>138</v>
      </c>
      <c r="X29">
        <v>0.69831730769230771</v>
      </c>
      <c r="Y29" s="9" t="s">
        <v>143</v>
      </c>
      <c r="Z29">
        <v>7574</v>
      </c>
      <c r="AA29" s="9" t="s">
        <v>142</v>
      </c>
      <c r="AB29">
        <v>7748</v>
      </c>
      <c r="AC29" s="9" t="s">
        <v>139</v>
      </c>
      <c r="AD29">
        <v>878</v>
      </c>
      <c r="AE29" s="9" t="s">
        <v>139</v>
      </c>
      <c r="AF29">
        <v>878</v>
      </c>
      <c r="AG29" s="9" t="s">
        <v>139</v>
      </c>
      <c r="AH29">
        <v>8452</v>
      </c>
      <c r="AI29" s="9" t="s">
        <v>141</v>
      </c>
      <c r="AJ29">
        <v>8626</v>
      </c>
      <c r="AK29" s="9" t="s">
        <v>139</v>
      </c>
      <c r="AL29">
        <v>13.878489326765189</v>
      </c>
      <c r="AM29" s="9" t="s">
        <v>132</v>
      </c>
      <c r="AN29">
        <v>14.846815834767643</v>
      </c>
      <c r="AO29" s="9" t="s">
        <v>131</v>
      </c>
      <c r="AP29">
        <v>10.332518337408313</v>
      </c>
      <c r="AQ29" s="9" t="s">
        <v>148</v>
      </c>
      <c r="AR29">
        <v>10.367788461538462</v>
      </c>
      <c r="AS29" s="9" t="s">
        <v>147</v>
      </c>
      <c r="AT29">
        <v>473</v>
      </c>
      <c r="AU29" s="9" t="s">
        <v>131</v>
      </c>
      <c r="AV29">
        <v>423</v>
      </c>
      <c r="AW29" s="9" t="s">
        <v>135</v>
      </c>
      <c r="AX29">
        <v>17.868921775898521</v>
      </c>
      <c r="AY29" s="9" t="s">
        <v>147</v>
      </c>
      <c r="AZ29">
        <v>20.392434988179669</v>
      </c>
      <c r="BA29" s="9" t="s">
        <v>143</v>
      </c>
      <c r="BB29">
        <f t="shared" si="0"/>
        <v>1.2875264270613107</v>
      </c>
      <c r="BC29" s="9" t="s">
        <v>144</v>
      </c>
      <c r="BD29">
        <f t="shared" si="1"/>
        <v>1.3735224586288417</v>
      </c>
      <c r="BE29" s="9" t="s">
        <v>143</v>
      </c>
      <c r="BF29">
        <f t="shared" si="2"/>
        <v>1.7293868921775899</v>
      </c>
      <c r="BG29" s="9" t="s">
        <v>141</v>
      </c>
      <c r="BH29">
        <f t="shared" si="3"/>
        <v>1.966903073286052</v>
      </c>
      <c r="BI29" s="9" t="s">
        <v>138</v>
      </c>
    </row>
    <row r="30" spans="1:61" x14ac:dyDescent="0.2">
      <c r="A30" t="s">
        <v>96</v>
      </c>
      <c r="B30">
        <v>47179063.859999999</v>
      </c>
      <c r="C30" s="9" t="s">
        <v>140</v>
      </c>
      <c r="D30">
        <v>51168901.209999993</v>
      </c>
      <c r="E30" s="9" t="s">
        <v>140</v>
      </c>
      <c r="F30">
        <v>13776208.27</v>
      </c>
      <c r="G30" s="9" t="s">
        <v>142</v>
      </c>
      <c r="H30">
        <v>16412819.060000001</v>
      </c>
      <c r="I30" s="9" t="s">
        <v>143</v>
      </c>
      <c r="J30">
        <v>0.29199833873092029</v>
      </c>
      <c r="K30" s="9" t="s">
        <v>140</v>
      </c>
      <c r="L30">
        <v>0.32075769992872988</v>
      </c>
      <c r="M30" s="9" t="s">
        <v>133</v>
      </c>
      <c r="N30">
        <v>689</v>
      </c>
      <c r="O30" s="9" t="s">
        <v>138</v>
      </c>
      <c r="P30">
        <v>898</v>
      </c>
      <c r="Q30" s="9" t="s">
        <v>133</v>
      </c>
      <c r="R30">
        <v>0.767260579064588</v>
      </c>
      <c r="S30" s="9" t="s">
        <v>140</v>
      </c>
      <c r="T30">
        <v>674</v>
      </c>
      <c r="U30" s="9" t="s">
        <v>138</v>
      </c>
      <c r="V30">
        <v>894</v>
      </c>
      <c r="W30" s="9" t="s">
        <v>133</v>
      </c>
      <c r="X30">
        <v>0.75391498881431762</v>
      </c>
      <c r="Y30" s="9" t="s">
        <v>140</v>
      </c>
      <c r="Z30">
        <v>8386</v>
      </c>
      <c r="AA30" s="9" t="s">
        <v>139</v>
      </c>
      <c r="AB30">
        <v>7546</v>
      </c>
      <c r="AC30" s="9" t="s">
        <v>141</v>
      </c>
      <c r="AD30">
        <v>595</v>
      </c>
      <c r="AE30" s="9" t="s">
        <v>147</v>
      </c>
      <c r="AF30">
        <v>595</v>
      </c>
      <c r="AG30" s="9" t="s">
        <v>147</v>
      </c>
      <c r="AH30">
        <v>8981</v>
      </c>
      <c r="AI30" s="9" t="s">
        <v>140</v>
      </c>
      <c r="AJ30">
        <v>8141</v>
      </c>
      <c r="AK30" s="9" t="s">
        <v>142</v>
      </c>
      <c r="AL30">
        <v>13.034833091436864</v>
      </c>
      <c r="AM30" s="9" t="s">
        <v>137</v>
      </c>
      <c r="AN30">
        <v>12.078635014836795</v>
      </c>
      <c r="AO30" s="9" t="s">
        <v>140</v>
      </c>
      <c r="AP30">
        <v>10.001113585746102</v>
      </c>
      <c r="AQ30" s="9" t="s">
        <v>149</v>
      </c>
      <c r="AR30">
        <v>9.1062639821029077</v>
      </c>
      <c r="AS30" s="9" t="s">
        <v>152</v>
      </c>
      <c r="AT30">
        <v>384</v>
      </c>
      <c r="AU30" s="9" t="s">
        <v>135</v>
      </c>
      <c r="AV30">
        <v>455</v>
      </c>
      <c r="AW30" s="9" t="s">
        <v>131</v>
      </c>
      <c r="AX30">
        <v>23.388020833333332</v>
      </c>
      <c r="AY30" s="9" t="s">
        <v>139</v>
      </c>
      <c r="AZ30">
        <v>17.892307692307693</v>
      </c>
      <c r="BA30" s="9" t="s">
        <v>145</v>
      </c>
      <c r="BB30">
        <f t="shared" si="0"/>
        <v>1.7942708333333333</v>
      </c>
      <c r="BC30" s="9" t="s">
        <v>137</v>
      </c>
      <c r="BD30">
        <f t="shared" si="1"/>
        <v>1.4813186813186814</v>
      </c>
      <c r="BE30" s="9" t="s">
        <v>140</v>
      </c>
      <c r="BF30">
        <f t="shared" si="2"/>
        <v>2.3385416666666665</v>
      </c>
      <c r="BG30" s="9" t="s">
        <v>129</v>
      </c>
      <c r="BH30">
        <f t="shared" si="3"/>
        <v>1.9648351648351647</v>
      </c>
      <c r="BI30" s="9" t="s">
        <v>139</v>
      </c>
    </row>
    <row r="31" spans="1:61" x14ac:dyDescent="0.2">
      <c r="A31" t="s">
        <v>40</v>
      </c>
      <c r="B31">
        <v>32834302.77</v>
      </c>
      <c r="C31" s="9" t="s">
        <v>148</v>
      </c>
      <c r="D31">
        <v>50022106.649999991</v>
      </c>
      <c r="E31" s="9" t="s">
        <v>141</v>
      </c>
      <c r="F31">
        <v>12891563.579999998</v>
      </c>
      <c r="G31" s="9" t="s">
        <v>144</v>
      </c>
      <c r="H31">
        <v>20490511.550000001</v>
      </c>
      <c r="I31" s="9" t="s">
        <v>137</v>
      </c>
      <c r="J31">
        <v>0.39262486157552107</v>
      </c>
      <c r="K31" s="9" t="s">
        <v>124</v>
      </c>
      <c r="L31">
        <v>0.40962912044808902</v>
      </c>
      <c r="M31" s="9" t="s">
        <v>118</v>
      </c>
      <c r="N31">
        <v>560</v>
      </c>
      <c r="O31" s="9" t="s">
        <v>141</v>
      </c>
      <c r="P31">
        <v>529</v>
      </c>
      <c r="Q31" s="9" t="s">
        <v>147</v>
      </c>
      <c r="R31">
        <v>1.0586011342155008</v>
      </c>
      <c r="S31" s="9" t="s">
        <v>126</v>
      </c>
      <c r="T31">
        <v>534</v>
      </c>
      <c r="U31" s="9" t="s">
        <v>141</v>
      </c>
      <c r="V31">
        <v>539</v>
      </c>
      <c r="W31" s="9" t="s">
        <v>147</v>
      </c>
      <c r="X31">
        <v>0.99072356215213353</v>
      </c>
      <c r="Y31" s="9" t="s">
        <v>127</v>
      </c>
      <c r="Z31">
        <v>7114</v>
      </c>
      <c r="AA31" s="9" t="s">
        <v>143</v>
      </c>
      <c r="AB31">
        <v>8046</v>
      </c>
      <c r="AC31" s="9" t="s">
        <v>138</v>
      </c>
      <c r="AD31">
        <v>340</v>
      </c>
      <c r="AE31" s="9" t="s">
        <v>151</v>
      </c>
      <c r="AF31">
        <v>340</v>
      </c>
      <c r="AG31" s="9" t="s">
        <v>151</v>
      </c>
      <c r="AH31">
        <v>7454</v>
      </c>
      <c r="AI31" s="9" t="s">
        <v>144</v>
      </c>
      <c r="AJ31">
        <v>8386</v>
      </c>
      <c r="AK31" s="9" t="s">
        <v>141</v>
      </c>
      <c r="AL31">
        <v>13.310714285714285</v>
      </c>
      <c r="AM31" s="9" t="s">
        <v>136</v>
      </c>
      <c r="AN31">
        <v>15.704119850187267</v>
      </c>
      <c r="AO31" s="9" t="s">
        <v>126</v>
      </c>
      <c r="AP31">
        <v>14.090737240075615</v>
      </c>
      <c r="AQ31" s="9" t="s">
        <v>127</v>
      </c>
      <c r="AR31">
        <v>15.558441558441558</v>
      </c>
      <c r="AS31" s="9" t="s">
        <v>120</v>
      </c>
      <c r="AT31">
        <v>363</v>
      </c>
      <c r="AU31" s="9" t="s">
        <v>137</v>
      </c>
      <c r="AV31">
        <v>292</v>
      </c>
      <c r="AW31" s="9" t="s">
        <v>144</v>
      </c>
      <c r="AX31">
        <v>20.534435261707991</v>
      </c>
      <c r="AY31" s="9" t="s">
        <v>145</v>
      </c>
      <c r="AZ31">
        <v>28.719178082191782</v>
      </c>
      <c r="BA31" s="9" t="s">
        <v>129</v>
      </c>
      <c r="BB31">
        <f t="shared" si="0"/>
        <v>1.5426997245179064</v>
      </c>
      <c r="BC31" s="9" t="s">
        <v>140</v>
      </c>
      <c r="BD31">
        <f t="shared" si="1"/>
        <v>1.8287671232876712</v>
      </c>
      <c r="BE31" s="9" t="s">
        <v>136</v>
      </c>
      <c r="BF31">
        <f t="shared" si="2"/>
        <v>1.4573002754820936</v>
      </c>
      <c r="BG31" s="9" t="s">
        <v>147</v>
      </c>
      <c r="BH31">
        <f t="shared" si="3"/>
        <v>1.845890410958904</v>
      </c>
      <c r="BI31" s="9" t="s">
        <v>140</v>
      </c>
    </row>
    <row r="32" spans="1:61" x14ac:dyDescent="0.2">
      <c r="A32" t="s">
        <v>20</v>
      </c>
      <c r="B32">
        <v>143942695.65000001</v>
      </c>
      <c r="C32" s="9" t="s">
        <v>118</v>
      </c>
      <c r="D32">
        <v>166757847.41</v>
      </c>
      <c r="E32" s="9" t="s">
        <v>118</v>
      </c>
      <c r="F32">
        <v>59800538.960000001</v>
      </c>
      <c r="G32" s="9" t="s">
        <v>119</v>
      </c>
      <c r="H32">
        <v>56107322.75</v>
      </c>
      <c r="I32" s="9" t="s">
        <v>114</v>
      </c>
      <c r="J32">
        <v>0.41544684632978107</v>
      </c>
      <c r="K32" s="9" t="s">
        <v>121</v>
      </c>
      <c r="L32">
        <v>0.33645986453669829</v>
      </c>
      <c r="M32" s="9" t="s">
        <v>130</v>
      </c>
      <c r="N32">
        <v>3191</v>
      </c>
      <c r="O32" s="9" t="s">
        <v>112</v>
      </c>
      <c r="P32">
        <v>2030</v>
      </c>
      <c r="Q32" s="9" t="s">
        <v>118</v>
      </c>
      <c r="R32">
        <v>1.5719211822660097</v>
      </c>
      <c r="S32" s="9" t="s">
        <v>114</v>
      </c>
      <c r="T32">
        <v>3117</v>
      </c>
      <c r="U32" s="9" t="s">
        <v>112</v>
      </c>
      <c r="V32">
        <v>2044</v>
      </c>
      <c r="W32" s="9" t="s">
        <v>118</v>
      </c>
      <c r="X32">
        <v>1.5249510763209393</v>
      </c>
      <c r="Y32" s="9" t="s">
        <v>118</v>
      </c>
      <c r="Z32">
        <v>28487</v>
      </c>
      <c r="AA32" s="9" t="s">
        <v>116</v>
      </c>
      <c r="AB32">
        <v>28023</v>
      </c>
      <c r="AC32" s="9" t="s">
        <v>117</v>
      </c>
      <c r="AD32">
        <v>6261</v>
      </c>
      <c r="AE32" s="9" t="s">
        <v>114</v>
      </c>
      <c r="AF32">
        <v>6261</v>
      </c>
      <c r="AG32" s="9" t="s">
        <v>114</v>
      </c>
      <c r="AH32">
        <v>34748</v>
      </c>
      <c r="AI32" s="9" t="s">
        <v>118</v>
      </c>
      <c r="AJ32">
        <v>34284</v>
      </c>
      <c r="AK32" s="9" t="s">
        <v>116</v>
      </c>
      <c r="AL32">
        <v>10.889376371043561</v>
      </c>
      <c r="AM32" s="9" t="s">
        <v>142</v>
      </c>
      <c r="AN32">
        <v>10.999037536092397</v>
      </c>
      <c r="AO32" s="9" t="s">
        <v>142</v>
      </c>
      <c r="AP32">
        <v>17.117241379310343</v>
      </c>
      <c r="AQ32" s="9" t="s">
        <v>117</v>
      </c>
      <c r="AR32">
        <v>16.772994129158512</v>
      </c>
      <c r="AS32" s="9" t="s">
        <v>118</v>
      </c>
      <c r="AT32">
        <v>1273</v>
      </c>
      <c r="AU32" s="9" t="s">
        <v>114</v>
      </c>
      <c r="AV32">
        <v>1195</v>
      </c>
      <c r="AW32" s="9" t="s">
        <v>114</v>
      </c>
      <c r="AX32">
        <v>27.296150824823251</v>
      </c>
      <c r="AY32" s="9" t="s">
        <v>131</v>
      </c>
      <c r="AZ32">
        <v>28.689539748953976</v>
      </c>
      <c r="BA32" s="9" t="s">
        <v>130</v>
      </c>
      <c r="BB32">
        <f t="shared" si="0"/>
        <v>2.5066771406127257</v>
      </c>
      <c r="BC32" s="9" t="s">
        <v>129</v>
      </c>
      <c r="BD32">
        <f t="shared" si="1"/>
        <v>2.6083682008368201</v>
      </c>
      <c r="BE32" s="9" t="s">
        <v>125</v>
      </c>
      <c r="BF32">
        <f t="shared" si="2"/>
        <v>1.5946582875098194</v>
      </c>
      <c r="BG32" s="9" t="s">
        <v>144</v>
      </c>
      <c r="BH32">
        <f t="shared" si="3"/>
        <v>1.7104602510460252</v>
      </c>
      <c r="BI32" s="9" t="s">
        <v>141</v>
      </c>
    </row>
    <row r="33" spans="1:61" x14ac:dyDescent="0.2">
      <c r="A33" t="s">
        <v>92</v>
      </c>
      <c r="B33">
        <v>60313172.540000007</v>
      </c>
      <c r="C33" s="9" t="s">
        <v>132</v>
      </c>
      <c r="D33">
        <v>69605799.260000005</v>
      </c>
      <c r="E33" s="9" t="s">
        <v>132</v>
      </c>
      <c r="F33">
        <v>25234421.289999999</v>
      </c>
      <c r="G33" s="9" t="s">
        <v>128</v>
      </c>
      <c r="H33">
        <v>27535364.920000002</v>
      </c>
      <c r="I33" s="9" t="s">
        <v>128</v>
      </c>
      <c r="J33">
        <v>0.41838988445292613</v>
      </c>
      <c r="K33" s="9" t="s">
        <v>120</v>
      </c>
      <c r="L33">
        <v>0.39559009755992564</v>
      </c>
      <c r="M33" s="9" t="s">
        <v>115</v>
      </c>
      <c r="N33">
        <v>503</v>
      </c>
      <c r="O33" s="9" t="s">
        <v>145</v>
      </c>
      <c r="P33">
        <v>858</v>
      </c>
      <c r="Q33" s="9" t="s">
        <v>136</v>
      </c>
      <c r="R33">
        <v>0.58624708624708621</v>
      </c>
      <c r="S33" s="9" t="s">
        <v>148</v>
      </c>
      <c r="T33">
        <v>493</v>
      </c>
      <c r="U33" s="9" t="s">
        <v>145</v>
      </c>
      <c r="V33">
        <v>878</v>
      </c>
      <c r="W33" s="9" t="s">
        <v>135</v>
      </c>
      <c r="X33">
        <v>0.56150341685649208</v>
      </c>
      <c r="Y33" s="9" t="s">
        <v>149</v>
      </c>
      <c r="Z33">
        <v>11643</v>
      </c>
      <c r="AA33" s="9" t="s">
        <v>134</v>
      </c>
      <c r="AB33">
        <v>12229</v>
      </c>
      <c r="AC33" s="9" t="s">
        <v>132</v>
      </c>
      <c r="AD33">
        <v>1119</v>
      </c>
      <c r="AE33" s="9" t="s">
        <v>136</v>
      </c>
      <c r="AF33">
        <v>1119</v>
      </c>
      <c r="AG33" s="9" t="s">
        <v>136</v>
      </c>
      <c r="AH33">
        <v>12762</v>
      </c>
      <c r="AI33" s="9" t="s">
        <v>134</v>
      </c>
      <c r="AJ33">
        <v>13348</v>
      </c>
      <c r="AK33" s="9" t="s">
        <v>133</v>
      </c>
      <c r="AL33">
        <v>25.371769383697814</v>
      </c>
      <c r="AM33" s="9" t="s">
        <v>113</v>
      </c>
      <c r="AN33">
        <v>27.075050709939148</v>
      </c>
      <c r="AO33" s="9" t="s">
        <v>112</v>
      </c>
      <c r="AP33">
        <v>14.874125874125873</v>
      </c>
      <c r="AQ33" s="9" t="s">
        <v>122</v>
      </c>
      <c r="AR33">
        <v>15.202733485193622</v>
      </c>
      <c r="AS33" s="9" t="s">
        <v>122</v>
      </c>
      <c r="AT33">
        <v>505</v>
      </c>
      <c r="AU33" s="9" t="s">
        <v>130</v>
      </c>
      <c r="AV33">
        <v>541</v>
      </c>
      <c r="AW33" s="9" t="s">
        <v>128</v>
      </c>
      <c r="AX33">
        <v>25.271287128712871</v>
      </c>
      <c r="AY33" s="9" t="s">
        <v>133</v>
      </c>
      <c r="AZ33">
        <v>24.672828096118298</v>
      </c>
      <c r="BA33" s="9" t="s">
        <v>137</v>
      </c>
      <c r="BB33">
        <f t="shared" si="0"/>
        <v>0.99603960396039604</v>
      </c>
      <c r="BC33" s="9" t="s">
        <v>149</v>
      </c>
      <c r="BD33">
        <f t="shared" si="1"/>
        <v>0.91127541589648797</v>
      </c>
      <c r="BE33" s="9" t="s">
        <v>148</v>
      </c>
      <c r="BF33">
        <f t="shared" si="2"/>
        <v>1.699009900990099</v>
      </c>
      <c r="BG33" s="9" t="s">
        <v>142</v>
      </c>
      <c r="BH33">
        <f t="shared" si="3"/>
        <v>1.6229205175600738</v>
      </c>
      <c r="BI33" s="9" t="s">
        <v>142</v>
      </c>
    </row>
    <row r="34" spans="1:61" x14ac:dyDescent="0.2">
      <c r="A34" t="s">
        <v>38</v>
      </c>
      <c r="B34">
        <v>39043487.759999998</v>
      </c>
      <c r="C34" s="9" t="s">
        <v>144</v>
      </c>
      <c r="D34">
        <v>41562377.829999998</v>
      </c>
      <c r="E34" s="9" t="s">
        <v>147</v>
      </c>
      <c r="F34">
        <v>12226129.76</v>
      </c>
      <c r="G34" s="9" t="s">
        <v>145</v>
      </c>
      <c r="H34">
        <v>14031492.140000001</v>
      </c>
      <c r="I34" s="9" t="s">
        <v>145</v>
      </c>
      <c r="J34">
        <v>0.31314133192080379</v>
      </c>
      <c r="K34" s="9" t="s">
        <v>133</v>
      </c>
      <c r="L34">
        <v>0.33760080324066488</v>
      </c>
      <c r="M34" s="9" t="s">
        <v>129</v>
      </c>
      <c r="N34">
        <v>346</v>
      </c>
      <c r="O34" s="9" t="s">
        <v>148</v>
      </c>
      <c r="P34">
        <v>661</v>
      </c>
      <c r="Q34" s="9" t="s">
        <v>143</v>
      </c>
      <c r="R34">
        <v>0.52344931921331317</v>
      </c>
      <c r="S34" s="9" t="s">
        <v>152</v>
      </c>
      <c r="T34">
        <v>345</v>
      </c>
      <c r="U34" s="9" t="s">
        <v>148</v>
      </c>
      <c r="V34">
        <v>545</v>
      </c>
      <c r="W34" s="9" t="s">
        <v>146</v>
      </c>
      <c r="X34">
        <v>0.6330275229357798</v>
      </c>
      <c r="Y34" s="9" t="s">
        <v>148</v>
      </c>
      <c r="Z34">
        <v>4939</v>
      </c>
      <c r="AA34" s="9" t="s">
        <v>149</v>
      </c>
      <c r="AB34">
        <v>4936</v>
      </c>
      <c r="AC34" s="9" t="s">
        <v>149</v>
      </c>
      <c r="AD34">
        <v>416</v>
      </c>
      <c r="AE34" s="9" t="s">
        <v>149</v>
      </c>
      <c r="AF34">
        <v>416</v>
      </c>
      <c r="AG34" s="9" t="s">
        <v>149</v>
      </c>
      <c r="AH34">
        <v>5355</v>
      </c>
      <c r="AI34" s="9" t="s">
        <v>149</v>
      </c>
      <c r="AJ34">
        <v>5352</v>
      </c>
      <c r="AK34" s="9" t="s">
        <v>149</v>
      </c>
      <c r="AL34">
        <v>15.476878612716764</v>
      </c>
      <c r="AM34" s="9" t="s">
        <v>128</v>
      </c>
      <c r="AN34">
        <v>15.513043478260869</v>
      </c>
      <c r="AO34" s="9" t="s">
        <v>128</v>
      </c>
      <c r="AP34">
        <v>8.1013615733736764</v>
      </c>
      <c r="AQ34" s="9" t="s">
        <v>152</v>
      </c>
      <c r="AR34">
        <v>9.8201834862385322</v>
      </c>
      <c r="AS34" s="9" t="s">
        <v>149</v>
      </c>
      <c r="AT34">
        <v>307</v>
      </c>
      <c r="AU34" s="9" t="s">
        <v>143</v>
      </c>
      <c r="AV34">
        <v>339</v>
      </c>
      <c r="AW34" s="9" t="s">
        <v>140</v>
      </c>
      <c r="AX34">
        <v>17.44299674267101</v>
      </c>
      <c r="AY34" s="9" t="s">
        <v>148</v>
      </c>
      <c r="AZ34">
        <v>15.787610619469026</v>
      </c>
      <c r="BA34" s="9" t="s">
        <v>149</v>
      </c>
      <c r="BB34">
        <f t="shared" si="0"/>
        <v>1.1270358306188926</v>
      </c>
      <c r="BC34" s="9" t="s">
        <v>147</v>
      </c>
      <c r="BD34">
        <f t="shared" si="1"/>
        <v>1.0176991150442478</v>
      </c>
      <c r="BE34" s="9" t="s">
        <v>147</v>
      </c>
      <c r="BF34">
        <f t="shared" si="2"/>
        <v>2.1530944625407167</v>
      </c>
      <c r="BG34" s="9" t="s">
        <v>132</v>
      </c>
      <c r="BH34">
        <f t="shared" si="3"/>
        <v>1.6076696165191739</v>
      </c>
      <c r="BI34" s="9" t="s">
        <v>143</v>
      </c>
    </row>
    <row r="35" spans="1:61" x14ac:dyDescent="0.2">
      <c r="A35" t="s">
        <v>34</v>
      </c>
      <c r="B35">
        <v>64071733.669999994</v>
      </c>
      <c r="C35" s="9" t="s">
        <v>130</v>
      </c>
      <c r="D35">
        <v>76887531.579999998</v>
      </c>
      <c r="E35" s="9" t="s">
        <v>131</v>
      </c>
      <c r="F35">
        <v>26998626.550000001</v>
      </c>
      <c r="G35" s="9" t="s">
        <v>125</v>
      </c>
      <c r="H35">
        <v>30055469.310000002</v>
      </c>
      <c r="I35" s="9" t="s">
        <v>126</v>
      </c>
      <c r="J35">
        <v>0.42138123948784983</v>
      </c>
      <c r="K35" s="9" t="s">
        <v>115</v>
      </c>
      <c r="L35">
        <v>0.39090173260053046</v>
      </c>
      <c r="M35" s="9" t="s">
        <v>121</v>
      </c>
      <c r="N35">
        <v>1030</v>
      </c>
      <c r="O35" s="9" t="s">
        <v>134</v>
      </c>
      <c r="P35">
        <v>1254</v>
      </c>
      <c r="Q35" s="9" t="s">
        <v>130</v>
      </c>
      <c r="R35">
        <v>0.82137161084529509</v>
      </c>
      <c r="S35" s="9" t="s">
        <v>137</v>
      </c>
      <c r="T35">
        <v>929</v>
      </c>
      <c r="U35" s="9" t="s">
        <v>134</v>
      </c>
      <c r="V35">
        <v>1079</v>
      </c>
      <c r="W35" s="9" t="s">
        <v>132</v>
      </c>
      <c r="X35">
        <v>0.860982391102873</v>
      </c>
      <c r="Y35" s="9" t="s">
        <v>134</v>
      </c>
      <c r="Z35">
        <v>12723</v>
      </c>
      <c r="AA35" s="9" t="s">
        <v>132</v>
      </c>
      <c r="AB35">
        <v>11572</v>
      </c>
      <c r="AC35" s="9" t="s">
        <v>133</v>
      </c>
      <c r="AD35">
        <v>1984</v>
      </c>
      <c r="AE35" s="9" t="s">
        <v>132</v>
      </c>
      <c r="AF35">
        <v>1984</v>
      </c>
      <c r="AG35" s="9" t="s">
        <v>132</v>
      </c>
      <c r="AH35">
        <v>14707</v>
      </c>
      <c r="AI35" s="9" t="s">
        <v>132</v>
      </c>
      <c r="AJ35">
        <v>13556</v>
      </c>
      <c r="AK35" s="9" t="s">
        <v>132</v>
      </c>
      <c r="AL35">
        <v>14.27864077669903</v>
      </c>
      <c r="AM35" s="9" t="s">
        <v>131</v>
      </c>
      <c r="AN35">
        <v>14.592034445640474</v>
      </c>
      <c r="AO35" s="9" t="s">
        <v>132</v>
      </c>
      <c r="AP35">
        <v>11.728070175438596</v>
      </c>
      <c r="AQ35" s="9" t="s">
        <v>138</v>
      </c>
      <c r="AR35">
        <v>12.563484708063021</v>
      </c>
      <c r="AS35" s="9" t="s">
        <v>136</v>
      </c>
      <c r="AT35">
        <v>692</v>
      </c>
      <c r="AU35" s="9" t="s">
        <v>125</v>
      </c>
      <c r="AV35">
        <v>672</v>
      </c>
      <c r="AW35" s="9" t="s">
        <v>124</v>
      </c>
      <c r="AX35">
        <v>21.252890173410403</v>
      </c>
      <c r="AY35" s="9" t="s">
        <v>143</v>
      </c>
      <c r="AZ35">
        <v>20.172619047619047</v>
      </c>
      <c r="BA35" s="9" t="s">
        <v>144</v>
      </c>
      <c r="BB35">
        <f t="shared" si="0"/>
        <v>1.4884393063583814</v>
      </c>
      <c r="BC35" s="9" t="s">
        <v>141</v>
      </c>
      <c r="BD35">
        <f t="shared" si="1"/>
        <v>1.3824404761904763</v>
      </c>
      <c r="BE35" s="9" t="s">
        <v>142</v>
      </c>
      <c r="BF35">
        <f t="shared" si="2"/>
        <v>1.8121387283236994</v>
      </c>
      <c r="BG35" s="9" t="s">
        <v>139</v>
      </c>
      <c r="BH35">
        <f t="shared" si="3"/>
        <v>1.6056547619047619</v>
      </c>
      <c r="BI35" s="9" t="s">
        <v>144</v>
      </c>
    </row>
    <row r="36" spans="1:61" x14ac:dyDescent="0.2">
      <c r="A36" t="s">
        <v>86</v>
      </c>
      <c r="B36">
        <v>93425045.739999995</v>
      </c>
      <c r="C36" s="9" t="s">
        <v>125</v>
      </c>
      <c r="D36">
        <v>94992980.400000006</v>
      </c>
      <c r="E36" s="9" t="s">
        <v>127</v>
      </c>
      <c r="F36">
        <v>29178303.609999999</v>
      </c>
      <c r="G36" s="9" t="s">
        <v>123</v>
      </c>
      <c r="H36">
        <v>34301179.699999996</v>
      </c>
      <c r="I36" s="9" t="s">
        <v>125</v>
      </c>
      <c r="J36">
        <v>0.31231778779325009</v>
      </c>
      <c r="K36" s="9" t="s">
        <v>134</v>
      </c>
      <c r="L36">
        <v>0.36109173073171619</v>
      </c>
      <c r="M36" s="9" t="s">
        <v>124</v>
      </c>
      <c r="N36">
        <v>1926</v>
      </c>
      <c r="O36" s="9" t="s">
        <v>120</v>
      </c>
      <c r="P36">
        <v>1149</v>
      </c>
      <c r="Q36" s="9" t="s">
        <v>132</v>
      </c>
      <c r="R36">
        <v>1.6762402088772845</v>
      </c>
      <c r="S36" s="9" t="s">
        <v>113</v>
      </c>
      <c r="T36">
        <v>1853</v>
      </c>
      <c r="U36" s="9" t="s">
        <v>120</v>
      </c>
      <c r="V36">
        <v>1136</v>
      </c>
      <c r="W36" s="9" t="s">
        <v>131</v>
      </c>
      <c r="X36">
        <v>1.631161971830986</v>
      </c>
      <c r="Y36" s="9" t="s">
        <v>113</v>
      </c>
      <c r="Z36">
        <v>14226</v>
      </c>
      <c r="AA36" s="9" t="s">
        <v>126</v>
      </c>
      <c r="AB36">
        <v>14054</v>
      </c>
      <c r="AC36" s="9" t="s">
        <v>127</v>
      </c>
      <c r="AD36">
        <v>2713</v>
      </c>
      <c r="AE36" s="9" t="s">
        <v>124</v>
      </c>
      <c r="AF36">
        <v>2713</v>
      </c>
      <c r="AG36" s="9" t="s">
        <v>124</v>
      </c>
      <c r="AH36">
        <v>16939</v>
      </c>
      <c r="AI36" s="9" t="s">
        <v>127</v>
      </c>
      <c r="AJ36">
        <v>16767</v>
      </c>
      <c r="AK36" s="9" t="s">
        <v>128</v>
      </c>
      <c r="AL36">
        <v>8.7949117341640708</v>
      </c>
      <c r="AM36" s="9" t="s">
        <v>145</v>
      </c>
      <c r="AN36">
        <v>9.0485698866702649</v>
      </c>
      <c r="AO36" s="9" t="s">
        <v>144</v>
      </c>
      <c r="AP36">
        <v>14.742384682332464</v>
      </c>
      <c r="AQ36" s="9" t="s">
        <v>124</v>
      </c>
      <c r="AR36">
        <v>14.75968309859155</v>
      </c>
      <c r="AS36" s="9" t="s">
        <v>123</v>
      </c>
      <c r="AT36">
        <v>710</v>
      </c>
      <c r="AU36" s="9" t="s">
        <v>123</v>
      </c>
      <c r="AV36">
        <v>710</v>
      </c>
      <c r="AW36" s="9" t="s">
        <v>123</v>
      </c>
      <c r="AX36">
        <v>23.857746478873239</v>
      </c>
      <c r="AY36" s="9" t="s">
        <v>137</v>
      </c>
      <c r="AZ36">
        <v>23.615492957746479</v>
      </c>
      <c r="BA36" s="9" t="s">
        <v>140</v>
      </c>
      <c r="BB36">
        <f t="shared" si="0"/>
        <v>2.7126760563380281</v>
      </c>
      <c r="BC36" s="9" t="s">
        <v>126</v>
      </c>
      <c r="BD36">
        <f t="shared" si="1"/>
        <v>2.6098591549295773</v>
      </c>
      <c r="BE36" s="9" t="s">
        <v>124</v>
      </c>
      <c r="BF36">
        <f t="shared" si="2"/>
        <v>1.6183098591549296</v>
      </c>
      <c r="BG36" s="9" t="s">
        <v>143</v>
      </c>
      <c r="BH36" s="43">
        <f t="shared" si="3"/>
        <v>1.6</v>
      </c>
      <c r="BI36" s="9" t="s">
        <v>145</v>
      </c>
    </row>
    <row r="37" spans="1:61" x14ac:dyDescent="0.2">
      <c r="A37" t="s">
        <v>28</v>
      </c>
      <c r="B37">
        <v>154321917.92000002</v>
      </c>
      <c r="C37" s="9" t="s">
        <v>119</v>
      </c>
      <c r="D37">
        <v>184728896.99000001</v>
      </c>
      <c r="E37" s="9" t="s">
        <v>119</v>
      </c>
      <c r="F37">
        <v>61400650.910000004</v>
      </c>
      <c r="G37" s="9" t="s">
        <v>113</v>
      </c>
      <c r="H37">
        <v>73121101.209999993</v>
      </c>
      <c r="I37" s="9" t="s">
        <v>113</v>
      </c>
      <c r="J37">
        <v>0.39787381946503481</v>
      </c>
      <c r="K37" s="9" t="s">
        <v>123</v>
      </c>
      <c r="L37">
        <v>0.3958292524962041</v>
      </c>
      <c r="M37" s="9" t="s">
        <v>117</v>
      </c>
      <c r="N37">
        <v>2812</v>
      </c>
      <c r="O37" s="9" t="s">
        <v>118</v>
      </c>
      <c r="P37">
        <v>2177</v>
      </c>
      <c r="Q37" s="9" t="s">
        <v>114</v>
      </c>
      <c r="R37">
        <v>1.2916858061552596</v>
      </c>
      <c r="S37" s="9" t="s">
        <v>120</v>
      </c>
      <c r="T37">
        <v>2825</v>
      </c>
      <c r="U37" s="9" t="s">
        <v>118</v>
      </c>
      <c r="V37">
        <v>2144</v>
      </c>
      <c r="W37" s="9" t="s">
        <v>114</v>
      </c>
      <c r="X37">
        <v>1.3176305970149254</v>
      </c>
      <c r="Y37" s="9" t="s">
        <v>120</v>
      </c>
      <c r="Z37">
        <v>28253</v>
      </c>
      <c r="AA37" s="9" t="s">
        <v>117</v>
      </c>
      <c r="AB37">
        <v>29219</v>
      </c>
      <c r="AC37" s="9" t="s">
        <v>114</v>
      </c>
      <c r="AD37">
        <v>5231</v>
      </c>
      <c r="AE37" s="9" t="s">
        <v>118</v>
      </c>
      <c r="AF37">
        <v>5231</v>
      </c>
      <c r="AG37" s="9" t="s">
        <v>118</v>
      </c>
      <c r="AH37">
        <v>33484</v>
      </c>
      <c r="AI37" s="9" t="s">
        <v>116</v>
      </c>
      <c r="AJ37">
        <v>34450</v>
      </c>
      <c r="AK37" s="9" t="s">
        <v>118</v>
      </c>
      <c r="AL37">
        <v>11.907539118065435</v>
      </c>
      <c r="AM37" s="9" t="s">
        <v>140</v>
      </c>
      <c r="AN37">
        <v>12.194690265486726</v>
      </c>
      <c r="AO37" s="9" t="s">
        <v>139</v>
      </c>
      <c r="AP37">
        <v>15.380799265043638</v>
      </c>
      <c r="AQ37" s="9" t="s">
        <v>120</v>
      </c>
      <c r="AR37">
        <v>16.068097014925375</v>
      </c>
      <c r="AS37" s="9" t="s">
        <v>115</v>
      </c>
      <c r="AT37">
        <v>1447</v>
      </c>
      <c r="AU37" s="9" t="s">
        <v>112</v>
      </c>
      <c r="AV37">
        <v>1462</v>
      </c>
      <c r="AW37" s="9" t="s">
        <v>112</v>
      </c>
      <c r="AX37">
        <v>23.140290255701451</v>
      </c>
      <c r="AY37" s="9" t="s">
        <v>141</v>
      </c>
      <c r="AZ37">
        <v>23.56361149110807</v>
      </c>
      <c r="BA37" s="9" t="s">
        <v>141</v>
      </c>
      <c r="BB37">
        <f t="shared" si="0"/>
        <v>1.9433310297166551</v>
      </c>
      <c r="BC37" s="9" t="s">
        <v>135</v>
      </c>
      <c r="BD37">
        <f t="shared" si="1"/>
        <v>1.9322845417236663</v>
      </c>
      <c r="BE37" s="9" t="s">
        <v>135</v>
      </c>
      <c r="BF37">
        <f t="shared" si="2"/>
        <v>1.5044920525224603</v>
      </c>
      <c r="BG37" s="9" t="s">
        <v>146</v>
      </c>
      <c r="BH37">
        <f t="shared" si="3"/>
        <v>1.466484268125855</v>
      </c>
      <c r="BI37" s="9" t="s">
        <v>146</v>
      </c>
    </row>
    <row r="38" spans="1:61" x14ac:dyDescent="0.2">
      <c r="A38" t="s">
        <v>48</v>
      </c>
      <c r="B38">
        <v>41184598.019999996</v>
      </c>
      <c r="C38" s="9" t="s">
        <v>142</v>
      </c>
      <c r="D38">
        <v>46359029.040000007</v>
      </c>
      <c r="E38" s="9" t="s">
        <v>144</v>
      </c>
      <c r="F38">
        <v>18390649.199999999</v>
      </c>
      <c r="G38" s="9" t="s">
        <v>136</v>
      </c>
      <c r="H38">
        <v>20822544.609999999</v>
      </c>
      <c r="I38" s="9" t="s">
        <v>136</v>
      </c>
      <c r="J38">
        <v>0.44654191334025312</v>
      </c>
      <c r="K38" s="9" t="s">
        <v>118</v>
      </c>
      <c r="L38">
        <v>0.44915834177703901</v>
      </c>
      <c r="M38" s="9" t="s">
        <v>119</v>
      </c>
      <c r="N38">
        <v>331</v>
      </c>
      <c r="O38" s="9" t="s">
        <v>149</v>
      </c>
      <c r="P38">
        <v>576</v>
      </c>
      <c r="Q38" s="9" t="s">
        <v>146</v>
      </c>
      <c r="R38">
        <v>0.57465277777777779</v>
      </c>
      <c r="S38" s="9" t="s">
        <v>149</v>
      </c>
      <c r="T38">
        <v>318</v>
      </c>
      <c r="U38" s="9" t="s">
        <v>149</v>
      </c>
      <c r="V38">
        <v>586</v>
      </c>
      <c r="W38" s="9" t="s">
        <v>144</v>
      </c>
      <c r="X38">
        <v>0.5426621160409556</v>
      </c>
      <c r="Y38" s="9" t="s">
        <v>150</v>
      </c>
      <c r="Z38">
        <v>6012</v>
      </c>
      <c r="AA38" s="9" t="s">
        <v>145</v>
      </c>
      <c r="AB38">
        <v>6034</v>
      </c>
      <c r="AC38" s="9" t="s">
        <v>145</v>
      </c>
      <c r="AD38">
        <v>768</v>
      </c>
      <c r="AE38" s="9" t="s">
        <v>142</v>
      </c>
      <c r="AF38">
        <v>768</v>
      </c>
      <c r="AG38" s="9" t="s">
        <v>142</v>
      </c>
      <c r="AH38">
        <v>6780</v>
      </c>
      <c r="AI38" s="9" t="s">
        <v>145</v>
      </c>
      <c r="AJ38">
        <v>6802</v>
      </c>
      <c r="AK38" s="9" t="s">
        <v>145</v>
      </c>
      <c r="AL38">
        <v>20.483383685800604</v>
      </c>
      <c r="AM38" s="9" t="s">
        <v>118</v>
      </c>
      <c r="AN38">
        <v>21.389937106918239</v>
      </c>
      <c r="AO38" s="9" t="s">
        <v>118</v>
      </c>
      <c r="AP38">
        <v>11.770833333333334</v>
      </c>
      <c r="AQ38" s="9" t="s">
        <v>137</v>
      </c>
      <c r="AR38">
        <v>11.607508532423209</v>
      </c>
      <c r="AS38" s="9" t="s">
        <v>140</v>
      </c>
      <c r="AT38">
        <v>372</v>
      </c>
      <c r="AU38" s="9" t="s">
        <v>136</v>
      </c>
      <c r="AV38">
        <v>406</v>
      </c>
      <c r="AW38" s="9" t="s">
        <v>136</v>
      </c>
      <c r="AX38">
        <v>18.225806451612904</v>
      </c>
      <c r="AY38" s="9" t="s">
        <v>146</v>
      </c>
      <c r="AZ38">
        <v>16.753694581280786</v>
      </c>
      <c r="BA38" s="9" t="s">
        <v>147</v>
      </c>
      <c r="BB38">
        <f t="shared" si="0"/>
        <v>0.88978494623655913</v>
      </c>
      <c r="BC38" s="9" t="s">
        <v>150</v>
      </c>
      <c r="BD38">
        <f t="shared" si="1"/>
        <v>0.78325123152709364</v>
      </c>
      <c r="BE38" s="9" t="s">
        <v>151</v>
      </c>
      <c r="BF38">
        <f t="shared" si="2"/>
        <v>1.5483870967741935</v>
      </c>
      <c r="BG38" s="9" t="s">
        <v>145</v>
      </c>
      <c r="BH38">
        <f t="shared" si="3"/>
        <v>1.4433497536945812</v>
      </c>
      <c r="BI38" s="9" t="s">
        <v>147</v>
      </c>
    </row>
    <row r="39" spans="1:61" x14ac:dyDescent="0.2">
      <c r="A39" t="s">
        <v>100</v>
      </c>
      <c r="B39">
        <v>27680271.939999998</v>
      </c>
      <c r="C39" s="9" t="s">
        <v>151</v>
      </c>
      <c r="D39">
        <v>28919032.600000001</v>
      </c>
      <c r="E39" s="9" t="s">
        <v>152</v>
      </c>
      <c r="F39">
        <v>9183167.6500000004</v>
      </c>
      <c r="G39" s="9" t="s">
        <v>150</v>
      </c>
      <c r="H39">
        <v>11034899.5</v>
      </c>
      <c r="I39" s="9" t="s">
        <v>149</v>
      </c>
      <c r="J39">
        <v>0.33175857773021578</v>
      </c>
      <c r="K39" s="9" t="s">
        <v>130</v>
      </c>
      <c r="L39">
        <v>0.38157913691760215</v>
      </c>
      <c r="M39" s="9" t="s">
        <v>123</v>
      </c>
      <c r="N39">
        <v>296</v>
      </c>
      <c r="O39" s="9" t="s">
        <v>151</v>
      </c>
      <c r="P39">
        <v>339</v>
      </c>
      <c r="Q39" s="9" t="s">
        <v>152</v>
      </c>
      <c r="R39">
        <v>0.87315634218289084</v>
      </c>
      <c r="S39" s="9" t="s">
        <v>135</v>
      </c>
      <c r="T39">
        <v>296</v>
      </c>
      <c r="U39" s="9" t="s">
        <v>151</v>
      </c>
      <c r="V39">
        <v>358</v>
      </c>
      <c r="W39" s="9" t="s">
        <v>152</v>
      </c>
      <c r="X39">
        <v>0.82681564245810057</v>
      </c>
      <c r="Y39" s="9" t="s">
        <v>138</v>
      </c>
      <c r="Z39">
        <v>3597</v>
      </c>
      <c r="AA39" s="9" t="s">
        <v>151</v>
      </c>
      <c r="AB39">
        <v>3918</v>
      </c>
      <c r="AC39" s="9" t="s">
        <v>150</v>
      </c>
      <c r="AD39">
        <v>169</v>
      </c>
      <c r="AE39" s="9" t="s">
        <v>152</v>
      </c>
      <c r="AF39">
        <v>169</v>
      </c>
      <c r="AG39" s="9" t="s">
        <v>152</v>
      </c>
      <c r="AH39">
        <v>3766</v>
      </c>
      <c r="AI39" s="9" t="s">
        <v>152</v>
      </c>
      <c r="AJ39">
        <v>4087</v>
      </c>
      <c r="AK39" s="9" t="s">
        <v>150</v>
      </c>
      <c r="AL39">
        <v>12.722972972972974</v>
      </c>
      <c r="AM39" s="9" t="s">
        <v>139</v>
      </c>
      <c r="AN39">
        <v>13.807432432432432</v>
      </c>
      <c r="AO39" s="9" t="s">
        <v>135</v>
      </c>
      <c r="AP39">
        <v>11.109144542772862</v>
      </c>
      <c r="AQ39" s="9" t="s">
        <v>144</v>
      </c>
      <c r="AR39">
        <v>11.416201117318435</v>
      </c>
      <c r="AS39" s="9" t="s">
        <v>141</v>
      </c>
      <c r="AT39">
        <v>259</v>
      </c>
      <c r="AU39" s="9" t="s">
        <v>146</v>
      </c>
      <c r="AV39">
        <v>267</v>
      </c>
      <c r="AW39" s="9" t="s">
        <v>146</v>
      </c>
      <c r="AX39">
        <v>14.54054054054054</v>
      </c>
      <c r="AY39" s="9" t="s">
        <v>150</v>
      </c>
      <c r="AZ39">
        <v>15.307116104868914</v>
      </c>
      <c r="BA39" s="9" t="s">
        <v>150</v>
      </c>
      <c r="BB39">
        <f t="shared" si="0"/>
        <v>1.1428571428571428</v>
      </c>
      <c r="BC39" s="9" t="s">
        <v>145</v>
      </c>
      <c r="BD39">
        <f t="shared" si="1"/>
        <v>1.1086142322097379</v>
      </c>
      <c r="BE39" s="9" t="s">
        <v>145</v>
      </c>
      <c r="BF39">
        <f t="shared" si="2"/>
        <v>1.3088803088803089</v>
      </c>
      <c r="BG39" s="9" t="s">
        <v>150</v>
      </c>
      <c r="BH39">
        <f t="shared" si="3"/>
        <v>1.3408239700374531</v>
      </c>
      <c r="BI39" s="9" t="s">
        <v>148</v>
      </c>
    </row>
    <row r="40" spans="1:61" x14ac:dyDescent="0.2">
      <c r="A40" t="s">
        <v>82</v>
      </c>
      <c r="B40">
        <v>96581832.229999989</v>
      </c>
      <c r="C40" s="9" t="s">
        <v>122</v>
      </c>
      <c r="D40">
        <v>124501153.11</v>
      </c>
      <c r="E40" s="9" t="s">
        <v>120</v>
      </c>
      <c r="F40">
        <v>45547816.759999998</v>
      </c>
      <c r="G40" s="9" t="s">
        <v>116</v>
      </c>
      <c r="H40">
        <v>53372214.800000004</v>
      </c>
      <c r="I40" s="9" t="s">
        <v>116</v>
      </c>
      <c r="J40">
        <v>0.47159818475520759</v>
      </c>
      <c r="K40" s="9" t="s">
        <v>119</v>
      </c>
      <c r="L40">
        <v>0.4286885178713507</v>
      </c>
      <c r="M40" s="9" t="s">
        <v>114</v>
      </c>
      <c r="N40">
        <v>1095</v>
      </c>
      <c r="O40" s="9" t="s">
        <v>131</v>
      </c>
      <c r="P40">
        <v>1688</v>
      </c>
      <c r="Q40" s="9" t="s">
        <v>122</v>
      </c>
      <c r="R40">
        <v>0.648696682464455</v>
      </c>
      <c r="S40" s="9" t="s">
        <v>147</v>
      </c>
      <c r="T40">
        <v>998</v>
      </c>
      <c r="U40" s="9" t="s">
        <v>131</v>
      </c>
      <c r="V40">
        <v>1482</v>
      </c>
      <c r="W40" s="9" t="s">
        <v>126</v>
      </c>
      <c r="X40">
        <v>0.67341430499325239</v>
      </c>
      <c r="Y40" s="9" t="s">
        <v>146</v>
      </c>
      <c r="Z40">
        <v>17128</v>
      </c>
      <c r="AA40" s="9" t="s">
        <v>125</v>
      </c>
      <c r="AB40">
        <v>17361</v>
      </c>
      <c r="AC40" s="9" t="s">
        <v>124</v>
      </c>
      <c r="AD40">
        <v>2218</v>
      </c>
      <c r="AE40" s="9" t="s">
        <v>128</v>
      </c>
      <c r="AF40">
        <v>2218</v>
      </c>
      <c r="AG40" s="9" t="s">
        <v>128</v>
      </c>
      <c r="AH40">
        <v>19346</v>
      </c>
      <c r="AI40" s="9" t="s">
        <v>125</v>
      </c>
      <c r="AJ40">
        <v>19579</v>
      </c>
      <c r="AK40" s="9" t="s">
        <v>125</v>
      </c>
      <c r="AL40">
        <v>17.667579908675798</v>
      </c>
      <c r="AM40" s="9" t="s">
        <v>123</v>
      </c>
      <c r="AN40">
        <v>19.618236472945892</v>
      </c>
      <c r="AO40" s="9" t="s">
        <v>121</v>
      </c>
      <c r="AP40">
        <v>11.460900473933648</v>
      </c>
      <c r="AQ40" s="9" t="s">
        <v>141</v>
      </c>
      <c r="AR40">
        <v>13.211201079622132</v>
      </c>
      <c r="AS40" s="9" t="s">
        <v>132</v>
      </c>
      <c r="AT40">
        <v>1247</v>
      </c>
      <c r="AU40" s="9" t="s">
        <v>118</v>
      </c>
      <c r="AV40">
        <v>1182</v>
      </c>
      <c r="AW40" s="9" t="s">
        <v>118</v>
      </c>
      <c r="AX40">
        <v>15.514033680834002</v>
      </c>
      <c r="AY40" s="9" t="s">
        <v>149</v>
      </c>
      <c r="AZ40">
        <v>16.564297800338409</v>
      </c>
      <c r="BA40" s="9" t="s">
        <v>148</v>
      </c>
      <c r="BB40">
        <f t="shared" si="0"/>
        <v>0.8781074578989575</v>
      </c>
      <c r="BC40" s="9" t="s">
        <v>151</v>
      </c>
      <c r="BD40">
        <f t="shared" si="1"/>
        <v>0.84433164128595606</v>
      </c>
      <c r="BE40" s="9" t="s">
        <v>149</v>
      </c>
      <c r="BF40">
        <f t="shared" si="2"/>
        <v>1.3536487570168405</v>
      </c>
      <c r="BG40" s="9" t="s">
        <v>149</v>
      </c>
      <c r="BH40">
        <f t="shared" si="3"/>
        <v>1.2538071065989849</v>
      </c>
      <c r="BI40" s="9" t="s">
        <v>149</v>
      </c>
    </row>
    <row r="41" spans="1:61" x14ac:dyDescent="0.2">
      <c r="A41" t="s">
        <v>54</v>
      </c>
      <c r="B41">
        <v>55547750.49000001</v>
      </c>
      <c r="C41" s="9" t="s">
        <v>134</v>
      </c>
      <c r="D41">
        <v>58352083.140000001</v>
      </c>
      <c r="E41" s="9" t="s">
        <v>138</v>
      </c>
      <c r="F41">
        <v>32543475.489999998</v>
      </c>
      <c r="G41" s="9" t="s">
        <v>122</v>
      </c>
      <c r="H41">
        <v>34537775.490000002</v>
      </c>
      <c r="I41" s="9" t="s">
        <v>124</v>
      </c>
      <c r="J41">
        <v>0.58586486766657886</v>
      </c>
      <c r="K41" s="9" t="s">
        <v>111</v>
      </c>
      <c r="L41">
        <v>0.5918859041781932</v>
      </c>
      <c r="M41" s="9" t="s">
        <v>111</v>
      </c>
      <c r="N41">
        <v>557</v>
      </c>
      <c r="O41" s="9" t="s">
        <v>142</v>
      </c>
      <c r="P41">
        <v>777</v>
      </c>
      <c r="Q41" s="9" t="s">
        <v>140</v>
      </c>
      <c r="R41">
        <v>0.71685971685971683</v>
      </c>
      <c r="S41" s="9" t="s">
        <v>143</v>
      </c>
      <c r="T41">
        <v>550</v>
      </c>
      <c r="U41" s="9" t="s">
        <v>142</v>
      </c>
      <c r="V41">
        <v>782</v>
      </c>
      <c r="W41" s="9" t="s">
        <v>140</v>
      </c>
      <c r="X41">
        <v>0.70332480818414322</v>
      </c>
      <c r="Y41" s="9" t="s">
        <v>142</v>
      </c>
      <c r="Z41">
        <v>9322</v>
      </c>
      <c r="AA41" s="9" t="s">
        <v>136</v>
      </c>
      <c r="AB41">
        <v>9177</v>
      </c>
      <c r="AC41" s="9" t="s">
        <v>136</v>
      </c>
      <c r="AD41">
        <v>1834</v>
      </c>
      <c r="AE41" s="9" t="s">
        <v>133</v>
      </c>
      <c r="AF41">
        <v>1834</v>
      </c>
      <c r="AG41" s="9" t="s">
        <v>133</v>
      </c>
      <c r="AH41">
        <v>11156</v>
      </c>
      <c r="AI41" s="9" t="s">
        <v>136</v>
      </c>
      <c r="AJ41">
        <v>11011</v>
      </c>
      <c r="AK41" s="9" t="s">
        <v>136</v>
      </c>
      <c r="AL41">
        <v>20.028725314183124</v>
      </c>
      <c r="AM41" s="9" t="s">
        <v>117</v>
      </c>
      <c r="AN41">
        <v>20.02</v>
      </c>
      <c r="AO41" s="9" t="s">
        <v>117</v>
      </c>
      <c r="AP41">
        <v>14.357786357786358</v>
      </c>
      <c r="AQ41" s="9" t="s">
        <v>126</v>
      </c>
      <c r="AR41">
        <v>14.080562659846548</v>
      </c>
      <c r="AS41" s="9" t="s">
        <v>125</v>
      </c>
      <c r="AT41">
        <v>539</v>
      </c>
      <c r="AU41" s="9" t="s">
        <v>128</v>
      </c>
      <c r="AV41">
        <v>654</v>
      </c>
      <c r="AW41" s="9" t="s">
        <v>126</v>
      </c>
      <c r="AX41">
        <v>20.697588126159555</v>
      </c>
      <c r="AY41" s="9" t="s">
        <v>144</v>
      </c>
      <c r="AZ41">
        <v>16.836391437308869</v>
      </c>
      <c r="BA41" s="9" t="s">
        <v>146</v>
      </c>
      <c r="BB41">
        <f t="shared" si="0"/>
        <v>1.033395176252319</v>
      </c>
      <c r="BC41" s="9" t="s">
        <v>148</v>
      </c>
      <c r="BD41">
        <f t="shared" si="1"/>
        <v>0.84097859327217128</v>
      </c>
      <c r="BE41" s="9" t="s">
        <v>150</v>
      </c>
      <c r="BF41">
        <f t="shared" si="2"/>
        <v>1.4415584415584415</v>
      </c>
      <c r="BG41" s="9" t="s">
        <v>148</v>
      </c>
      <c r="BH41">
        <f t="shared" si="3"/>
        <v>1.1957186544342508</v>
      </c>
      <c r="BI41" s="9" t="s">
        <v>150</v>
      </c>
    </row>
    <row r="42" spans="1:61" x14ac:dyDescent="0.2">
      <c r="A42" t="s">
        <v>72</v>
      </c>
      <c r="B42">
        <v>57212089.530000001</v>
      </c>
      <c r="C42" s="9" t="s">
        <v>133</v>
      </c>
      <c r="D42">
        <v>65439917.890000001</v>
      </c>
      <c r="E42" s="9" t="s">
        <v>134</v>
      </c>
      <c r="F42">
        <v>17260384.259999998</v>
      </c>
      <c r="G42" s="9" t="s">
        <v>138</v>
      </c>
      <c r="H42">
        <v>15076284.48</v>
      </c>
      <c r="I42" s="9" t="s">
        <v>144</v>
      </c>
      <c r="J42">
        <v>0.30169120550909545</v>
      </c>
      <c r="K42" s="9" t="s">
        <v>139</v>
      </c>
      <c r="L42">
        <v>0.23038360936427513</v>
      </c>
      <c r="M42" s="9" t="s">
        <v>148</v>
      </c>
      <c r="N42">
        <v>1032</v>
      </c>
      <c r="O42" s="9" t="s">
        <v>133</v>
      </c>
      <c r="P42">
        <v>832</v>
      </c>
      <c r="Q42" s="9" t="s">
        <v>137</v>
      </c>
      <c r="R42">
        <v>1.2403846153846154</v>
      </c>
      <c r="S42" s="9" t="s">
        <v>121</v>
      </c>
      <c r="T42">
        <v>1041</v>
      </c>
      <c r="U42" s="9" t="s">
        <v>133</v>
      </c>
      <c r="V42">
        <v>843</v>
      </c>
      <c r="W42" s="9" t="s">
        <v>137</v>
      </c>
      <c r="X42">
        <v>1.2348754448398576</v>
      </c>
      <c r="Y42" s="9" t="s">
        <v>121</v>
      </c>
      <c r="Z42">
        <v>7868</v>
      </c>
      <c r="AA42" s="9" t="s">
        <v>140</v>
      </c>
      <c r="AB42">
        <v>7695</v>
      </c>
      <c r="AC42" s="9" t="s">
        <v>140</v>
      </c>
      <c r="AD42">
        <v>1460</v>
      </c>
      <c r="AE42" s="9" t="s">
        <v>135</v>
      </c>
      <c r="AF42">
        <v>1460</v>
      </c>
      <c r="AG42" s="9" t="s">
        <v>135</v>
      </c>
      <c r="AH42">
        <v>9328</v>
      </c>
      <c r="AI42" s="9" t="s">
        <v>138</v>
      </c>
      <c r="AJ42">
        <v>9155</v>
      </c>
      <c r="AK42" s="9" t="s">
        <v>137</v>
      </c>
      <c r="AL42">
        <v>9.0387596899224807</v>
      </c>
      <c r="AM42" s="9" t="s">
        <v>144</v>
      </c>
      <c r="AN42">
        <v>8.7944284341978864</v>
      </c>
      <c r="AO42" s="9" t="s">
        <v>146</v>
      </c>
      <c r="AP42">
        <v>11.211538461538462</v>
      </c>
      <c r="AQ42" s="9" t="s">
        <v>143</v>
      </c>
      <c r="AR42">
        <v>10.860023724792407</v>
      </c>
      <c r="AS42" s="9" t="s">
        <v>143</v>
      </c>
      <c r="AT42">
        <v>747</v>
      </c>
      <c r="AU42" s="9" t="s">
        <v>121</v>
      </c>
      <c r="AV42">
        <v>747</v>
      </c>
      <c r="AW42" s="9" t="s">
        <v>122</v>
      </c>
      <c r="AX42">
        <v>12.487282463186078</v>
      </c>
      <c r="AY42" s="9" t="s">
        <v>151</v>
      </c>
      <c r="AZ42">
        <v>12.255689424364123</v>
      </c>
      <c r="BA42" s="9" t="s">
        <v>151</v>
      </c>
      <c r="BB42">
        <f t="shared" si="0"/>
        <v>1.3815261044176708</v>
      </c>
      <c r="BC42" s="9" t="s">
        <v>143</v>
      </c>
      <c r="BD42">
        <f t="shared" si="1"/>
        <v>1.393574297188755</v>
      </c>
      <c r="BE42" s="9" t="s">
        <v>141</v>
      </c>
      <c r="BF42">
        <f t="shared" si="2"/>
        <v>1.1137884872824633</v>
      </c>
      <c r="BG42" s="9" t="s">
        <v>151</v>
      </c>
      <c r="BH42">
        <f t="shared" si="3"/>
        <v>1.1285140562248996</v>
      </c>
      <c r="BI42" s="9" t="s">
        <v>151</v>
      </c>
    </row>
    <row r="43" spans="1:61" x14ac:dyDescent="0.2">
      <c r="A43" t="s">
        <v>24</v>
      </c>
      <c r="B43">
        <v>98926750.040000007</v>
      </c>
      <c r="C43" s="9" t="s">
        <v>121</v>
      </c>
      <c r="D43">
        <v>112412100.72</v>
      </c>
      <c r="E43" s="9" t="s">
        <v>122</v>
      </c>
      <c r="F43">
        <v>47070284.539999999</v>
      </c>
      <c r="G43" s="9" t="s">
        <v>118</v>
      </c>
      <c r="H43">
        <v>55007190.840000004</v>
      </c>
      <c r="I43" s="9" t="s">
        <v>118</v>
      </c>
      <c r="J43">
        <v>0.47580947035020982</v>
      </c>
      <c r="K43" s="9" t="s">
        <v>113</v>
      </c>
      <c r="L43">
        <v>0.48933513818956059</v>
      </c>
      <c r="M43" s="9" t="s">
        <v>113</v>
      </c>
      <c r="N43">
        <v>1417</v>
      </c>
      <c r="O43" s="9" t="s">
        <v>126</v>
      </c>
      <c r="P43">
        <v>1540</v>
      </c>
      <c r="Q43" s="9" t="s">
        <v>126</v>
      </c>
      <c r="R43">
        <v>0.92012987012987013</v>
      </c>
      <c r="S43" s="9" t="s">
        <v>132</v>
      </c>
      <c r="T43">
        <v>1440</v>
      </c>
      <c r="U43" s="9" t="s">
        <v>126</v>
      </c>
      <c r="V43">
        <v>1543</v>
      </c>
      <c r="W43" s="9" t="s">
        <v>124</v>
      </c>
      <c r="X43">
        <v>0.93324692158133504</v>
      </c>
      <c r="Y43" s="9" t="s">
        <v>130</v>
      </c>
      <c r="Z43">
        <v>20105</v>
      </c>
      <c r="AA43" s="9" t="s">
        <v>121</v>
      </c>
      <c r="AB43">
        <v>19141</v>
      </c>
      <c r="AC43" s="9" t="s">
        <v>123</v>
      </c>
      <c r="AD43">
        <v>3051</v>
      </c>
      <c r="AE43" s="9" t="s">
        <v>122</v>
      </c>
      <c r="AF43">
        <v>3051</v>
      </c>
      <c r="AG43" s="9" t="s">
        <v>122</v>
      </c>
      <c r="AH43">
        <v>23156</v>
      </c>
      <c r="AI43" s="9" t="s">
        <v>121</v>
      </c>
      <c r="AJ43">
        <v>22192</v>
      </c>
      <c r="AK43" s="9" t="s">
        <v>123</v>
      </c>
      <c r="AL43">
        <v>16.341566690190543</v>
      </c>
      <c r="AM43" s="9" t="s">
        <v>127</v>
      </c>
      <c r="AN43">
        <v>15.411111111111111</v>
      </c>
      <c r="AO43" s="9" t="s">
        <v>129</v>
      </c>
      <c r="AP43">
        <v>15.036363636363637</v>
      </c>
      <c r="AQ43" s="9" t="s">
        <v>121</v>
      </c>
      <c r="AR43">
        <v>14.382372002592353</v>
      </c>
      <c r="AS43" s="9" t="s">
        <v>124</v>
      </c>
      <c r="AT43">
        <v>2039</v>
      </c>
      <c r="AU43" s="9" t="s">
        <v>111</v>
      </c>
      <c r="AV43">
        <v>2112</v>
      </c>
      <c r="AW43" s="9" t="s">
        <v>111</v>
      </c>
      <c r="AX43">
        <v>11.356547327121138</v>
      </c>
      <c r="AY43" s="9" t="s">
        <v>152</v>
      </c>
      <c r="AZ43">
        <v>10.507575757575758</v>
      </c>
      <c r="BA43" s="9" t="s">
        <v>152</v>
      </c>
      <c r="BB43">
        <f t="shared" si="0"/>
        <v>0.69494850416871012</v>
      </c>
      <c r="BC43" s="9" t="s">
        <v>152</v>
      </c>
      <c r="BD43">
        <f t="shared" si="1"/>
        <v>0.68181818181818177</v>
      </c>
      <c r="BE43" s="9" t="s">
        <v>152</v>
      </c>
      <c r="BF43">
        <f t="shared" si="2"/>
        <v>0.75527219225110354</v>
      </c>
      <c r="BG43" s="9" t="s">
        <v>152</v>
      </c>
      <c r="BH43">
        <f t="shared" si="3"/>
        <v>0.73058712121212122</v>
      </c>
      <c r="BI43" s="9" t="s">
        <v>152</v>
      </c>
    </row>
    <row r="46" spans="1:61" x14ac:dyDescent="0.2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1:61" x14ac:dyDescent="0.2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61" x14ac:dyDescent="0.2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</row>
    <row r="49" spans="2:52" x14ac:dyDescent="0.2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</row>
    <row r="50" spans="2:52" x14ac:dyDescent="0.2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</sheetData>
  <sortState xmlns:xlrd2="http://schemas.microsoft.com/office/spreadsheetml/2017/richdata2" ref="A2:BH43">
    <sortCondition descending="1" ref="BH2:BH43"/>
  </sortState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00E4-216E-4C9F-9D98-24B6737DFD09}">
  <dimension ref="A1:AA14"/>
  <sheetViews>
    <sheetView topLeftCell="G1" workbookViewId="0">
      <selection activeCell="R14" sqref="R14"/>
    </sheetView>
  </sheetViews>
  <sheetFormatPr defaultRowHeight="12.75" x14ac:dyDescent="0.2"/>
  <cols>
    <col min="1" max="1" width="12.85546875" bestFit="1" customWidth="1"/>
    <col min="2" max="3" width="15.140625" bestFit="1" customWidth="1"/>
    <col min="4" max="4" width="14.5703125" customWidth="1"/>
    <col min="5" max="5" width="14.140625" bestFit="1" customWidth="1"/>
    <col min="6" max="6" width="10.5703125" customWidth="1"/>
    <col min="7" max="7" width="11.140625" bestFit="1" customWidth="1"/>
    <col min="8" max="8" width="12.5703125" customWidth="1"/>
    <col min="9" max="9" width="12.85546875" bestFit="1" customWidth="1"/>
    <col min="10" max="10" width="12.140625" customWidth="1"/>
    <col min="11" max="11" width="9.28515625" bestFit="1" customWidth="1"/>
    <col min="12" max="12" width="12.85546875" bestFit="1" customWidth="1"/>
    <col min="13" max="13" width="9.28515625" bestFit="1" customWidth="1"/>
    <col min="14" max="15" width="17.5703125" bestFit="1" customWidth="1"/>
    <col min="16" max="17" width="20.85546875" bestFit="1" customWidth="1"/>
    <col min="18" max="19" width="25" bestFit="1" customWidth="1"/>
    <col min="20" max="23" width="9.28515625" bestFit="1" customWidth="1"/>
    <col min="24" max="25" width="12.42578125" bestFit="1" customWidth="1"/>
    <col min="26" max="27" width="10.140625" bestFit="1" customWidth="1"/>
  </cols>
  <sheetData>
    <row r="1" spans="1:27" x14ac:dyDescent="0.2">
      <c r="B1" t="s">
        <v>209</v>
      </c>
      <c r="C1" t="s">
        <v>210</v>
      </c>
      <c r="D1" t="s">
        <v>157</v>
      </c>
      <c r="E1" t="s">
        <v>158</v>
      </c>
      <c r="F1" t="s">
        <v>161</v>
      </c>
      <c r="G1" t="s">
        <v>103</v>
      </c>
      <c r="H1" t="s">
        <v>164</v>
      </c>
      <c r="I1" t="s">
        <v>165</v>
      </c>
      <c r="J1" t="s">
        <v>168</v>
      </c>
      <c r="K1" t="s">
        <v>170</v>
      </c>
      <c r="L1" t="s">
        <v>171</v>
      </c>
      <c r="M1" t="s">
        <v>169</v>
      </c>
      <c r="N1" t="s">
        <v>175</v>
      </c>
      <c r="O1" t="s">
        <v>178</v>
      </c>
      <c r="P1" t="s">
        <v>180</v>
      </c>
      <c r="Q1" t="s">
        <v>182</v>
      </c>
      <c r="R1" t="s">
        <v>184</v>
      </c>
      <c r="S1" t="s">
        <v>185</v>
      </c>
      <c r="T1" t="s">
        <v>193</v>
      </c>
      <c r="U1" t="s">
        <v>192</v>
      </c>
      <c r="V1" t="s">
        <v>191</v>
      </c>
      <c r="W1" t="s">
        <v>190</v>
      </c>
      <c r="X1" t="s">
        <v>188</v>
      </c>
      <c r="Y1" t="s">
        <v>189</v>
      </c>
      <c r="Z1" t="s">
        <v>186</v>
      </c>
      <c r="AA1" t="s">
        <v>187</v>
      </c>
    </row>
    <row r="2" spans="1:27" x14ac:dyDescent="0.2">
      <c r="A2" t="s">
        <v>204</v>
      </c>
      <c r="B2" s="38">
        <v>78199620.40642859</v>
      </c>
      <c r="C2" s="38">
        <v>90554705.100714296</v>
      </c>
      <c r="D2" s="38">
        <v>26759928.910714287</v>
      </c>
      <c r="E2" s="38">
        <v>30002630.718095236</v>
      </c>
      <c r="F2" s="38">
        <v>0.34147228434741672</v>
      </c>
      <c r="G2" s="38">
        <v>0.33363803466715869</v>
      </c>
      <c r="H2" s="38">
        <v>1331.8571428571429</v>
      </c>
      <c r="I2" s="38">
        <v>1248.9761904761904</v>
      </c>
      <c r="J2" s="38">
        <v>1.0333351285640997</v>
      </c>
      <c r="K2" s="38">
        <v>1304.5952380952381</v>
      </c>
      <c r="L2" s="38">
        <v>1228.9285714285713</v>
      </c>
      <c r="M2" s="38">
        <v>1.0217911827950119</v>
      </c>
      <c r="N2" s="38">
        <v>15518.785714285714</v>
      </c>
      <c r="O2" s="38">
        <v>15107.428571428571</v>
      </c>
      <c r="P2" s="38">
        <v>2511.7619047619046</v>
      </c>
      <c r="Q2" s="38">
        <v>2511.7619047619046</v>
      </c>
      <c r="R2" s="38">
        <v>18030.547619047618</v>
      </c>
      <c r="S2" s="38">
        <v>17619.190476190477</v>
      </c>
      <c r="T2" s="38">
        <v>15.005143901338272</v>
      </c>
      <c r="U2" s="38">
        <v>15.046509535285281</v>
      </c>
      <c r="V2" s="38">
        <v>13.694616794516692</v>
      </c>
      <c r="W2" s="38">
        <v>13.569846781191044</v>
      </c>
      <c r="X2" s="38">
        <v>609.57142857142856</v>
      </c>
      <c r="Y2" s="38">
        <v>607.47619047619048</v>
      </c>
      <c r="Z2" s="38">
        <v>34.479651995105101</v>
      </c>
      <c r="AA2" s="38">
        <v>32.268221593464361</v>
      </c>
    </row>
    <row r="3" spans="1:27" x14ac:dyDescent="0.2">
      <c r="A3" t="s">
        <v>205</v>
      </c>
      <c r="B3" s="38">
        <v>62016763.359999999</v>
      </c>
      <c r="C3" s="38">
        <v>73246665.420000002</v>
      </c>
      <c r="D3" s="38">
        <v>21693683.960000001</v>
      </c>
      <c r="E3" s="38">
        <v>24446138.489999998</v>
      </c>
      <c r="F3" s="38">
        <v>0.32658405943974034</v>
      </c>
      <c r="G3" s="38">
        <v>0.32863853504197105</v>
      </c>
      <c r="H3" s="38">
        <v>1070</v>
      </c>
      <c r="I3" s="38">
        <v>1151</v>
      </c>
      <c r="J3" s="38">
        <v>0.92073909236830587</v>
      </c>
      <c r="K3" s="38">
        <v>1044</v>
      </c>
      <c r="L3" s="38">
        <v>1107.5</v>
      </c>
      <c r="M3" s="38">
        <v>0.91517216985641359</v>
      </c>
      <c r="N3" s="38">
        <v>13032</v>
      </c>
      <c r="O3" s="38">
        <v>12404.5</v>
      </c>
      <c r="P3" s="38">
        <v>2015.5</v>
      </c>
      <c r="Q3" s="38">
        <v>2015.5</v>
      </c>
      <c r="R3" s="38">
        <v>15161.5</v>
      </c>
      <c r="S3" s="38">
        <v>14667</v>
      </c>
      <c r="T3" s="38">
        <v>14.078565051732109</v>
      </c>
      <c r="U3" s="38">
        <v>14.719425140204059</v>
      </c>
      <c r="V3" s="38">
        <v>12.87981788056593</v>
      </c>
      <c r="W3" s="38">
        <v>13.258811548985378</v>
      </c>
      <c r="X3" s="38">
        <v>459</v>
      </c>
      <c r="Y3" s="38">
        <v>446.5</v>
      </c>
      <c r="Z3" s="38">
        <v>26.322232715782413</v>
      </c>
      <c r="AA3" s="38">
        <v>28.130231695830879</v>
      </c>
    </row>
    <row r="4" spans="1:27" x14ac:dyDescent="0.2">
      <c r="A4" t="s">
        <v>206</v>
      </c>
      <c r="B4" s="38">
        <v>25737794.399999999</v>
      </c>
      <c r="C4" s="38">
        <v>28919032.600000001</v>
      </c>
      <c r="D4" s="38">
        <v>4411546.9799999995</v>
      </c>
      <c r="E4" s="38">
        <v>5218918.87</v>
      </c>
      <c r="F4" s="38">
        <v>0.12220804991451162</v>
      </c>
      <c r="G4" s="38">
        <v>0.14087807625062215</v>
      </c>
      <c r="H4" s="38">
        <v>199</v>
      </c>
      <c r="I4" s="38">
        <v>339</v>
      </c>
      <c r="J4" s="38">
        <v>0.52344931921331317</v>
      </c>
      <c r="K4" s="38">
        <v>191</v>
      </c>
      <c r="L4" s="38">
        <v>358</v>
      </c>
      <c r="M4" s="38">
        <v>0.51621621621621616</v>
      </c>
      <c r="N4" s="38">
        <v>3154</v>
      </c>
      <c r="O4" s="38">
        <v>2842</v>
      </c>
      <c r="P4" s="38">
        <v>169</v>
      </c>
      <c r="Q4" s="38">
        <v>169</v>
      </c>
      <c r="R4" s="38">
        <v>3766</v>
      </c>
      <c r="S4" s="38">
        <v>3614</v>
      </c>
      <c r="T4" s="38">
        <v>4.5450327510917035</v>
      </c>
      <c r="U4" s="38">
        <v>4.7960227272727272</v>
      </c>
      <c r="V4" s="38">
        <v>8.1013615733736764</v>
      </c>
      <c r="W4" s="38">
        <v>9.1062639821029077</v>
      </c>
      <c r="X4" s="38">
        <v>59</v>
      </c>
      <c r="Y4" s="38">
        <v>71</v>
      </c>
      <c r="Z4" s="38">
        <v>11.356547327121138</v>
      </c>
      <c r="AA4" s="38">
        <v>10.507575757575758</v>
      </c>
    </row>
    <row r="5" spans="1:27" x14ac:dyDescent="0.2">
      <c r="A5" t="s">
        <v>207</v>
      </c>
      <c r="B5" s="38">
        <v>172010174.5</v>
      </c>
      <c r="C5" s="38">
        <v>210041004.59</v>
      </c>
      <c r="D5" s="38">
        <v>73179939.849999994</v>
      </c>
      <c r="E5" s="38">
        <v>80063321.080000013</v>
      </c>
      <c r="F5" s="38">
        <v>0.58586486766657886</v>
      </c>
      <c r="G5" s="38">
        <v>0.5918859041781932</v>
      </c>
      <c r="H5" s="38">
        <v>3664</v>
      </c>
      <c r="I5" s="38">
        <v>2765</v>
      </c>
      <c r="J5" s="38">
        <v>2.3263888888888888</v>
      </c>
      <c r="K5" s="38">
        <v>3520</v>
      </c>
      <c r="L5" s="38">
        <v>2725</v>
      </c>
      <c r="M5" s="38">
        <v>2.2265758091993186</v>
      </c>
      <c r="N5" s="38">
        <v>40233</v>
      </c>
      <c r="O5" s="38">
        <v>39891</v>
      </c>
      <c r="P5" s="38">
        <v>9654</v>
      </c>
      <c r="Q5" s="38">
        <v>9654</v>
      </c>
      <c r="R5" s="38">
        <v>48553</v>
      </c>
      <c r="S5" s="38">
        <v>48487</v>
      </c>
      <c r="T5" s="38">
        <v>29.598012646793133</v>
      </c>
      <c r="U5" s="38">
        <v>28.774223034734916</v>
      </c>
      <c r="V5" s="38">
        <v>23.688772542175684</v>
      </c>
      <c r="W5" s="38">
        <v>22.715862870424171</v>
      </c>
      <c r="X5" s="38">
        <v>2039</v>
      </c>
      <c r="Y5" s="38">
        <v>2112</v>
      </c>
      <c r="Z5" s="38">
        <v>112.01694915254237</v>
      </c>
      <c r="AA5" s="38">
        <v>75.939110070257613</v>
      </c>
    </row>
    <row r="6" spans="1:27" x14ac:dyDescent="0.2">
      <c r="A6" t="s">
        <v>208</v>
      </c>
      <c r="B6" s="38">
        <v>43212923.981739633</v>
      </c>
      <c r="C6" s="38">
        <v>52428343.954913326</v>
      </c>
      <c r="D6" s="38">
        <v>17135394.154090222</v>
      </c>
      <c r="E6" s="38">
        <v>18832177.646826416</v>
      </c>
      <c r="F6" s="38">
        <v>9.2450041985011208E-2</v>
      </c>
      <c r="G6" s="38">
        <v>8.5782112629376822E-2</v>
      </c>
      <c r="H6" s="38">
        <v>929.43900130285977</v>
      </c>
      <c r="I6" s="38">
        <v>676.72750895061108</v>
      </c>
      <c r="J6" s="38">
        <v>0.42523817763202676</v>
      </c>
      <c r="K6" s="38">
        <v>915.04215708625338</v>
      </c>
      <c r="L6" s="38">
        <v>666.66429892146311</v>
      </c>
      <c r="M6" s="38">
        <v>0.40884168676439525</v>
      </c>
      <c r="N6" s="38">
        <v>10599.61662108292</v>
      </c>
      <c r="O6" s="38">
        <v>10059.960786770438</v>
      </c>
      <c r="P6" s="38">
        <v>2351.6269802252041</v>
      </c>
      <c r="Q6" s="38">
        <v>2351.6269802252041</v>
      </c>
      <c r="R6" s="38">
        <v>12550.106285046744</v>
      </c>
      <c r="S6" s="38">
        <v>12003.779222452007</v>
      </c>
      <c r="T6" s="38">
        <v>5.8487216182587973</v>
      </c>
      <c r="U6" s="38">
        <v>5.7464682809490908</v>
      </c>
      <c r="V6" s="38">
        <v>3.4069726948591899</v>
      </c>
      <c r="W6" s="38">
        <v>3.0726377042643422</v>
      </c>
      <c r="X6" s="38">
        <v>441.39950063832543</v>
      </c>
      <c r="Y6" s="38">
        <v>425.86023346124972</v>
      </c>
      <c r="Z6" s="38">
        <v>20.052530914764411</v>
      </c>
      <c r="AA6" s="38">
        <v>15.653818274188486</v>
      </c>
    </row>
    <row r="9" spans="1:27" x14ac:dyDescent="0.2">
      <c r="B9" t="s">
        <v>209</v>
      </c>
      <c r="C9" t="s">
        <v>157</v>
      </c>
      <c r="D9" t="s">
        <v>161</v>
      </c>
      <c r="E9" t="s">
        <v>164</v>
      </c>
      <c r="F9" t="s">
        <v>165</v>
      </c>
      <c r="G9" t="s">
        <v>168</v>
      </c>
      <c r="H9" t="s">
        <v>175</v>
      </c>
      <c r="I9" t="s">
        <v>180</v>
      </c>
      <c r="J9" t="s">
        <v>184</v>
      </c>
      <c r="K9" t="s">
        <v>193</v>
      </c>
      <c r="L9" t="s">
        <v>191</v>
      </c>
      <c r="M9" t="s">
        <v>188</v>
      </c>
      <c r="N9" t="s">
        <v>186</v>
      </c>
    </row>
    <row r="10" spans="1:27" x14ac:dyDescent="0.2">
      <c r="A10" t="s">
        <v>204</v>
      </c>
      <c r="B10" s="38">
        <v>78199620.40642859</v>
      </c>
      <c r="C10" s="38">
        <v>26759928.910714287</v>
      </c>
      <c r="D10" s="38">
        <v>0.34147228434741672</v>
      </c>
      <c r="E10" s="38">
        <v>1331.8571428571429</v>
      </c>
      <c r="F10" s="38">
        <v>1248.9761904761904</v>
      </c>
      <c r="G10" s="38">
        <v>1.0333351285640997</v>
      </c>
      <c r="H10" s="38">
        <v>15518.785714285714</v>
      </c>
      <c r="I10" s="38">
        <v>2511.7619047619046</v>
      </c>
      <c r="J10" s="38">
        <v>18030.547619047618</v>
      </c>
      <c r="K10" s="38">
        <v>15.005143901338272</v>
      </c>
      <c r="L10" s="38">
        <v>13.694616794516692</v>
      </c>
      <c r="M10" s="38">
        <v>609.57142857142856</v>
      </c>
      <c r="N10" s="38">
        <v>34.479651995105101</v>
      </c>
    </row>
    <row r="11" spans="1:27" x14ac:dyDescent="0.2">
      <c r="A11" t="s">
        <v>205</v>
      </c>
      <c r="B11" s="38">
        <v>62016763.359999999</v>
      </c>
      <c r="C11" s="38">
        <v>21693683.960000001</v>
      </c>
      <c r="D11" s="38">
        <v>0.32658405943974034</v>
      </c>
      <c r="E11" s="38">
        <v>1070</v>
      </c>
      <c r="F11" s="38">
        <v>1151</v>
      </c>
      <c r="G11" s="38">
        <v>0.92073909236830587</v>
      </c>
      <c r="H11" s="38">
        <v>13032</v>
      </c>
      <c r="I11" s="38">
        <v>2015.5</v>
      </c>
      <c r="J11" s="38">
        <v>15161.5</v>
      </c>
      <c r="K11" s="38">
        <v>14.078565051732109</v>
      </c>
      <c r="L11" s="38">
        <v>12.87981788056593</v>
      </c>
      <c r="M11" s="38">
        <v>459</v>
      </c>
      <c r="N11" s="38">
        <v>26.322232715782413</v>
      </c>
    </row>
    <row r="12" spans="1:27" x14ac:dyDescent="0.2">
      <c r="A12" t="s">
        <v>206</v>
      </c>
      <c r="B12" s="38">
        <v>25737794.399999999</v>
      </c>
      <c r="C12" s="38">
        <v>4411546.9799999995</v>
      </c>
      <c r="D12" s="38">
        <v>0.12220804991451162</v>
      </c>
      <c r="E12" s="38">
        <v>199</v>
      </c>
      <c r="F12" s="38">
        <v>339</v>
      </c>
      <c r="G12" s="38">
        <v>0.52344931921331317</v>
      </c>
      <c r="H12" s="38">
        <v>3154</v>
      </c>
      <c r="I12" s="38">
        <v>169</v>
      </c>
      <c r="J12" s="38">
        <v>3766</v>
      </c>
      <c r="K12" s="38">
        <v>4.5450327510917035</v>
      </c>
      <c r="L12" s="38">
        <v>8.1013615733736764</v>
      </c>
      <c r="M12" s="38">
        <v>59</v>
      </c>
      <c r="N12" s="38">
        <v>11.356547327121138</v>
      </c>
    </row>
    <row r="13" spans="1:27" x14ac:dyDescent="0.2">
      <c r="A13" t="s">
        <v>207</v>
      </c>
      <c r="B13" s="38">
        <v>172010174.5</v>
      </c>
      <c r="C13" s="38">
        <v>73179939.849999994</v>
      </c>
      <c r="D13" s="38">
        <v>0.58586486766657886</v>
      </c>
      <c r="E13" s="38">
        <v>3664</v>
      </c>
      <c r="F13" s="38">
        <v>2765</v>
      </c>
      <c r="G13" s="38">
        <v>2.3263888888888888</v>
      </c>
      <c r="H13" s="38">
        <v>40233</v>
      </c>
      <c r="I13" s="38">
        <v>9654</v>
      </c>
      <c r="J13" s="38">
        <v>48553</v>
      </c>
      <c r="K13" s="38">
        <v>29.598012646793133</v>
      </c>
      <c r="L13" s="38">
        <v>23.688772542175684</v>
      </c>
      <c r="M13" s="38">
        <v>2039</v>
      </c>
      <c r="N13" s="38">
        <v>112.01694915254237</v>
      </c>
    </row>
    <row r="14" spans="1:27" x14ac:dyDescent="0.2">
      <c r="A14" t="s">
        <v>208</v>
      </c>
      <c r="B14" s="38">
        <v>43212923.981739633</v>
      </c>
      <c r="C14" s="38">
        <v>17135394.154090222</v>
      </c>
      <c r="D14" s="38">
        <v>9.2450041985011208E-2</v>
      </c>
      <c r="E14" s="38">
        <v>929.43900130285977</v>
      </c>
      <c r="F14" s="38">
        <v>676.72750895061108</v>
      </c>
      <c r="G14" s="38">
        <v>0.42523817763202676</v>
      </c>
      <c r="H14" s="38">
        <v>10599.61662108292</v>
      </c>
      <c r="I14" s="38">
        <v>2351.6269802252041</v>
      </c>
      <c r="J14" s="38">
        <v>12550.106285046744</v>
      </c>
      <c r="K14" s="38">
        <v>5.8487216182587973</v>
      </c>
      <c r="L14" s="38">
        <v>3.4069726948591899</v>
      </c>
      <c r="M14" s="38">
        <v>441.39950063832543</v>
      </c>
      <c r="N14" s="38">
        <v>20.052530914764411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3805-355F-434D-A9F7-B9B87ED8C10B}">
  <dimension ref="A1:AF91"/>
  <sheetViews>
    <sheetView workbookViewId="0">
      <selection activeCell="F17" sqref="F17"/>
    </sheetView>
  </sheetViews>
  <sheetFormatPr defaultRowHeight="12.75" x14ac:dyDescent="0.2"/>
  <cols>
    <col min="2" max="2" width="11.5703125" bestFit="1" customWidth="1"/>
    <col min="3" max="3" width="15" bestFit="1" customWidth="1"/>
    <col min="4" max="4" width="10.42578125" customWidth="1"/>
    <col min="5" max="5" width="15" customWidth="1"/>
    <col min="6" max="6" width="18.7109375" customWidth="1"/>
    <col min="7" max="7" width="12" customWidth="1"/>
    <col min="8" max="8" width="14.28515625" customWidth="1"/>
    <col min="9" max="9" width="5.85546875" bestFit="1" customWidth="1"/>
    <col min="10" max="10" width="10.140625" bestFit="1" customWidth="1"/>
    <col min="11" max="11" width="8.85546875" bestFit="1" customWidth="1"/>
    <col min="12" max="12" width="13.28515625" bestFit="1" customWidth="1"/>
    <col min="13" max="13" width="12" bestFit="1" customWidth="1"/>
    <col min="14" max="14" width="8.85546875" bestFit="1" customWidth="1"/>
    <col min="15" max="15" width="8.7109375" bestFit="1" customWidth="1"/>
    <col min="16" max="16" width="13.140625" bestFit="1" customWidth="1"/>
    <col min="17" max="17" width="12" bestFit="1" customWidth="1"/>
    <col min="18" max="18" width="16.42578125" bestFit="1" customWidth="1"/>
    <col min="19" max="19" width="16.140625" bestFit="1" customWidth="1"/>
    <col min="20" max="20" width="20.5703125" bestFit="1" customWidth="1"/>
    <col min="21" max="21" width="12" bestFit="1" customWidth="1"/>
    <col min="22" max="22" width="12.85546875" bestFit="1" customWidth="1"/>
    <col min="23" max="23" width="12" bestFit="1" customWidth="1"/>
    <col min="24" max="24" width="9.140625" bestFit="1" customWidth="1"/>
    <col min="25" max="25" width="12.42578125" bestFit="1" customWidth="1"/>
    <col min="26" max="26" width="19" customWidth="1"/>
    <col min="27" max="27" width="12" bestFit="1" customWidth="1"/>
    <col min="28" max="28" width="14.5703125" bestFit="1" customWidth="1"/>
  </cols>
  <sheetData>
    <row r="1" spans="1:32" x14ac:dyDescent="0.2">
      <c r="A1" t="s">
        <v>211</v>
      </c>
      <c r="B1" t="s">
        <v>0</v>
      </c>
      <c r="C1" t="s">
        <v>212</v>
      </c>
      <c r="D1" t="s">
        <v>235</v>
      </c>
      <c r="E1" t="s">
        <v>213</v>
      </c>
      <c r="F1" t="s">
        <v>214</v>
      </c>
      <c r="G1" t="s">
        <v>252</v>
      </c>
      <c r="H1" t="s">
        <v>253</v>
      </c>
      <c r="I1" t="s">
        <v>217</v>
      </c>
      <c r="J1" t="s">
        <v>218</v>
      </c>
      <c r="K1" t="s">
        <v>219</v>
      </c>
      <c r="L1" t="s">
        <v>220</v>
      </c>
      <c r="M1" t="s">
        <v>254</v>
      </c>
      <c r="N1" t="s">
        <v>255</v>
      </c>
      <c r="O1" t="s">
        <v>251</v>
      </c>
      <c r="P1" t="s">
        <v>250</v>
      </c>
      <c r="Q1" t="s">
        <v>249</v>
      </c>
      <c r="R1" t="s">
        <v>248</v>
      </c>
      <c r="S1" t="s">
        <v>247</v>
      </c>
      <c r="T1" t="s">
        <v>246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237</v>
      </c>
      <c r="AB1" t="s">
        <v>238</v>
      </c>
      <c r="AC1" t="s">
        <v>236</v>
      </c>
      <c r="AD1" t="s">
        <v>240</v>
      </c>
      <c r="AE1" t="s">
        <v>239</v>
      </c>
      <c r="AF1" t="s">
        <v>241</v>
      </c>
    </row>
    <row r="2" spans="1:32" x14ac:dyDescent="0.2">
      <c r="A2">
        <v>2022</v>
      </c>
      <c r="B2" t="s">
        <v>42</v>
      </c>
      <c r="C2">
        <v>40946973.420000002</v>
      </c>
      <c r="D2" s="9" t="s">
        <v>143</v>
      </c>
      <c r="E2">
        <v>16807452.010000002</v>
      </c>
      <c r="F2" s="9" t="s">
        <v>139</v>
      </c>
      <c r="G2">
        <v>0.41046872592030514</v>
      </c>
      <c r="H2" s="9" t="s">
        <v>122</v>
      </c>
      <c r="I2">
        <v>1340</v>
      </c>
      <c r="J2" s="9" t="s">
        <v>128</v>
      </c>
      <c r="K2">
        <v>576</v>
      </c>
      <c r="L2" s="9" t="s">
        <v>145</v>
      </c>
      <c r="M2">
        <v>2.3263888888888888</v>
      </c>
      <c r="N2" s="9" t="s">
        <v>111</v>
      </c>
      <c r="O2">
        <v>5995</v>
      </c>
      <c r="P2" s="9" t="s">
        <v>146</v>
      </c>
      <c r="Q2">
        <v>614</v>
      </c>
      <c r="R2" s="9" t="s">
        <v>146</v>
      </c>
      <c r="S2">
        <v>6609</v>
      </c>
      <c r="T2" s="9" t="s">
        <v>147</v>
      </c>
      <c r="U2">
        <v>4.9320895522388062</v>
      </c>
      <c r="V2" s="9" t="s">
        <v>151</v>
      </c>
      <c r="W2">
        <v>11.473958333333334</v>
      </c>
      <c r="X2" s="9" t="s">
        <v>140</v>
      </c>
      <c r="Y2">
        <v>59</v>
      </c>
      <c r="Z2" s="9" t="s">
        <v>152</v>
      </c>
      <c r="AA2">
        <v>112.01694915254237</v>
      </c>
      <c r="AB2" s="9" t="s">
        <v>111</v>
      </c>
      <c r="AC2">
        <f>I2/Y2</f>
        <v>22.711864406779661</v>
      </c>
      <c r="AD2" s="9" t="s">
        <v>111</v>
      </c>
      <c r="AE2">
        <f>K2/Y2</f>
        <v>9.7627118644067803</v>
      </c>
      <c r="AF2" s="9" t="s">
        <v>111</v>
      </c>
    </row>
    <row r="3" spans="1:32" x14ac:dyDescent="0.2">
      <c r="A3">
        <v>2022</v>
      </c>
      <c r="B3" t="s">
        <v>22</v>
      </c>
      <c r="C3">
        <v>95375140.720000014</v>
      </c>
      <c r="D3" s="9" t="s">
        <v>124</v>
      </c>
      <c r="E3">
        <v>21155756.91</v>
      </c>
      <c r="F3" s="9" t="s">
        <v>133</v>
      </c>
      <c r="G3">
        <v>0.221816258935948</v>
      </c>
      <c r="H3" s="9" t="s">
        <v>151</v>
      </c>
      <c r="I3">
        <v>1904</v>
      </c>
      <c r="J3" s="9" t="s">
        <v>121</v>
      </c>
      <c r="K3">
        <v>1746</v>
      </c>
      <c r="L3" s="9" t="s">
        <v>120</v>
      </c>
      <c r="M3">
        <v>1.0904925544100801</v>
      </c>
      <c r="N3" s="9" t="s">
        <v>125</v>
      </c>
      <c r="O3">
        <v>21907</v>
      </c>
      <c r="P3" s="9" t="s">
        <v>120</v>
      </c>
      <c r="Q3">
        <v>3498</v>
      </c>
      <c r="R3" s="9" t="s">
        <v>120</v>
      </c>
      <c r="S3">
        <v>25405</v>
      </c>
      <c r="T3" s="9" t="s">
        <v>120</v>
      </c>
      <c r="U3">
        <v>13.342962184873949</v>
      </c>
      <c r="V3" s="9" t="s">
        <v>135</v>
      </c>
      <c r="W3">
        <v>14.550400916380298</v>
      </c>
      <c r="X3" s="9" t="s">
        <v>125</v>
      </c>
      <c r="Y3">
        <v>307</v>
      </c>
      <c r="Z3" s="9" t="s">
        <v>142</v>
      </c>
      <c r="AA3">
        <v>82.752442996742673</v>
      </c>
      <c r="AB3" s="9" t="s">
        <v>112</v>
      </c>
      <c r="AC3">
        <f t="shared" ref="AC3:AC33" si="0">I3/Y3</f>
        <v>6.2019543973941369</v>
      </c>
      <c r="AD3" s="9" t="s">
        <v>113</v>
      </c>
      <c r="AE3">
        <f t="shared" ref="AE3:AE33" si="1">K3/Y3</f>
        <v>5.6872964169381106</v>
      </c>
      <c r="AF3" s="9" t="s">
        <v>112</v>
      </c>
    </row>
    <row r="4" spans="1:32" x14ac:dyDescent="0.2">
      <c r="A4">
        <v>2022</v>
      </c>
      <c r="B4" t="s">
        <v>60</v>
      </c>
      <c r="C4">
        <v>36098661.119999997</v>
      </c>
      <c r="D4" s="9" t="s">
        <v>146</v>
      </c>
      <c r="E4">
        <v>4411546.9799999995</v>
      </c>
      <c r="F4" s="9" t="s">
        <v>152</v>
      </c>
      <c r="G4">
        <v>0.12220804991451162</v>
      </c>
      <c r="H4" s="9" t="s">
        <v>152</v>
      </c>
      <c r="I4">
        <v>510</v>
      </c>
      <c r="J4" s="9" t="s">
        <v>144</v>
      </c>
      <c r="K4">
        <v>369</v>
      </c>
      <c r="L4" s="9" t="s">
        <v>150</v>
      </c>
      <c r="M4">
        <v>1.3821138211382114</v>
      </c>
      <c r="N4" s="9" t="s">
        <v>115</v>
      </c>
      <c r="O4">
        <v>3976</v>
      </c>
      <c r="P4" s="9" t="s">
        <v>150</v>
      </c>
      <c r="Q4">
        <v>448</v>
      </c>
      <c r="R4" s="9" t="s">
        <v>148</v>
      </c>
      <c r="S4">
        <v>4424</v>
      </c>
      <c r="T4" s="9" t="s">
        <v>150</v>
      </c>
      <c r="U4">
        <v>8.674509803921568</v>
      </c>
      <c r="V4" s="9" t="s">
        <v>146</v>
      </c>
      <c r="W4">
        <v>11.989159891598916</v>
      </c>
      <c r="X4" s="9" t="s">
        <v>136</v>
      </c>
      <c r="Y4">
        <v>78</v>
      </c>
      <c r="Z4" s="9" t="s">
        <v>151</v>
      </c>
      <c r="AA4">
        <v>56.717948717948715</v>
      </c>
      <c r="AB4" s="9" t="s">
        <v>119</v>
      </c>
      <c r="AC4">
        <f t="shared" si="0"/>
        <v>6.5384615384615383</v>
      </c>
      <c r="AD4" s="9" t="s">
        <v>112</v>
      </c>
      <c r="AE4">
        <f t="shared" si="1"/>
        <v>4.7307692307692308</v>
      </c>
      <c r="AF4" s="9" t="s">
        <v>113</v>
      </c>
    </row>
    <row r="5" spans="1:32" x14ac:dyDescent="0.2">
      <c r="A5">
        <v>2022</v>
      </c>
      <c r="B5" t="s">
        <v>62</v>
      </c>
      <c r="C5">
        <v>30282693.619999997</v>
      </c>
      <c r="D5" s="9" t="s">
        <v>150</v>
      </c>
      <c r="E5">
        <v>10954930.26</v>
      </c>
      <c r="F5" s="9" t="s">
        <v>146</v>
      </c>
      <c r="G5">
        <v>0.3617554764931773</v>
      </c>
      <c r="H5" s="9" t="s">
        <v>126</v>
      </c>
      <c r="I5">
        <v>443</v>
      </c>
      <c r="J5" s="9" t="s">
        <v>146</v>
      </c>
      <c r="K5">
        <v>828</v>
      </c>
      <c r="L5" s="9" t="s">
        <v>138</v>
      </c>
      <c r="M5">
        <v>0.53502415458937203</v>
      </c>
      <c r="N5" s="9" t="s">
        <v>151</v>
      </c>
      <c r="O5">
        <v>7068</v>
      </c>
      <c r="P5" s="9" t="s">
        <v>144</v>
      </c>
      <c r="Q5">
        <v>977</v>
      </c>
      <c r="R5" s="9" t="s">
        <v>138</v>
      </c>
      <c r="S5">
        <v>8045</v>
      </c>
      <c r="T5" s="9" t="s">
        <v>143</v>
      </c>
      <c r="U5">
        <v>18.160270880361175</v>
      </c>
      <c r="V5" s="9" t="s">
        <v>122</v>
      </c>
      <c r="W5">
        <v>9.7161835748792278</v>
      </c>
      <c r="X5" s="9" t="s">
        <v>150</v>
      </c>
      <c r="Y5">
        <v>187</v>
      </c>
      <c r="Z5" s="9" t="s">
        <v>148</v>
      </c>
      <c r="AA5">
        <v>43.021390374331553</v>
      </c>
      <c r="AB5" s="9" t="s">
        <v>121</v>
      </c>
      <c r="AC5">
        <f t="shared" si="0"/>
        <v>2.3689839572192515</v>
      </c>
      <c r="AD5" s="9" t="s">
        <v>130</v>
      </c>
      <c r="AE5">
        <f t="shared" si="1"/>
        <v>4.427807486631016</v>
      </c>
      <c r="AF5" s="9" t="s">
        <v>119</v>
      </c>
    </row>
    <row r="6" spans="1:32" x14ac:dyDescent="0.2">
      <c r="A6">
        <v>2022</v>
      </c>
      <c r="B6" t="s">
        <v>66</v>
      </c>
      <c r="C6">
        <v>109708646.44999999</v>
      </c>
      <c r="D6" s="9" t="s">
        <v>120</v>
      </c>
      <c r="E6">
        <v>28883159.57</v>
      </c>
      <c r="F6" s="9" t="s">
        <v>124</v>
      </c>
      <c r="G6">
        <v>0.26327149686568757</v>
      </c>
      <c r="H6" s="9" t="s">
        <v>144</v>
      </c>
      <c r="I6">
        <v>1566</v>
      </c>
      <c r="J6" s="9" t="s">
        <v>124</v>
      </c>
      <c r="K6">
        <v>1636</v>
      </c>
      <c r="L6" s="9" t="s">
        <v>124</v>
      </c>
      <c r="M6">
        <v>0.95721271393643037</v>
      </c>
      <c r="N6" s="9" t="s">
        <v>129</v>
      </c>
      <c r="O6">
        <v>29465</v>
      </c>
      <c r="P6" s="9" t="s">
        <v>118</v>
      </c>
      <c r="Q6">
        <v>2531</v>
      </c>
      <c r="R6" s="9" t="s">
        <v>125</v>
      </c>
      <c r="S6">
        <v>31996</v>
      </c>
      <c r="T6" s="9" t="s">
        <v>115</v>
      </c>
      <c r="U6">
        <v>20.431673052362708</v>
      </c>
      <c r="V6" s="9" t="s">
        <v>116</v>
      </c>
      <c r="W6">
        <v>19.557457212713935</v>
      </c>
      <c r="X6" s="9" t="s">
        <v>112</v>
      </c>
      <c r="Y6">
        <v>435</v>
      </c>
      <c r="Z6" s="9" t="s">
        <v>134</v>
      </c>
      <c r="AA6">
        <v>73.55402298850575</v>
      </c>
      <c r="AB6" s="9" t="s">
        <v>113</v>
      </c>
      <c r="AC6">
        <f>I6/Y6</f>
        <v>3.6</v>
      </c>
      <c r="AD6" s="9" t="s">
        <v>114</v>
      </c>
      <c r="AE6">
        <f t="shared" si="1"/>
        <v>3.7609195402298852</v>
      </c>
      <c r="AF6" s="9" t="s">
        <v>114</v>
      </c>
    </row>
    <row r="7" spans="1:32" x14ac:dyDescent="0.2">
      <c r="A7">
        <v>2022</v>
      </c>
      <c r="B7" t="s">
        <v>84</v>
      </c>
      <c r="C7">
        <v>55399020.280000001</v>
      </c>
      <c r="D7" s="9" t="s">
        <v>135</v>
      </c>
      <c r="E7">
        <v>16750912.960000001</v>
      </c>
      <c r="F7" s="9" t="s">
        <v>140</v>
      </c>
      <c r="G7">
        <v>0.30236839704631685</v>
      </c>
      <c r="H7" s="9" t="s">
        <v>138</v>
      </c>
      <c r="I7">
        <v>942</v>
      </c>
      <c r="J7" s="9" t="s">
        <v>135</v>
      </c>
      <c r="K7">
        <v>1266</v>
      </c>
      <c r="L7" s="9" t="s">
        <v>129</v>
      </c>
      <c r="M7">
        <v>0.74407582938388628</v>
      </c>
      <c r="N7" s="9" t="s">
        <v>142</v>
      </c>
      <c r="O7">
        <v>13341</v>
      </c>
      <c r="P7" s="9" t="s">
        <v>131</v>
      </c>
      <c r="Q7">
        <v>3767</v>
      </c>
      <c r="R7" s="9" t="s">
        <v>117</v>
      </c>
      <c r="S7">
        <v>17108</v>
      </c>
      <c r="T7" s="9" t="s">
        <v>126</v>
      </c>
      <c r="U7">
        <v>18.161358811040341</v>
      </c>
      <c r="V7" s="9" t="s">
        <v>121</v>
      </c>
      <c r="W7">
        <v>13.513428120063191</v>
      </c>
      <c r="X7" s="9" t="s">
        <v>129</v>
      </c>
      <c r="Y7">
        <v>337</v>
      </c>
      <c r="Z7" s="9" t="s">
        <v>139</v>
      </c>
      <c r="AA7">
        <v>50.765578635014833</v>
      </c>
      <c r="AB7" s="9" t="s">
        <v>116</v>
      </c>
      <c r="AC7">
        <f t="shared" si="0"/>
        <v>2.7952522255192878</v>
      </c>
      <c r="AD7" s="9" t="s">
        <v>122</v>
      </c>
      <c r="AE7">
        <f t="shared" si="1"/>
        <v>3.7566765578635013</v>
      </c>
      <c r="AF7" s="9" t="s">
        <v>118</v>
      </c>
    </row>
    <row r="8" spans="1:32" x14ac:dyDescent="0.2">
      <c r="A8">
        <v>2022</v>
      </c>
      <c r="B8" t="s">
        <v>36</v>
      </c>
      <c r="C8">
        <v>63720354.179999992</v>
      </c>
      <c r="D8" s="9" t="s">
        <v>131</v>
      </c>
      <c r="E8">
        <v>19666686.109999999</v>
      </c>
      <c r="F8" s="9" t="s">
        <v>135</v>
      </c>
      <c r="G8">
        <v>0.30864056490402891</v>
      </c>
      <c r="H8" s="9" t="s">
        <v>135</v>
      </c>
      <c r="I8">
        <v>1045</v>
      </c>
      <c r="J8" s="9" t="s">
        <v>132</v>
      </c>
      <c r="K8">
        <v>1153</v>
      </c>
      <c r="L8" s="9" t="s">
        <v>131</v>
      </c>
      <c r="M8">
        <v>0.90633130962705988</v>
      </c>
      <c r="N8" s="9" t="s">
        <v>133</v>
      </c>
      <c r="O8">
        <v>13543</v>
      </c>
      <c r="P8" s="9" t="s">
        <v>130</v>
      </c>
      <c r="Q8">
        <v>2073</v>
      </c>
      <c r="R8" s="9" t="s">
        <v>130</v>
      </c>
      <c r="S8">
        <v>15616</v>
      </c>
      <c r="T8" s="9" t="s">
        <v>131</v>
      </c>
      <c r="U8">
        <v>14.943540669856459</v>
      </c>
      <c r="V8" s="9" t="s">
        <v>130</v>
      </c>
      <c r="W8">
        <v>13.543798785776236</v>
      </c>
      <c r="X8" s="9" t="s">
        <v>128</v>
      </c>
      <c r="Y8">
        <v>324</v>
      </c>
      <c r="Z8" s="9" t="s">
        <v>140</v>
      </c>
      <c r="AA8">
        <v>48.197530864197532</v>
      </c>
      <c r="AB8" s="9" t="s">
        <v>117</v>
      </c>
      <c r="AC8">
        <f t="shared" si="0"/>
        <v>3.2253086419753085</v>
      </c>
      <c r="AD8" s="9" t="s">
        <v>116</v>
      </c>
      <c r="AE8">
        <f t="shared" si="1"/>
        <v>3.558641975308642</v>
      </c>
      <c r="AF8" s="9" t="s">
        <v>116</v>
      </c>
    </row>
    <row r="9" spans="1:32" x14ac:dyDescent="0.2">
      <c r="A9">
        <v>2022</v>
      </c>
      <c r="B9" t="s">
        <v>78</v>
      </c>
      <c r="C9">
        <v>91277250.920000002</v>
      </c>
      <c r="D9" s="9" t="s">
        <v>126</v>
      </c>
      <c r="E9">
        <v>20388885.440000001</v>
      </c>
      <c r="F9" s="9" t="s">
        <v>134</v>
      </c>
      <c r="G9">
        <v>0.22337313223718636</v>
      </c>
      <c r="H9" s="9" t="s">
        <v>149</v>
      </c>
      <c r="I9">
        <v>1437</v>
      </c>
      <c r="J9" s="9" t="s">
        <v>125</v>
      </c>
      <c r="K9">
        <v>1828</v>
      </c>
      <c r="L9" s="9" t="s">
        <v>116</v>
      </c>
      <c r="M9">
        <v>0.78610503282275712</v>
      </c>
      <c r="N9" s="9" t="s">
        <v>139</v>
      </c>
      <c r="O9">
        <v>13855</v>
      </c>
      <c r="P9" s="9" t="s">
        <v>127</v>
      </c>
      <c r="Q9">
        <v>2047</v>
      </c>
      <c r="R9" s="9" t="s">
        <v>131</v>
      </c>
      <c r="S9">
        <v>15902</v>
      </c>
      <c r="T9" s="9" t="s">
        <v>130</v>
      </c>
      <c r="U9">
        <v>11.066109951287403</v>
      </c>
      <c r="V9" s="9" t="s">
        <v>141</v>
      </c>
      <c r="W9">
        <v>8.6991247264770237</v>
      </c>
      <c r="X9" s="9" t="s">
        <v>151</v>
      </c>
      <c r="Y9">
        <v>533</v>
      </c>
      <c r="Z9" s="9" t="s">
        <v>129</v>
      </c>
      <c r="AA9">
        <v>29.834896810506567</v>
      </c>
      <c r="AB9" s="9" t="s">
        <v>129</v>
      </c>
      <c r="AC9">
        <f t="shared" si="0"/>
        <v>2.696060037523452</v>
      </c>
      <c r="AD9" s="9" t="s">
        <v>127</v>
      </c>
      <c r="AE9">
        <f t="shared" si="1"/>
        <v>3.4296435272045027</v>
      </c>
      <c r="AF9" s="9" t="s">
        <v>117</v>
      </c>
    </row>
    <row r="10" spans="1:32" x14ac:dyDescent="0.2">
      <c r="A10">
        <v>2022</v>
      </c>
      <c r="B10" t="s">
        <v>80</v>
      </c>
      <c r="C10">
        <v>72669802.24000001</v>
      </c>
      <c r="D10" s="9" t="s">
        <v>129</v>
      </c>
      <c r="E10">
        <v>25913401.279999997</v>
      </c>
      <c r="F10" s="9" t="s">
        <v>127</v>
      </c>
      <c r="G10">
        <v>0.3565910526963888</v>
      </c>
      <c r="H10" s="9" t="s">
        <v>128</v>
      </c>
      <c r="I10">
        <v>1196</v>
      </c>
      <c r="J10" s="9" t="s">
        <v>129</v>
      </c>
      <c r="K10">
        <v>1362</v>
      </c>
      <c r="L10" s="9" t="s">
        <v>128</v>
      </c>
      <c r="M10">
        <v>0.87812041116005879</v>
      </c>
      <c r="N10" s="9" t="s">
        <v>134</v>
      </c>
      <c r="O10">
        <v>13561</v>
      </c>
      <c r="P10" s="9" t="s">
        <v>129</v>
      </c>
      <c r="Q10">
        <v>2782</v>
      </c>
      <c r="R10" s="9" t="s">
        <v>123</v>
      </c>
      <c r="S10">
        <v>16343</v>
      </c>
      <c r="T10" s="9" t="s">
        <v>129</v>
      </c>
      <c r="U10">
        <v>13.664715719063546</v>
      </c>
      <c r="V10" s="9" t="s">
        <v>134</v>
      </c>
      <c r="W10">
        <v>11.999265785609397</v>
      </c>
      <c r="X10" s="9" t="s">
        <v>135</v>
      </c>
      <c r="Y10">
        <v>438</v>
      </c>
      <c r="Z10" s="9" t="s">
        <v>133</v>
      </c>
      <c r="AA10">
        <v>37.312785388127857</v>
      </c>
      <c r="AB10" s="9" t="s">
        <v>124</v>
      </c>
      <c r="AC10">
        <f t="shared" si="0"/>
        <v>2.730593607305936</v>
      </c>
      <c r="AD10" s="9" t="s">
        <v>124</v>
      </c>
      <c r="AE10">
        <f t="shared" si="1"/>
        <v>3.1095890410958904</v>
      </c>
      <c r="AF10" s="9" t="s">
        <v>115</v>
      </c>
    </row>
    <row r="11" spans="1:32" x14ac:dyDescent="0.2">
      <c r="A11">
        <v>2022</v>
      </c>
      <c r="B11" t="s">
        <v>98</v>
      </c>
      <c r="C11">
        <v>25737794.399999999</v>
      </c>
      <c r="D11" s="9" t="s">
        <v>152</v>
      </c>
      <c r="E11">
        <v>9556165.9000000004</v>
      </c>
      <c r="F11" s="9" t="s">
        <v>149</v>
      </c>
      <c r="G11">
        <v>0.37128923137252201</v>
      </c>
      <c r="H11" s="9" t="s">
        <v>125</v>
      </c>
      <c r="I11">
        <v>300</v>
      </c>
      <c r="J11" s="9" t="s">
        <v>150</v>
      </c>
      <c r="K11">
        <v>443</v>
      </c>
      <c r="L11" s="9" t="s">
        <v>149</v>
      </c>
      <c r="M11">
        <v>0.67720090293453727</v>
      </c>
      <c r="N11" s="9" t="s">
        <v>145</v>
      </c>
      <c r="O11">
        <v>5298</v>
      </c>
      <c r="P11" s="9" t="s">
        <v>148</v>
      </c>
      <c r="Q11">
        <v>409</v>
      </c>
      <c r="R11" s="9" t="s">
        <v>150</v>
      </c>
      <c r="S11">
        <v>5707</v>
      </c>
      <c r="T11" s="9" t="s">
        <v>148</v>
      </c>
      <c r="U11">
        <v>19.023333333333333</v>
      </c>
      <c r="V11" s="9" t="s">
        <v>120</v>
      </c>
      <c r="W11">
        <v>12.882618510158014</v>
      </c>
      <c r="X11" s="9" t="s">
        <v>131</v>
      </c>
      <c r="Y11">
        <v>154</v>
      </c>
      <c r="Z11" s="9" t="s">
        <v>150</v>
      </c>
      <c r="AA11">
        <v>37.058441558441558</v>
      </c>
      <c r="AB11" s="9" t="s">
        <v>126</v>
      </c>
      <c r="AC11">
        <f t="shared" si="0"/>
        <v>1.948051948051948</v>
      </c>
      <c r="AD11" s="9" t="s">
        <v>134</v>
      </c>
      <c r="AE11">
        <f t="shared" si="1"/>
        <v>2.8766233766233764</v>
      </c>
      <c r="AF11" s="9" t="s">
        <v>120</v>
      </c>
    </row>
    <row r="12" spans="1:32" x14ac:dyDescent="0.2">
      <c r="A12">
        <v>2022</v>
      </c>
      <c r="B12" t="s">
        <v>58</v>
      </c>
      <c r="C12">
        <v>53252134.510000005</v>
      </c>
      <c r="D12" s="9" t="s">
        <v>137</v>
      </c>
      <c r="E12">
        <v>17758003.449999999</v>
      </c>
      <c r="F12" s="9" t="s">
        <v>137</v>
      </c>
      <c r="G12">
        <v>0.33347026581000794</v>
      </c>
      <c r="H12" s="9" t="s">
        <v>129</v>
      </c>
      <c r="I12">
        <v>894</v>
      </c>
      <c r="J12" s="9" t="s">
        <v>137</v>
      </c>
      <c r="K12">
        <v>892</v>
      </c>
      <c r="L12" s="9" t="s">
        <v>134</v>
      </c>
      <c r="M12">
        <v>1.0022421524663676</v>
      </c>
      <c r="N12" s="9" t="s">
        <v>127</v>
      </c>
      <c r="O12">
        <v>8791</v>
      </c>
      <c r="P12" s="9" t="s">
        <v>137</v>
      </c>
      <c r="Q12">
        <v>680</v>
      </c>
      <c r="R12" s="9" t="s">
        <v>143</v>
      </c>
      <c r="S12">
        <v>9471</v>
      </c>
      <c r="T12" s="9" t="s">
        <v>137</v>
      </c>
      <c r="U12">
        <v>10.593959731543624</v>
      </c>
      <c r="V12" s="9" t="s">
        <v>143</v>
      </c>
      <c r="W12">
        <v>10.617713004484305</v>
      </c>
      <c r="X12" s="9" t="s">
        <v>146</v>
      </c>
      <c r="Y12">
        <v>323</v>
      </c>
      <c r="Z12" s="9" t="s">
        <v>141</v>
      </c>
      <c r="AA12">
        <v>29.321981424148607</v>
      </c>
      <c r="AB12" s="9" t="s">
        <v>130</v>
      </c>
      <c r="AC12">
        <f t="shared" si="0"/>
        <v>2.7678018575851393</v>
      </c>
      <c r="AD12" s="9" t="s">
        <v>123</v>
      </c>
      <c r="AE12">
        <f t="shared" si="1"/>
        <v>2.7616099071207429</v>
      </c>
      <c r="AF12" s="9" t="s">
        <v>121</v>
      </c>
    </row>
    <row r="13" spans="1:32" x14ac:dyDescent="0.2">
      <c r="A13">
        <v>2022</v>
      </c>
      <c r="B13" t="s">
        <v>46</v>
      </c>
      <c r="C13">
        <v>119935116.45999999</v>
      </c>
      <c r="D13" s="9" t="s">
        <v>115</v>
      </c>
      <c r="E13">
        <v>26779193.870000001</v>
      </c>
      <c r="F13" s="9" t="s">
        <v>126</v>
      </c>
      <c r="G13">
        <v>0.22328067592222858</v>
      </c>
      <c r="H13" s="9" t="s">
        <v>150</v>
      </c>
      <c r="I13">
        <v>1107</v>
      </c>
      <c r="J13" s="9" t="s">
        <v>130</v>
      </c>
      <c r="K13">
        <v>1678</v>
      </c>
      <c r="L13" s="9" t="s">
        <v>123</v>
      </c>
      <c r="M13">
        <v>0.65971394517282478</v>
      </c>
      <c r="N13" s="9" t="s">
        <v>146</v>
      </c>
      <c r="O13">
        <v>30236</v>
      </c>
      <c r="P13" s="9" t="s">
        <v>114</v>
      </c>
      <c r="Q13">
        <v>2529</v>
      </c>
      <c r="R13" s="9" t="s">
        <v>126</v>
      </c>
      <c r="S13">
        <v>32765</v>
      </c>
      <c r="T13" s="9" t="s">
        <v>117</v>
      </c>
      <c r="U13">
        <v>29.598012646793133</v>
      </c>
      <c r="V13" s="9" t="s">
        <v>111</v>
      </c>
      <c r="W13">
        <v>19.52622169249106</v>
      </c>
      <c r="X13" s="9" t="s">
        <v>113</v>
      </c>
      <c r="Y13">
        <v>617</v>
      </c>
      <c r="Z13" s="9" t="s">
        <v>126</v>
      </c>
      <c r="AA13">
        <v>53.103727714748786</v>
      </c>
      <c r="AB13" s="9" t="s">
        <v>118</v>
      </c>
      <c r="AC13">
        <f t="shared" si="0"/>
        <v>1.7941653160453808</v>
      </c>
      <c r="AD13" s="9" t="s">
        <v>138</v>
      </c>
      <c r="AE13">
        <f t="shared" si="1"/>
        <v>2.7196110210696922</v>
      </c>
      <c r="AF13" s="9" t="s">
        <v>122</v>
      </c>
    </row>
    <row r="14" spans="1:32" x14ac:dyDescent="0.2">
      <c r="A14">
        <v>2022</v>
      </c>
      <c r="B14" t="s">
        <v>26</v>
      </c>
      <c r="C14">
        <v>172010174.5</v>
      </c>
      <c r="D14" s="9" t="s">
        <v>111</v>
      </c>
      <c r="E14">
        <v>52150632.089999996</v>
      </c>
      <c r="F14" s="9" t="s">
        <v>114</v>
      </c>
      <c r="G14">
        <v>0.30318341482759203</v>
      </c>
      <c r="H14" s="9" t="s">
        <v>136</v>
      </c>
      <c r="I14">
        <v>2399</v>
      </c>
      <c r="J14" s="9" t="s">
        <v>117</v>
      </c>
      <c r="K14">
        <v>2496</v>
      </c>
      <c r="L14" s="9" t="s">
        <v>119</v>
      </c>
      <c r="M14">
        <v>0.96113782051282048</v>
      </c>
      <c r="N14" s="9" t="s">
        <v>128</v>
      </c>
      <c r="O14">
        <v>35088</v>
      </c>
      <c r="P14" s="9" t="s">
        <v>119</v>
      </c>
      <c r="Q14">
        <v>7151</v>
      </c>
      <c r="R14" s="9" t="s">
        <v>119</v>
      </c>
      <c r="S14">
        <v>42239</v>
      </c>
      <c r="T14" s="9" t="s">
        <v>113</v>
      </c>
      <c r="U14">
        <v>17.606919549812421</v>
      </c>
      <c r="V14" s="9" t="s">
        <v>124</v>
      </c>
      <c r="W14">
        <v>16.922676282051281</v>
      </c>
      <c r="X14" s="9" t="s">
        <v>115</v>
      </c>
      <c r="Y14">
        <v>949</v>
      </c>
      <c r="Z14" s="9" t="s">
        <v>115</v>
      </c>
      <c r="AA14">
        <v>44.508956796628027</v>
      </c>
      <c r="AB14" s="9" t="s">
        <v>120</v>
      </c>
      <c r="AC14">
        <f t="shared" si="0"/>
        <v>2.5279241306638567</v>
      </c>
      <c r="AD14" s="9" t="s">
        <v>128</v>
      </c>
      <c r="AE14">
        <f t="shared" si="1"/>
        <v>2.6301369863013697</v>
      </c>
      <c r="AF14" s="9" t="s">
        <v>123</v>
      </c>
    </row>
    <row r="15" spans="1:32" x14ac:dyDescent="0.2">
      <c r="A15">
        <v>2022</v>
      </c>
      <c r="B15" t="s">
        <v>76</v>
      </c>
      <c r="C15">
        <v>52348051.640000001</v>
      </c>
      <c r="D15" s="9" t="s">
        <v>138</v>
      </c>
      <c r="E15">
        <v>13042341.870000001</v>
      </c>
      <c r="F15" s="9" t="s">
        <v>143</v>
      </c>
      <c r="G15">
        <v>0.24914665324495353</v>
      </c>
      <c r="H15" s="9" t="s">
        <v>146</v>
      </c>
      <c r="I15">
        <v>656</v>
      </c>
      <c r="J15" s="9" t="s">
        <v>139</v>
      </c>
      <c r="K15">
        <v>712</v>
      </c>
      <c r="L15" s="9" t="s">
        <v>142</v>
      </c>
      <c r="M15">
        <v>0.9213483146067416</v>
      </c>
      <c r="N15" s="9" t="s">
        <v>131</v>
      </c>
      <c r="O15">
        <v>8398</v>
      </c>
      <c r="P15" s="9" t="s">
        <v>138</v>
      </c>
      <c r="Q15">
        <v>656</v>
      </c>
      <c r="R15" s="9" t="s">
        <v>144</v>
      </c>
      <c r="S15">
        <v>9054</v>
      </c>
      <c r="T15" s="9" t="s">
        <v>139</v>
      </c>
      <c r="U15">
        <v>13.801829268292684</v>
      </c>
      <c r="V15" s="9" t="s">
        <v>133</v>
      </c>
      <c r="W15">
        <v>12.716292134831461</v>
      </c>
      <c r="X15" s="9" t="s">
        <v>134</v>
      </c>
      <c r="Y15">
        <v>278</v>
      </c>
      <c r="Z15" s="9" t="s">
        <v>144</v>
      </c>
      <c r="AA15">
        <v>32.568345323741006</v>
      </c>
      <c r="AB15" s="9" t="s">
        <v>128</v>
      </c>
      <c r="AC15">
        <f t="shared" si="0"/>
        <v>2.3597122302158273</v>
      </c>
      <c r="AD15" s="9" t="s">
        <v>131</v>
      </c>
      <c r="AE15">
        <f t="shared" si="1"/>
        <v>2.5611510791366907</v>
      </c>
      <c r="AF15" s="9" t="s">
        <v>124</v>
      </c>
    </row>
    <row r="16" spans="1:32" x14ac:dyDescent="0.2">
      <c r="A16">
        <v>2022</v>
      </c>
      <c r="B16" t="s">
        <v>88</v>
      </c>
      <c r="C16">
        <v>86873941.960000008</v>
      </c>
      <c r="D16" s="9" t="s">
        <v>127</v>
      </c>
      <c r="E16">
        <v>22721159.5</v>
      </c>
      <c r="F16" s="9" t="s">
        <v>129</v>
      </c>
      <c r="G16">
        <v>0.26154171190322717</v>
      </c>
      <c r="H16" s="9" t="s">
        <v>145</v>
      </c>
      <c r="I16">
        <v>1701</v>
      </c>
      <c r="J16" s="9" t="s">
        <v>122</v>
      </c>
      <c r="K16">
        <v>1476</v>
      </c>
      <c r="L16" s="9" t="s">
        <v>127</v>
      </c>
      <c r="M16">
        <v>1.1524390243902438</v>
      </c>
      <c r="N16" s="9" t="s">
        <v>122</v>
      </c>
      <c r="O16">
        <v>19562</v>
      </c>
      <c r="P16" s="9" t="s">
        <v>123</v>
      </c>
      <c r="Q16">
        <v>2353</v>
      </c>
      <c r="R16" s="9" t="s">
        <v>127</v>
      </c>
      <c r="S16">
        <v>21915</v>
      </c>
      <c r="T16" s="9" t="s">
        <v>123</v>
      </c>
      <c r="U16">
        <v>12.883597883597883</v>
      </c>
      <c r="V16" s="9" t="s">
        <v>138</v>
      </c>
      <c r="W16">
        <v>14.847560975609756</v>
      </c>
      <c r="X16" s="9" t="s">
        <v>123</v>
      </c>
      <c r="Y16">
        <v>590</v>
      </c>
      <c r="Z16" s="9" t="s">
        <v>127</v>
      </c>
      <c r="AA16">
        <v>37.144067796610166</v>
      </c>
      <c r="AB16" s="9" t="s">
        <v>125</v>
      </c>
      <c r="AC16">
        <f t="shared" si="0"/>
        <v>2.8830508474576271</v>
      </c>
      <c r="AD16" s="9" t="s">
        <v>120</v>
      </c>
      <c r="AE16">
        <f t="shared" si="1"/>
        <v>2.5016949152542374</v>
      </c>
      <c r="AF16" s="9" t="s">
        <v>125</v>
      </c>
    </row>
    <row r="17" spans="1:32" x14ac:dyDescent="0.2">
      <c r="A17">
        <v>2022</v>
      </c>
      <c r="B17" t="s">
        <v>68</v>
      </c>
      <c r="C17">
        <v>156574656.88</v>
      </c>
      <c r="D17" s="9" t="s">
        <v>113</v>
      </c>
      <c r="E17">
        <v>69506925.099999994</v>
      </c>
      <c r="F17" s="9" t="s">
        <v>112</v>
      </c>
      <c r="G17">
        <v>0.44392193784764689</v>
      </c>
      <c r="H17" s="9" t="s">
        <v>117</v>
      </c>
      <c r="I17">
        <v>2956</v>
      </c>
      <c r="J17" s="9" t="s">
        <v>113</v>
      </c>
      <c r="K17">
        <v>2584</v>
      </c>
      <c r="L17" s="9" t="s">
        <v>112</v>
      </c>
      <c r="M17">
        <v>1.1439628482972137</v>
      </c>
      <c r="N17" s="9" t="s">
        <v>123</v>
      </c>
      <c r="O17">
        <v>39957</v>
      </c>
      <c r="P17" s="9" t="s">
        <v>112</v>
      </c>
      <c r="Q17">
        <v>8596</v>
      </c>
      <c r="R17" s="9" t="s">
        <v>112</v>
      </c>
      <c r="S17">
        <v>48553</v>
      </c>
      <c r="T17" s="9" t="s">
        <v>111</v>
      </c>
      <c r="U17">
        <v>16.425236806495263</v>
      </c>
      <c r="V17" s="9" t="s">
        <v>126</v>
      </c>
      <c r="W17">
        <v>18.789860681114551</v>
      </c>
      <c r="X17" s="9" t="s">
        <v>114</v>
      </c>
      <c r="Y17">
        <v>1088</v>
      </c>
      <c r="Z17" s="9" t="s">
        <v>116</v>
      </c>
      <c r="AA17">
        <v>44.625919117647058</v>
      </c>
      <c r="AB17" s="9" t="s">
        <v>115</v>
      </c>
      <c r="AC17">
        <f t="shared" si="0"/>
        <v>2.7169117647058822</v>
      </c>
      <c r="AD17" s="9" t="s">
        <v>125</v>
      </c>
      <c r="AE17">
        <f t="shared" si="1"/>
        <v>2.375</v>
      </c>
      <c r="AF17" s="9" t="s">
        <v>126</v>
      </c>
    </row>
    <row r="18" spans="1:32" x14ac:dyDescent="0.2">
      <c r="A18">
        <v>2022</v>
      </c>
      <c r="B18" t="s">
        <v>50</v>
      </c>
      <c r="C18">
        <v>35593170.549999997</v>
      </c>
      <c r="D18" s="9" t="s">
        <v>147</v>
      </c>
      <c r="E18">
        <v>9982513.9499999993</v>
      </c>
      <c r="F18" s="9" t="s">
        <v>148</v>
      </c>
      <c r="G18">
        <v>0.28046149853317859</v>
      </c>
      <c r="H18" s="9" t="s">
        <v>142</v>
      </c>
      <c r="I18">
        <v>381</v>
      </c>
      <c r="J18" s="9" t="s">
        <v>147</v>
      </c>
      <c r="K18">
        <v>471</v>
      </c>
      <c r="L18" s="9" t="s">
        <v>148</v>
      </c>
      <c r="M18">
        <v>0.80891719745222934</v>
      </c>
      <c r="N18" s="9" t="s">
        <v>138</v>
      </c>
      <c r="O18">
        <v>7606</v>
      </c>
      <c r="P18" s="9" t="s">
        <v>141</v>
      </c>
      <c r="Q18">
        <v>818</v>
      </c>
      <c r="R18" s="9" t="s">
        <v>140</v>
      </c>
      <c r="S18">
        <v>8424</v>
      </c>
      <c r="T18" s="9" t="s">
        <v>142</v>
      </c>
      <c r="U18">
        <v>22.110236220472441</v>
      </c>
      <c r="V18" s="9" t="s">
        <v>114</v>
      </c>
      <c r="W18">
        <v>17.885350318471339</v>
      </c>
      <c r="X18" s="9" t="s">
        <v>116</v>
      </c>
      <c r="Y18">
        <v>200</v>
      </c>
      <c r="Z18" s="9" t="s">
        <v>147</v>
      </c>
      <c r="AA18">
        <v>42.12</v>
      </c>
      <c r="AB18" s="9" t="s">
        <v>122</v>
      </c>
      <c r="AC18">
        <f t="shared" si="0"/>
        <v>1.905</v>
      </c>
      <c r="AD18" s="9" t="s">
        <v>136</v>
      </c>
      <c r="AE18">
        <f t="shared" si="1"/>
        <v>2.355</v>
      </c>
      <c r="AF18" s="9" t="s">
        <v>127</v>
      </c>
    </row>
    <row r="19" spans="1:32" x14ac:dyDescent="0.2">
      <c r="A19">
        <v>2022</v>
      </c>
      <c r="B19" t="s">
        <v>70</v>
      </c>
      <c r="C19">
        <v>96542000.060000017</v>
      </c>
      <c r="D19" s="9" t="s">
        <v>123</v>
      </c>
      <c r="E19">
        <v>34909697.159999996</v>
      </c>
      <c r="F19" s="9" t="s">
        <v>120</v>
      </c>
      <c r="G19">
        <v>0.36160113876140876</v>
      </c>
      <c r="H19" s="9" t="s">
        <v>127</v>
      </c>
      <c r="I19">
        <v>1632</v>
      </c>
      <c r="J19" s="9" t="s">
        <v>123</v>
      </c>
      <c r="K19">
        <v>1719</v>
      </c>
      <c r="L19" s="9" t="s">
        <v>121</v>
      </c>
      <c r="M19">
        <v>0.94938917975567194</v>
      </c>
      <c r="N19" s="9" t="s">
        <v>130</v>
      </c>
      <c r="O19">
        <v>38597</v>
      </c>
      <c r="P19" s="9" t="s">
        <v>113</v>
      </c>
      <c r="Q19">
        <v>2124</v>
      </c>
      <c r="R19" s="9" t="s">
        <v>129</v>
      </c>
      <c r="S19">
        <v>40721</v>
      </c>
      <c r="T19" s="9" t="s">
        <v>119</v>
      </c>
      <c r="U19">
        <v>24.951593137254903</v>
      </c>
      <c r="V19" s="9" t="s">
        <v>119</v>
      </c>
      <c r="W19">
        <v>23.688772542175684</v>
      </c>
      <c r="X19" s="9" t="s">
        <v>111</v>
      </c>
      <c r="Y19">
        <v>731</v>
      </c>
      <c r="Z19" s="9" t="s">
        <v>122</v>
      </c>
      <c r="AA19">
        <v>55.705882352941174</v>
      </c>
      <c r="AB19" s="9" t="s">
        <v>114</v>
      </c>
      <c r="AC19">
        <f t="shared" si="0"/>
        <v>2.2325581395348837</v>
      </c>
      <c r="AD19" s="9" t="s">
        <v>132</v>
      </c>
      <c r="AE19">
        <f t="shared" si="1"/>
        <v>2.3515731874145005</v>
      </c>
      <c r="AF19" s="9" t="s">
        <v>128</v>
      </c>
    </row>
    <row r="20" spans="1:32" x14ac:dyDescent="0.2">
      <c r="A20">
        <v>2022</v>
      </c>
      <c r="B20" t="s">
        <v>96</v>
      </c>
      <c r="C20">
        <v>47179063.859999999</v>
      </c>
      <c r="D20" s="9" t="s">
        <v>140</v>
      </c>
      <c r="E20">
        <v>13776208.27</v>
      </c>
      <c r="F20" s="9" t="s">
        <v>142</v>
      </c>
      <c r="G20">
        <v>0.29199833873092029</v>
      </c>
      <c r="H20" s="9" t="s">
        <v>140</v>
      </c>
      <c r="I20">
        <v>689</v>
      </c>
      <c r="J20" s="9" t="s">
        <v>138</v>
      </c>
      <c r="K20">
        <v>898</v>
      </c>
      <c r="L20" s="9" t="s">
        <v>133</v>
      </c>
      <c r="M20">
        <v>0.767260579064588</v>
      </c>
      <c r="N20" s="9" t="s">
        <v>140</v>
      </c>
      <c r="O20">
        <v>8386</v>
      </c>
      <c r="P20" s="9" t="s">
        <v>139</v>
      </c>
      <c r="Q20">
        <v>595</v>
      </c>
      <c r="R20" s="9" t="s">
        <v>147</v>
      </c>
      <c r="S20">
        <v>8981</v>
      </c>
      <c r="T20" s="9" t="s">
        <v>140</v>
      </c>
      <c r="U20">
        <v>13.034833091436864</v>
      </c>
      <c r="V20" s="9" t="s">
        <v>137</v>
      </c>
      <c r="W20">
        <v>10.001113585746102</v>
      </c>
      <c r="X20" s="9" t="s">
        <v>149</v>
      </c>
      <c r="Y20">
        <v>384</v>
      </c>
      <c r="Z20" s="9" t="s">
        <v>135</v>
      </c>
      <c r="AA20">
        <v>23.388020833333332</v>
      </c>
      <c r="AB20" s="9" t="s">
        <v>139</v>
      </c>
      <c r="AC20">
        <f t="shared" si="0"/>
        <v>1.7942708333333333</v>
      </c>
      <c r="AD20" s="9" t="s">
        <v>137</v>
      </c>
      <c r="AE20">
        <f t="shared" si="1"/>
        <v>2.3385416666666665</v>
      </c>
      <c r="AF20" s="9" t="s">
        <v>129</v>
      </c>
    </row>
    <row r="21" spans="1:32" x14ac:dyDescent="0.2">
      <c r="A21">
        <v>2022</v>
      </c>
      <c r="B21" t="s">
        <v>52</v>
      </c>
      <c r="C21">
        <v>78847320.450000003</v>
      </c>
      <c r="D21" s="9" t="s">
        <v>128</v>
      </c>
      <c r="E21">
        <v>21416060.890000001</v>
      </c>
      <c r="F21" s="9" t="s">
        <v>132</v>
      </c>
      <c r="G21">
        <v>0.27161431444687734</v>
      </c>
      <c r="H21" s="9" t="s">
        <v>143</v>
      </c>
      <c r="I21">
        <v>3664</v>
      </c>
      <c r="J21" s="9" t="s">
        <v>111</v>
      </c>
      <c r="K21">
        <v>1610</v>
      </c>
      <c r="L21" s="9" t="s">
        <v>125</v>
      </c>
      <c r="M21">
        <v>2.2757763975155281</v>
      </c>
      <c r="N21" s="9" t="s">
        <v>112</v>
      </c>
      <c r="O21">
        <v>12351</v>
      </c>
      <c r="P21" s="9" t="s">
        <v>133</v>
      </c>
      <c r="Q21">
        <v>4302</v>
      </c>
      <c r="R21" s="9" t="s">
        <v>116</v>
      </c>
      <c r="S21">
        <v>16653</v>
      </c>
      <c r="T21" s="9" t="s">
        <v>128</v>
      </c>
      <c r="U21">
        <v>4.5450327510917035</v>
      </c>
      <c r="V21" s="9" t="s">
        <v>152</v>
      </c>
      <c r="W21">
        <v>10.343478260869565</v>
      </c>
      <c r="X21" s="9" t="s">
        <v>147</v>
      </c>
      <c r="Y21">
        <v>709</v>
      </c>
      <c r="Z21" s="9" t="s">
        <v>124</v>
      </c>
      <c r="AA21">
        <v>23.488011283497883</v>
      </c>
      <c r="AB21" s="9" t="s">
        <v>138</v>
      </c>
      <c r="AC21">
        <f t="shared" si="0"/>
        <v>5.1678420310296191</v>
      </c>
      <c r="AD21" s="9" t="s">
        <v>119</v>
      </c>
      <c r="AE21">
        <f t="shared" si="1"/>
        <v>2.2708039492242595</v>
      </c>
      <c r="AF21" s="9" t="s">
        <v>130</v>
      </c>
    </row>
    <row r="22" spans="1:32" x14ac:dyDescent="0.2">
      <c r="A22">
        <v>2022</v>
      </c>
      <c r="B22" t="s">
        <v>94</v>
      </c>
      <c r="C22">
        <v>36166384.009999998</v>
      </c>
      <c r="D22" s="9" t="s">
        <v>145</v>
      </c>
      <c r="E22">
        <v>8731119.1899999995</v>
      </c>
      <c r="F22" s="9" t="s">
        <v>151</v>
      </c>
      <c r="G22">
        <v>0.24141532058017873</v>
      </c>
      <c r="H22" s="9" t="s">
        <v>147</v>
      </c>
      <c r="I22">
        <v>900</v>
      </c>
      <c r="J22" s="9" t="s">
        <v>136</v>
      </c>
      <c r="K22">
        <v>587</v>
      </c>
      <c r="L22" s="9" t="s">
        <v>144</v>
      </c>
      <c r="M22">
        <v>1.5332197614991483</v>
      </c>
      <c r="N22" s="9" t="s">
        <v>118</v>
      </c>
      <c r="O22">
        <v>5670</v>
      </c>
      <c r="P22" s="9" t="s">
        <v>147</v>
      </c>
      <c r="Q22">
        <v>979</v>
      </c>
      <c r="R22" s="9" t="s">
        <v>137</v>
      </c>
      <c r="S22">
        <v>6649</v>
      </c>
      <c r="T22" s="9" t="s">
        <v>146</v>
      </c>
      <c r="U22">
        <v>7.387777777777778</v>
      </c>
      <c r="V22" s="9" t="s">
        <v>150</v>
      </c>
      <c r="W22">
        <v>11.327086882453152</v>
      </c>
      <c r="X22" s="9" t="s">
        <v>142</v>
      </c>
      <c r="Y22">
        <v>267</v>
      </c>
      <c r="Z22" s="9" t="s">
        <v>145</v>
      </c>
      <c r="AA22">
        <v>24.90262172284644</v>
      </c>
      <c r="AB22" s="9" t="s">
        <v>135</v>
      </c>
      <c r="AC22">
        <f t="shared" si="0"/>
        <v>3.3707865168539324</v>
      </c>
      <c r="AD22" s="9" t="s">
        <v>118</v>
      </c>
      <c r="AE22">
        <f t="shared" si="1"/>
        <v>2.1985018726591758</v>
      </c>
      <c r="AF22" s="9" t="s">
        <v>131</v>
      </c>
    </row>
    <row r="23" spans="1:32" x14ac:dyDescent="0.2">
      <c r="A23">
        <v>2022</v>
      </c>
      <c r="B23" t="s">
        <v>38</v>
      </c>
      <c r="C23">
        <v>39043487.759999998</v>
      </c>
      <c r="D23" s="9" t="s">
        <v>144</v>
      </c>
      <c r="E23">
        <v>12226129.76</v>
      </c>
      <c r="F23" s="9" t="s">
        <v>145</v>
      </c>
      <c r="G23">
        <v>0.31314133192080379</v>
      </c>
      <c r="H23" s="9" t="s">
        <v>133</v>
      </c>
      <c r="I23">
        <v>346</v>
      </c>
      <c r="J23" s="9" t="s">
        <v>148</v>
      </c>
      <c r="K23">
        <v>661</v>
      </c>
      <c r="L23" s="9" t="s">
        <v>143</v>
      </c>
      <c r="M23">
        <v>0.52344931921331317</v>
      </c>
      <c r="N23" s="9" t="s">
        <v>152</v>
      </c>
      <c r="O23">
        <v>4939</v>
      </c>
      <c r="P23" s="9" t="s">
        <v>149</v>
      </c>
      <c r="Q23">
        <v>416</v>
      </c>
      <c r="R23" s="9" t="s">
        <v>149</v>
      </c>
      <c r="S23">
        <v>5355</v>
      </c>
      <c r="T23" s="9" t="s">
        <v>149</v>
      </c>
      <c r="U23">
        <v>15.476878612716764</v>
      </c>
      <c r="V23" s="9" t="s">
        <v>128</v>
      </c>
      <c r="W23">
        <v>8.1013615733736764</v>
      </c>
      <c r="X23" s="9" t="s">
        <v>152</v>
      </c>
      <c r="Y23">
        <v>307</v>
      </c>
      <c r="Z23" s="9" t="s">
        <v>143</v>
      </c>
      <c r="AA23">
        <v>17.44299674267101</v>
      </c>
      <c r="AB23" s="9" t="s">
        <v>148</v>
      </c>
      <c r="AC23">
        <f t="shared" si="0"/>
        <v>1.1270358306188926</v>
      </c>
      <c r="AD23" s="9" t="s">
        <v>147</v>
      </c>
      <c r="AE23">
        <f t="shared" si="1"/>
        <v>2.1530944625407167</v>
      </c>
      <c r="AF23" s="9" t="s">
        <v>132</v>
      </c>
    </row>
    <row r="24" spans="1:32" x14ac:dyDescent="0.2">
      <c r="A24">
        <v>2022</v>
      </c>
      <c r="B24" t="s">
        <v>32</v>
      </c>
      <c r="C24">
        <v>138334330.18000001</v>
      </c>
      <c r="D24" s="9" t="s">
        <v>116</v>
      </c>
      <c r="E24">
        <v>39535813.280000001</v>
      </c>
      <c r="F24" s="9" t="s">
        <v>115</v>
      </c>
      <c r="G24">
        <v>0.28579900035339151</v>
      </c>
      <c r="H24" s="9" t="s">
        <v>141</v>
      </c>
      <c r="I24">
        <v>2471</v>
      </c>
      <c r="J24" s="9" t="s">
        <v>116</v>
      </c>
      <c r="K24">
        <v>1786</v>
      </c>
      <c r="L24" s="9" t="s">
        <v>115</v>
      </c>
      <c r="M24">
        <v>1.3835386338185891</v>
      </c>
      <c r="N24" s="9" t="s">
        <v>117</v>
      </c>
      <c r="O24">
        <v>17201</v>
      </c>
      <c r="P24" s="9" t="s">
        <v>124</v>
      </c>
      <c r="Q24">
        <v>3689</v>
      </c>
      <c r="R24" s="9" t="s">
        <v>115</v>
      </c>
      <c r="S24">
        <v>20890</v>
      </c>
      <c r="T24" s="9" t="s">
        <v>124</v>
      </c>
      <c r="U24">
        <v>8.4540671792796438</v>
      </c>
      <c r="V24" s="9" t="s">
        <v>147</v>
      </c>
      <c r="W24">
        <v>11.696528555431131</v>
      </c>
      <c r="X24" s="9" t="s">
        <v>139</v>
      </c>
      <c r="Y24">
        <v>834</v>
      </c>
      <c r="Z24" s="9" t="s">
        <v>120</v>
      </c>
      <c r="AA24">
        <v>25.047961630695443</v>
      </c>
      <c r="AB24" s="9" t="s">
        <v>134</v>
      </c>
      <c r="AC24">
        <f t="shared" si="0"/>
        <v>2.962829736211031</v>
      </c>
      <c r="AD24" s="9" t="s">
        <v>115</v>
      </c>
      <c r="AE24">
        <f t="shared" si="1"/>
        <v>2.1414868105515588</v>
      </c>
      <c r="AF24" s="9" t="s">
        <v>133</v>
      </c>
    </row>
    <row r="25" spans="1:32" x14ac:dyDescent="0.2">
      <c r="A25">
        <v>2022</v>
      </c>
      <c r="B25" t="s">
        <v>56</v>
      </c>
      <c r="C25">
        <v>53720011.519999996</v>
      </c>
      <c r="D25" s="9" t="s">
        <v>136</v>
      </c>
      <c r="E25">
        <v>16260631.890000001</v>
      </c>
      <c r="F25" s="9" t="s">
        <v>141</v>
      </c>
      <c r="G25">
        <v>0.3026922636445481</v>
      </c>
      <c r="H25" s="9" t="s">
        <v>137</v>
      </c>
      <c r="I25">
        <v>512</v>
      </c>
      <c r="J25" s="9" t="s">
        <v>143</v>
      </c>
      <c r="K25">
        <v>733</v>
      </c>
      <c r="L25" s="9" t="s">
        <v>141</v>
      </c>
      <c r="M25">
        <v>0.69849931787175989</v>
      </c>
      <c r="N25" s="9" t="s">
        <v>144</v>
      </c>
      <c r="O25">
        <v>13660</v>
      </c>
      <c r="P25" s="9" t="s">
        <v>128</v>
      </c>
      <c r="Q25">
        <v>617</v>
      </c>
      <c r="R25" s="9" t="s">
        <v>145</v>
      </c>
      <c r="S25">
        <v>14277</v>
      </c>
      <c r="T25" s="9" t="s">
        <v>133</v>
      </c>
      <c r="U25">
        <v>27.884765625</v>
      </c>
      <c r="V25" s="9" t="s">
        <v>112</v>
      </c>
      <c r="W25">
        <v>19.477489768076399</v>
      </c>
      <c r="X25" s="9" t="s">
        <v>119</v>
      </c>
      <c r="Y25">
        <v>344</v>
      </c>
      <c r="Z25" s="9" t="s">
        <v>138</v>
      </c>
      <c r="AA25">
        <v>41.502906976744185</v>
      </c>
      <c r="AB25" s="9" t="s">
        <v>123</v>
      </c>
      <c r="AC25">
        <f t="shared" si="0"/>
        <v>1.4883720930232558</v>
      </c>
      <c r="AD25" s="9" t="s">
        <v>142</v>
      </c>
      <c r="AE25">
        <f t="shared" si="1"/>
        <v>2.1308139534883721</v>
      </c>
      <c r="AF25" s="9" t="s">
        <v>134</v>
      </c>
    </row>
    <row r="26" spans="1:32" x14ac:dyDescent="0.2">
      <c r="A26">
        <v>2022</v>
      </c>
      <c r="B26" t="s">
        <v>90</v>
      </c>
      <c r="C26">
        <v>32044886.32</v>
      </c>
      <c r="D26" s="9" t="s">
        <v>149</v>
      </c>
      <c r="E26">
        <v>10422081.469999999</v>
      </c>
      <c r="F26" s="9" t="s">
        <v>147</v>
      </c>
      <c r="G26">
        <v>0.32523384124147514</v>
      </c>
      <c r="H26" s="9" t="s">
        <v>132</v>
      </c>
      <c r="I26">
        <v>199</v>
      </c>
      <c r="J26" s="9" t="s">
        <v>152</v>
      </c>
      <c r="K26">
        <v>360</v>
      </c>
      <c r="L26" s="9" t="s">
        <v>151</v>
      </c>
      <c r="M26">
        <v>0.55277777777777781</v>
      </c>
      <c r="N26" s="9" t="s">
        <v>150</v>
      </c>
      <c r="O26">
        <v>3154</v>
      </c>
      <c r="P26" s="9" t="s">
        <v>152</v>
      </c>
      <c r="Q26">
        <v>772</v>
      </c>
      <c r="R26" s="9" t="s">
        <v>141</v>
      </c>
      <c r="S26">
        <v>3926</v>
      </c>
      <c r="T26" s="9" t="s">
        <v>151</v>
      </c>
      <c r="U26">
        <v>19.728643216080403</v>
      </c>
      <c r="V26" s="9" t="s">
        <v>115</v>
      </c>
      <c r="W26">
        <v>10.905555555555555</v>
      </c>
      <c r="X26" s="9" t="s">
        <v>145</v>
      </c>
      <c r="Y26">
        <v>175</v>
      </c>
      <c r="Z26" s="9" t="s">
        <v>149</v>
      </c>
      <c r="AA26">
        <v>22.434285714285714</v>
      </c>
      <c r="AB26" s="9" t="s">
        <v>142</v>
      </c>
      <c r="AC26">
        <f t="shared" si="0"/>
        <v>1.1371428571428572</v>
      </c>
      <c r="AD26" s="9" t="s">
        <v>146</v>
      </c>
      <c r="AE26">
        <f t="shared" si="1"/>
        <v>2.0571428571428569</v>
      </c>
      <c r="AF26" s="9" t="s">
        <v>135</v>
      </c>
    </row>
    <row r="27" spans="1:32" x14ac:dyDescent="0.2">
      <c r="A27">
        <v>2022</v>
      </c>
      <c r="B27" t="s">
        <v>64</v>
      </c>
      <c r="C27">
        <v>51097604.18</v>
      </c>
      <c r="D27" s="9" t="s">
        <v>139</v>
      </c>
      <c r="E27">
        <v>22687439.890000001</v>
      </c>
      <c r="F27" s="9" t="s">
        <v>130</v>
      </c>
      <c r="G27">
        <v>0.44400202815927797</v>
      </c>
      <c r="H27" s="9" t="s">
        <v>116</v>
      </c>
      <c r="I27">
        <v>1346</v>
      </c>
      <c r="J27" s="9" t="s">
        <v>127</v>
      </c>
      <c r="K27">
        <v>887</v>
      </c>
      <c r="L27" s="9" t="s">
        <v>135</v>
      </c>
      <c r="M27">
        <v>1.5174746335963922</v>
      </c>
      <c r="N27" s="9" t="s">
        <v>116</v>
      </c>
      <c r="O27">
        <v>9685</v>
      </c>
      <c r="P27" s="9" t="s">
        <v>135</v>
      </c>
      <c r="Q27">
        <v>1595</v>
      </c>
      <c r="R27" s="9" t="s">
        <v>134</v>
      </c>
      <c r="S27">
        <v>11280</v>
      </c>
      <c r="T27" s="9" t="s">
        <v>135</v>
      </c>
      <c r="U27">
        <v>8.3803863298662709</v>
      </c>
      <c r="V27" s="9" t="s">
        <v>148</v>
      </c>
      <c r="W27">
        <v>12.717023675310033</v>
      </c>
      <c r="X27" s="9" t="s">
        <v>133</v>
      </c>
      <c r="Y27">
        <v>445</v>
      </c>
      <c r="Z27" s="9" t="s">
        <v>132</v>
      </c>
      <c r="AA27">
        <v>25.348314606741575</v>
      </c>
      <c r="AB27" s="9" t="s">
        <v>132</v>
      </c>
      <c r="AC27">
        <f t="shared" si="0"/>
        <v>3.0247191011235954</v>
      </c>
      <c r="AD27" s="9" t="s">
        <v>117</v>
      </c>
      <c r="AE27">
        <f t="shared" si="1"/>
        <v>1.9932584269662921</v>
      </c>
      <c r="AF27" s="9" t="s">
        <v>136</v>
      </c>
    </row>
    <row r="28" spans="1:32" x14ac:dyDescent="0.2">
      <c r="A28">
        <v>2022</v>
      </c>
      <c r="B28" t="s">
        <v>30</v>
      </c>
      <c r="C28">
        <v>162460508.87</v>
      </c>
      <c r="D28" s="9" t="s">
        <v>112</v>
      </c>
      <c r="E28">
        <v>73179939.849999994</v>
      </c>
      <c r="F28" s="9" t="s">
        <v>111</v>
      </c>
      <c r="G28">
        <v>0.45044756020405041</v>
      </c>
      <c r="H28" s="9" t="s">
        <v>114</v>
      </c>
      <c r="I28">
        <v>2329</v>
      </c>
      <c r="J28" s="9" t="s">
        <v>115</v>
      </c>
      <c r="K28">
        <v>2765</v>
      </c>
      <c r="L28" s="9" t="s">
        <v>111</v>
      </c>
      <c r="M28">
        <v>0.84231464737793849</v>
      </c>
      <c r="N28" s="9" t="s">
        <v>136</v>
      </c>
      <c r="O28">
        <v>26353</v>
      </c>
      <c r="P28" s="9" t="s">
        <v>115</v>
      </c>
      <c r="Q28">
        <v>9654</v>
      </c>
      <c r="R28" s="9" t="s">
        <v>111</v>
      </c>
      <c r="S28">
        <v>36007</v>
      </c>
      <c r="T28" s="9" t="s">
        <v>114</v>
      </c>
      <c r="U28">
        <v>15.460283383426363</v>
      </c>
      <c r="V28" s="9" t="s">
        <v>129</v>
      </c>
      <c r="W28">
        <v>13.022423146473779</v>
      </c>
      <c r="X28" s="9" t="s">
        <v>130</v>
      </c>
      <c r="Y28">
        <v>1446</v>
      </c>
      <c r="Z28" s="9" t="s">
        <v>113</v>
      </c>
      <c r="AA28">
        <v>24.901106500691562</v>
      </c>
      <c r="AB28" s="9" t="s">
        <v>136</v>
      </c>
      <c r="AC28">
        <f t="shared" si="0"/>
        <v>1.6106500691562933</v>
      </c>
      <c r="AD28" s="9" t="s">
        <v>139</v>
      </c>
      <c r="AE28">
        <f t="shared" si="1"/>
        <v>1.9121715076071923</v>
      </c>
      <c r="AF28" s="9" t="s">
        <v>137</v>
      </c>
    </row>
    <row r="29" spans="1:32" x14ac:dyDescent="0.2">
      <c r="A29">
        <v>2022</v>
      </c>
      <c r="B29" t="s">
        <v>18</v>
      </c>
      <c r="C29">
        <v>146647559.44</v>
      </c>
      <c r="D29" s="9" t="s">
        <v>114</v>
      </c>
      <c r="E29">
        <v>32961288.950000003</v>
      </c>
      <c r="F29" s="9" t="s">
        <v>121</v>
      </c>
      <c r="G29">
        <v>0.22476534267510892</v>
      </c>
      <c r="H29" s="9" t="s">
        <v>148</v>
      </c>
      <c r="I29">
        <v>2869</v>
      </c>
      <c r="J29" s="9" t="s">
        <v>119</v>
      </c>
      <c r="K29">
        <v>2571</v>
      </c>
      <c r="L29" s="9" t="s">
        <v>113</v>
      </c>
      <c r="M29">
        <v>1.1159082069233761</v>
      </c>
      <c r="N29" s="9" t="s">
        <v>124</v>
      </c>
      <c r="O29">
        <v>40233</v>
      </c>
      <c r="P29" s="9" t="s">
        <v>111</v>
      </c>
      <c r="Q29">
        <v>7517</v>
      </c>
      <c r="R29" s="9" t="s">
        <v>113</v>
      </c>
      <c r="S29">
        <v>47750</v>
      </c>
      <c r="T29" s="9" t="s">
        <v>112</v>
      </c>
      <c r="U29">
        <v>16.643429766469154</v>
      </c>
      <c r="V29" s="9" t="s">
        <v>125</v>
      </c>
      <c r="W29">
        <v>18.572539867755737</v>
      </c>
      <c r="X29" s="9" t="s">
        <v>118</v>
      </c>
      <c r="Y29">
        <v>1402</v>
      </c>
      <c r="Z29" s="9" t="s">
        <v>119</v>
      </c>
      <c r="AA29">
        <v>34.058487874465051</v>
      </c>
      <c r="AB29" s="9" t="s">
        <v>127</v>
      </c>
      <c r="AC29">
        <f t="shared" si="0"/>
        <v>2.0463623395149786</v>
      </c>
      <c r="AD29" s="9" t="s">
        <v>133</v>
      </c>
      <c r="AE29">
        <f t="shared" si="1"/>
        <v>1.833808844507846</v>
      </c>
      <c r="AF29" s="9" t="s">
        <v>138</v>
      </c>
    </row>
    <row r="30" spans="1:32" x14ac:dyDescent="0.2">
      <c r="A30">
        <v>2022</v>
      </c>
      <c r="B30" t="s">
        <v>34</v>
      </c>
      <c r="C30">
        <v>64071733.669999994</v>
      </c>
      <c r="D30" s="9" t="s">
        <v>130</v>
      </c>
      <c r="E30">
        <v>26998626.550000001</v>
      </c>
      <c r="F30" s="9" t="s">
        <v>125</v>
      </c>
      <c r="G30">
        <v>0.42138123948784983</v>
      </c>
      <c r="H30" s="9" t="s">
        <v>115</v>
      </c>
      <c r="I30">
        <v>1030</v>
      </c>
      <c r="J30" s="9" t="s">
        <v>134</v>
      </c>
      <c r="K30">
        <v>1254</v>
      </c>
      <c r="L30" s="9" t="s">
        <v>130</v>
      </c>
      <c r="M30">
        <v>0.82137161084529509</v>
      </c>
      <c r="N30" s="9" t="s">
        <v>137</v>
      </c>
      <c r="O30">
        <v>12723</v>
      </c>
      <c r="P30" s="9" t="s">
        <v>132</v>
      </c>
      <c r="Q30">
        <v>1984</v>
      </c>
      <c r="R30" s="9" t="s">
        <v>132</v>
      </c>
      <c r="S30">
        <v>14707</v>
      </c>
      <c r="T30" s="9" t="s">
        <v>132</v>
      </c>
      <c r="U30">
        <v>14.27864077669903</v>
      </c>
      <c r="V30" s="9" t="s">
        <v>131</v>
      </c>
      <c r="W30">
        <v>11.728070175438596</v>
      </c>
      <c r="X30" s="9" t="s">
        <v>138</v>
      </c>
      <c r="Y30">
        <v>692</v>
      </c>
      <c r="Z30" s="9" t="s">
        <v>125</v>
      </c>
      <c r="AA30">
        <v>21.252890173410403</v>
      </c>
      <c r="AB30" s="9" t="s">
        <v>143</v>
      </c>
      <c r="AC30">
        <f t="shared" si="0"/>
        <v>1.4884393063583814</v>
      </c>
      <c r="AD30" s="9" t="s">
        <v>141</v>
      </c>
      <c r="AE30">
        <f t="shared" si="1"/>
        <v>1.8121387283236994</v>
      </c>
      <c r="AF30" s="9" t="s">
        <v>139</v>
      </c>
    </row>
    <row r="31" spans="1:32" x14ac:dyDescent="0.2">
      <c r="A31">
        <v>2022</v>
      </c>
      <c r="B31" t="s">
        <v>74</v>
      </c>
      <c r="C31">
        <v>133898008.12</v>
      </c>
      <c r="D31" s="9" t="s">
        <v>117</v>
      </c>
      <c r="E31">
        <v>43909746.57</v>
      </c>
      <c r="F31" s="9" t="s">
        <v>117</v>
      </c>
      <c r="G31">
        <v>0.32793427763800553</v>
      </c>
      <c r="H31" s="9" t="s">
        <v>131</v>
      </c>
      <c r="I31">
        <v>2845</v>
      </c>
      <c r="J31" s="9" t="s">
        <v>114</v>
      </c>
      <c r="K31">
        <v>1797</v>
      </c>
      <c r="L31" s="9" t="s">
        <v>117</v>
      </c>
      <c r="M31">
        <v>1.5831942125765164</v>
      </c>
      <c r="N31" s="9" t="s">
        <v>119</v>
      </c>
      <c r="O31">
        <v>19861</v>
      </c>
      <c r="P31" s="9" t="s">
        <v>122</v>
      </c>
      <c r="Q31">
        <v>3279</v>
      </c>
      <c r="R31" s="9" t="s">
        <v>121</v>
      </c>
      <c r="S31">
        <v>23140</v>
      </c>
      <c r="T31" s="9" t="s">
        <v>122</v>
      </c>
      <c r="U31">
        <v>8.1335676625659055</v>
      </c>
      <c r="V31" s="9" t="s">
        <v>149</v>
      </c>
      <c r="W31">
        <v>12.877017250973845</v>
      </c>
      <c r="X31" s="9" t="s">
        <v>132</v>
      </c>
      <c r="Y31">
        <v>995</v>
      </c>
      <c r="Z31" s="9" t="s">
        <v>117</v>
      </c>
      <c r="AA31">
        <v>23.256281407035175</v>
      </c>
      <c r="AB31" s="9" t="s">
        <v>140</v>
      </c>
      <c r="AC31">
        <f t="shared" si="0"/>
        <v>2.8592964824120601</v>
      </c>
      <c r="AD31" s="9" t="s">
        <v>121</v>
      </c>
      <c r="AE31">
        <f t="shared" si="1"/>
        <v>1.8060301507537688</v>
      </c>
      <c r="AF31" s="9" t="s">
        <v>140</v>
      </c>
    </row>
    <row r="32" spans="1:32" x14ac:dyDescent="0.2">
      <c r="A32">
        <v>2022</v>
      </c>
      <c r="B32" t="s">
        <v>44</v>
      </c>
      <c r="C32">
        <v>44557147.910000004</v>
      </c>
      <c r="D32" s="9" t="s">
        <v>141</v>
      </c>
      <c r="E32">
        <v>21971307.030000001</v>
      </c>
      <c r="F32" s="9" t="s">
        <v>131</v>
      </c>
      <c r="G32">
        <v>0.49310398130462385</v>
      </c>
      <c r="H32" s="9" t="s">
        <v>112</v>
      </c>
      <c r="I32">
        <v>609</v>
      </c>
      <c r="J32" s="9" t="s">
        <v>140</v>
      </c>
      <c r="K32">
        <v>818</v>
      </c>
      <c r="L32" s="9" t="s">
        <v>139</v>
      </c>
      <c r="M32">
        <v>0.74449877750611249</v>
      </c>
      <c r="N32" s="9" t="s">
        <v>141</v>
      </c>
      <c r="O32">
        <v>7574</v>
      </c>
      <c r="P32" s="9" t="s">
        <v>142</v>
      </c>
      <c r="Q32">
        <v>878</v>
      </c>
      <c r="R32" s="9" t="s">
        <v>139</v>
      </c>
      <c r="S32">
        <v>8452</v>
      </c>
      <c r="T32" s="9" t="s">
        <v>141</v>
      </c>
      <c r="U32">
        <v>13.878489326765189</v>
      </c>
      <c r="V32" s="9" t="s">
        <v>132</v>
      </c>
      <c r="W32">
        <v>10.332518337408313</v>
      </c>
      <c r="X32" s="9" t="s">
        <v>148</v>
      </c>
      <c r="Y32">
        <v>473</v>
      </c>
      <c r="Z32" s="9" t="s">
        <v>131</v>
      </c>
      <c r="AA32">
        <v>17.868921775898521</v>
      </c>
      <c r="AB32" s="9" t="s">
        <v>147</v>
      </c>
      <c r="AC32">
        <f t="shared" si="0"/>
        <v>1.2875264270613107</v>
      </c>
      <c r="AD32" s="9" t="s">
        <v>144</v>
      </c>
      <c r="AE32">
        <f t="shared" si="1"/>
        <v>1.7293868921775899</v>
      </c>
      <c r="AF32" s="9" t="s">
        <v>141</v>
      </c>
    </row>
    <row r="33" spans="1:32" x14ac:dyDescent="0.2">
      <c r="A33">
        <v>2022</v>
      </c>
      <c r="B33" t="s">
        <v>92</v>
      </c>
      <c r="C33">
        <v>60313172.540000007</v>
      </c>
      <c r="D33" s="9" t="s">
        <v>132</v>
      </c>
      <c r="E33">
        <v>25234421.289999999</v>
      </c>
      <c r="F33" s="9" t="s">
        <v>128</v>
      </c>
      <c r="G33">
        <v>0.41838988445292613</v>
      </c>
      <c r="H33" s="9" t="s">
        <v>120</v>
      </c>
      <c r="I33">
        <v>503</v>
      </c>
      <c r="J33" s="9" t="s">
        <v>145</v>
      </c>
      <c r="K33">
        <v>858</v>
      </c>
      <c r="L33" s="9" t="s">
        <v>136</v>
      </c>
      <c r="M33">
        <v>0.58624708624708621</v>
      </c>
      <c r="N33" s="9" t="s">
        <v>148</v>
      </c>
      <c r="O33">
        <v>11643</v>
      </c>
      <c r="P33" s="9" t="s">
        <v>134</v>
      </c>
      <c r="Q33">
        <v>1119</v>
      </c>
      <c r="R33" s="9" t="s">
        <v>136</v>
      </c>
      <c r="S33">
        <v>12762</v>
      </c>
      <c r="T33" s="9" t="s">
        <v>134</v>
      </c>
      <c r="U33">
        <v>25.371769383697814</v>
      </c>
      <c r="V33" s="9" t="s">
        <v>113</v>
      </c>
      <c r="W33">
        <v>14.874125874125873</v>
      </c>
      <c r="X33" s="9" t="s">
        <v>122</v>
      </c>
      <c r="Y33">
        <v>505</v>
      </c>
      <c r="Z33" s="9" t="s">
        <v>130</v>
      </c>
      <c r="AA33">
        <v>25.271287128712871</v>
      </c>
      <c r="AB33" s="9" t="s">
        <v>133</v>
      </c>
      <c r="AC33">
        <f t="shared" si="0"/>
        <v>0.99603960396039604</v>
      </c>
      <c r="AD33" s="9" t="s">
        <v>149</v>
      </c>
      <c r="AE33">
        <f t="shared" si="1"/>
        <v>1.699009900990099</v>
      </c>
      <c r="AF33" s="9" t="s">
        <v>142</v>
      </c>
    </row>
    <row r="34" spans="1:32" x14ac:dyDescent="0.2">
      <c r="A34">
        <v>2022</v>
      </c>
      <c r="B34" t="s">
        <v>86</v>
      </c>
      <c r="C34">
        <v>93425045.739999995</v>
      </c>
      <c r="D34" s="9" t="s">
        <v>125</v>
      </c>
      <c r="E34">
        <v>29178303.609999999</v>
      </c>
      <c r="F34" s="9" t="s">
        <v>123</v>
      </c>
      <c r="G34">
        <v>0.31231778779325009</v>
      </c>
      <c r="H34" s="9" t="s">
        <v>134</v>
      </c>
      <c r="I34">
        <v>1926</v>
      </c>
      <c r="J34" s="9" t="s">
        <v>120</v>
      </c>
      <c r="K34">
        <v>1149</v>
      </c>
      <c r="L34" s="9" t="s">
        <v>132</v>
      </c>
      <c r="M34">
        <v>1.6762402088772845</v>
      </c>
      <c r="N34" s="9" t="s">
        <v>113</v>
      </c>
      <c r="O34">
        <v>14226</v>
      </c>
      <c r="P34" s="9" t="s">
        <v>126</v>
      </c>
      <c r="Q34">
        <v>2713</v>
      </c>
      <c r="R34" s="9" t="s">
        <v>124</v>
      </c>
      <c r="S34">
        <v>16939</v>
      </c>
      <c r="T34" s="9" t="s">
        <v>127</v>
      </c>
      <c r="U34">
        <v>8.7949117341640708</v>
      </c>
      <c r="V34" s="9" t="s">
        <v>145</v>
      </c>
      <c r="W34">
        <v>14.742384682332464</v>
      </c>
      <c r="X34" s="9" t="s">
        <v>124</v>
      </c>
      <c r="Y34">
        <v>710</v>
      </c>
      <c r="Z34" s="9" t="s">
        <v>123</v>
      </c>
      <c r="AA34">
        <v>23.857746478873239</v>
      </c>
      <c r="AB34" s="9" t="s">
        <v>137</v>
      </c>
      <c r="AC34">
        <f t="shared" ref="AC34:AC65" si="2">I34/Y34</f>
        <v>2.7126760563380281</v>
      </c>
      <c r="AD34" s="9" t="s">
        <v>126</v>
      </c>
      <c r="AE34">
        <f t="shared" ref="AE34:AE65" si="3">K34/Y34</f>
        <v>1.6183098591549296</v>
      </c>
      <c r="AF34" s="9" t="s">
        <v>143</v>
      </c>
    </row>
    <row r="35" spans="1:32" x14ac:dyDescent="0.2">
      <c r="A35">
        <v>2022</v>
      </c>
      <c r="B35" t="s">
        <v>20</v>
      </c>
      <c r="C35">
        <v>143942695.65000001</v>
      </c>
      <c r="D35" s="9" t="s">
        <v>118</v>
      </c>
      <c r="E35">
        <v>59800538.960000001</v>
      </c>
      <c r="F35" s="9" t="s">
        <v>119</v>
      </c>
      <c r="G35">
        <v>0.41544684632978107</v>
      </c>
      <c r="H35" s="9" t="s">
        <v>121</v>
      </c>
      <c r="I35">
        <v>3191</v>
      </c>
      <c r="J35" s="9" t="s">
        <v>112</v>
      </c>
      <c r="K35">
        <v>2030</v>
      </c>
      <c r="L35" s="9" t="s">
        <v>118</v>
      </c>
      <c r="M35">
        <v>1.5719211822660097</v>
      </c>
      <c r="N35" s="9" t="s">
        <v>114</v>
      </c>
      <c r="O35">
        <v>28487</v>
      </c>
      <c r="P35" s="9" t="s">
        <v>116</v>
      </c>
      <c r="Q35">
        <v>6261</v>
      </c>
      <c r="R35" s="9" t="s">
        <v>114</v>
      </c>
      <c r="S35">
        <v>34748</v>
      </c>
      <c r="T35" s="9" t="s">
        <v>118</v>
      </c>
      <c r="U35">
        <v>10.889376371043561</v>
      </c>
      <c r="V35" s="9" t="s">
        <v>142</v>
      </c>
      <c r="W35">
        <v>17.117241379310343</v>
      </c>
      <c r="X35" s="9" t="s">
        <v>117</v>
      </c>
      <c r="Y35">
        <v>1273</v>
      </c>
      <c r="Z35" s="9" t="s">
        <v>114</v>
      </c>
      <c r="AA35">
        <v>27.296150824823251</v>
      </c>
      <c r="AB35" s="9" t="s">
        <v>131</v>
      </c>
      <c r="AC35">
        <f t="shared" si="2"/>
        <v>2.5066771406127257</v>
      </c>
      <c r="AD35" s="9" t="s">
        <v>129</v>
      </c>
      <c r="AE35">
        <f t="shared" si="3"/>
        <v>1.5946582875098194</v>
      </c>
      <c r="AF35" s="9" t="s">
        <v>144</v>
      </c>
    </row>
    <row r="36" spans="1:32" x14ac:dyDescent="0.2">
      <c r="A36">
        <v>2022</v>
      </c>
      <c r="B36" t="s">
        <v>48</v>
      </c>
      <c r="C36">
        <v>41184598.019999996</v>
      </c>
      <c r="D36" s="9" t="s">
        <v>142</v>
      </c>
      <c r="E36">
        <v>18390649.199999999</v>
      </c>
      <c r="F36" s="9" t="s">
        <v>136</v>
      </c>
      <c r="G36">
        <v>0.44654191334025312</v>
      </c>
      <c r="H36" s="9" t="s">
        <v>118</v>
      </c>
      <c r="I36">
        <v>331</v>
      </c>
      <c r="J36" s="9" t="s">
        <v>149</v>
      </c>
      <c r="K36">
        <v>576</v>
      </c>
      <c r="L36" s="9" t="s">
        <v>146</v>
      </c>
      <c r="M36">
        <v>0.57465277777777779</v>
      </c>
      <c r="N36" s="9" t="s">
        <v>149</v>
      </c>
      <c r="O36">
        <v>6012</v>
      </c>
      <c r="P36" s="9" t="s">
        <v>145</v>
      </c>
      <c r="Q36">
        <v>768</v>
      </c>
      <c r="R36" s="9" t="s">
        <v>142</v>
      </c>
      <c r="S36">
        <v>6780</v>
      </c>
      <c r="T36" s="9" t="s">
        <v>145</v>
      </c>
      <c r="U36">
        <v>20.483383685800604</v>
      </c>
      <c r="V36" s="9" t="s">
        <v>118</v>
      </c>
      <c r="W36">
        <v>11.770833333333334</v>
      </c>
      <c r="X36" s="9" t="s">
        <v>137</v>
      </c>
      <c r="Y36">
        <v>372</v>
      </c>
      <c r="Z36" s="9" t="s">
        <v>136</v>
      </c>
      <c r="AA36">
        <v>18.225806451612904</v>
      </c>
      <c r="AB36" s="9" t="s">
        <v>146</v>
      </c>
      <c r="AC36">
        <f t="shared" si="2"/>
        <v>0.88978494623655913</v>
      </c>
      <c r="AD36" s="9" t="s">
        <v>150</v>
      </c>
      <c r="AE36">
        <f t="shared" si="3"/>
        <v>1.5483870967741935</v>
      </c>
      <c r="AF36" s="9" t="s">
        <v>145</v>
      </c>
    </row>
    <row r="37" spans="1:32" x14ac:dyDescent="0.2">
      <c r="A37">
        <v>2022</v>
      </c>
      <c r="B37" t="s">
        <v>28</v>
      </c>
      <c r="C37">
        <v>154321917.92000002</v>
      </c>
      <c r="D37" s="9" t="s">
        <v>119</v>
      </c>
      <c r="E37">
        <v>61400650.910000004</v>
      </c>
      <c r="F37" s="9" t="s">
        <v>113</v>
      </c>
      <c r="G37">
        <v>0.39787381946503481</v>
      </c>
      <c r="H37" s="9" t="s">
        <v>123</v>
      </c>
      <c r="I37">
        <v>2812</v>
      </c>
      <c r="J37" s="9" t="s">
        <v>118</v>
      </c>
      <c r="K37">
        <v>2177</v>
      </c>
      <c r="L37" s="9" t="s">
        <v>114</v>
      </c>
      <c r="M37">
        <v>1.2916858061552596</v>
      </c>
      <c r="N37" s="9" t="s">
        <v>120</v>
      </c>
      <c r="O37">
        <v>28253</v>
      </c>
      <c r="P37" s="9" t="s">
        <v>117</v>
      </c>
      <c r="Q37">
        <v>5231</v>
      </c>
      <c r="R37" s="9" t="s">
        <v>118</v>
      </c>
      <c r="S37">
        <v>33484</v>
      </c>
      <c r="T37" s="9" t="s">
        <v>116</v>
      </c>
      <c r="U37">
        <v>11.907539118065435</v>
      </c>
      <c r="V37" s="9" t="s">
        <v>140</v>
      </c>
      <c r="W37">
        <v>15.380799265043638</v>
      </c>
      <c r="X37" s="9" t="s">
        <v>120</v>
      </c>
      <c r="Y37">
        <v>1447</v>
      </c>
      <c r="Z37" s="9" t="s">
        <v>112</v>
      </c>
      <c r="AA37">
        <v>23.140290255701451</v>
      </c>
      <c r="AB37" s="9" t="s">
        <v>141</v>
      </c>
      <c r="AC37">
        <f t="shared" si="2"/>
        <v>1.9433310297166551</v>
      </c>
      <c r="AD37" s="9" t="s">
        <v>135</v>
      </c>
      <c r="AE37">
        <f t="shared" si="3"/>
        <v>1.5044920525224603</v>
      </c>
      <c r="AF37" s="9" t="s">
        <v>146</v>
      </c>
    </row>
    <row r="38" spans="1:32" x14ac:dyDescent="0.2">
      <c r="A38">
        <v>2022</v>
      </c>
      <c r="B38" t="s">
        <v>40</v>
      </c>
      <c r="C38">
        <v>32834302.77</v>
      </c>
      <c r="D38" s="9" t="s">
        <v>148</v>
      </c>
      <c r="E38">
        <v>12891563.579999998</v>
      </c>
      <c r="F38" s="9" t="s">
        <v>144</v>
      </c>
      <c r="G38">
        <v>0.39262486157552107</v>
      </c>
      <c r="H38" s="9" t="s">
        <v>124</v>
      </c>
      <c r="I38">
        <v>560</v>
      </c>
      <c r="J38" s="9" t="s">
        <v>141</v>
      </c>
      <c r="K38">
        <v>529</v>
      </c>
      <c r="L38" s="9" t="s">
        <v>147</v>
      </c>
      <c r="M38">
        <v>1.0586011342155008</v>
      </c>
      <c r="N38" s="9" t="s">
        <v>126</v>
      </c>
      <c r="O38">
        <v>7114</v>
      </c>
      <c r="P38" s="9" t="s">
        <v>143</v>
      </c>
      <c r="Q38">
        <v>340</v>
      </c>
      <c r="R38" s="9" t="s">
        <v>151</v>
      </c>
      <c r="S38">
        <v>7454</v>
      </c>
      <c r="T38" s="9" t="s">
        <v>144</v>
      </c>
      <c r="U38">
        <v>13.310714285714285</v>
      </c>
      <c r="V38" s="9" t="s">
        <v>136</v>
      </c>
      <c r="W38">
        <v>14.090737240075615</v>
      </c>
      <c r="X38" s="9" t="s">
        <v>127</v>
      </c>
      <c r="Y38">
        <v>363</v>
      </c>
      <c r="Z38" s="9" t="s">
        <v>137</v>
      </c>
      <c r="AA38">
        <v>20.534435261707991</v>
      </c>
      <c r="AB38" s="9" t="s">
        <v>145</v>
      </c>
      <c r="AC38">
        <f t="shared" si="2"/>
        <v>1.5426997245179064</v>
      </c>
      <c r="AD38" s="9" t="s">
        <v>140</v>
      </c>
      <c r="AE38">
        <f t="shared" si="3"/>
        <v>1.4573002754820936</v>
      </c>
      <c r="AF38" s="9" t="s">
        <v>147</v>
      </c>
    </row>
    <row r="39" spans="1:32" x14ac:dyDescent="0.2">
      <c r="A39">
        <v>2022</v>
      </c>
      <c r="B39" t="s">
        <v>54</v>
      </c>
      <c r="C39">
        <v>55547750.49000001</v>
      </c>
      <c r="D39" s="9" t="s">
        <v>134</v>
      </c>
      <c r="E39">
        <v>32543475.489999998</v>
      </c>
      <c r="F39" s="9" t="s">
        <v>122</v>
      </c>
      <c r="G39">
        <v>0.58586486766657886</v>
      </c>
      <c r="H39" s="9" t="s">
        <v>111</v>
      </c>
      <c r="I39">
        <v>557</v>
      </c>
      <c r="J39" s="9" t="s">
        <v>142</v>
      </c>
      <c r="K39">
        <v>777</v>
      </c>
      <c r="L39" s="9" t="s">
        <v>140</v>
      </c>
      <c r="M39">
        <v>0.71685971685971683</v>
      </c>
      <c r="N39" s="9" t="s">
        <v>143</v>
      </c>
      <c r="O39">
        <v>9322</v>
      </c>
      <c r="P39" s="9" t="s">
        <v>136</v>
      </c>
      <c r="Q39">
        <v>1834</v>
      </c>
      <c r="R39" s="9" t="s">
        <v>133</v>
      </c>
      <c r="S39">
        <v>11156</v>
      </c>
      <c r="T39" s="9" t="s">
        <v>136</v>
      </c>
      <c r="U39">
        <v>20.028725314183124</v>
      </c>
      <c r="V39" s="9" t="s">
        <v>117</v>
      </c>
      <c r="W39">
        <v>14.357786357786358</v>
      </c>
      <c r="X39" s="9" t="s">
        <v>126</v>
      </c>
      <c r="Y39">
        <v>539</v>
      </c>
      <c r="Z39" s="9" t="s">
        <v>128</v>
      </c>
      <c r="AA39">
        <v>20.697588126159555</v>
      </c>
      <c r="AB39" s="9" t="s">
        <v>144</v>
      </c>
      <c r="AC39">
        <f t="shared" si="2"/>
        <v>1.033395176252319</v>
      </c>
      <c r="AD39" s="9" t="s">
        <v>148</v>
      </c>
      <c r="AE39">
        <f t="shared" si="3"/>
        <v>1.4415584415584415</v>
      </c>
      <c r="AF39" s="9" t="s">
        <v>148</v>
      </c>
    </row>
    <row r="40" spans="1:32" x14ac:dyDescent="0.2">
      <c r="A40">
        <v>2022</v>
      </c>
      <c r="B40" t="s">
        <v>82</v>
      </c>
      <c r="C40">
        <v>96581832.229999989</v>
      </c>
      <c r="D40" s="9" t="s">
        <v>122</v>
      </c>
      <c r="E40">
        <v>45547816.759999998</v>
      </c>
      <c r="F40" s="9" t="s">
        <v>116</v>
      </c>
      <c r="G40">
        <v>0.47159818475520759</v>
      </c>
      <c r="H40" s="9" t="s">
        <v>119</v>
      </c>
      <c r="I40">
        <v>1095</v>
      </c>
      <c r="J40" s="9" t="s">
        <v>131</v>
      </c>
      <c r="K40">
        <v>1688</v>
      </c>
      <c r="L40" s="9" t="s">
        <v>122</v>
      </c>
      <c r="M40">
        <v>0.648696682464455</v>
      </c>
      <c r="N40" s="9" t="s">
        <v>147</v>
      </c>
      <c r="O40">
        <v>17128</v>
      </c>
      <c r="P40" s="9" t="s">
        <v>125</v>
      </c>
      <c r="Q40">
        <v>2218</v>
      </c>
      <c r="R40" s="9" t="s">
        <v>128</v>
      </c>
      <c r="S40">
        <v>19346</v>
      </c>
      <c r="T40" s="9" t="s">
        <v>125</v>
      </c>
      <c r="U40">
        <v>17.667579908675798</v>
      </c>
      <c r="V40" s="9" t="s">
        <v>123</v>
      </c>
      <c r="W40">
        <v>11.460900473933648</v>
      </c>
      <c r="X40" s="9" t="s">
        <v>141</v>
      </c>
      <c r="Y40">
        <v>1247</v>
      </c>
      <c r="Z40" s="9" t="s">
        <v>118</v>
      </c>
      <c r="AA40">
        <v>15.514033680834002</v>
      </c>
      <c r="AB40" s="9" t="s">
        <v>149</v>
      </c>
      <c r="AC40">
        <f t="shared" si="2"/>
        <v>0.8781074578989575</v>
      </c>
      <c r="AD40" s="9" t="s">
        <v>151</v>
      </c>
      <c r="AE40">
        <f t="shared" si="3"/>
        <v>1.3536487570168405</v>
      </c>
      <c r="AF40" s="9" t="s">
        <v>149</v>
      </c>
    </row>
    <row r="41" spans="1:32" x14ac:dyDescent="0.2">
      <c r="A41">
        <v>2022</v>
      </c>
      <c r="B41" t="s">
        <v>100</v>
      </c>
      <c r="C41">
        <v>27680271.939999998</v>
      </c>
      <c r="D41" s="9" t="s">
        <v>151</v>
      </c>
      <c r="E41">
        <v>9183167.6500000004</v>
      </c>
      <c r="F41" s="9" t="s">
        <v>150</v>
      </c>
      <c r="G41">
        <v>0.33175857773021578</v>
      </c>
      <c r="H41" s="9" t="s">
        <v>130</v>
      </c>
      <c r="I41">
        <v>296</v>
      </c>
      <c r="J41" s="9" t="s">
        <v>151</v>
      </c>
      <c r="K41">
        <v>339</v>
      </c>
      <c r="L41" s="9" t="s">
        <v>152</v>
      </c>
      <c r="M41">
        <v>0.87315634218289084</v>
      </c>
      <c r="N41" s="9" t="s">
        <v>135</v>
      </c>
      <c r="O41">
        <v>3597</v>
      </c>
      <c r="P41" s="9" t="s">
        <v>151</v>
      </c>
      <c r="Q41">
        <v>169</v>
      </c>
      <c r="R41" s="9" t="s">
        <v>152</v>
      </c>
      <c r="S41">
        <v>3766</v>
      </c>
      <c r="T41" s="9" t="s">
        <v>152</v>
      </c>
      <c r="U41">
        <v>12.722972972972974</v>
      </c>
      <c r="V41" s="9" t="s">
        <v>139</v>
      </c>
      <c r="W41">
        <v>11.109144542772862</v>
      </c>
      <c r="X41" s="9" t="s">
        <v>144</v>
      </c>
      <c r="Y41">
        <v>259</v>
      </c>
      <c r="Z41" s="9" t="s">
        <v>146</v>
      </c>
      <c r="AA41">
        <v>14.54054054054054</v>
      </c>
      <c r="AB41" s="9" t="s">
        <v>150</v>
      </c>
      <c r="AC41">
        <f t="shared" si="2"/>
        <v>1.1428571428571428</v>
      </c>
      <c r="AD41" s="9" t="s">
        <v>145</v>
      </c>
      <c r="AE41">
        <f t="shared" si="3"/>
        <v>1.3088803088803089</v>
      </c>
      <c r="AF41" s="9" t="s">
        <v>150</v>
      </c>
    </row>
    <row r="42" spans="1:32" x14ac:dyDescent="0.2">
      <c r="A42">
        <v>2022</v>
      </c>
      <c r="B42" t="s">
        <v>72</v>
      </c>
      <c r="C42">
        <v>57212089.530000001</v>
      </c>
      <c r="D42" s="9" t="s">
        <v>133</v>
      </c>
      <c r="E42">
        <v>17260384.259999998</v>
      </c>
      <c r="F42" s="9" t="s">
        <v>138</v>
      </c>
      <c r="G42">
        <v>0.30169120550909545</v>
      </c>
      <c r="H42" s="9" t="s">
        <v>139</v>
      </c>
      <c r="I42">
        <v>1032</v>
      </c>
      <c r="J42" s="9" t="s">
        <v>133</v>
      </c>
      <c r="K42">
        <v>832</v>
      </c>
      <c r="L42" s="9" t="s">
        <v>137</v>
      </c>
      <c r="M42">
        <v>1.2403846153846154</v>
      </c>
      <c r="N42" s="9" t="s">
        <v>121</v>
      </c>
      <c r="O42">
        <v>7868</v>
      </c>
      <c r="P42" s="9" t="s">
        <v>140</v>
      </c>
      <c r="Q42">
        <v>1460</v>
      </c>
      <c r="R42" s="9" t="s">
        <v>135</v>
      </c>
      <c r="S42">
        <v>9328</v>
      </c>
      <c r="T42" s="9" t="s">
        <v>138</v>
      </c>
      <c r="U42">
        <v>9.0387596899224807</v>
      </c>
      <c r="V42" s="9" t="s">
        <v>144</v>
      </c>
      <c r="W42">
        <v>11.211538461538462</v>
      </c>
      <c r="X42" s="9" t="s">
        <v>143</v>
      </c>
      <c r="Y42">
        <v>747</v>
      </c>
      <c r="Z42" s="9" t="s">
        <v>121</v>
      </c>
      <c r="AA42">
        <v>12.487282463186078</v>
      </c>
      <c r="AB42" s="9" t="s">
        <v>151</v>
      </c>
      <c r="AC42">
        <f t="shared" si="2"/>
        <v>1.3815261044176708</v>
      </c>
      <c r="AD42" s="9" t="s">
        <v>143</v>
      </c>
      <c r="AE42">
        <f t="shared" si="3"/>
        <v>1.1137884872824633</v>
      </c>
      <c r="AF42" s="9" t="s">
        <v>151</v>
      </c>
    </row>
    <row r="43" spans="1:32" x14ac:dyDescent="0.2">
      <c r="A43">
        <v>2022</v>
      </c>
      <c r="B43" t="s">
        <v>24</v>
      </c>
      <c r="C43">
        <v>98926750.040000007</v>
      </c>
      <c r="D43" s="9" t="s">
        <v>121</v>
      </c>
      <c r="E43">
        <v>47070284.539999999</v>
      </c>
      <c r="F43" s="9" t="s">
        <v>118</v>
      </c>
      <c r="G43">
        <v>0.47580947035020982</v>
      </c>
      <c r="H43" s="9" t="s">
        <v>113</v>
      </c>
      <c r="I43">
        <v>1417</v>
      </c>
      <c r="J43" s="9" t="s">
        <v>126</v>
      </c>
      <c r="K43">
        <v>1540</v>
      </c>
      <c r="L43" s="9" t="s">
        <v>126</v>
      </c>
      <c r="M43">
        <v>0.92012987012987013</v>
      </c>
      <c r="N43" s="9" t="s">
        <v>132</v>
      </c>
      <c r="O43">
        <v>20105</v>
      </c>
      <c r="P43" s="9" t="s">
        <v>121</v>
      </c>
      <c r="Q43">
        <v>3051</v>
      </c>
      <c r="R43" s="9" t="s">
        <v>122</v>
      </c>
      <c r="S43">
        <v>23156</v>
      </c>
      <c r="T43" s="9" t="s">
        <v>121</v>
      </c>
      <c r="U43">
        <v>16.341566690190543</v>
      </c>
      <c r="V43" s="9" t="s">
        <v>127</v>
      </c>
      <c r="W43">
        <v>15.036363636363637</v>
      </c>
      <c r="X43" s="9" t="s">
        <v>121</v>
      </c>
      <c r="Y43">
        <v>2039</v>
      </c>
      <c r="Z43" s="9" t="s">
        <v>111</v>
      </c>
      <c r="AA43">
        <v>11.356547327121138</v>
      </c>
      <c r="AB43" s="9" t="s">
        <v>152</v>
      </c>
      <c r="AC43">
        <f t="shared" si="2"/>
        <v>0.69494850416871012</v>
      </c>
      <c r="AD43" s="9" t="s">
        <v>152</v>
      </c>
      <c r="AE43">
        <f t="shared" si="3"/>
        <v>0.75527219225110354</v>
      </c>
      <c r="AF43" s="9" t="s">
        <v>152</v>
      </c>
    </row>
    <row r="44" spans="1:32" x14ac:dyDescent="0.2">
      <c r="A44">
        <v>2023</v>
      </c>
      <c r="B44" t="s">
        <v>42</v>
      </c>
      <c r="C44">
        <v>46424806.719999999</v>
      </c>
      <c r="D44" s="9" t="s">
        <v>143</v>
      </c>
      <c r="E44">
        <v>17725645.330000002</v>
      </c>
      <c r="F44" s="9" t="s">
        <v>140</v>
      </c>
      <c r="G44">
        <v>0.38181408997366317</v>
      </c>
      <c r="H44" s="9" t="s">
        <v>122</v>
      </c>
      <c r="I44">
        <v>1307</v>
      </c>
      <c r="J44" s="9" t="s">
        <v>128</v>
      </c>
      <c r="K44">
        <v>587</v>
      </c>
      <c r="L44" s="9" t="s">
        <v>143</v>
      </c>
      <c r="M44">
        <v>2.2265758091993186</v>
      </c>
      <c r="N44" s="9" t="s">
        <v>111</v>
      </c>
      <c r="O44">
        <v>6021</v>
      </c>
      <c r="P44" s="9" t="s">
        <v>146</v>
      </c>
      <c r="Q44">
        <v>614</v>
      </c>
      <c r="R44" s="9" t="s">
        <v>146</v>
      </c>
      <c r="S44">
        <v>6635</v>
      </c>
      <c r="T44" s="9" t="s">
        <v>147</v>
      </c>
      <c r="U44">
        <v>5.0765110941086453</v>
      </c>
      <c r="V44" s="9" t="s">
        <v>151</v>
      </c>
      <c r="W44">
        <v>11.303236797274275</v>
      </c>
      <c r="X44" s="9" t="s">
        <v>142</v>
      </c>
      <c r="Y44">
        <v>101</v>
      </c>
      <c r="Z44" s="9" t="s">
        <v>151</v>
      </c>
      <c r="AA44">
        <v>65.693069306930695</v>
      </c>
      <c r="AB44" s="9" t="s">
        <v>113</v>
      </c>
      <c r="AC44">
        <f t="shared" si="2"/>
        <v>12.940594059405941</v>
      </c>
      <c r="AD44" s="9" t="s">
        <v>111</v>
      </c>
      <c r="AE44">
        <f t="shared" si="3"/>
        <v>5.8118811881188117</v>
      </c>
      <c r="AF44" s="9" t="s">
        <v>111</v>
      </c>
    </row>
    <row r="45" spans="1:32" x14ac:dyDescent="0.2">
      <c r="A45">
        <v>2023</v>
      </c>
      <c r="B45" t="s">
        <v>22</v>
      </c>
      <c r="C45">
        <v>109261739.56999999</v>
      </c>
      <c r="D45" s="9" t="s">
        <v>124</v>
      </c>
      <c r="E45">
        <v>24422023.609999999</v>
      </c>
      <c r="F45" s="9" t="s">
        <v>132</v>
      </c>
      <c r="G45">
        <v>0.22351853179450529</v>
      </c>
      <c r="H45" s="9" t="s">
        <v>149</v>
      </c>
      <c r="I45">
        <v>1850</v>
      </c>
      <c r="J45" s="9" t="s">
        <v>121</v>
      </c>
      <c r="K45">
        <v>1745</v>
      </c>
      <c r="L45" s="9" t="s">
        <v>115</v>
      </c>
      <c r="M45">
        <v>1.0601719197707737</v>
      </c>
      <c r="N45" s="9" t="s">
        <v>125</v>
      </c>
      <c r="O45">
        <v>20621</v>
      </c>
      <c r="P45" s="9" t="s">
        <v>121</v>
      </c>
      <c r="Q45">
        <v>3498</v>
      </c>
      <c r="R45" s="9" t="s">
        <v>120</v>
      </c>
      <c r="S45">
        <v>24119</v>
      </c>
      <c r="T45" s="9" t="s">
        <v>121</v>
      </c>
      <c r="U45">
        <v>13.037297297297297</v>
      </c>
      <c r="V45" s="9" t="s">
        <v>136</v>
      </c>
      <c r="W45">
        <v>13.821776504297993</v>
      </c>
      <c r="X45" s="9" t="s">
        <v>127</v>
      </c>
      <c r="Y45">
        <v>331</v>
      </c>
      <c r="Z45" s="9" t="s">
        <v>142</v>
      </c>
      <c r="AA45">
        <v>72.86706948640483</v>
      </c>
      <c r="AB45" s="9" t="s">
        <v>112</v>
      </c>
      <c r="AC45">
        <f t="shared" si="2"/>
        <v>5.5891238670694863</v>
      </c>
      <c r="AD45" s="9" t="s">
        <v>113</v>
      </c>
      <c r="AE45">
        <f t="shared" si="3"/>
        <v>5.2719033232628396</v>
      </c>
      <c r="AF45" s="9" t="s">
        <v>112</v>
      </c>
    </row>
    <row r="46" spans="1:32" x14ac:dyDescent="0.2">
      <c r="A46">
        <v>2023</v>
      </c>
      <c r="B46" t="s">
        <v>60</v>
      </c>
      <c r="C46">
        <v>37045642.649999999</v>
      </c>
      <c r="D46" s="9" t="s">
        <v>149</v>
      </c>
      <c r="E46">
        <v>5218918.87</v>
      </c>
      <c r="F46" s="9" t="s">
        <v>152</v>
      </c>
      <c r="G46">
        <v>0.14087807625062215</v>
      </c>
      <c r="H46" s="9" t="s">
        <v>152</v>
      </c>
      <c r="I46">
        <v>534</v>
      </c>
      <c r="J46" s="9" t="s">
        <v>144</v>
      </c>
      <c r="K46">
        <v>374</v>
      </c>
      <c r="L46" s="9" t="s">
        <v>150</v>
      </c>
      <c r="M46">
        <v>1.427807486631016</v>
      </c>
      <c r="N46" s="9" t="s">
        <v>117</v>
      </c>
      <c r="O46">
        <v>3435</v>
      </c>
      <c r="P46" s="9" t="s">
        <v>151</v>
      </c>
      <c r="Q46">
        <v>448</v>
      </c>
      <c r="R46" s="9" t="s">
        <v>148</v>
      </c>
      <c r="S46">
        <v>3883</v>
      </c>
      <c r="T46" s="9" t="s">
        <v>151</v>
      </c>
      <c r="U46">
        <v>7.2715355805243442</v>
      </c>
      <c r="V46" s="9" t="s">
        <v>150</v>
      </c>
      <c r="W46">
        <v>10.382352941176471</v>
      </c>
      <c r="X46" s="9" t="s">
        <v>146</v>
      </c>
      <c r="Y46">
        <v>71</v>
      </c>
      <c r="Z46" s="9" t="s">
        <v>152</v>
      </c>
      <c r="AA46">
        <v>54.690140845070424</v>
      </c>
      <c r="AB46" s="9" t="s">
        <v>119</v>
      </c>
      <c r="AC46">
        <f t="shared" si="2"/>
        <v>7.52112676056338</v>
      </c>
      <c r="AD46" s="9" t="s">
        <v>112</v>
      </c>
      <c r="AE46">
        <f t="shared" si="3"/>
        <v>5.267605633802817</v>
      </c>
      <c r="AF46" s="9" t="s">
        <v>113</v>
      </c>
    </row>
    <row r="47" spans="1:32" x14ac:dyDescent="0.2">
      <c r="A47">
        <v>2023</v>
      </c>
      <c r="B47" t="s">
        <v>62</v>
      </c>
      <c r="C47">
        <v>42488223.57</v>
      </c>
      <c r="D47" s="9" t="s">
        <v>146</v>
      </c>
      <c r="E47">
        <v>12080921.580000002</v>
      </c>
      <c r="F47" s="9" t="s">
        <v>147</v>
      </c>
      <c r="G47">
        <v>0.28433576565272251</v>
      </c>
      <c r="H47" s="9" t="s">
        <v>142</v>
      </c>
      <c r="I47">
        <v>427</v>
      </c>
      <c r="J47" s="9" t="s">
        <v>146</v>
      </c>
      <c r="K47">
        <v>809</v>
      </c>
      <c r="L47" s="9" t="s">
        <v>139</v>
      </c>
      <c r="M47">
        <v>0.52781211372064274</v>
      </c>
      <c r="N47" s="9" t="s">
        <v>151</v>
      </c>
      <c r="O47">
        <v>7482</v>
      </c>
      <c r="P47" s="9" t="s">
        <v>142</v>
      </c>
      <c r="Q47">
        <v>977</v>
      </c>
      <c r="R47" s="9" t="s">
        <v>138</v>
      </c>
      <c r="S47">
        <v>8459</v>
      </c>
      <c r="T47" s="9" t="s">
        <v>140</v>
      </c>
      <c r="U47">
        <v>19.810304449648712</v>
      </c>
      <c r="V47" s="9" t="s">
        <v>120</v>
      </c>
      <c r="W47">
        <v>10.456118665018542</v>
      </c>
      <c r="X47" s="9" t="s">
        <v>144</v>
      </c>
      <c r="Y47">
        <v>187</v>
      </c>
      <c r="Z47" s="9" t="s">
        <v>149</v>
      </c>
      <c r="AA47">
        <v>45.235294117647058</v>
      </c>
      <c r="AB47" s="9" t="s">
        <v>116</v>
      </c>
      <c r="AC47">
        <f t="shared" si="2"/>
        <v>2.2834224598930479</v>
      </c>
      <c r="AD47" s="9" t="s">
        <v>130</v>
      </c>
      <c r="AE47">
        <f t="shared" si="3"/>
        <v>4.3262032085561497</v>
      </c>
      <c r="AF47" s="9" t="s">
        <v>119</v>
      </c>
    </row>
    <row r="48" spans="1:32" x14ac:dyDescent="0.2">
      <c r="A48">
        <v>2023</v>
      </c>
      <c r="B48" t="s">
        <v>66</v>
      </c>
      <c r="C48">
        <v>119715622.15000001</v>
      </c>
      <c r="D48" s="9" t="s">
        <v>121</v>
      </c>
      <c r="E48">
        <v>34654915.920000002</v>
      </c>
      <c r="F48" s="9" t="s">
        <v>123</v>
      </c>
      <c r="G48">
        <v>0.28947697299336966</v>
      </c>
      <c r="H48" s="9" t="s">
        <v>140</v>
      </c>
      <c r="I48">
        <v>1506</v>
      </c>
      <c r="J48" s="9" t="s">
        <v>124</v>
      </c>
      <c r="K48">
        <v>1626</v>
      </c>
      <c r="L48" s="9" t="s">
        <v>122</v>
      </c>
      <c r="M48">
        <v>0.92619926199261993</v>
      </c>
      <c r="N48" s="9" t="s">
        <v>131</v>
      </c>
      <c r="O48">
        <v>29895</v>
      </c>
      <c r="P48" s="9" t="s">
        <v>119</v>
      </c>
      <c r="Q48">
        <v>2531</v>
      </c>
      <c r="R48" s="9" t="s">
        <v>125</v>
      </c>
      <c r="S48">
        <v>32426</v>
      </c>
      <c r="T48" s="9" t="s">
        <v>117</v>
      </c>
      <c r="U48">
        <v>21.531208499335989</v>
      </c>
      <c r="V48" s="9" t="s">
        <v>114</v>
      </c>
      <c r="W48">
        <v>19.94218942189422</v>
      </c>
      <c r="X48" s="9" t="s">
        <v>112</v>
      </c>
      <c r="Y48">
        <v>427</v>
      </c>
      <c r="Z48" s="9" t="s">
        <v>133</v>
      </c>
      <c r="AA48">
        <v>75.939110070257613</v>
      </c>
      <c r="AB48" s="9" t="s">
        <v>111</v>
      </c>
      <c r="AC48">
        <f>I48/Y48</f>
        <v>3.5269320843091334</v>
      </c>
      <c r="AD48" s="9" t="s">
        <v>114</v>
      </c>
      <c r="AE48">
        <f t="shared" si="3"/>
        <v>3.8079625292740045</v>
      </c>
      <c r="AF48" s="9" t="s">
        <v>114</v>
      </c>
    </row>
    <row r="49" spans="1:32" x14ac:dyDescent="0.2">
      <c r="A49">
        <v>2023</v>
      </c>
      <c r="B49" t="s">
        <v>84</v>
      </c>
      <c r="C49">
        <v>66707428.599999994</v>
      </c>
      <c r="D49" s="9" t="s">
        <v>133</v>
      </c>
      <c r="E49">
        <v>18266165.390000001</v>
      </c>
      <c r="F49" s="9" t="s">
        <v>138</v>
      </c>
      <c r="G49">
        <v>0.27382505626967013</v>
      </c>
      <c r="H49" s="9" t="s">
        <v>144</v>
      </c>
      <c r="I49">
        <v>924</v>
      </c>
      <c r="J49" s="9" t="s">
        <v>135</v>
      </c>
      <c r="K49">
        <v>1268</v>
      </c>
      <c r="L49" s="9" t="s">
        <v>129</v>
      </c>
      <c r="M49">
        <v>0.72870662460567825</v>
      </c>
      <c r="N49" s="9" t="s">
        <v>141</v>
      </c>
      <c r="O49">
        <v>12945</v>
      </c>
      <c r="P49" s="9" t="s">
        <v>130</v>
      </c>
      <c r="Q49">
        <v>3767</v>
      </c>
      <c r="R49" s="9" t="s">
        <v>117</v>
      </c>
      <c r="S49">
        <v>16712</v>
      </c>
      <c r="T49" s="9" t="s">
        <v>129</v>
      </c>
      <c r="U49">
        <v>18.086580086580085</v>
      </c>
      <c r="V49" s="9" t="s">
        <v>124</v>
      </c>
      <c r="W49">
        <v>13.17981072555205</v>
      </c>
      <c r="X49" s="9" t="s">
        <v>133</v>
      </c>
      <c r="Y49">
        <v>372</v>
      </c>
      <c r="Z49" s="9" t="s">
        <v>139</v>
      </c>
      <c r="AA49">
        <v>44.924731182795696</v>
      </c>
      <c r="AB49" s="9" t="s">
        <v>117</v>
      </c>
      <c r="AC49">
        <f t="shared" si="2"/>
        <v>2.4838709677419355</v>
      </c>
      <c r="AD49" s="9" t="s">
        <v>127</v>
      </c>
      <c r="AE49">
        <f t="shared" si="3"/>
        <v>3.4086021505376345</v>
      </c>
      <c r="AF49" s="9" t="s">
        <v>118</v>
      </c>
    </row>
    <row r="50" spans="1:32" x14ac:dyDescent="0.2">
      <c r="A50">
        <v>2023</v>
      </c>
      <c r="B50" t="s">
        <v>80</v>
      </c>
      <c r="C50">
        <v>77936365.420000002</v>
      </c>
      <c r="D50" s="9" t="s">
        <v>130</v>
      </c>
      <c r="E50">
        <v>24289075.59</v>
      </c>
      <c r="F50" s="9" t="s">
        <v>133</v>
      </c>
      <c r="G50">
        <v>0.31165265995027974</v>
      </c>
      <c r="H50" s="9" t="s">
        <v>135</v>
      </c>
      <c r="I50">
        <v>1174</v>
      </c>
      <c r="J50" s="9" t="s">
        <v>129</v>
      </c>
      <c r="K50">
        <v>1383</v>
      </c>
      <c r="L50" s="9" t="s">
        <v>128</v>
      </c>
      <c r="M50">
        <v>0.848879248011569</v>
      </c>
      <c r="N50" s="9" t="s">
        <v>136</v>
      </c>
      <c r="O50">
        <v>14179</v>
      </c>
      <c r="P50" s="9" t="s">
        <v>126</v>
      </c>
      <c r="Q50">
        <v>2782</v>
      </c>
      <c r="R50" s="9" t="s">
        <v>123</v>
      </c>
      <c r="S50">
        <v>16961</v>
      </c>
      <c r="T50" s="9" t="s">
        <v>126</v>
      </c>
      <c r="U50">
        <v>14.447189097103918</v>
      </c>
      <c r="V50" s="9" t="s">
        <v>134</v>
      </c>
      <c r="W50">
        <v>12.263919016630513</v>
      </c>
      <c r="X50" s="9" t="s">
        <v>137</v>
      </c>
      <c r="Y50">
        <v>438</v>
      </c>
      <c r="Z50" s="9" t="s">
        <v>132</v>
      </c>
      <c r="AA50">
        <v>38.723744292237441</v>
      </c>
      <c r="AB50" s="9" t="s">
        <v>124</v>
      </c>
      <c r="AC50">
        <f t="shared" si="2"/>
        <v>2.6803652968036529</v>
      </c>
      <c r="AD50" s="9" t="s">
        <v>121</v>
      </c>
      <c r="AE50">
        <f t="shared" si="3"/>
        <v>3.1575342465753424</v>
      </c>
      <c r="AF50" s="9" t="s">
        <v>116</v>
      </c>
    </row>
    <row r="51" spans="1:32" x14ac:dyDescent="0.2">
      <c r="A51">
        <v>2023</v>
      </c>
      <c r="B51" t="s">
        <v>78</v>
      </c>
      <c r="C51">
        <v>102016302.24000001</v>
      </c>
      <c r="D51" s="9" t="s">
        <v>126</v>
      </c>
      <c r="E51">
        <v>29899112.690000001</v>
      </c>
      <c r="F51" s="9" t="s">
        <v>127</v>
      </c>
      <c r="G51">
        <v>0.2930817137408136</v>
      </c>
      <c r="H51" s="9" t="s">
        <v>139</v>
      </c>
      <c r="I51">
        <v>1307</v>
      </c>
      <c r="J51" s="9" t="s">
        <v>125</v>
      </c>
      <c r="K51">
        <v>1533</v>
      </c>
      <c r="L51" s="9" t="s">
        <v>125</v>
      </c>
      <c r="M51">
        <v>0.85257664709719505</v>
      </c>
      <c r="N51" s="9" t="s">
        <v>135</v>
      </c>
      <c r="O51">
        <v>13731</v>
      </c>
      <c r="P51" s="9" t="s">
        <v>129</v>
      </c>
      <c r="Q51">
        <v>2047</v>
      </c>
      <c r="R51" s="9" t="s">
        <v>131</v>
      </c>
      <c r="S51">
        <v>15778</v>
      </c>
      <c r="T51" s="9" t="s">
        <v>131</v>
      </c>
      <c r="U51">
        <v>12.071920428462127</v>
      </c>
      <c r="V51" s="9" t="s">
        <v>141</v>
      </c>
      <c r="W51">
        <v>10.292237442922374</v>
      </c>
      <c r="X51" s="9" t="s">
        <v>148</v>
      </c>
      <c r="Y51">
        <v>533</v>
      </c>
      <c r="Z51" s="9" t="s">
        <v>129</v>
      </c>
      <c r="AA51">
        <v>29.602251407129454</v>
      </c>
      <c r="AB51" s="9" t="s">
        <v>128</v>
      </c>
      <c r="AC51">
        <f t="shared" si="2"/>
        <v>2.452157598499062</v>
      </c>
      <c r="AD51" s="9" t="s">
        <v>128</v>
      </c>
      <c r="AE51">
        <f t="shared" si="3"/>
        <v>2.876172607879925</v>
      </c>
      <c r="AF51" s="9" t="s">
        <v>117</v>
      </c>
    </row>
    <row r="52" spans="1:32" x14ac:dyDescent="0.2">
      <c r="A52">
        <v>2023</v>
      </c>
      <c r="B52" t="s">
        <v>36</v>
      </c>
      <c r="C52">
        <v>78525621.939999998</v>
      </c>
      <c r="D52" s="9" t="s">
        <v>128</v>
      </c>
      <c r="E52">
        <v>26760565.649999999</v>
      </c>
      <c r="F52" s="9" t="s">
        <v>129</v>
      </c>
      <c r="G52">
        <v>0.34078769437123668</v>
      </c>
      <c r="H52" s="9" t="s">
        <v>126</v>
      </c>
      <c r="I52">
        <v>1047</v>
      </c>
      <c r="J52" s="9" t="s">
        <v>132</v>
      </c>
      <c r="K52">
        <v>1158</v>
      </c>
      <c r="L52" s="9" t="s">
        <v>130</v>
      </c>
      <c r="M52">
        <v>0.90414507772020725</v>
      </c>
      <c r="N52" s="9" t="s">
        <v>132</v>
      </c>
      <c r="O52">
        <v>13748</v>
      </c>
      <c r="P52" s="9" t="s">
        <v>128</v>
      </c>
      <c r="Q52">
        <v>2073</v>
      </c>
      <c r="R52" s="9" t="s">
        <v>130</v>
      </c>
      <c r="S52">
        <v>15821</v>
      </c>
      <c r="T52" s="9" t="s">
        <v>130</v>
      </c>
      <c r="U52">
        <v>15.110792741165234</v>
      </c>
      <c r="V52" s="9" t="s">
        <v>130</v>
      </c>
      <c r="W52">
        <v>13.662348877374784</v>
      </c>
      <c r="X52" s="9" t="s">
        <v>129</v>
      </c>
      <c r="Y52">
        <v>403</v>
      </c>
      <c r="Z52" s="9" t="s">
        <v>137</v>
      </c>
      <c r="AA52">
        <v>39.258064516129032</v>
      </c>
      <c r="AB52" s="9" t="s">
        <v>123</v>
      </c>
      <c r="AC52">
        <f t="shared" si="2"/>
        <v>2.598014888337469</v>
      </c>
      <c r="AD52" s="9" t="s">
        <v>126</v>
      </c>
      <c r="AE52">
        <f t="shared" si="3"/>
        <v>2.8734491315136474</v>
      </c>
      <c r="AF52" s="9" t="s">
        <v>115</v>
      </c>
    </row>
    <row r="53" spans="1:32" x14ac:dyDescent="0.2">
      <c r="A53">
        <v>2023</v>
      </c>
      <c r="B53" t="s">
        <v>88</v>
      </c>
      <c r="C53">
        <v>103413462.42999999</v>
      </c>
      <c r="D53" s="9" t="s">
        <v>125</v>
      </c>
      <c r="E53">
        <v>25067545.409999996</v>
      </c>
      <c r="F53" s="9" t="s">
        <v>130</v>
      </c>
      <c r="G53">
        <v>0.2424011808614191</v>
      </c>
      <c r="H53" s="9" t="s">
        <v>147</v>
      </c>
      <c r="I53">
        <v>1731</v>
      </c>
      <c r="J53" s="9" t="s">
        <v>122</v>
      </c>
      <c r="K53">
        <v>1467</v>
      </c>
      <c r="L53" s="9" t="s">
        <v>127</v>
      </c>
      <c r="M53">
        <v>1.1799591002044989</v>
      </c>
      <c r="N53" s="9" t="s">
        <v>122</v>
      </c>
      <c r="O53">
        <v>19981</v>
      </c>
      <c r="P53" s="9" t="s">
        <v>122</v>
      </c>
      <c r="Q53">
        <v>2353</v>
      </c>
      <c r="R53" s="9" t="s">
        <v>127</v>
      </c>
      <c r="S53">
        <v>22334</v>
      </c>
      <c r="T53" s="9" t="s">
        <v>122</v>
      </c>
      <c r="U53">
        <v>12.902368573079144</v>
      </c>
      <c r="V53" s="9" t="s">
        <v>137</v>
      </c>
      <c r="W53">
        <v>15.224267211997274</v>
      </c>
      <c r="X53" s="9" t="s">
        <v>121</v>
      </c>
      <c r="Y53">
        <v>520</v>
      </c>
      <c r="Z53" s="9" t="s">
        <v>130</v>
      </c>
      <c r="AA53">
        <v>42.95</v>
      </c>
      <c r="AB53" s="9" t="s">
        <v>120</v>
      </c>
      <c r="AC53">
        <f t="shared" si="2"/>
        <v>3.328846153846154</v>
      </c>
      <c r="AD53" s="9" t="s">
        <v>118</v>
      </c>
      <c r="AE53">
        <f t="shared" si="3"/>
        <v>2.8211538461538463</v>
      </c>
      <c r="AF53" s="9" t="s">
        <v>120</v>
      </c>
    </row>
    <row r="54" spans="1:32" x14ac:dyDescent="0.2">
      <c r="A54">
        <v>2023</v>
      </c>
      <c r="B54" t="s">
        <v>46</v>
      </c>
      <c r="C54">
        <v>134122267.61999999</v>
      </c>
      <c r="D54" s="9" t="s">
        <v>115</v>
      </c>
      <c r="E54">
        <v>34742120.780000001</v>
      </c>
      <c r="F54" s="9" t="s">
        <v>122</v>
      </c>
      <c r="G54">
        <v>0.25903320452672796</v>
      </c>
      <c r="H54" s="9" t="s">
        <v>145</v>
      </c>
      <c r="I54">
        <v>1094</v>
      </c>
      <c r="J54" s="9" t="s">
        <v>130</v>
      </c>
      <c r="K54">
        <v>1683</v>
      </c>
      <c r="L54" s="9" t="s">
        <v>121</v>
      </c>
      <c r="M54">
        <v>0.6500297088532383</v>
      </c>
      <c r="N54" s="9" t="s">
        <v>147</v>
      </c>
      <c r="O54">
        <v>28950</v>
      </c>
      <c r="P54" s="9" t="s">
        <v>118</v>
      </c>
      <c r="Q54">
        <v>2529</v>
      </c>
      <c r="R54" s="9" t="s">
        <v>126</v>
      </c>
      <c r="S54">
        <v>31479</v>
      </c>
      <c r="T54" s="9" t="s">
        <v>115</v>
      </c>
      <c r="U54">
        <v>28.774223034734916</v>
      </c>
      <c r="V54" s="9" t="s">
        <v>111</v>
      </c>
      <c r="W54">
        <v>18.70409982174688</v>
      </c>
      <c r="X54" s="9" t="s">
        <v>119</v>
      </c>
      <c r="Y54">
        <v>630</v>
      </c>
      <c r="Z54" s="9" t="s">
        <v>127</v>
      </c>
      <c r="AA54">
        <v>49.966666666666669</v>
      </c>
      <c r="AB54" s="9" t="s">
        <v>118</v>
      </c>
      <c r="AC54">
        <f t="shared" si="2"/>
        <v>1.7365079365079366</v>
      </c>
      <c r="AD54" s="9" t="s">
        <v>138</v>
      </c>
      <c r="AE54">
        <f t="shared" si="3"/>
        <v>2.6714285714285713</v>
      </c>
      <c r="AF54" s="9" t="s">
        <v>121</v>
      </c>
    </row>
    <row r="55" spans="1:32" x14ac:dyDescent="0.2">
      <c r="A55">
        <v>2023</v>
      </c>
      <c r="B55" t="s">
        <v>58</v>
      </c>
      <c r="C55">
        <v>54658200.57</v>
      </c>
      <c r="D55" s="9" t="s">
        <v>139</v>
      </c>
      <c r="E55">
        <v>18161120.109999999</v>
      </c>
      <c r="F55" s="9" t="s">
        <v>139</v>
      </c>
      <c r="G55">
        <v>0.33226706917914917</v>
      </c>
      <c r="H55" s="9" t="s">
        <v>131</v>
      </c>
      <c r="I55">
        <v>879</v>
      </c>
      <c r="J55" s="9" t="s">
        <v>137</v>
      </c>
      <c r="K55">
        <v>878</v>
      </c>
      <c r="L55" s="9" t="s">
        <v>134</v>
      </c>
      <c r="M55">
        <v>1.0011389521640091</v>
      </c>
      <c r="N55" s="9" t="s">
        <v>126</v>
      </c>
      <c r="O55">
        <v>7445</v>
      </c>
      <c r="P55" s="9" t="s">
        <v>143</v>
      </c>
      <c r="Q55">
        <v>680</v>
      </c>
      <c r="R55" s="9" t="s">
        <v>143</v>
      </c>
      <c r="S55">
        <v>8125</v>
      </c>
      <c r="T55" s="9" t="s">
        <v>143</v>
      </c>
      <c r="U55">
        <v>9.2434584755403861</v>
      </c>
      <c r="V55" s="9" t="s">
        <v>143</v>
      </c>
      <c r="W55">
        <v>9.2539863325740317</v>
      </c>
      <c r="X55" s="9" t="s">
        <v>151</v>
      </c>
      <c r="Y55">
        <v>331</v>
      </c>
      <c r="Z55" s="9" t="s">
        <v>141</v>
      </c>
      <c r="AA55">
        <v>24.546827794561935</v>
      </c>
      <c r="AB55" s="9" t="s">
        <v>138</v>
      </c>
      <c r="AC55">
        <f t="shared" si="2"/>
        <v>2.6555891238670695</v>
      </c>
      <c r="AD55" s="9" t="s">
        <v>122</v>
      </c>
      <c r="AE55">
        <f t="shared" si="3"/>
        <v>2.6525679758308156</v>
      </c>
      <c r="AF55" s="9" t="s">
        <v>122</v>
      </c>
    </row>
    <row r="56" spans="1:32" x14ac:dyDescent="0.2">
      <c r="A56">
        <v>2023</v>
      </c>
      <c r="B56" t="s">
        <v>50</v>
      </c>
      <c r="C56">
        <v>38814978.670000002</v>
      </c>
      <c r="D56" s="9" t="s">
        <v>148</v>
      </c>
      <c r="E56">
        <v>12261304.630000001</v>
      </c>
      <c r="F56" s="9" t="s">
        <v>146</v>
      </c>
      <c r="G56">
        <v>0.31589105675528123</v>
      </c>
      <c r="H56" s="9" t="s">
        <v>134</v>
      </c>
      <c r="I56">
        <v>381</v>
      </c>
      <c r="J56" s="9" t="s">
        <v>147</v>
      </c>
      <c r="K56">
        <v>475</v>
      </c>
      <c r="L56" s="9" t="s">
        <v>148</v>
      </c>
      <c r="M56">
        <v>0.80210526315789477</v>
      </c>
      <c r="N56" s="9" t="s">
        <v>139</v>
      </c>
      <c r="O56">
        <v>6947</v>
      </c>
      <c r="P56" s="9" t="s">
        <v>144</v>
      </c>
      <c r="Q56">
        <v>818</v>
      </c>
      <c r="R56" s="9" t="s">
        <v>140</v>
      </c>
      <c r="S56">
        <v>7765</v>
      </c>
      <c r="T56" s="9" t="s">
        <v>144</v>
      </c>
      <c r="U56">
        <v>20.380577427821521</v>
      </c>
      <c r="V56" s="9" t="s">
        <v>116</v>
      </c>
      <c r="W56">
        <v>16.347368421052632</v>
      </c>
      <c r="X56" s="9" t="s">
        <v>117</v>
      </c>
      <c r="Y56">
        <v>192</v>
      </c>
      <c r="Z56" s="9" t="s">
        <v>147</v>
      </c>
      <c r="AA56">
        <v>40.442708333333336</v>
      </c>
      <c r="AB56" s="9" t="s">
        <v>122</v>
      </c>
      <c r="AC56">
        <f t="shared" si="2"/>
        <v>1.984375</v>
      </c>
      <c r="AD56" s="9" t="s">
        <v>134</v>
      </c>
      <c r="AE56">
        <f t="shared" si="3"/>
        <v>2.4739583333333335</v>
      </c>
      <c r="AF56" s="9" t="s">
        <v>123</v>
      </c>
    </row>
    <row r="57" spans="1:32" x14ac:dyDescent="0.2">
      <c r="A57">
        <v>2023</v>
      </c>
      <c r="B57" t="s">
        <v>26</v>
      </c>
      <c r="C57">
        <v>199715654.86999997</v>
      </c>
      <c r="D57" s="9" t="s">
        <v>112</v>
      </c>
      <c r="E57">
        <v>64909585.170000002</v>
      </c>
      <c r="F57" s="9" t="s">
        <v>119</v>
      </c>
      <c r="G57">
        <v>0.32501000090479293</v>
      </c>
      <c r="H57" s="9" t="s">
        <v>132</v>
      </c>
      <c r="I57">
        <v>2354</v>
      </c>
      <c r="J57" s="9" t="s">
        <v>117</v>
      </c>
      <c r="K57">
        <v>2477</v>
      </c>
      <c r="L57" s="9" t="s">
        <v>119</v>
      </c>
      <c r="M57">
        <v>0.95034315704481231</v>
      </c>
      <c r="N57" s="9" t="s">
        <v>128</v>
      </c>
      <c r="O57">
        <v>35943</v>
      </c>
      <c r="P57" s="9" t="s">
        <v>113</v>
      </c>
      <c r="Q57">
        <v>7151</v>
      </c>
      <c r="R57" s="9" t="s">
        <v>119</v>
      </c>
      <c r="S57">
        <v>43094</v>
      </c>
      <c r="T57" s="9" t="s">
        <v>112</v>
      </c>
      <c r="U57">
        <v>18.306711979609176</v>
      </c>
      <c r="V57" s="9" t="s">
        <v>123</v>
      </c>
      <c r="W57">
        <v>17.397658457811868</v>
      </c>
      <c r="X57" s="9" t="s">
        <v>114</v>
      </c>
      <c r="Y57">
        <v>1011</v>
      </c>
      <c r="Z57" s="9" t="s">
        <v>117</v>
      </c>
      <c r="AA57">
        <v>42.625123639960435</v>
      </c>
      <c r="AB57" s="9" t="s">
        <v>121</v>
      </c>
      <c r="AC57">
        <f t="shared" si="2"/>
        <v>2.3283877349159248</v>
      </c>
      <c r="AD57" s="9" t="s">
        <v>129</v>
      </c>
      <c r="AE57">
        <f t="shared" si="3"/>
        <v>2.4500494559841739</v>
      </c>
      <c r="AF57" s="9" t="s">
        <v>124</v>
      </c>
    </row>
    <row r="58" spans="1:32" x14ac:dyDescent="0.2">
      <c r="A58">
        <v>2023</v>
      </c>
      <c r="B58" t="s">
        <v>52</v>
      </c>
      <c r="C58">
        <v>78439290.450000003</v>
      </c>
      <c r="D58" s="9" t="s">
        <v>129</v>
      </c>
      <c r="E58">
        <v>23393516.370000001</v>
      </c>
      <c r="F58" s="9" t="s">
        <v>135</v>
      </c>
      <c r="G58">
        <v>0.29823722570402217</v>
      </c>
      <c r="H58" s="9" t="s">
        <v>137</v>
      </c>
      <c r="I58">
        <v>3520</v>
      </c>
      <c r="J58" s="9" t="s">
        <v>111</v>
      </c>
      <c r="K58">
        <v>1619</v>
      </c>
      <c r="L58" s="9" t="s">
        <v>123</v>
      </c>
      <c r="M58">
        <v>2.1741815935762818</v>
      </c>
      <c r="N58" s="9" t="s">
        <v>112</v>
      </c>
      <c r="O58">
        <v>12580</v>
      </c>
      <c r="P58" s="9" t="s">
        <v>131</v>
      </c>
      <c r="Q58">
        <v>4302</v>
      </c>
      <c r="R58" s="9" t="s">
        <v>116</v>
      </c>
      <c r="S58">
        <v>16882</v>
      </c>
      <c r="T58" s="9" t="s">
        <v>127</v>
      </c>
      <c r="U58">
        <v>4.7960227272727272</v>
      </c>
      <c r="V58" s="9" t="s">
        <v>152</v>
      </c>
      <c r="W58">
        <v>10.427424336009883</v>
      </c>
      <c r="X58" s="9" t="s">
        <v>145</v>
      </c>
      <c r="Y58">
        <v>670</v>
      </c>
      <c r="Z58" s="9" t="s">
        <v>125</v>
      </c>
      <c r="AA58">
        <v>25.197014925373136</v>
      </c>
      <c r="AB58" s="9" t="s">
        <v>136</v>
      </c>
      <c r="AC58">
        <f t="shared" si="2"/>
        <v>5.2537313432835822</v>
      </c>
      <c r="AD58" s="9" t="s">
        <v>119</v>
      </c>
      <c r="AE58">
        <f t="shared" si="3"/>
        <v>2.4164179104477612</v>
      </c>
      <c r="AF58" s="9" t="s">
        <v>125</v>
      </c>
    </row>
    <row r="59" spans="1:32" x14ac:dyDescent="0.2">
      <c r="A59">
        <v>2023</v>
      </c>
      <c r="B59" t="s">
        <v>68</v>
      </c>
      <c r="C59">
        <v>210041004.59</v>
      </c>
      <c r="D59" s="9" t="s">
        <v>111</v>
      </c>
      <c r="E59">
        <v>74637194.5</v>
      </c>
      <c r="F59" s="9" t="s">
        <v>112</v>
      </c>
      <c r="G59">
        <v>0.35534582709548446</v>
      </c>
      <c r="H59" s="9" t="s">
        <v>125</v>
      </c>
      <c r="I59">
        <v>2919</v>
      </c>
      <c r="J59" s="9" t="s">
        <v>113</v>
      </c>
      <c r="K59">
        <v>2576</v>
      </c>
      <c r="L59" s="9" t="s">
        <v>112</v>
      </c>
      <c r="M59">
        <v>1.1331521739130435</v>
      </c>
      <c r="N59" s="9" t="s">
        <v>124</v>
      </c>
      <c r="O59">
        <v>39891</v>
      </c>
      <c r="P59" s="9" t="s">
        <v>111</v>
      </c>
      <c r="Q59">
        <v>8596</v>
      </c>
      <c r="R59" s="9" t="s">
        <v>112</v>
      </c>
      <c r="S59">
        <v>48487</v>
      </c>
      <c r="T59" s="9" t="s">
        <v>111</v>
      </c>
      <c r="U59">
        <v>16.610825625214115</v>
      </c>
      <c r="V59" s="9" t="s">
        <v>125</v>
      </c>
      <c r="W59">
        <v>18.822593167701864</v>
      </c>
      <c r="X59" s="9" t="s">
        <v>113</v>
      </c>
      <c r="Y59">
        <v>1102</v>
      </c>
      <c r="Z59" s="9" t="s">
        <v>116</v>
      </c>
      <c r="AA59">
        <v>43.999092558983669</v>
      </c>
      <c r="AB59" s="9" t="s">
        <v>115</v>
      </c>
      <c r="AC59">
        <f t="shared" si="2"/>
        <v>2.648820326678766</v>
      </c>
      <c r="AD59" s="9" t="s">
        <v>123</v>
      </c>
      <c r="AE59">
        <f t="shared" si="3"/>
        <v>2.3375680580762253</v>
      </c>
      <c r="AF59" s="9" t="s">
        <v>126</v>
      </c>
    </row>
    <row r="60" spans="1:32" x14ac:dyDescent="0.2">
      <c r="A60">
        <v>2023</v>
      </c>
      <c r="B60" t="s">
        <v>76</v>
      </c>
      <c r="C60">
        <v>61593661.240000002</v>
      </c>
      <c r="D60" s="9" t="s">
        <v>135</v>
      </c>
      <c r="E60">
        <v>17033107.440000001</v>
      </c>
      <c r="F60" s="9" t="s">
        <v>142</v>
      </c>
      <c r="G60">
        <v>0.27653994091421868</v>
      </c>
      <c r="H60" s="9" t="s">
        <v>143</v>
      </c>
      <c r="I60">
        <v>627</v>
      </c>
      <c r="J60" s="9" t="s">
        <v>139</v>
      </c>
      <c r="K60">
        <v>699</v>
      </c>
      <c r="L60" s="9" t="s">
        <v>142</v>
      </c>
      <c r="M60">
        <v>0.89699570815450647</v>
      </c>
      <c r="N60" s="9" t="s">
        <v>133</v>
      </c>
      <c r="O60">
        <v>8414</v>
      </c>
      <c r="P60" s="9" t="s">
        <v>137</v>
      </c>
      <c r="Q60">
        <v>656</v>
      </c>
      <c r="R60" s="9" t="s">
        <v>144</v>
      </c>
      <c r="S60">
        <v>9070</v>
      </c>
      <c r="T60" s="9" t="s">
        <v>138</v>
      </c>
      <c r="U60">
        <v>14.465709728867624</v>
      </c>
      <c r="V60" s="9" t="s">
        <v>133</v>
      </c>
      <c r="W60">
        <v>12.975679542203148</v>
      </c>
      <c r="X60" s="9" t="s">
        <v>135</v>
      </c>
      <c r="Y60">
        <v>304</v>
      </c>
      <c r="Z60" s="9" t="s">
        <v>143</v>
      </c>
      <c r="AA60">
        <v>29.835526315789473</v>
      </c>
      <c r="AB60" s="9" t="s">
        <v>127</v>
      </c>
      <c r="AC60">
        <f t="shared" si="2"/>
        <v>2.0625</v>
      </c>
      <c r="AD60" s="9" t="s">
        <v>133</v>
      </c>
      <c r="AE60">
        <f t="shared" si="3"/>
        <v>2.299342105263158</v>
      </c>
      <c r="AF60" s="9" t="s">
        <v>127</v>
      </c>
    </row>
    <row r="61" spans="1:32" x14ac:dyDescent="0.2">
      <c r="A61">
        <v>2023</v>
      </c>
      <c r="B61" t="s">
        <v>32</v>
      </c>
      <c r="C61">
        <v>144608579.86000001</v>
      </c>
      <c r="D61" s="9" t="s">
        <v>117</v>
      </c>
      <c r="E61">
        <v>35837622.170000002</v>
      </c>
      <c r="F61" s="9" t="s">
        <v>121</v>
      </c>
      <c r="G61">
        <v>0.24782500598993157</v>
      </c>
      <c r="H61" s="9" t="s">
        <v>146</v>
      </c>
      <c r="I61">
        <v>2436</v>
      </c>
      <c r="J61" s="9" t="s">
        <v>116</v>
      </c>
      <c r="K61">
        <v>1799</v>
      </c>
      <c r="L61" s="9" t="s">
        <v>116</v>
      </c>
      <c r="M61">
        <v>1.3540856031128405</v>
      </c>
      <c r="N61" s="9" t="s">
        <v>115</v>
      </c>
      <c r="O61">
        <v>17310</v>
      </c>
      <c r="P61" s="9" t="s">
        <v>125</v>
      </c>
      <c r="Q61">
        <v>3689</v>
      </c>
      <c r="R61" s="9" t="s">
        <v>115</v>
      </c>
      <c r="S61">
        <v>20999</v>
      </c>
      <c r="T61" s="9" t="s">
        <v>124</v>
      </c>
      <c r="U61">
        <v>8.6202791461412147</v>
      </c>
      <c r="V61" s="9" t="s">
        <v>147</v>
      </c>
      <c r="W61">
        <v>11.672595886603668</v>
      </c>
      <c r="X61" s="9" t="s">
        <v>138</v>
      </c>
      <c r="Y61">
        <v>786</v>
      </c>
      <c r="Z61" s="9" t="s">
        <v>120</v>
      </c>
      <c r="AA61">
        <v>26.716284987277355</v>
      </c>
      <c r="AB61" s="9" t="s">
        <v>134</v>
      </c>
      <c r="AC61">
        <f t="shared" si="2"/>
        <v>3.0992366412213741</v>
      </c>
      <c r="AD61" s="9" t="s">
        <v>120</v>
      </c>
      <c r="AE61">
        <f t="shared" si="3"/>
        <v>2.2888040712468194</v>
      </c>
      <c r="AF61" s="9" t="s">
        <v>128</v>
      </c>
    </row>
    <row r="62" spans="1:32" x14ac:dyDescent="0.2">
      <c r="A62">
        <v>2023</v>
      </c>
      <c r="B62" t="s">
        <v>70</v>
      </c>
      <c r="C62">
        <v>110000303.02</v>
      </c>
      <c r="D62" s="9" t="s">
        <v>123</v>
      </c>
      <c r="E62">
        <v>37444812.789999999</v>
      </c>
      <c r="F62" s="9" t="s">
        <v>120</v>
      </c>
      <c r="G62">
        <v>0.34040645127306485</v>
      </c>
      <c r="H62" s="9" t="s">
        <v>127</v>
      </c>
      <c r="I62">
        <v>1607</v>
      </c>
      <c r="J62" s="9" t="s">
        <v>123</v>
      </c>
      <c r="K62">
        <v>1721</v>
      </c>
      <c r="L62" s="9" t="s">
        <v>120</v>
      </c>
      <c r="M62">
        <v>0.93375944218477624</v>
      </c>
      <c r="N62" s="9" t="s">
        <v>129</v>
      </c>
      <c r="O62">
        <v>36970</v>
      </c>
      <c r="P62" s="9" t="s">
        <v>112</v>
      </c>
      <c r="Q62">
        <v>2124</v>
      </c>
      <c r="R62" s="9" t="s">
        <v>129</v>
      </c>
      <c r="S62">
        <v>39094</v>
      </c>
      <c r="T62" s="9" t="s">
        <v>113</v>
      </c>
      <c r="U62">
        <v>24.327317983820784</v>
      </c>
      <c r="V62" s="9" t="s">
        <v>113</v>
      </c>
      <c r="W62">
        <v>22.715862870424171</v>
      </c>
      <c r="X62" s="9" t="s">
        <v>111</v>
      </c>
      <c r="Y62">
        <v>753</v>
      </c>
      <c r="Z62" s="9" t="s">
        <v>121</v>
      </c>
      <c r="AA62">
        <v>51.917662682602923</v>
      </c>
      <c r="AB62" s="9" t="s">
        <v>114</v>
      </c>
      <c r="AC62">
        <f t="shared" si="2"/>
        <v>2.1341301460823372</v>
      </c>
      <c r="AD62" s="9" t="s">
        <v>132</v>
      </c>
      <c r="AE62">
        <f t="shared" si="3"/>
        <v>2.2855245683930945</v>
      </c>
      <c r="AF62" s="9" t="s">
        <v>129</v>
      </c>
    </row>
    <row r="63" spans="1:32" x14ac:dyDescent="0.2">
      <c r="A63">
        <v>2023</v>
      </c>
      <c r="B63" t="s">
        <v>98</v>
      </c>
      <c r="C63">
        <v>29043468.140000001</v>
      </c>
      <c r="D63" s="9" t="s">
        <v>151</v>
      </c>
      <c r="E63">
        <v>8910386.3100000005</v>
      </c>
      <c r="F63" s="9" t="s">
        <v>151</v>
      </c>
      <c r="G63">
        <v>0.30679484512829946</v>
      </c>
      <c r="H63" s="9" t="s">
        <v>136</v>
      </c>
      <c r="I63">
        <v>290</v>
      </c>
      <c r="J63" s="9" t="s">
        <v>150</v>
      </c>
      <c r="K63">
        <v>428</v>
      </c>
      <c r="L63" s="9" t="s">
        <v>149</v>
      </c>
      <c r="M63">
        <v>0.67757009345794394</v>
      </c>
      <c r="N63" s="9" t="s">
        <v>145</v>
      </c>
      <c r="O63">
        <v>5351</v>
      </c>
      <c r="P63" s="9" t="s">
        <v>148</v>
      </c>
      <c r="Q63">
        <v>409</v>
      </c>
      <c r="R63" s="9" t="s">
        <v>150</v>
      </c>
      <c r="S63">
        <v>5760</v>
      </c>
      <c r="T63" s="9" t="s">
        <v>148</v>
      </c>
      <c r="U63">
        <v>19.862068965517242</v>
      </c>
      <c r="V63" s="9" t="s">
        <v>115</v>
      </c>
      <c r="W63">
        <v>13.457943925233645</v>
      </c>
      <c r="X63" s="9" t="s">
        <v>130</v>
      </c>
      <c r="Y63">
        <v>189</v>
      </c>
      <c r="Z63" s="9" t="s">
        <v>148</v>
      </c>
      <c r="AA63">
        <v>30.476190476190474</v>
      </c>
      <c r="AB63" s="9" t="s">
        <v>126</v>
      </c>
      <c r="AC63">
        <f t="shared" si="2"/>
        <v>1.5343915343915344</v>
      </c>
      <c r="AD63" s="9" t="s">
        <v>139</v>
      </c>
      <c r="AE63">
        <f t="shared" si="3"/>
        <v>2.2645502645502646</v>
      </c>
      <c r="AF63" s="9" t="s">
        <v>130</v>
      </c>
    </row>
    <row r="64" spans="1:32" x14ac:dyDescent="0.2">
      <c r="A64">
        <v>2023</v>
      </c>
      <c r="B64" t="s">
        <v>90</v>
      </c>
      <c r="C64">
        <v>35007594.650000006</v>
      </c>
      <c r="D64" s="9" t="s">
        <v>150</v>
      </c>
      <c r="E64">
        <v>11846814.91</v>
      </c>
      <c r="F64" s="9" t="s">
        <v>148</v>
      </c>
      <c r="G64">
        <v>0.33840699506614053</v>
      </c>
      <c r="H64" s="9" t="s">
        <v>128</v>
      </c>
      <c r="I64">
        <v>191</v>
      </c>
      <c r="J64" s="9" t="s">
        <v>152</v>
      </c>
      <c r="K64">
        <v>370</v>
      </c>
      <c r="L64" s="9" t="s">
        <v>151</v>
      </c>
      <c r="M64">
        <v>0.51621621621621616</v>
      </c>
      <c r="N64" s="9" t="s">
        <v>152</v>
      </c>
      <c r="O64">
        <v>2842</v>
      </c>
      <c r="P64" s="9" t="s">
        <v>152</v>
      </c>
      <c r="Q64">
        <v>772</v>
      </c>
      <c r="R64" s="9" t="s">
        <v>141</v>
      </c>
      <c r="S64">
        <v>3614</v>
      </c>
      <c r="T64" s="9" t="s">
        <v>152</v>
      </c>
      <c r="U64">
        <v>18.921465968586386</v>
      </c>
      <c r="V64" s="9" t="s">
        <v>122</v>
      </c>
      <c r="W64">
        <v>9.7675675675675677</v>
      </c>
      <c r="X64" s="9" t="s">
        <v>150</v>
      </c>
      <c r="Y64">
        <v>175</v>
      </c>
      <c r="Z64" s="9" t="s">
        <v>150</v>
      </c>
      <c r="AA64">
        <v>20.651428571428571</v>
      </c>
      <c r="AB64" s="9" t="s">
        <v>142</v>
      </c>
      <c r="AC64">
        <f t="shared" si="2"/>
        <v>1.0914285714285714</v>
      </c>
      <c r="AD64" s="9" t="s">
        <v>146</v>
      </c>
      <c r="AE64">
        <f t="shared" si="3"/>
        <v>2.1142857142857143</v>
      </c>
      <c r="AF64" s="9" t="s">
        <v>131</v>
      </c>
    </row>
    <row r="65" spans="1:32" x14ac:dyDescent="0.2">
      <c r="A65">
        <v>2023</v>
      </c>
      <c r="B65" t="s">
        <v>94</v>
      </c>
      <c r="C65">
        <v>45795229.700000003</v>
      </c>
      <c r="D65" s="9" t="s">
        <v>145</v>
      </c>
      <c r="E65">
        <v>10088572.149999999</v>
      </c>
      <c r="F65" s="9" t="s">
        <v>150</v>
      </c>
      <c r="G65">
        <v>0.22029744617701957</v>
      </c>
      <c r="H65" s="9" t="s">
        <v>150</v>
      </c>
      <c r="I65">
        <v>883</v>
      </c>
      <c r="J65" s="9" t="s">
        <v>136</v>
      </c>
      <c r="K65">
        <v>584</v>
      </c>
      <c r="L65" s="9" t="s">
        <v>145</v>
      </c>
      <c r="M65">
        <v>1.5119863013698631</v>
      </c>
      <c r="N65" s="9" t="s">
        <v>116</v>
      </c>
      <c r="O65">
        <v>5816</v>
      </c>
      <c r="P65" s="9" t="s">
        <v>147</v>
      </c>
      <c r="Q65">
        <v>979</v>
      </c>
      <c r="R65" s="9" t="s">
        <v>137</v>
      </c>
      <c r="S65">
        <v>6795</v>
      </c>
      <c r="T65" s="9" t="s">
        <v>146</v>
      </c>
      <c r="U65">
        <v>7.6953567383918458</v>
      </c>
      <c r="V65" s="9" t="s">
        <v>149</v>
      </c>
      <c r="W65">
        <v>11.635273972602739</v>
      </c>
      <c r="X65" s="9" t="s">
        <v>139</v>
      </c>
      <c r="Y65">
        <v>277</v>
      </c>
      <c r="Z65" s="9" t="s">
        <v>145</v>
      </c>
      <c r="AA65">
        <v>24.530685920577618</v>
      </c>
      <c r="AB65" s="9" t="s">
        <v>139</v>
      </c>
      <c r="AC65">
        <f t="shared" si="2"/>
        <v>3.1877256317689531</v>
      </c>
      <c r="AD65" s="9" t="s">
        <v>117</v>
      </c>
      <c r="AE65">
        <f t="shared" si="3"/>
        <v>2.1083032490974731</v>
      </c>
      <c r="AF65" s="9" t="s">
        <v>132</v>
      </c>
    </row>
    <row r="66" spans="1:32" x14ac:dyDescent="0.2">
      <c r="A66">
        <v>2023</v>
      </c>
      <c r="B66" t="s">
        <v>30</v>
      </c>
      <c r="C66">
        <v>197830378.18000001</v>
      </c>
      <c r="D66" s="9" t="s">
        <v>113</v>
      </c>
      <c r="E66">
        <v>80063321.080000013</v>
      </c>
      <c r="F66" s="9" t="s">
        <v>111</v>
      </c>
      <c r="G66">
        <v>0.40470691011444543</v>
      </c>
      <c r="H66" s="9" t="s">
        <v>116</v>
      </c>
      <c r="I66">
        <v>2310</v>
      </c>
      <c r="J66" s="9" t="s">
        <v>115</v>
      </c>
      <c r="K66">
        <v>2725</v>
      </c>
      <c r="L66" s="9" t="s">
        <v>111</v>
      </c>
      <c r="M66">
        <v>0.84770642201834867</v>
      </c>
      <c r="N66" s="9" t="s">
        <v>137</v>
      </c>
      <c r="O66">
        <v>26606</v>
      </c>
      <c r="P66" s="9" t="s">
        <v>115</v>
      </c>
      <c r="Q66">
        <v>9654</v>
      </c>
      <c r="R66" s="9" t="s">
        <v>111</v>
      </c>
      <c r="S66">
        <v>36260</v>
      </c>
      <c r="T66" s="9" t="s">
        <v>119</v>
      </c>
      <c r="U66">
        <v>15.696969696969697</v>
      </c>
      <c r="V66" s="9" t="s">
        <v>127</v>
      </c>
      <c r="W66">
        <v>13.306422018348623</v>
      </c>
      <c r="X66" s="9" t="s">
        <v>131</v>
      </c>
      <c r="Y66">
        <v>1308</v>
      </c>
      <c r="Z66" s="9" t="s">
        <v>113</v>
      </c>
      <c r="AA66">
        <v>27.721712538226299</v>
      </c>
      <c r="AB66" s="9" t="s">
        <v>133</v>
      </c>
      <c r="AC66">
        <f t="shared" ref="AC66:AC85" si="4">I66/Y66</f>
        <v>1.7660550458715596</v>
      </c>
      <c r="AD66" s="9" t="s">
        <v>137</v>
      </c>
      <c r="AE66">
        <f t="shared" ref="AE66:AE85" si="5">K66/Y66</f>
        <v>2.0833333333333335</v>
      </c>
      <c r="AF66" s="9" t="s">
        <v>133</v>
      </c>
    </row>
    <row r="67" spans="1:32" x14ac:dyDescent="0.2">
      <c r="A67">
        <v>2023</v>
      </c>
      <c r="B67" t="s">
        <v>74</v>
      </c>
      <c r="C67">
        <v>155391413.28999999</v>
      </c>
      <c r="D67" s="9" t="s">
        <v>116</v>
      </c>
      <c r="E67">
        <v>46290129.060000002</v>
      </c>
      <c r="F67" s="9" t="s">
        <v>117</v>
      </c>
      <c r="G67">
        <v>0.29789373865601454</v>
      </c>
      <c r="H67" s="9" t="s">
        <v>138</v>
      </c>
      <c r="I67">
        <v>2769</v>
      </c>
      <c r="J67" s="9" t="s">
        <v>114</v>
      </c>
      <c r="K67">
        <v>1784</v>
      </c>
      <c r="L67" s="9" t="s">
        <v>117</v>
      </c>
      <c r="M67">
        <v>1.5521300448430493</v>
      </c>
      <c r="N67" s="9" t="s">
        <v>119</v>
      </c>
      <c r="O67">
        <v>21160</v>
      </c>
      <c r="P67" s="9" t="s">
        <v>120</v>
      </c>
      <c r="Q67">
        <v>3279</v>
      </c>
      <c r="R67" s="9" t="s">
        <v>121</v>
      </c>
      <c r="S67">
        <v>24439</v>
      </c>
      <c r="T67" s="9" t="s">
        <v>120</v>
      </c>
      <c r="U67">
        <v>8.8259299386059951</v>
      </c>
      <c r="V67" s="9" t="s">
        <v>145</v>
      </c>
      <c r="W67">
        <v>13.698991031390134</v>
      </c>
      <c r="X67" s="9" t="s">
        <v>128</v>
      </c>
      <c r="Y67">
        <v>868</v>
      </c>
      <c r="Z67" s="9" t="s">
        <v>115</v>
      </c>
      <c r="AA67">
        <v>28.15552995391705</v>
      </c>
      <c r="AB67" s="9" t="s">
        <v>131</v>
      </c>
      <c r="AC67">
        <f t="shared" si="4"/>
        <v>3.1900921658986174</v>
      </c>
      <c r="AD67" s="9" t="s">
        <v>116</v>
      </c>
      <c r="AE67">
        <f t="shared" si="5"/>
        <v>2.0552995391705071</v>
      </c>
      <c r="AF67" s="9" t="s">
        <v>134</v>
      </c>
    </row>
    <row r="68" spans="1:32" x14ac:dyDescent="0.2">
      <c r="A68">
        <v>2023</v>
      </c>
      <c r="B68" t="s">
        <v>64</v>
      </c>
      <c r="C68">
        <v>60645802.940000005</v>
      </c>
      <c r="D68" s="9" t="s">
        <v>136</v>
      </c>
      <c r="E68">
        <v>23777177.009999998</v>
      </c>
      <c r="F68" s="9" t="s">
        <v>134</v>
      </c>
      <c r="G68">
        <v>0.39206632375737488</v>
      </c>
      <c r="H68" s="9" t="s">
        <v>120</v>
      </c>
      <c r="I68">
        <v>1319</v>
      </c>
      <c r="J68" s="9" t="s">
        <v>127</v>
      </c>
      <c r="K68">
        <v>864</v>
      </c>
      <c r="L68" s="9" t="s">
        <v>136</v>
      </c>
      <c r="M68">
        <v>1.5266203703703705</v>
      </c>
      <c r="N68" s="9" t="s">
        <v>114</v>
      </c>
      <c r="O68">
        <v>9626</v>
      </c>
      <c r="P68" s="9" t="s">
        <v>135</v>
      </c>
      <c r="Q68">
        <v>1595</v>
      </c>
      <c r="R68" s="9" t="s">
        <v>134</v>
      </c>
      <c r="S68">
        <v>11221</v>
      </c>
      <c r="T68" s="9" t="s">
        <v>135</v>
      </c>
      <c r="U68">
        <v>8.5072024260803634</v>
      </c>
      <c r="V68" s="9" t="s">
        <v>148</v>
      </c>
      <c r="W68">
        <v>12.987268518518519</v>
      </c>
      <c r="X68" s="9" t="s">
        <v>134</v>
      </c>
      <c r="Y68">
        <v>425</v>
      </c>
      <c r="Z68" s="9" t="s">
        <v>134</v>
      </c>
      <c r="AA68">
        <v>26.402352941176471</v>
      </c>
      <c r="AB68" s="9" t="s">
        <v>135</v>
      </c>
      <c r="AC68">
        <f t="shared" si="4"/>
        <v>3.1035294117647059</v>
      </c>
      <c r="AD68" s="9" t="s">
        <v>115</v>
      </c>
      <c r="AE68">
        <f t="shared" si="5"/>
        <v>2.032941176470588</v>
      </c>
      <c r="AF68" s="9" t="s">
        <v>135</v>
      </c>
    </row>
    <row r="69" spans="1:32" x14ac:dyDescent="0.2">
      <c r="A69">
        <v>2023</v>
      </c>
      <c r="B69" t="s">
        <v>18</v>
      </c>
      <c r="C69">
        <v>183918660.78999999</v>
      </c>
      <c r="D69" s="9" t="s">
        <v>114</v>
      </c>
      <c r="E69">
        <v>38763413.439999998</v>
      </c>
      <c r="F69" s="9" t="s">
        <v>115</v>
      </c>
      <c r="G69">
        <v>0.21076389569985188</v>
      </c>
      <c r="H69" s="9" t="s">
        <v>151</v>
      </c>
      <c r="I69">
        <v>2909</v>
      </c>
      <c r="J69" s="9" t="s">
        <v>119</v>
      </c>
      <c r="K69">
        <v>2557</v>
      </c>
      <c r="L69" s="9" t="s">
        <v>113</v>
      </c>
      <c r="M69">
        <v>1.1376613218615566</v>
      </c>
      <c r="N69" s="9" t="s">
        <v>123</v>
      </c>
      <c r="O69">
        <v>28373</v>
      </c>
      <c r="P69" s="9" t="s">
        <v>116</v>
      </c>
      <c r="Q69">
        <v>7517</v>
      </c>
      <c r="R69" s="9" t="s">
        <v>113</v>
      </c>
      <c r="S69">
        <v>35890</v>
      </c>
      <c r="T69" s="9" t="s">
        <v>114</v>
      </c>
      <c r="U69">
        <v>12.337573049157786</v>
      </c>
      <c r="V69" s="9" t="s">
        <v>138</v>
      </c>
      <c r="W69">
        <v>14.03597966366836</v>
      </c>
      <c r="X69" s="9" t="s">
        <v>126</v>
      </c>
      <c r="Y69">
        <v>1277</v>
      </c>
      <c r="Z69" s="9" t="s">
        <v>119</v>
      </c>
      <c r="AA69">
        <v>28.104933437744712</v>
      </c>
      <c r="AB69" s="9" t="s">
        <v>132</v>
      </c>
      <c r="AC69">
        <f t="shared" si="4"/>
        <v>2.277995301487862</v>
      </c>
      <c r="AD69" s="9" t="s">
        <v>131</v>
      </c>
      <c r="AE69">
        <f t="shared" si="5"/>
        <v>2.0023492560689116</v>
      </c>
      <c r="AF69" s="9" t="s">
        <v>136</v>
      </c>
    </row>
    <row r="70" spans="1:32" x14ac:dyDescent="0.2">
      <c r="A70">
        <v>2023</v>
      </c>
      <c r="B70" t="s">
        <v>56</v>
      </c>
      <c r="C70">
        <v>59795552.859999999</v>
      </c>
      <c r="D70" s="9" t="s">
        <v>137</v>
      </c>
      <c r="E70">
        <v>17188978.469999999</v>
      </c>
      <c r="F70" s="9" t="s">
        <v>141</v>
      </c>
      <c r="G70">
        <v>0.28746248922967144</v>
      </c>
      <c r="H70" s="9" t="s">
        <v>141</v>
      </c>
      <c r="I70">
        <v>504</v>
      </c>
      <c r="J70" s="9" t="s">
        <v>143</v>
      </c>
      <c r="K70">
        <v>741</v>
      </c>
      <c r="L70" s="9" t="s">
        <v>141</v>
      </c>
      <c r="M70">
        <v>0.68016194331983804</v>
      </c>
      <c r="N70" s="9" t="s">
        <v>144</v>
      </c>
      <c r="O70">
        <v>11551</v>
      </c>
      <c r="P70" s="9" t="s">
        <v>134</v>
      </c>
      <c r="Q70">
        <v>617</v>
      </c>
      <c r="R70" s="9" t="s">
        <v>145</v>
      </c>
      <c r="S70">
        <v>12168</v>
      </c>
      <c r="T70" s="9" t="s">
        <v>134</v>
      </c>
      <c r="U70">
        <v>24.142857142857142</v>
      </c>
      <c r="V70" s="9" t="s">
        <v>119</v>
      </c>
      <c r="W70">
        <v>16.421052631578949</v>
      </c>
      <c r="X70" s="9" t="s">
        <v>116</v>
      </c>
      <c r="Y70">
        <v>376</v>
      </c>
      <c r="Z70" s="9" t="s">
        <v>138</v>
      </c>
      <c r="AA70">
        <v>32.361702127659576</v>
      </c>
      <c r="AB70" s="9" t="s">
        <v>125</v>
      </c>
      <c r="AC70">
        <f t="shared" si="4"/>
        <v>1.3404255319148937</v>
      </c>
      <c r="AD70" s="9" t="s">
        <v>144</v>
      </c>
      <c r="AE70">
        <f t="shared" si="5"/>
        <v>1.9707446808510638</v>
      </c>
      <c r="AF70" s="9" t="s">
        <v>137</v>
      </c>
    </row>
    <row r="71" spans="1:32" x14ac:dyDescent="0.2">
      <c r="A71">
        <v>2023</v>
      </c>
      <c r="B71" t="s">
        <v>44</v>
      </c>
      <c r="C71">
        <v>48630599.670000002</v>
      </c>
      <c r="D71" s="9" t="s">
        <v>142</v>
      </c>
      <c r="E71">
        <v>24470253.369999997</v>
      </c>
      <c r="F71" s="9" t="s">
        <v>131</v>
      </c>
      <c r="G71">
        <v>0.5031863381502899</v>
      </c>
      <c r="H71" s="9" t="s">
        <v>112</v>
      </c>
      <c r="I71">
        <v>581</v>
      </c>
      <c r="J71" s="9" t="s">
        <v>140</v>
      </c>
      <c r="K71">
        <v>832</v>
      </c>
      <c r="L71" s="9" t="s">
        <v>138</v>
      </c>
      <c r="M71">
        <v>0.69831730769230771</v>
      </c>
      <c r="N71" s="9" t="s">
        <v>143</v>
      </c>
      <c r="O71">
        <v>7748</v>
      </c>
      <c r="P71" s="9" t="s">
        <v>139</v>
      </c>
      <c r="Q71">
        <v>878</v>
      </c>
      <c r="R71" s="9" t="s">
        <v>139</v>
      </c>
      <c r="S71">
        <v>8626</v>
      </c>
      <c r="T71" s="9" t="s">
        <v>139</v>
      </c>
      <c r="U71">
        <v>14.846815834767643</v>
      </c>
      <c r="V71" s="9" t="s">
        <v>131</v>
      </c>
      <c r="W71">
        <v>10.367788461538462</v>
      </c>
      <c r="X71" s="9" t="s">
        <v>147</v>
      </c>
      <c r="Y71">
        <v>423</v>
      </c>
      <c r="Z71" s="9" t="s">
        <v>135</v>
      </c>
      <c r="AA71">
        <v>20.392434988179669</v>
      </c>
      <c r="AB71" s="9" t="s">
        <v>143</v>
      </c>
      <c r="AC71">
        <f t="shared" si="4"/>
        <v>1.3735224586288417</v>
      </c>
      <c r="AD71" s="9" t="s">
        <v>143</v>
      </c>
      <c r="AE71">
        <f t="shared" si="5"/>
        <v>1.966903073286052</v>
      </c>
      <c r="AF71" s="9" t="s">
        <v>138</v>
      </c>
    </row>
    <row r="72" spans="1:32" x14ac:dyDescent="0.2">
      <c r="A72">
        <v>2023</v>
      </c>
      <c r="B72" t="s">
        <v>96</v>
      </c>
      <c r="C72">
        <v>51168901.209999993</v>
      </c>
      <c r="D72" s="9" t="s">
        <v>140</v>
      </c>
      <c r="E72">
        <v>16412819.060000001</v>
      </c>
      <c r="F72" s="9" t="s">
        <v>143</v>
      </c>
      <c r="G72">
        <v>0.32075769992872988</v>
      </c>
      <c r="H72" s="9" t="s">
        <v>133</v>
      </c>
      <c r="I72">
        <v>674</v>
      </c>
      <c r="J72" s="9" t="s">
        <v>138</v>
      </c>
      <c r="K72">
        <v>894</v>
      </c>
      <c r="L72" s="9" t="s">
        <v>133</v>
      </c>
      <c r="M72">
        <v>0.75391498881431762</v>
      </c>
      <c r="N72" s="9" t="s">
        <v>140</v>
      </c>
      <c r="O72">
        <v>7546</v>
      </c>
      <c r="P72" s="9" t="s">
        <v>141</v>
      </c>
      <c r="Q72">
        <v>595</v>
      </c>
      <c r="R72" s="9" t="s">
        <v>147</v>
      </c>
      <c r="S72">
        <v>8141</v>
      </c>
      <c r="T72" s="9" t="s">
        <v>142</v>
      </c>
      <c r="U72">
        <v>12.078635014836795</v>
      </c>
      <c r="V72" s="9" t="s">
        <v>140</v>
      </c>
      <c r="W72">
        <v>9.1062639821029077</v>
      </c>
      <c r="X72" s="9" t="s">
        <v>152</v>
      </c>
      <c r="Y72">
        <v>455</v>
      </c>
      <c r="Z72" s="9" t="s">
        <v>131</v>
      </c>
      <c r="AA72">
        <v>17.892307692307693</v>
      </c>
      <c r="AB72" s="9" t="s">
        <v>145</v>
      </c>
      <c r="AC72">
        <f t="shared" si="4"/>
        <v>1.4813186813186814</v>
      </c>
      <c r="AD72" s="9" t="s">
        <v>140</v>
      </c>
      <c r="AE72">
        <f t="shared" si="5"/>
        <v>1.9648351648351647</v>
      </c>
      <c r="AF72" s="9" t="s">
        <v>139</v>
      </c>
    </row>
    <row r="73" spans="1:32" x14ac:dyDescent="0.2">
      <c r="A73">
        <v>2023</v>
      </c>
      <c r="B73" t="s">
        <v>40</v>
      </c>
      <c r="C73">
        <v>50022106.649999991</v>
      </c>
      <c r="D73" s="9" t="s">
        <v>141</v>
      </c>
      <c r="E73">
        <v>20490511.550000001</v>
      </c>
      <c r="F73" s="9" t="s">
        <v>137</v>
      </c>
      <c r="G73">
        <v>0.40962912044808902</v>
      </c>
      <c r="H73" s="9" t="s">
        <v>118</v>
      </c>
      <c r="I73">
        <v>534</v>
      </c>
      <c r="J73" s="9" t="s">
        <v>141</v>
      </c>
      <c r="K73">
        <v>539</v>
      </c>
      <c r="L73" s="9" t="s">
        <v>147</v>
      </c>
      <c r="M73">
        <v>0.99072356215213353</v>
      </c>
      <c r="N73" s="9" t="s">
        <v>127</v>
      </c>
      <c r="O73">
        <v>8046</v>
      </c>
      <c r="P73" s="9" t="s">
        <v>138</v>
      </c>
      <c r="Q73">
        <v>340</v>
      </c>
      <c r="R73" s="9" t="s">
        <v>151</v>
      </c>
      <c r="S73">
        <v>8386</v>
      </c>
      <c r="T73" s="9" t="s">
        <v>141</v>
      </c>
      <c r="U73">
        <v>15.704119850187267</v>
      </c>
      <c r="V73" s="9" t="s">
        <v>126</v>
      </c>
      <c r="W73">
        <v>15.558441558441558</v>
      </c>
      <c r="X73" s="9" t="s">
        <v>120</v>
      </c>
      <c r="Y73">
        <v>292</v>
      </c>
      <c r="Z73" s="9" t="s">
        <v>144</v>
      </c>
      <c r="AA73">
        <v>28.719178082191782</v>
      </c>
      <c r="AB73" s="9" t="s">
        <v>129</v>
      </c>
      <c r="AC73">
        <f t="shared" si="4"/>
        <v>1.8287671232876712</v>
      </c>
      <c r="AD73" s="9" t="s">
        <v>136</v>
      </c>
      <c r="AE73">
        <f t="shared" si="5"/>
        <v>1.845890410958904</v>
      </c>
      <c r="AF73" s="9" t="s">
        <v>140</v>
      </c>
    </row>
    <row r="74" spans="1:32" x14ac:dyDescent="0.2">
      <c r="A74">
        <v>2023</v>
      </c>
      <c r="B74" t="s">
        <v>20</v>
      </c>
      <c r="C74">
        <v>166757847.41</v>
      </c>
      <c r="D74" s="9" t="s">
        <v>118</v>
      </c>
      <c r="E74">
        <v>56107322.75</v>
      </c>
      <c r="F74" s="9" t="s">
        <v>114</v>
      </c>
      <c r="G74">
        <v>0.33645986453669829</v>
      </c>
      <c r="H74" s="9" t="s">
        <v>130</v>
      </c>
      <c r="I74">
        <v>3117</v>
      </c>
      <c r="J74" s="9" t="s">
        <v>112</v>
      </c>
      <c r="K74">
        <v>2044</v>
      </c>
      <c r="L74" s="9" t="s">
        <v>118</v>
      </c>
      <c r="M74">
        <v>1.5249510763209393</v>
      </c>
      <c r="N74" s="9" t="s">
        <v>118</v>
      </c>
      <c r="O74">
        <v>28023</v>
      </c>
      <c r="P74" s="9" t="s">
        <v>117</v>
      </c>
      <c r="Q74">
        <v>6261</v>
      </c>
      <c r="R74" s="9" t="s">
        <v>114</v>
      </c>
      <c r="S74">
        <v>34284</v>
      </c>
      <c r="T74" s="9" t="s">
        <v>116</v>
      </c>
      <c r="U74">
        <v>10.999037536092397</v>
      </c>
      <c r="V74" s="9" t="s">
        <v>142</v>
      </c>
      <c r="W74">
        <v>16.772994129158512</v>
      </c>
      <c r="X74" s="9" t="s">
        <v>118</v>
      </c>
      <c r="Y74">
        <v>1195</v>
      </c>
      <c r="Z74" s="9" t="s">
        <v>114</v>
      </c>
      <c r="AA74">
        <v>28.689539748953976</v>
      </c>
      <c r="AB74" s="9" t="s">
        <v>130</v>
      </c>
      <c r="AC74">
        <f t="shared" si="4"/>
        <v>2.6083682008368201</v>
      </c>
      <c r="AD74" s="9" t="s">
        <v>125</v>
      </c>
      <c r="AE74">
        <f t="shared" si="5"/>
        <v>1.7104602510460252</v>
      </c>
      <c r="AF74" s="9" t="s">
        <v>141</v>
      </c>
    </row>
    <row r="75" spans="1:32" x14ac:dyDescent="0.2">
      <c r="A75">
        <v>2023</v>
      </c>
      <c r="B75" t="s">
        <v>92</v>
      </c>
      <c r="C75">
        <v>69605799.260000005</v>
      </c>
      <c r="D75" s="9" t="s">
        <v>132</v>
      </c>
      <c r="E75">
        <v>27535364.920000002</v>
      </c>
      <c r="F75" s="9" t="s">
        <v>128</v>
      </c>
      <c r="G75">
        <v>0.39559009755992564</v>
      </c>
      <c r="H75" s="9" t="s">
        <v>115</v>
      </c>
      <c r="I75">
        <v>493</v>
      </c>
      <c r="J75" s="9" t="s">
        <v>145</v>
      </c>
      <c r="K75">
        <v>878</v>
      </c>
      <c r="L75" s="9" t="s">
        <v>135</v>
      </c>
      <c r="M75">
        <v>0.56150341685649208</v>
      </c>
      <c r="N75" s="9" t="s">
        <v>149</v>
      </c>
      <c r="O75">
        <v>12229</v>
      </c>
      <c r="P75" s="9" t="s">
        <v>132</v>
      </c>
      <c r="Q75">
        <v>1119</v>
      </c>
      <c r="R75" s="9" t="s">
        <v>136</v>
      </c>
      <c r="S75">
        <v>13348</v>
      </c>
      <c r="T75" s="9" t="s">
        <v>133</v>
      </c>
      <c r="U75">
        <v>27.075050709939148</v>
      </c>
      <c r="V75" s="9" t="s">
        <v>112</v>
      </c>
      <c r="W75">
        <v>15.202733485193622</v>
      </c>
      <c r="X75" s="9" t="s">
        <v>122</v>
      </c>
      <c r="Y75">
        <v>541</v>
      </c>
      <c r="Z75" s="9" t="s">
        <v>128</v>
      </c>
      <c r="AA75">
        <v>24.672828096118298</v>
      </c>
      <c r="AB75" s="9" t="s">
        <v>137</v>
      </c>
      <c r="AC75">
        <f t="shared" si="4"/>
        <v>0.91127541589648797</v>
      </c>
      <c r="AD75" s="9" t="s">
        <v>148</v>
      </c>
      <c r="AE75">
        <f t="shared" si="5"/>
        <v>1.6229205175600738</v>
      </c>
      <c r="AF75" s="9" t="s">
        <v>142</v>
      </c>
    </row>
    <row r="76" spans="1:32" x14ac:dyDescent="0.2">
      <c r="A76">
        <v>2023</v>
      </c>
      <c r="B76" t="s">
        <v>38</v>
      </c>
      <c r="C76">
        <v>41562377.829999998</v>
      </c>
      <c r="D76" s="9" t="s">
        <v>147</v>
      </c>
      <c r="E76">
        <v>14031492.140000001</v>
      </c>
      <c r="F76" s="9" t="s">
        <v>145</v>
      </c>
      <c r="G76">
        <v>0.33760080324066488</v>
      </c>
      <c r="H76" s="9" t="s">
        <v>129</v>
      </c>
      <c r="I76">
        <v>345</v>
      </c>
      <c r="J76" s="9" t="s">
        <v>148</v>
      </c>
      <c r="K76">
        <v>545</v>
      </c>
      <c r="L76" s="9" t="s">
        <v>146</v>
      </c>
      <c r="M76">
        <v>0.6330275229357798</v>
      </c>
      <c r="N76" s="9" t="s">
        <v>148</v>
      </c>
      <c r="O76">
        <v>4936</v>
      </c>
      <c r="P76" s="9" t="s">
        <v>149</v>
      </c>
      <c r="Q76">
        <v>416</v>
      </c>
      <c r="R76" s="9" t="s">
        <v>149</v>
      </c>
      <c r="S76">
        <v>5352</v>
      </c>
      <c r="T76" s="9" t="s">
        <v>149</v>
      </c>
      <c r="U76">
        <v>15.513043478260869</v>
      </c>
      <c r="V76" s="9" t="s">
        <v>128</v>
      </c>
      <c r="W76">
        <v>9.8201834862385322</v>
      </c>
      <c r="X76" s="9" t="s">
        <v>149</v>
      </c>
      <c r="Y76">
        <v>339</v>
      </c>
      <c r="Z76" s="9" t="s">
        <v>140</v>
      </c>
      <c r="AA76">
        <v>15.787610619469026</v>
      </c>
      <c r="AB76" s="9" t="s">
        <v>149</v>
      </c>
      <c r="AC76">
        <f t="shared" si="4"/>
        <v>1.0176991150442478</v>
      </c>
      <c r="AD76" s="9" t="s">
        <v>147</v>
      </c>
      <c r="AE76">
        <f t="shared" si="5"/>
        <v>1.6076696165191739</v>
      </c>
      <c r="AF76" s="9" t="s">
        <v>143</v>
      </c>
    </row>
    <row r="77" spans="1:32" x14ac:dyDescent="0.2">
      <c r="A77">
        <v>2023</v>
      </c>
      <c r="B77" t="s">
        <v>34</v>
      </c>
      <c r="C77">
        <v>76887531.579999998</v>
      </c>
      <c r="D77" s="9" t="s">
        <v>131</v>
      </c>
      <c r="E77">
        <v>30055469.310000002</v>
      </c>
      <c r="F77" s="9" t="s">
        <v>126</v>
      </c>
      <c r="G77">
        <v>0.39090173260053046</v>
      </c>
      <c r="H77" s="9" t="s">
        <v>121</v>
      </c>
      <c r="I77">
        <v>929</v>
      </c>
      <c r="J77" s="9" t="s">
        <v>134</v>
      </c>
      <c r="K77">
        <v>1079</v>
      </c>
      <c r="L77" s="9" t="s">
        <v>132</v>
      </c>
      <c r="M77">
        <v>0.860982391102873</v>
      </c>
      <c r="N77" s="9" t="s">
        <v>134</v>
      </c>
      <c r="O77">
        <v>11572</v>
      </c>
      <c r="P77" s="9" t="s">
        <v>133</v>
      </c>
      <c r="Q77">
        <v>1984</v>
      </c>
      <c r="R77" s="9" t="s">
        <v>132</v>
      </c>
      <c r="S77">
        <v>13556</v>
      </c>
      <c r="T77" s="9" t="s">
        <v>132</v>
      </c>
      <c r="U77">
        <v>14.592034445640474</v>
      </c>
      <c r="V77" s="9" t="s">
        <v>132</v>
      </c>
      <c r="W77">
        <v>12.563484708063021</v>
      </c>
      <c r="X77" s="9" t="s">
        <v>136</v>
      </c>
      <c r="Y77">
        <v>672</v>
      </c>
      <c r="Z77" s="9" t="s">
        <v>124</v>
      </c>
      <c r="AA77">
        <v>20.172619047619047</v>
      </c>
      <c r="AB77" s="9" t="s">
        <v>144</v>
      </c>
      <c r="AC77">
        <f t="shared" si="4"/>
        <v>1.3824404761904763</v>
      </c>
      <c r="AD77" s="9" t="s">
        <v>142</v>
      </c>
      <c r="AE77">
        <f t="shared" si="5"/>
        <v>1.6056547619047619</v>
      </c>
      <c r="AF77" s="9" t="s">
        <v>144</v>
      </c>
    </row>
    <row r="78" spans="1:32" x14ac:dyDescent="0.2">
      <c r="A78">
        <v>2023</v>
      </c>
      <c r="B78" t="s">
        <v>86</v>
      </c>
      <c r="C78">
        <v>94992980.400000006</v>
      </c>
      <c r="D78" s="9" t="s">
        <v>127</v>
      </c>
      <c r="E78">
        <v>34301179.699999996</v>
      </c>
      <c r="F78" s="9" t="s">
        <v>125</v>
      </c>
      <c r="G78">
        <v>0.36109173073171619</v>
      </c>
      <c r="H78" s="9" t="s">
        <v>124</v>
      </c>
      <c r="I78">
        <v>1853</v>
      </c>
      <c r="J78" s="9" t="s">
        <v>120</v>
      </c>
      <c r="K78">
        <v>1136</v>
      </c>
      <c r="L78" s="9" t="s">
        <v>131</v>
      </c>
      <c r="M78">
        <v>1.631161971830986</v>
      </c>
      <c r="N78" s="9" t="s">
        <v>113</v>
      </c>
      <c r="O78">
        <v>14054</v>
      </c>
      <c r="P78" s="9" t="s">
        <v>127</v>
      </c>
      <c r="Q78">
        <v>2713</v>
      </c>
      <c r="R78" s="9" t="s">
        <v>124</v>
      </c>
      <c r="S78">
        <v>16767</v>
      </c>
      <c r="T78" s="9" t="s">
        <v>128</v>
      </c>
      <c r="U78">
        <v>9.0485698866702649</v>
      </c>
      <c r="V78" s="9" t="s">
        <v>144</v>
      </c>
      <c r="W78">
        <v>14.75968309859155</v>
      </c>
      <c r="X78" s="9" t="s">
        <v>123</v>
      </c>
      <c r="Y78">
        <v>710</v>
      </c>
      <c r="Z78" s="9" t="s">
        <v>123</v>
      </c>
      <c r="AA78">
        <v>23.615492957746479</v>
      </c>
      <c r="AB78" s="9" t="s">
        <v>140</v>
      </c>
      <c r="AC78">
        <f t="shared" si="4"/>
        <v>2.6098591549295773</v>
      </c>
      <c r="AD78" s="9" t="s">
        <v>124</v>
      </c>
      <c r="AE78" s="45">
        <f>K78/Y78</f>
        <v>1.6</v>
      </c>
      <c r="AF78" s="9" t="s">
        <v>145</v>
      </c>
    </row>
    <row r="79" spans="1:32" x14ac:dyDescent="0.2">
      <c r="A79">
        <v>2023</v>
      </c>
      <c r="B79" t="s">
        <v>28</v>
      </c>
      <c r="C79">
        <v>184728896.99000001</v>
      </c>
      <c r="D79" s="9" t="s">
        <v>119</v>
      </c>
      <c r="E79">
        <v>73121101.209999993</v>
      </c>
      <c r="F79" s="9" t="s">
        <v>113</v>
      </c>
      <c r="G79">
        <v>0.3958292524962041</v>
      </c>
      <c r="H79" s="9" t="s">
        <v>117</v>
      </c>
      <c r="I79">
        <v>2825</v>
      </c>
      <c r="J79" s="9" t="s">
        <v>118</v>
      </c>
      <c r="K79">
        <v>2144</v>
      </c>
      <c r="L79" s="9" t="s">
        <v>114</v>
      </c>
      <c r="M79">
        <v>1.3176305970149254</v>
      </c>
      <c r="N79" s="9" t="s">
        <v>120</v>
      </c>
      <c r="O79">
        <v>29219</v>
      </c>
      <c r="P79" s="9" t="s">
        <v>114</v>
      </c>
      <c r="Q79">
        <v>5231</v>
      </c>
      <c r="R79" s="9" t="s">
        <v>118</v>
      </c>
      <c r="S79">
        <v>34450</v>
      </c>
      <c r="T79" s="9" t="s">
        <v>118</v>
      </c>
      <c r="U79">
        <v>12.194690265486726</v>
      </c>
      <c r="V79" s="9" t="s">
        <v>139</v>
      </c>
      <c r="W79">
        <v>16.068097014925375</v>
      </c>
      <c r="X79" s="9" t="s">
        <v>115</v>
      </c>
      <c r="Y79">
        <v>1462</v>
      </c>
      <c r="Z79" s="9" t="s">
        <v>112</v>
      </c>
      <c r="AA79">
        <v>23.56361149110807</v>
      </c>
      <c r="AB79" s="9" t="s">
        <v>141</v>
      </c>
      <c r="AC79">
        <f t="shared" si="4"/>
        <v>1.9322845417236663</v>
      </c>
      <c r="AD79" s="9" t="s">
        <v>135</v>
      </c>
      <c r="AE79">
        <f t="shared" si="5"/>
        <v>1.466484268125855</v>
      </c>
      <c r="AF79" s="9" t="s">
        <v>146</v>
      </c>
    </row>
    <row r="80" spans="1:32" x14ac:dyDescent="0.2">
      <c r="A80">
        <v>2023</v>
      </c>
      <c r="B80" t="s">
        <v>48</v>
      </c>
      <c r="C80">
        <v>46359029.040000007</v>
      </c>
      <c r="D80" s="9" t="s">
        <v>144</v>
      </c>
      <c r="E80">
        <v>20822544.609999999</v>
      </c>
      <c r="F80" s="9" t="s">
        <v>136</v>
      </c>
      <c r="G80">
        <v>0.44915834177703901</v>
      </c>
      <c r="H80" s="9" t="s">
        <v>119</v>
      </c>
      <c r="I80">
        <v>318</v>
      </c>
      <c r="J80" s="9" t="s">
        <v>149</v>
      </c>
      <c r="K80">
        <v>586</v>
      </c>
      <c r="L80" s="9" t="s">
        <v>144</v>
      </c>
      <c r="M80">
        <v>0.5426621160409556</v>
      </c>
      <c r="N80" s="9" t="s">
        <v>150</v>
      </c>
      <c r="O80">
        <v>6034</v>
      </c>
      <c r="P80" s="9" t="s">
        <v>145</v>
      </c>
      <c r="Q80">
        <v>768</v>
      </c>
      <c r="R80" s="9" t="s">
        <v>142</v>
      </c>
      <c r="S80">
        <v>6802</v>
      </c>
      <c r="T80" s="9" t="s">
        <v>145</v>
      </c>
      <c r="U80">
        <v>21.389937106918239</v>
      </c>
      <c r="V80" s="9" t="s">
        <v>118</v>
      </c>
      <c r="W80">
        <v>11.607508532423209</v>
      </c>
      <c r="X80" s="9" t="s">
        <v>140</v>
      </c>
      <c r="Y80">
        <v>406</v>
      </c>
      <c r="Z80" s="9" t="s">
        <v>136</v>
      </c>
      <c r="AA80">
        <v>16.753694581280786</v>
      </c>
      <c r="AB80" s="9" t="s">
        <v>147</v>
      </c>
      <c r="AC80">
        <f t="shared" si="4"/>
        <v>0.78325123152709364</v>
      </c>
      <c r="AD80" s="9" t="s">
        <v>151</v>
      </c>
      <c r="AE80">
        <f t="shared" si="5"/>
        <v>1.4433497536945812</v>
      </c>
      <c r="AF80" s="9" t="s">
        <v>147</v>
      </c>
    </row>
    <row r="81" spans="1:32" x14ac:dyDescent="0.2">
      <c r="A81">
        <v>2023</v>
      </c>
      <c r="B81" t="s">
        <v>100</v>
      </c>
      <c r="C81">
        <v>28919032.600000001</v>
      </c>
      <c r="D81" s="9" t="s">
        <v>152</v>
      </c>
      <c r="E81">
        <v>11034899.5</v>
      </c>
      <c r="F81" s="9" t="s">
        <v>149</v>
      </c>
      <c r="G81">
        <v>0.38157913691760215</v>
      </c>
      <c r="H81" s="9" t="s">
        <v>123</v>
      </c>
      <c r="I81">
        <v>296</v>
      </c>
      <c r="J81" s="9" t="s">
        <v>151</v>
      </c>
      <c r="K81">
        <v>358</v>
      </c>
      <c r="L81" s="9" t="s">
        <v>152</v>
      </c>
      <c r="M81">
        <v>0.82681564245810057</v>
      </c>
      <c r="N81" s="9" t="s">
        <v>138</v>
      </c>
      <c r="O81">
        <v>3918</v>
      </c>
      <c r="P81" s="9" t="s">
        <v>150</v>
      </c>
      <c r="Q81">
        <v>169</v>
      </c>
      <c r="R81" s="9" t="s">
        <v>152</v>
      </c>
      <c r="S81">
        <v>4087</v>
      </c>
      <c r="T81" s="9" t="s">
        <v>150</v>
      </c>
      <c r="U81">
        <v>13.807432432432432</v>
      </c>
      <c r="V81" s="9" t="s">
        <v>135</v>
      </c>
      <c r="W81">
        <v>11.416201117318435</v>
      </c>
      <c r="X81" s="9" t="s">
        <v>141</v>
      </c>
      <c r="Y81">
        <v>267</v>
      </c>
      <c r="Z81" s="9" t="s">
        <v>146</v>
      </c>
      <c r="AA81">
        <v>15.307116104868914</v>
      </c>
      <c r="AB81" s="9" t="s">
        <v>150</v>
      </c>
      <c r="AC81">
        <f t="shared" si="4"/>
        <v>1.1086142322097379</v>
      </c>
      <c r="AD81" s="9" t="s">
        <v>145</v>
      </c>
      <c r="AE81">
        <f t="shared" si="5"/>
        <v>1.3408239700374531</v>
      </c>
      <c r="AF81" s="9" t="s">
        <v>148</v>
      </c>
    </row>
    <row r="82" spans="1:32" x14ac:dyDescent="0.2">
      <c r="A82">
        <v>2023</v>
      </c>
      <c r="B82" t="s">
        <v>82</v>
      </c>
      <c r="C82">
        <v>124501153.11</v>
      </c>
      <c r="D82" s="9" t="s">
        <v>120</v>
      </c>
      <c r="E82">
        <v>53372214.800000004</v>
      </c>
      <c r="F82" s="9" t="s">
        <v>116</v>
      </c>
      <c r="G82">
        <v>0.4286885178713507</v>
      </c>
      <c r="H82" s="9" t="s">
        <v>114</v>
      </c>
      <c r="I82">
        <v>998</v>
      </c>
      <c r="J82" s="9" t="s">
        <v>131</v>
      </c>
      <c r="K82">
        <v>1482</v>
      </c>
      <c r="L82" s="9" t="s">
        <v>126</v>
      </c>
      <c r="M82">
        <v>0.67341430499325239</v>
      </c>
      <c r="N82" s="9" t="s">
        <v>146</v>
      </c>
      <c r="O82">
        <v>17361</v>
      </c>
      <c r="P82" s="9" t="s">
        <v>124</v>
      </c>
      <c r="Q82">
        <v>2218</v>
      </c>
      <c r="R82" s="9" t="s">
        <v>128</v>
      </c>
      <c r="S82">
        <v>19579</v>
      </c>
      <c r="T82" s="9" t="s">
        <v>125</v>
      </c>
      <c r="U82">
        <v>19.618236472945892</v>
      </c>
      <c r="V82" s="9" t="s">
        <v>121</v>
      </c>
      <c r="W82">
        <v>13.211201079622132</v>
      </c>
      <c r="X82" s="9" t="s">
        <v>132</v>
      </c>
      <c r="Y82">
        <v>1182</v>
      </c>
      <c r="Z82" s="9" t="s">
        <v>118</v>
      </c>
      <c r="AA82">
        <v>16.564297800338409</v>
      </c>
      <c r="AB82" s="9" t="s">
        <v>148</v>
      </c>
      <c r="AC82">
        <f t="shared" si="4"/>
        <v>0.84433164128595606</v>
      </c>
      <c r="AD82" s="9" t="s">
        <v>149</v>
      </c>
      <c r="AE82">
        <f t="shared" si="5"/>
        <v>1.2538071065989849</v>
      </c>
      <c r="AF82" s="9" t="s">
        <v>149</v>
      </c>
    </row>
    <row r="83" spans="1:32" x14ac:dyDescent="0.2">
      <c r="A83">
        <v>2023</v>
      </c>
      <c r="B83" t="s">
        <v>54</v>
      </c>
      <c r="C83">
        <v>58352083.140000001</v>
      </c>
      <c r="D83" s="9" t="s">
        <v>138</v>
      </c>
      <c r="E83">
        <v>34537775.490000002</v>
      </c>
      <c r="F83" s="9" t="s">
        <v>124</v>
      </c>
      <c r="G83">
        <v>0.5918859041781932</v>
      </c>
      <c r="H83" s="9" t="s">
        <v>111</v>
      </c>
      <c r="I83">
        <v>550</v>
      </c>
      <c r="J83" s="9" t="s">
        <v>142</v>
      </c>
      <c r="K83">
        <v>782</v>
      </c>
      <c r="L83" s="9" t="s">
        <v>140</v>
      </c>
      <c r="M83">
        <v>0.70332480818414322</v>
      </c>
      <c r="N83" s="9" t="s">
        <v>142</v>
      </c>
      <c r="O83">
        <v>9177</v>
      </c>
      <c r="P83" s="9" t="s">
        <v>136</v>
      </c>
      <c r="Q83">
        <v>1834</v>
      </c>
      <c r="R83" s="9" t="s">
        <v>133</v>
      </c>
      <c r="S83">
        <v>11011</v>
      </c>
      <c r="T83" s="9" t="s">
        <v>136</v>
      </c>
      <c r="U83">
        <v>20.02</v>
      </c>
      <c r="V83" s="9" t="s">
        <v>117</v>
      </c>
      <c r="W83">
        <v>14.080562659846548</v>
      </c>
      <c r="X83" s="9" t="s">
        <v>125</v>
      </c>
      <c r="Y83">
        <v>654</v>
      </c>
      <c r="Z83" s="9" t="s">
        <v>126</v>
      </c>
      <c r="AA83">
        <v>16.836391437308869</v>
      </c>
      <c r="AB83" s="9" t="s">
        <v>146</v>
      </c>
      <c r="AC83">
        <f t="shared" si="4"/>
        <v>0.84097859327217128</v>
      </c>
      <c r="AD83" s="9" t="s">
        <v>150</v>
      </c>
      <c r="AE83">
        <f t="shared" si="5"/>
        <v>1.1957186544342508</v>
      </c>
      <c r="AF83" s="9" t="s">
        <v>150</v>
      </c>
    </row>
    <row r="84" spans="1:32" x14ac:dyDescent="0.2">
      <c r="A84">
        <v>2023</v>
      </c>
      <c r="B84" t="s">
        <v>72</v>
      </c>
      <c r="C84">
        <v>65439917.890000001</v>
      </c>
      <c r="D84" s="9" t="s">
        <v>134</v>
      </c>
      <c r="E84">
        <v>15076284.48</v>
      </c>
      <c r="F84" s="9" t="s">
        <v>144</v>
      </c>
      <c r="G84">
        <v>0.23038360936427513</v>
      </c>
      <c r="H84" s="9" t="s">
        <v>148</v>
      </c>
      <c r="I84">
        <v>1041</v>
      </c>
      <c r="J84" s="9" t="s">
        <v>133</v>
      </c>
      <c r="K84">
        <v>843</v>
      </c>
      <c r="L84" s="9" t="s">
        <v>137</v>
      </c>
      <c r="M84">
        <v>1.2348754448398576</v>
      </c>
      <c r="N84" s="9" t="s">
        <v>121</v>
      </c>
      <c r="O84">
        <v>7695</v>
      </c>
      <c r="P84" s="9" t="s">
        <v>140</v>
      </c>
      <c r="Q84">
        <v>1460</v>
      </c>
      <c r="R84" s="9" t="s">
        <v>135</v>
      </c>
      <c r="S84">
        <v>9155</v>
      </c>
      <c r="T84" s="9" t="s">
        <v>137</v>
      </c>
      <c r="U84">
        <v>8.7944284341978864</v>
      </c>
      <c r="V84" s="9" t="s">
        <v>146</v>
      </c>
      <c r="W84">
        <v>10.860023724792407</v>
      </c>
      <c r="X84" s="9" t="s">
        <v>143</v>
      </c>
      <c r="Y84">
        <v>747</v>
      </c>
      <c r="Z84" s="9" t="s">
        <v>122</v>
      </c>
      <c r="AA84">
        <v>12.255689424364123</v>
      </c>
      <c r="AB84" s="9" t="s">
        <v>151</v>
      </c>
      <c r="AC84">
        <f t="shared" si="4"/>
        <v>1.393574297188755</v>
      </c>
      <c r="AD84" s="9" t="s">
        <v>141</v>
      </c>
      <c r="AE84">
        <f t="shared" si="5"/>
        <v>1.1285140562248996</v>
      </c>
      <c r="AF84" s="9" t="s">
        <v>151</v>
      </c>
    </row>
    <row r="85" spans="1:32" x14ac:dyDescent="0.2">
      <c r="A85">
        <v>2023</v>
      </c>
      <c r="B85" t="s">
        <v>24</v>
      </c>
      <c r="C85">
        <v>112412100.72</v>
      </c>
      <c r="D85" s="9" t="s">
        <v>122</v>
      </c>
      <c r="E85">
        <v>55007190.840000004</v>
      </c>
      <c r="F85" s="9" t="s">
        <v>118</v>
      </c>
      <c r="G85">
        <v>0.48933513818956059</v>
      </c>
      <c r="H85" s="9" t="s">
        <v>113</v>
      </c>
      <c r="I85">
        <v>1440</v>
      </c>
      <c r="J85" s="9" t="s">
        <v>126</v>
      </c>
      <c r="K85">
        <v>1543</v>
      </c>
      <c r="L85" s="9" t="s">
        <v>124</v>
      </c>
      <c r="M85">
        <v>0.93324692158133504</v>
      </c>
      <c r="N85" s="9" t="s">
        <v>130</v>
      </c>
      <c r="O85">
        <v>19141</v>
      </c>
      <c r="P85" s="9" t="s">
        <v>123</v>
      </c>
      <c r="Q85">
        <v>3051</v>
      </c>
      <c r="R85" s="9" t="s">
        <v>122</v>
      </c>
      <c r="S85">
        <v>22192</v>
      </c>
      <c r="T85" s="9" t="s">
        <v>123</v>
      </c>
      <c r="U85">
        <v>15.411111111111111</v>
      </c>
      <c r="V85" s="9" t="s">
        <v>129</v>
      </c>
      <c r="W85">
        <v>14.382372002592353</v>
      </c>
      <c r="X85" s="9" t="s">
        <v>124</v>
      </c>
      <c r="Y85">
        <v>2112</v>
      </c>
      <c r="Z85" s="9" t="s">
        <v>111</v>
      </c>
      <c r="AA85">
        <v>10.507575757575758</v>
      </c>
      <c r="AB85" s="9" t="s">
        <v>152</v>
      </c>
      <c r="AC85">
        <f t="shared" si="4"/>
        <v>0.68181818181818177</v>
      </c>
      <c r="AD85" s="9" t="s">
        <v>152</v>
      </c>
      <c r="AE85">
        <f t="shared" si="5"/>
        <v>0.73058712121212122</v>
      </c>
      <c r="AF85" s="9" t="s">
        <v>152</v>
      </c>
    </row>
    <row r="86" spans="1:32" x14ac:dyDescent="0.2">
      <c r="D86" s="9"/>
      <c r="F86" s="9"/>
      <c r="H86" s="9"/>
      <c r="J86" s="9"/>
      <c r="L86" s="9"/>
      <c r="N86" s="9"/>
      <c r="P86" s="9"/>
      <c r="R86" s="9"/>
      <c r="T86" s="9"/>
      <c r="V86" s="9"/>
      <c r="X86" s="9"/>
      <c r="Z86" s="9"/>
      <c r="AB86" s="9"/>
    </row>
    <row r="87" spans="1:32" x14ac:dyDescent="0.2">
      <c r="D87" s="9"/>
      <c r="F87" s="9"/>
      <c r="H87" s="9"/>
      <c r="J87" s="9"/>
      <c r="L87" s="9"/>
      <c r="N87" s="9"/>
      <c r="P87" s="9"/>
      <c r="R87" s="9"/>
      <c r="T87" s="9"/>
      <c r="V87" s="9"/>
      <c r="X87" s="9"/>
      <c r="Z87" s="9"/>
      <c r="AB87" s="9"/>
    </row>
    <row r="88" spans="1:32" x14ac:dyDescent="0.2">
      <c r="D88" s="9"/>
      <c r="F88" s="9"/>
      <c r="H88" s="9"/>
      <c r="J88" s="9"/>
      <c r="L88" s="9"/>
      <c r="N88" s="9"/>
      <c r="P88" s="9"/>
      <c r="R88" s="9"/>
      <c r="T88" s="9"/>
      <c r="V88" s="9"/>
      <c r="X88" s="9"/>
      <c r="Z88" s="9"/>
      <c r="AB88" s="9"/>
    </row>
    <row r="89" spans="1:32" x14ac:dyDescent="0.2">
      <c r="D89" s="9"/>
      <c r="F89" s="9"/>
      <c r="H89" s="9"/>
      <c r="J89" s="9"/>
      <c r="L89" s="9"/>
      <c r="N89" s="9"/>
      <c r="P89" s="9"/>
      <c r="R89" s="9"/>
      <c r="T89" s="9"/>
      <c r="V89" s="9"/>
      <c r="X89" s="9"/>
      <c r="Z89" s="9"/>
      <c r="AB89" s="9"/>
    </row>
    <row r="90" spans="1:32" x14ac:dyDescent="0.2">
      <c r="D90" s="9"/>
      <c r="F90" s="9"/>
      <c r="H90" s="9"/>
      <c r="J90" s="9"/>
      <c r="L90" s="9"/>
      <c r="N90" s="9"/>
      <c r="P90" s="9"/>
      <c r="R90" s="9"/>
      <c r="T90" s="9"/>
      <c r="V90" s="9"/>
      <c r="X90" s="9"/>
      <c r="Z90" s="9"/>
      <c r="AB90" s="9"/>
    </row>
    <row r="91" spans="1:32" x14ac:dyDescent="0.2">
      <c r="D91" s="9"/>
      <c r="F91" s="9"/>
      <c r="H91" s="9"/>
      <c r="J91" s="9"/>
      <c r="L91" s="9"/>
      <c r="N91" s="9"/>
      <c r="P91" s="9"/>
      <c r="R91" s="9"/>
      <c r="T91" s="9"/>
      <c r="V91" s="9"/>
      <c r="X91" s="9"/>
      <c r="Z91" s="9"/>
      <c r="AB91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0484-F970-40BA-9881-44309AF71782}">
  <dimension ref="A1:AF50"/>
  <sheetViews>
    <sheetView topLeftCell="T1" workbookViewId="0">
      <selection activeCell="AD8" sqref="AD8"/>
    </sheetView>
  </sheetViews>
  <sheetFormatPr defaultRowHeight="12.75" x14ac:dyDescent="0.2"/>
  <cols>
    <col min="1" max="1" width="5" bestFit="1" customWidth="1"/>
    <col min="2" max="2" width="15" customWidth="1"/>
    <col min="3" max="3" width="13.42578125" customWidth="1"/>
    <col min="4" max="5" width="18.85546875" customWidth="1"/>
    <col min="6" max="6" width="12" customWidth="1"/>
    <col min="7" max="7" width="15" customWidth="1"/>
    <col min="8" max="8" width="10.42578125" customWidth="1"/>
    <col min="9" max="9" width="14.28515625" customWidth="1"/>
    <col min="10" max="10" width="13.5703125" customWidth="1"/>
    <col min="11" max="11" width="17.42578125" customWidth="1"/>
    <col min="12" max="12" width="12" customWidth="1"/>
    <col min="13" max="13" width="14" customWidth="1"/>
    <col min="14" max="14" width="17.5703125" customWidth="1"/>
    <col min="15" max="15" width="22" customWidth="1"/>
    <col min="16" max="16" width="20.85546875" customWidth="1"/>
    <col min="17" max="17" width="25.28515625" customWidth="1"/>
    <col min="18" max="18" width="25" customWidth="1"/>
    <col min="19" max="19" width="27.85546875" customWidth="1"/>
    <col min="20" max="20" width="12" customWidth="1"/>
    <col min="21" max="21" width="12.85546875" customWidth="1"/>
    <col min="22" max="22" width="12" customWidth="1"/>
    <col min="23" max="23" width="13.28515625" customWidth="1"/>
    <col min="24" max="24" width="12.42578125" customWidth="1"/>
    <col min="25" max="25" width="16.42578125" customWidth="1"/>
    <col min="26" max="26" width="13.85546875" bestFit="1" customWidth="1"/>
    <col min="27" max="27" width="14.5703125" customWidth="1"/>
    <col min="28" max="28" width="11.42578125" bestFit="1" customWidth="1"/>
    <col min="32" max="32" width="13.5703125" bestFit="1" customWidth="1"/>
  </cols>
  <sheetData>
    <row r="1" spans="1:32" x14ac:dyDescent="0.2">
      <c r="A1" t="s">
        <v>211</v>
      </c>
      <c r="B1" t="s">
        <v>0</v>
      </c>
      <c r="C1" t="s">
        <v>212</v>
      </c>
      <c r="D1" t="s">
        <v>235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242</v>
      </c>
      <c r="N1" t="s">
        <v>243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237</v>
      </c>
      <c r="AB1" t="s">
        <v>238</v>
      </c>
      <c r="AC1" t="s">
        <v>236</v>
      </c>
      <c r="AD1" t="s">
        <v>240</v>
      </c>
      <c r="AE1" t="s">
        <v>244</v>
      </c>
      <c r="AF1" t="s">
        <v>245</v>
      </c>
    </row>
    <row r="2" spans="1:32" x14ac:dyDescent="0.2">
      <c r="A2">
        <v>2023</v>
      </c>
      <c r="B2" t="s">
        <v>42</v>
      </c>
      <c r="C2">
        <v>46424806.719999999</v>
      </c>
      <c r="D2" s="9" t="s">
        <v>143</v>
      </c>
      <c r="E2">
        <v>17725645.330000002</v>
      </c>
      <c r="F2" s="9" t="s">
        <v>140</v>
      </c>
      <c r="G2">
        <v>0.38181408997366317</v>
      </c>
      <c r="H2" s="9" t="s">
        <v>122</v>
      </c>
      <c r="I2">
        <v>1307</v>
      </c>
      <c r="J2" s="9" t="s">
        <v>128</v>
      </c>
      <c r="K2">
        <v>587</v>
      </c>
      <c r="L2" s="9" t="s">
        <v>143</v>
      </c>
      <c r="M2">
        <v>2.2265758091993186</v>
      </c>
      <c r="N2" s="9" t="s">
        <v>111</v>
      </c>
      <c r="O2">
        <v>6021</v>
      </c>
      <c r="P2" s="9" t="s">
        <v>146</v>
      </c>
      <c r="Q2">
        <v>614</v>
      </c>
      <c r="R2" s="9" t="s">
        <v>146</v>
      </c>
      <c r="S2">
        <v>6635</v>
      </c>
      <c r="T2" s="9" t="s">
        <v>147</v>
      </c>
      <c r="U2">
        <v>5.0765110941086453</v>
      </c>
      <c r="V2" s="9" t="s">
        <v>151</v>
      </c>
      <c r="W2">
        <v>11.303236797274275</v>
      </c>
      <c r="X2" s="9" t="s">
        <v>142</v>
      </c>
      <c r="Y2">
        <v>101</v>
      </c>
      <c r="Z2" s="9" t="s">
        <v>151</v>
      </c>
      <c r="AA2">
        <v>65.693069306930695</v>
      </c>
      <c r="AB2" s="9" t="s">
        <v>113</v>
      </c>
      <c r="AC2">
        <f t="shared" ref="AC2:AC43" si="0">I2/Y2</f>
        <v>12.940594059405941</v>
      </c>
      <c r="AD2" s="9" t="s">
        <v>111</v>
      </c>
      <c r="AE2">
        <f t="shared" ref="AE2:AE43" si="1">K2/Y2</f>
        <v>5.8118811881188117</v>
      </c>
      <c r="AF2" s="9" t="s">
        <v>111</v>
      </c>
    </row>
    <row r="3" spans="1:32" x14ac:dyDescent="0.2">
      <c r="A3">
        <v>2023</v>
      </c>
      <c r="B3" t="s">
        <v>22</v>
      </c>
      <c r="C3">
        <v>109261739.56999999</v>
      </c>
      <c r="D3" s="9" t="s">
        <v>124</v>
      </c>
      <c r="E3">
        <v>24422023.609999999</v>
      </c>
      <c r="F3" s="9" t="s">
        <v>132</v>
      </c>
      <c r="G3">
        <v>0.22351853179450529</v>
      </c>
      <c r="H3" s="9" t="s">
        <v>149</v>
      </c>
      <c r="I3">
        <v>1850</v>
      </c>
      <c r="J3" s="9" t="s">
        <v>121</v>
      </c>
      <c r="K3">
        <v>1745</v>
      </c>
      <c r="L3" s="9" t="s">
        <v>115</v>
      </c>
      <c r="M3">
        <v>1.0601719197707737</v>
      </c>
      <c r="N3" s="9" t="s">
        <v>125</v>
      </c>
      <c r="O3">
        <v>20621</v>
      </c>
      <c r="P3" s="9" t="s">
        <v>121</v>
      </c>
      <c r="Q3">
        <v>3498</v>
      </c>
      <c r="R3" s="9" t="s">
        <v>120</v>
      </c>
      <c r="S3">
        <v>24119</v>
      </c>
      <c r="T3" s="9" t="s">
        <v>121</v>
      </c>
      <c r="U3">
        <v>13.037297297297297</v>
      </c>
      <c r="V3" s="9" t="s">
        <v>136</v>
      </c>
      <c r="W3">
        <v>13.821776504297993</v>
      </c>
      <c r="X3" s="9" t="s">
        <v>127</v>
      </c>
      <c r="Y3">
        <v>331</v>
      </c>
      <c r="Z3" s="9" t="s">
        <v>142</v>
      </c>
      <c r="AA3">
        <v>72.86706948640483</v>
      </c>
      <c r="AB3" s="9" t="s">
        <v>112</v>
      </c>
      <c r="AC3">
        <f t="shared" si="0"/>
        <v>5.5891238670694863</v>
      </c>
      <c r="AD3" s="9" t="s">
        <v>113</v>
      </c>
      <c r="AE3">
        <f t="shared" si="1"/>
        <v>5.2719033232628396</v>
      </c>
      <c r="AF3" s="9" t="s">
        <v>112</v>
      </c>
    </row>
    <row r="4" spans="1:32" x14ac:dyDescent="0.2">
      <c r="A4">
        <v>2023</v>
      </c>
      <c r="B4" t="s">
        <v>60</v>
      </c>
      <c r="C4">
        <v>37045642.649999999</v>
      </c>
      <c r="D4" s="9" t="s">
        <v>149</v>
      </c>
      <c r="E4">
        <v>5218918.87</v>
      </c>
      <c r="F4" s="9" t="s">
        <v>152</v>
      </c>
      <c r="G4">
        <v>0.14087807625062215</v>
      </c>
      <c r="H4" s="9" t="s">
        <v>152</v>
      </c>
      <c r="I4">
        <v>534</v>
      </c>
      <c r="J4" s="9" t="s">
        <v>144</v>
      </c>
      <c r="K4">
        <v>374</v>
      </c>
      <c r="L4" s="9" t="s">
        <v>150</v>
      </c>
      <c r="M4">
        <v>1.427807486631016</v>
      </c>
      <c r="N4" s="9" t="s">
        <v>117</v>
      </c>
      <c r="O4">
        <v>3435</v>
      </c>
      <c r="P4" s="9" t="s">
        <v>151</v>
      </c>
      <c r="Q4">
        <v>448</v>
      </c>
      <c r="R4" s="9" t="s">
        <v>148</v>
      </c>
      <c r="S4">
        <v>3883</v>
      </c>
      <c r="T4" s="9" t="s">
        <v>151</v>
      </c>
      <c r="U4">
        <v>7.2715355805243442</v>
      </c>
      <c r="V4" s="9" t="s">
        <v>150</v>
      </c>
      <c r="W4">
        <v>10.382352941176471</v>
      </c>
      <c r="X4" s="9" t="s">
        <v>146</v>
      </c>
      <c r="Y4">
        <v>71</v>
      </c>
      <c r="Z4" s="9" t="s">
        <v>152</v>
      </c>
      <c r="AA4">
        <v>54.690140845070424</v>
      </c>
      <c r="AB4" s="9" t="s">
        <v>119</v>
      </c>
      <c r="AC4">
        <f t="shared" si="0"/>
        <v>7.52112676056338</v>
      </c>
      <c r="AD4" s="9" t="s">
        <v>112</v>
      </c>
      <c r="AE4">
        <f t="shared" si="1"/>
        <v>5.267605633802817</v>
      </c>
      <c r="AF4" s="9" t="s">
        <v>113</v>
      </c>
    </row>
    <row r="5" spans="1:32" x14ac:dyDescent="0.2">
      <c r="A5">
        <v>2023</v>
      </c>
      <c r="B5" t="s">
        <v>62</v>
      </c>
      <c r="C5">
        <v>42488223.57</v>
      </c>
      <c r="D5" s="9" t="s">
        <v>146</v>
      </c>
      <c r="E5">
        <v>12080921.580000002</v>
      </c>
      <c r="F5" s="9" t="s">
        <v>147</v>
      </c>
      <c r="G5">
        <v>0.28433576565272251</v>
      </c>
      <c r="H5" s="9" t="s">
        <v>142</v>
      </c>
      <c r="I5">
        <v>427</v>
      </c>
      <c r="J5" s="9" t="s">
        <v>146</v>
      </c>
      <c r="K5">
        <v>809</v>
      </c>
      <c r="L5" s="9" t="s">
        <v>139</v>
      </c>
      <c r="M5">
        <v>0.52781211372064274</v>
      </c>
      <c r="N5" s="9" t="s">
        <v>151</v>
      </c>
      <c r="O5">
        <v>7482</v>
      </c>
      <c r="P5" s="9" t="s">
        <v>142</v>
      </c>
      <c r="Q5">
        <v>977</v>
      </c>
      <c r="R5" s="9" t="s">
        <v>138</v>
      </c>
      <c r="S5">
        <v>8459</v>
      </c>
      <c r="T5" s="9" t="s">
        <v>140</v>
      </c>
      <c r="U5">
        <v>19.810304449648712</v>
      </c>
      <c r="V5" s="9" t="s">
        <v>120</v>
      </c>
      <c r="W5">
        <v>10.456118665018542</v>
      </c>
      <c r="X5" s="9" t="s">
        <v>144</v>
      </c>
      <c r="Y5">
        <v>187</v>
      </c>
      <c r="Z5" s="9" t="s">
        <v>149</v>
      </c>
      <c r="AA5">
        <v>45.235294117647058</v>
      </c>
      <c r="AB5" s="9" t="s">
        <v>116</v>
      </c>
      <c r="AC5">
        <f t="shared" si="0"/>
        <v>2.2834224598930479</v>
      </c>
      <c r="AD5" s="9" t="s">
        <v>130</v>
      </c>
      <c r="AE5">
        <f t="shared" si="1"/>
        <v>4.3262032085561497</v>
      </c>
      <c r="AF5" s="9" t="s">
        <v>119</v>
      </c>
    </row>
    <row r="6" spans="1:32" x14ac:dyDescent="0.2">
      <c r="A6">
        <v>2023</v>
      </c>
      <c r="B6" t="s">
        <v>66</v>
      </c>
      <c r="C6">
        <v>119715622.15000001</v>
      </c>
      <c r="D6" s="9" t="s">
        <v>121</v>
      </c>
      <c r="E6">
        <v>34654915.920000002</v>
      </c>
      <c r="F6" s="9" t="s">
        <v>123</v>
      </c>
      <c r="G6">
        <v>0.28947697299336966</v>
      </c>
      <c r="H6" s="9" t="s">
        <v>140</v>
      </c>
      <c r="I6">
        <v>1506</v>
      </c>
      <c r="J6" s="9" t="s">
        <v>124</v>
      </c>
      <c r="K6">
        <v>1626</v>
      </c>
      <c r="L6" s="9" t="s">
        <v>122</v>
      </c>
      <c r="M6">
        <v>0.92619926199261993</v>
      </c>
      <c r="N6" s="9" t="s">
        <v>131</v>
      </c>
      <c r="O6">
        <v>29895</v>
      </c>
      <c r="P6" s="9" t="s">
        <v>119</v>
      </c>
      <c r="Q6">
        <v>2531</v>
      </c>
      <c r="R6" s="9" t="s">
        <v>125</v>
      </c>
      <c r="S6">
        <v>32426</v>
      </c>
      <c r="T6" s="9" t="s">
        <v>117</v>
      </c>
      <c r="U6">
        <v>21.531208499335989</v>
      </c>
      <c r="V6" s="9" t="s">
        <v>114</v>
      </c>
      <c r="W6">
        <v>19.94218942189422</v>
      </c>
      <c r="X6" s="9" t="s">
        <v>112</v>
      </c>
      <c r="Y6">
        <v>427</v>
      </c>
      <c r="Z6" s="9" t="s">
        <v>133</v>
      </c>
      <c r="AA6">
        <v>75.939110070257613</v>
      </c>
      <c r="AB6" s="9" t="s">
        <v>111</v>
      </c>
      <c r="AC6">
        <f t="shared" si="0"/>
        <v>3.5269320843091334</v>
      </c>
      <c r="AD6" s="9" t="s">
        <v>114</v>
      </c>
      <c r="AE6">
        <f t="shared" si="1"/>
        <v>3.8079625292740045</v>
      </c>
      <c r="AF6" s="9" t="s">
        <v>114</v>
      </c>
    </row>
    <row r="7" spans="1:32" x14ac:dyDescent="0.2">
      <c r="A7">
        <v>2023</v>
      </c>
      <c r="B7" t="s">
        <v>84</v>
      </c>
      <c r="C7">
        <v>66707428.599999994</v>
      </c>
      <c r="D7" s="9" t="s">
        <v>133</v>
      </c>
      <c r="E7">
        <v>18266165.390000001</v>
      </c>
      <c r="F7" s="9" t="s">
        <v>138</v>
      </c>
      <c r="G7">
        <v>0.27382505626967013</v>
      </c>
      <c r="H7" s="9" t="s">
        <v>144</v>
      </c>
      <c r="I7">
        <v>924</v>
      </c>
      <c r="J7" s="9" t="s">
        <v>135</v>
      </c>
      <c r="K7">
        <v>1268</v>
      </c>
      <c r="L7" s="9" t="s">
        <v>129</v>
      </c>
      <c r="M7">
        <v>0.72870662460567825</v>
      </c>
      <c r="N7" s="9" t="s">
        <v>141</v>
      </c>
      <c r="O7">
        <v>12945</v>
      </c>
      <c r="P7" s="9" t="s">
        <v>130</v>
      </c>
      <c r="Q7">
        <v>3767</v>
      </c>
      <c r="R7" s="9" t="s">
        <v>117</v>
      </c>
      <c r="S7">
        <v>16712</v>
      </c>
      <c r="T7" s="9" t="s">
        <v>129</v>
      </c>
      <c r="U7">
        <v>18.086580086580085</v>
      </c>
      <c r="V7" s="9" t="s">
        <v>124</v>
      </c>
      <c r="W7">
        <v>13.17981072555205</v>
      </c>
      <c r="X7" s="9" t="s">
        <v>133</v>
      </c>
      <c r="Y7">
        <v>372</v>
      </c>
      <c r="Z7" s="9" t="s">
        <v>139</v>
      </c>
      <c r="AA7">
        <v>44.924731182795696</v>
      </c>
      <c r="AB7" s="9" t="s">
        <v>117</v>
      </c>
      <c r="AC7">
        <f t="shared" si="0"/>
        <v>2.4838709677419355</v>
      </c>
      <c r="AD7" s="9" t="s">
        <v>127</v>
      </c>
      <c r="AE7">
        <f t="shared" si="1"/>
        <v>3.4086021505376345</v>
      </c>
      <c r="AF7" s="9" t="s">
        <v>118</v>
      </c>
    </row>
    <row r="8" spans="1:32" x14ac:dyDescent="0.2">
      <c r="A8">
        <v>2023</v>
      </c>
      <c r="B8" t="s">
        <v>80</v>
      </c>
      <c r="C8">
        <v>77936365.420000002</v>
      </c>
      <c r="D8" s="9" t="s">
        <v>130</v>
      </c>
      <c r="E8">
        <v>24289075.59</v>
      </c>
      <c r="F8" s="9" t="s">
        <v>133</v>
      </c>
      <c r="G8">
        <v>0.31165265995027974</v>
      </c>
      <c r="H8" s="9" t="s">
        <v>135</v>
      </c>
      <c r="I8">
        <v>1174</v>
      </c>
      <c r="J8" s="9" t="s">
        <v>129</v>
      </c>
      <c r="K8">
        <v>1383</v>
      </c>
      <c r="L8" s="9" t="s">
        <v>128</v>
      </c>
      <c r="M8">
        <v>0.848879248011569</v>
      </c>
      <c r="N8" s="9" t="s">
        <v>136</v>
      </c>
      <c r="O8">
        <v>14179</v>
      </c>
      <c r="P8" s="9" t="s">
        <v>126</v>
      </c>
      <c r="Q8">
        <v>2782</v>
      </c>
      <c r="R8" s="9" t="s">
        <v>123</v>
      </c>
      <c r="S8">
        <v>16961</v>
      </c>
      <c r="T8" s="9" t="s">
        <v>126</v>
      </c>
      <c r="U8">
        <v>14.447189097103918</v>
      </c>
      <c r="V8" s="9" t="s">
        <v>134</v>
      </c>
      <c r="W8">
        <v>12.263919016630513</v>
      </c>
      <c r="X8" s="9" t="s">
        <v>137</v>
      </c>
      <c r="Y8">
        <v>438</v>
      </c>
      <c r="Z8" s="9" t="s">
        <v>132</v>
      </c>
      <c r="AA8">
        <v>38.723744292237441</v>
      </c>
      <c r="AB8" s="9" t="s">
        <v>124</v>
      </c>
      <c r="AC8">
        <f t="shared" si="0"/>
        <v>2.6803652968036529</v>
      </c>
      <c r="AD8" s="9" t="s">
        <v>121</v>
      </c>
      <c r="AE8">
        <f t="shared" si="1"/>
        <v>3.1575342465753424</v>
      </c>
      <c r="AF8" s="9" t="s">
        <v>116</v>
      </c>
    </row>
    <row r="9" spans="1:32" x14ac:dyDescent="0.2">
      <c r="A9">
        <v>2023</v>
      </c>
      <c r="B9" t="s">
        <v>78</v>
      </c>
      <c r="C9">
        <v>102016302.24000001</v>
      </c>
      <c r="D9" s="9" t="s">
        <v>126</v>
      </c>
      <c r="E9">
        <v>29899112.690000001</v>
      </c>
      <c r="F9" s="9" t="s">
        <v>127</v>
      </c>
      <c r="G9">
        <v>0.2930817137408136</v>
      </c>
      <c r="H9" s="9" t="s">
        <v>139</v>
      </c>
      <c r="I9">
        <v>1307</v>
      </c>
      <c r="J9" s="9" t="s">
        <v>125</v>
      </c>
      <c r="K9">
        <v>1533</v>
      </c>
      <c r="L9" s="9" t="s">
        <v>125</v>
      </c>
      <c r="M9">
        <v>0.85257664709719505</v>
      </c>
      <c r="N9" s="9" t="s">
        <v>135</v>
      </c>
      <c r="O9">
        <v>13731</v>
      </c>
      <c r="P9" s="9" t="s">
        <v>129</v>
      </c>
      <c r="Q9">
        <v>2047</v>
      </c>
      <c r="R9" s="9" t="s">
        <v>131</v>
      </c>
      <c r="S9">
        <v>15778</v>
      </c>
      <c r="T9" s="9" t="s">
        <v>131</v>
      </c>
      <c r="U9">
        <v>12.071920428462127</v>
      </c>
      <c r="V9" s="9" t="s">
        <v>141</v>
      </c>
      <c r="W9">
        <v>10.292237442922374</v>
      </c>
      <c r="X9" s="9" t="s">
        <v>148</v>
      </c>
      <c r="Y9">
        <v>533</v>
      </c>
      <c r="Z9" s="9" t="s">
        <v>129</v>
      </c>
      <c r="AA9">
        <v>29.602251407129454</v>
      </c>
      <c r="AB9" s="9" t="s">
        <v>128</v>
      </c>
      <c r="AC9">
        <f t="shared" si="0"/>
        <v>2.452157598499062</v>
      </c>
      <c r="AD9" s="9" t="s">
        <v>128</v>
      </c>
      <c r="AE9">
        <f t="shared" si="1"/>
        <v>2.876172607879925</v>
      </c>
      <c r="AF9" s="9" t="s">
        <v>117</v>
      </c>
    </row>
    <row r="10" spans="1:32" x14ac:dyDescent="0.2">
      <c r="A10">
        <v>2023</v>
      </c>
      <c r="B10" t="s">
        <v>36</v>
      </c>
      <c r="C10">
        <v>78525621.939999998</v>
      </c>
      <c r="D10" s="9" t="s">
        <v>128</v>
      </c>
      <c r="E10">
        <v>26760565.649999999</v>
      </c>
      <c r="F10" s="9" t="s">
        <v>129</v>
      </c>
      <c r="G10">
        <v>0.34078769437123668</v>
      </c>
      <c r="H10" s="9" t="s">
        <v>126</v>
      </c>
      <c r="I10">
        <v>1047</v>
      </c>
      <c r="J10" s="9" t="s">
        <v>132</v>
      </c>
      <c r="K10">
        <v>1158</v>
      </c>
      <c r="L10" s="9" t="s">
        <v>130</v>
      </c>
      <c r="M10">
        <v>0.90414507772020725</v>
      </c>
      <c r="N10" s="9" t="s">
        <v>132</v>
      </c>
      <c r="O10">
        <v>13748</v>
      </c>
      <c r="P10" s="9" t="s">
        <v>128</v>
      </c>
      <c r="Q10">
        <v>2073</v>
      </c>
      <c r="R10" s="9" t="s">
        <v>130</v>
      </c>
      <c r="S10">
        <v>15821</v>
      </c>
      <c r="T10" s="9" t="s">
        <v>130</v>
      </c>
      <c r="U10">
        <v>15.110792741165234</v>
      </c>
      <c r="V10" s="9" t="s">
        <v>130</v>
      </c>
      <c r="W10">
        <v>13.662348877374784</v>
      </c>
      <c r="X10" s="9" t="s">
        <v>129</v>
      </c>
      <c r="Y10">
        <v>403</v>
      </c>
      <c r="Z10" s="9" t="s">
        <v>137</v>
      </c>
      <c r="AA10">
        <v>39.258064516129032</v>
      </c>
      <c r="AB10" s="9" t="s">
        <v>123</v>
      </c>
      <c r="AC10">
        <f t="shared" si="0"/>
        <v>2.598014888337469</v>
      </c>
      <c r="AD10" s="9" t="s">
        <v>126</v>
      </c>
      <c r="AE10">
        <f t="shared" si="1"/>
        <v>2.8734491315136474</v>
      </c>
      <c r="AF10" s="9" t="s">
        <v>115</v>
      </c>
    </row>
    <row r="11" spans="1:32" x14ac:dyDescent="0.2">
      <c r="A11">
        <v>2023</v>
      </c>
      <c r="B11" t="s">
        <v>88</v>
      </c>
      <c r="C11">
        <v>103413462.42999999</v>
      </c>
      <c r="D11" s="9" t="s">
        <v>125</v>
      </c>
      <c r="E11">
        <v>25067545.409999996</v>
      </c>
      <c r="F11" s="9" t="s">
        <v>130</v>
      </c>
      <c r="G11">
        <v>0.2424011808614191</v>
      </c>
      <c r="H11" s="9" t="s">
        <v>147</v>
      </c>
      <c r="I11">
        <v>1731</v>
      </c>
      <c r="J11" s="9" t="s">
        <v>122</v>
      </c>
      <c r="K11">
        <v>1467</v>
      </c>
      <c r="L11" s="9" t="s">
        <v>127</v>
      </c>
      <c r="M11">
        <v>1.1799591002044989</v>
      </c>
      <c r="N11" s="9" t="s">
        <v>122</v>
      </c>
      <c r="O11">
        <v>19981</v>
      </c>
      <c r="P11" s="9" t="s">
        <v>122</v>
      </c>
      <c r="Q11">
        <v>2353</v>
      </c>
      <c r="R11" s="9" t="s">
        <v>127</v>
      </c>
      <c r="S11">
        <v>22334</v>
      </c>
      <c r="T11" s="9" t="s">
        <v>122</v>
      </c>
      <c r="U11">
        <v>12.902368573079144</v>
      </c>
      <c r="V11" s="9" t="s">
        <v>137</v>
      </c>
      <c r="W11">
        <v>15.224267211997274</v>
      </c>
      <c r="X11" s="9" t="s">
        <v>121</v>
      </c>
      <c r="Y11">
        <v>520</v>
      </c>
      <c r="Z11" s="9" t="s">
        <v>130</v>
      </c>
      <c r="AA11">
        <v>42.95</v>
      </c>
      <c r="AB11" s="9" t="s">
        <v>120</v>
      </c>
      <c r="AC11">
        <f t="shared" si="0"/>
        <v>3.328846153846154</v>
      </c>
      <c r="AD11" s="9" t="s">
        <v>118</v>
      </c>
      <c r="AE11">
        <f t="shared" si="1"/>
        <v>2.8211538461538463</v>
      </c>
      <c r="AF11" s="9" t="s">
        <v>120</v>
      </c>
    </row>
    <row r="12" spans="1:32" x14ac:dyDescent="0.2">
      <c r="A12">
        <v>2023</v>
      </c>
      <c r="B12" t="s">
        <v>46</v>
      </c>
      <c r="C12">
        <v>134122267.61999999</v>
      </c>
      <c r="D12" s="9" t="s">
        <v>115</v>
      </c>
      <c r="E12">
        <v>34742120.780000001</v>
      </c>
      <c r="F12" s="9" t="s">
        <v>122</v>
      </c>
      <c r="G12">
        <v>0.25903320452672796</v>
      </c>
      <c r="H12" s="9" t="s">
        <v>145</v>
      </c>
      <c r="I12">
        <v>1094</v>
      </c>
      <c r="J12" s="9" t="s">
        <v>130</v>
      </c>
      <c r="K12">
        <v>1683</v>
      </c>
      <c r="L12" s="9" t="s">
        <v>121</v>
      </c>
      <c r="M12">
        <v>0.6500297088532383</v>
      </c>
      <c r="N12" s="9" t="s">
        <v>147</v>
      </c>
      <c r="O12">
        <v>28950</v>
      </c>
      <c r="P12" s="9" t="s">
        <v>118</v>
      </c>
      <c r="Q12">
        <v>2529</v>
      </c>
      <c r="R12" s="9" t="s">
        <v>126</v>
      </c>
      <c r="S12">
        <v>31479</v>
      </c>
      <c r="T12" s="9" t="s">
        <v>115</v>
      </c>
      <c r="U12">
        <v>28.774223034734916</v>
      </c>
      <c r="V12" s="9" t="s">
        <v>111</v>
      </c>
      <c r="W12">
        <v>18.70409982174688</v>
      </c>
      <c r="X12" s="9" t="s">
        <v>119</v>
      </c>
      <c r="Y12">
        <v>630</v>
      </c>
      <c r="Z12" s="9" t="s">
        <v>127</v>
      </c>
      <c r="AA12">
        <v>49.966666666666669</v>
      </c>
      <c r="AB12" s="9" t="s">
        <v>118</v>
      </c>
      <c r="AC12">
        <f t="shared" si="0"/>
        <v>1.7365079365079366</v>
      </c>
      <c r="AD12" s="9" t="s">
        <v>138</v>
      </c>
      <c r="AE12">
        <f t="shared" si="1"/>
        <v>2.6714285714285713</v>
      </c>
      <c r="AF12" s="9" t="s">
        <v>121</v>
      </c>
    </row>
    <row r="13" spans="1:32" x14ac:dyDescent="0.2">
      <c r="A13">
        <v>2023</v>
      </c>
      <c r="B13" s="32" t="s">
        <v>58</v>
      </c>
      <c r="C13" s="32">
        <v>54658200.57</v>
      </c>
      <c r="D13" s="9" t="s">
        <v>139</v>
      </c>
      <c r="E13" s="32">
        <v>18161120.109999999</v>
      </c>
      <c r="F13" s="9" t="s">
        <v>139</v>
      </c>
      <c r="G13" s="32">
        <v>0.33226706917914917</v>
      </c>
      <c r="H13" s="9" t="s">
        <v>131</v>
      </c>
      <c r="I13" s="32">
        <v>879</v>
      </c>
      <c r="J13" s="9" t="s">
        <v>137</v>
      </c>
      <c r="K13" s="32">
        <v>878</v>
      </c>
      <c r="L13" s="9" t="s">
        <v>134</v>
      </c>
      <c r="M13" s="32">
        <v>1.0011389521640091</v>
      </c>
      <c r="N13" s="9" t="s">
        <v>126</v>
      </c>
      <c r="O13" s="32">
        <v>7445</v>
      </c>
      <c r="P13" s="9" t="s">
        <v>143</v>
      </c>
      <c r="Q13" s="32">
        <v>680</v>
      </c>
      <c r="R13" s="9" t="s">
        <v>143</v>
      </c>
      <c r="S13" s="32">
        <v>8125</v>
      </c>
      <c r="T13" s="9" t="s">
        <v>143</v>
      </c>
      <c r="U13" s="32">
        <v>9.2434584755403861</v>
      </c>
      <c r="V13" s="9" t="s">
        <v>143</v>
      </c>
      <c r="W13" s="32">
        <v>9.2539863325740317</v>
      </c>
      <c r="X13" s="9" t="s">
        <v>151</v>
      </c>
      <c r="Y13" s="32">
        <v>331</v>
      </c>
      <c r="Z13" s="9" t="s">
        <v>141</v>
      </c>
      <c r="AA13" s="32">
        <v>24.546827794561935</v>
      </c>
      <c r="AB13" s="9" t="s">
        <v>138</v>
      </c>
      <c r="AC13">
        <f t="shared" si="0"/>
        <v>2.6555891238670695</v>
      </c>
      <c r="AD13" s="9" t="s">
        <v>122</v>
      </c>
      <c r="AE13">
        <f t="shared" si="1"/>
        <v>2.6525679758308156</v>
      </c>
      <c r="AF13" s="9" t="s">
        <v>122</v>
      </c>
    </row>
    <row r="14" spans="1:32" x14ac:dyDescent="0.2">
      <c r="A14">
        <v>2023</v>
      </c>
      <c r="B14" t="s">
        <v>50</v>
      </c>
      <c r="C14">
        <v>38814978.670000002</v>
      </c>
      <c r="D14" s="9" t="s">
        <v>148</v>
      </c>
      <c r="E14">
        <v>12261304.630000001</v>
      </c>
      <c r="F14" s="9" t="s">
        <v>146</v>
      </c>
      <c r="G14">
        <v>0.31589105675528123</v>
      </c>
      <c r="H14" s="9" t="s">
        <v>134</v>
      </c>
      <c r="I14">
        <v>381</v>
      </c>
      <c r="J14" s="9" t="s">
        <v>147</v>
      </c>
      <c r="K14">
        <v>475</v>
      </c>
      <c r="L14" s="9" t="s">
        <v>148</v>
      </c>
      <c r="M14">
        <v>0.80210526315789477</v>
      </c>
      <c r="N14" s="9" t="s">
        <v>139</v>
      </c>
      <c r="O14">
        <v>6947</v>
      </c>
      <c r="P14" s="9" t="s">
        <v>144</v>
      </c>
      <c r="Q14">
        <v>818</v>
      </c>
      <c r="R14" s="9" t="s">
        <v>140</v>
      </c>
      <c r="S14">
        <v>7765</v>
      </c>
      <c r="T14" s="9" t="s">
        <v>144</v>
      </c>
      <c r="U14">
        <v>20.380577427821521</v>
      </c>
      <c r="V14" s="9" t="s">
        <v>116</v>
      </c>
      <c r="W14">
        <v>16.347368421052632</v>
      </c>
      <c r="X14" s="9" t="s">
        <v>117</v>
      </c>
      <c r="Y14">
        <v>192</v>
      </c>
      <c r="Z14" s="9" t="s">
        <v>147</v>
      </c>
      <c r="AA14">
        <v>40.442708333333336</v>
      </c>
      <c r="AB14" s="9" t="s">
        <v>122</v>
      </c>
      <c r="AC14">
        <f t="shared" si="0"/>
        <v>1.984375</v>
      </c>
      <c r="AD14" s="9" t="s">
        <v>134</v>
      </c>
      <c r="AE14">
        <f t="shared" si="1"/>
        <v>2.4739583333333335</v>
      </c>
      <c r="AF14" s="9" t="s">
        <v>123</v>
      </c>
    </row>
    <row r="15" spans="1:32" x14ac:dyDescent="0.2">
      <c r="A15">
        <v>2023</v>
      </c>
      <c r="B15" s="36" t="s">
        <v>26</v>
      </c>
      <c r="C15" s="36">
        <v>199715654.86999997</v>
      </c>
      <c r="D15" s="37" t="s">
        <v>112</v>
      </c>
      <c r="E15" s="36">
        <v>64909585.170000002</v>
      </c>
      <c r="F15" s="9" t="s">
        <v>119</v>
      </c>
      <c r="G15" s="36">
        <v>0.32501000090479293</v>
      </c>
      <c r="H15" s="9" t="s">
        <v>132</v>
      </c>
      <c r="I15" s="36">
        <v>2354</v>
      </c>
      <c r="J15" s="9" t="s">
        <v>117</v>
      </c>
      <c r="K15" s="36">
        <v>2477</v>
      </c>
      <c r="L15" s="9" t="s">
        <v>119</v>
      </c>
      <c r="M15" s="36">
        <v>0.95034315704481231</v>
      </c>
      <c r="N15" s="9" t="s">
        <v>128</v>
      </c>
      <c r="O15" s="36">
        <v>35943</v>
      </c>
      <c r="P15" s="9" t="s">
        <v>113</v>
      </c>
      <c r="Q15" s="36">
        <v>7151</v>
      </c>
      <c r="R15" s="9" t="s">
        <v>119</v>
      </c>
      <c r="S15" s="36">
        <v>43094</v>
      </c>
      <c r="T15" s="9" t="s">
        <v>112</v>
      </c>
      <c r="U15" s="36">
        <v>18.306711979609176</v>
      </c>
      <c r="V15" s="9" t="s">
        <v>123</v>
      </c>
      <c r="W15" s="36">
        <v>17.397658457811868</v>
      </c>
      <c r="X15" s="9" t="s">
        <v>114</v>
      </c>
      <c r="Y15" s="36">
        <v>1011</v>
      </c>
      <c r="Z15" s="9" t="s">
        <v>117</v>
      </c>
      <c r="AA15" s="36">
        <v>42.625123639960435</v>
      </c>
      <c r="AB15" s="9" t="s">
        <v>121</v>
      </c>
      <c r="AC15">
        <f t="shared" si="0"/>
        <v>2.3283877349159248</v>
      </c>
      <c r="AD15" s="9" t="s">
        <v>129</v>
      </c>
      <c r="AE15">
        <f t="shared" si="1"/>
        <v>2.4500494559841739</v>
      </c>
      <c r="AF15" s="9" t="s">
        <v>124</v>
      </c>
    </row>
    <row r="16" spans="1:32" x14ac:dyDescent="0.2">
      <c r="A16">
        <v>2023</v>
      </c>
      <c r="B16" t="s">
        <v>52</v>
      </c>
      <c r="C16">
        <v>78439290.450000003</v>
      </c>
      <c r="D16" s="9" t="s">
        <v>129</v>
      </c>
      <c r="E16">
        <v>23393516.370000001</v>
      </c>
      <c r="F16" s="9" t="s">
        <v>135</v>
      </c>
      <c r="G16">
        <v>0.29823722570402217</v>
      </c>
      <c r="H16" s="9" t="s">
        <v>137</v>
      </c>
      <c r="I16">
        <v>3520</v>
      </c>
      <c r="J16" s="9" t="s">
        <v>111</v>
      </c>
      <c r="K16">
        <v>1619</v>
      </c>
      <c r="L16" s="9" t="s">
        <v>123</v>
      </c>
      <c r="M16">
        <v>2.1741815935762818</v>
      </c>
      <c r="N16" s="9" t="s">
        <v>112</v>
      </c>
      <c r="O16">
        <v>12580</v>
      </c>
      <c r="P16" s="9" t="s">
        <v>131</v>
      </c>
      <c r="Q16">
        <v>4302</v>
      </c>
      <c r="R16" s="9" t="s">
        <v>116</v>
      </c>
      <c r="S16">
        <v>16882</v>
      </c>
      <c r="T16" s="9" t="s">
        <v>127</v>
      </c>
      <c r="U16">
        <v>4.7960227272727272</v>
      </c>
      <c r="V16" s="9" t="s">
        <v>152</v>
      </c>
      <c r="W16">
        <v>10.427424336009883</v>
      </c>
      <c r="X16" s="9" t="s">
        <v>145</v>
      </c>
      <c r="Y16">
        <v>670</v>
      </c>
      <c r="Z16" s="9" t="s">
        <v>125</v>
      </c>
      <c r="AA16">
        <v>25.197014925373136</v>
      </c>
      <c r="AB16" s="9" t="s">
        <v>136</v>
      </c>
      <c r="AC16">
        <f t="shared" si="0"/>
        <v>5.2537313432835822</v>
      </c>
      <c r="AD16" s="9" t="s">
        <v>119</v>
      </c>
      <c r="AE16">
        <f t="shared" si="1"/>
        <v>2.4164179104477612</v>
      </c>
      <c r="AF16" s="9" t="s">
        <v>125</v>
      </c>
    </row>
    <row r="17" spans="1:32" x14ac:dyDescent="0.2">
      <c r="A17">
        <v>2023</v>
      </c>
      <c r="B17" t="s">
        <v>68</v>
      </c>
      <c r="C17">
        <v>210041004.59</v>
      </c>
      <c r="D17" s="9" t="s">
        <v>111</v>
      </c>
      <c r="E17">
        <v>74637194.5</v>
      </c>
      <c r="F17" s="9" t="s">
        <v>112</v>
      </c>
      <c r="G17">
        <v>0.35534582709548446</v>
      </c>
      <c r="H17" s="9" t="s">
        <v>125</v>
      </c>
      <c r="I17">
        <v>2919</v>
      </c>
      <c r="J17" s="9" t="s">
        <v>113</v>
      </c>
      <c r="K17">
        <v>2576</v>
      </c>
      <c r="L17" s="9" t="s">
        <v>112</v>
      </c>
      <c r="M17">
        <v>1.1331521739130435</v>
      </c>
      <c r="N17" s="9" t="s">
        <v>124</v>
      </c>
      <c r="O17">
        <v>39891</v>
      </c>
      <c r="P17" s="9" t="s">
        <v>111</v>
      </c>
      <c r="Q17">
        <v>8596</v>
      </c>
      <c r="R17" s="9" t="s">
        <v>112</v>
      </c>
      <c r="S17">
        <v>48487</v>
      </c>
      <c r="T17" s="9" t="s">
        <v>111</v>
      </c>
      <c r="U17">
        <v>16.610825625214115</v>
      </c>
      <c r="V17" s="9" t="s">
        <v>125</v>
      </c>
      <c r="W17">
        <v>18.822593167701864</v>
      </c>
      <c r="X17" s="9" t="s">
        <v>113</v>
      </c>
      <c r="Y17">
        <v>1102</v>
      </c>
      <c r="Z17" s="9" t="s">
        <v>116</v>
      </c>
      <c r="AA17">
        <v>43.999092558983669</v>
      </c>
      <c r="AB17" s="9" t="s">
        <v>115</v>
      </c>
      <c r="AC17">
        <f t="shared" si="0"/>
        <v>2.648820326678766</v>
      </c>
      <c r="AD17" s="9" t="s">
        <v>123</v>
      </c>
      <c r="AE17">
        <f t="shared" si="1"/>
        <v>2.3375680580762253</v>
      </c>
      <c r="AF17" s="9" t="s">
        <v>126</v>
      </c>
    </row>
    <row r="18" spans="1:32" x14ac:dyDescent="0.2">
      <c r="A18">
        <v>2023</v>
      </c>
      <c r="B18" t="s">
        <v>76</v>
      </c>
      <c r="C18">
        <v>61593661.240000002</v>
      </c>
      <c r="D18" s="9" t="s">
        <v>135</v>
      </c>
      <c r="E18">
        <v>17033107.440000001</v>
      </c>
      <c r="F18" s="9" t="s">
        <v>142</v>
      </c>
      <c r="G18">
        <v>0.27653994091421868</v>
      </c>
      <c r="H18" s="9" t="s">
        <v>143</v>
      </c>
      <c r="I18">
        <v>627</v>
      </c>
      <c r="J18" s="9" t="s">
        <v>139</v>
      </c>
      <c r="K18">
        <v>699</v>
      </c>
      <c r="L18" s="9" t="s">
        <v>142</v>
      </c>
      <c r="M18">
        <v>0.89699570815450647</v>
      </c>
      <c r="N18" s="9" t="s">
        <v>133</v>
      </c>
      <c r="O18">
        <v>8414</v>
      </c>
      <c r="P18" s="9" t="s">
        <v>137</v>
      </c>
      <c r="Q18">
        <v>656</v>
      </c>
      <c r="R18" s="9" t="s">
        <v>144</v>
      </c>
      <c r="S18">
        <v>9070</v>
      </c>
      <c r="T18" s="9" t="s">
        <v>138</v>
      </c>
      <c r="U18">
        <v>14.465709728867624</v>
      </c>
      <c r="V18" s="9" t="s">
        <v>133</v>
      </c>
      <c r="W18">
        <v>12.975679542203148</v>
      </c>
      <c r="X18" s="9" t="s">
        <v>135</v>
      </c>
      <c r="Y18">
        <v>304</v>
      </c>
      <c r="Z18" s="9" t="s">
        <v>143</v>
      </c>
      <c r="AA18">
        <v>29.835526315789473</v>
      </c>
      <c r="AB18" s="9" t="s">
        <v>127</v>
      </c>
      <c r="AC18">
        <f t="shared" si="0"/>
        <v>2.0625</v>
      </c>
      <c r="AD18" s="9" t="s">
        <v>133</v>
      </c>
      <c r="AE18">
        <f t="shared" si="1"/>
        <v>2.299342105263158</v>
      </c>
      <c r="AF18" s="9" t="s">
        <v>127</v>
      </c>
    </row>
    <row r="19" spans="1:32" x14ac:dyDescent="0.2">
      <c r="A19">
        <v>2023</v>
      </c>
      <c r="B19" t="s">
        <v>32</v>
      </c>
      <c r="C19">
        <v>144608579.86000001</v>
      </c>
      <c r="D19" s="9" t="s">
        <v>117</v>
      </c>
      <c r="E19">
        <v>35837622.170000002</v>
      </c>
      <c r="F19" s="9" t="s">
        <v>121</v>
      </c>
      <c r="G19">
        <v>0.24782500598993157</v>
      </c>
      <c r="H19" s="9" t="s">
        <v>146</v>
      </c>
      <c r="I19">
        <v>2436</v>
      </c>
      <c r="J19" s="9" t="s">
        <v>116</v>
      </c>
      <c r="K19">
        <v>1799</v>
      </c>
      <c r="L19" s="9" t="s">
        <v>116</v>
      </c>
      <c r="M19">
        <v>1.3540856031128405</v>
      </c>
      <c r="N19" s="9" t="s">
        <v>115</v>
      </c>
      <c r="O19">
        <v>17310</v>
      </c>
      <c r="P19" s="9" t="s">
        <v>125</v>
      </c>
      <c r="Q19">
        <v>3689</v>
      </c>
      <c r="R19" s="9" t="s">
        <v>115</v>
      </c>
      <c r="S19">
        <v>20999</v>
      </c>
      <c r="T19" s="9" t="s">
        <v>124</v>
      </c>
      <c r="U19">
        <v>8.6202791461412147</v>
      </c>
      <c r="V19" s="9" t="s">
        <v>147</v>
      </c>
      <c r="W19">
        <v>11.672595886603668</v>
      </c>
      <c r="X19" s="9" t="s">
        <v>138</v>
      </c>
      <c r="Y19">
        <v>786</v>
      </c>
      <c r="Z19" s="9" t="s">
        <v>120</v>
      </c>
      <c r="AA19">
        <v>26.716284987277355</v>
      </c>
      <c r="AB19" s="9" t="s">
        <v>134</v>
      </c>
      <c r="AC19">
        <f t="shared" si="0"/>
        <v>3.0992366412213741</v>
      </c>
      <c r="AD19" s="9" t="s">
        <v>120</v>
      </c>
      <c r="AE19">
        <f t="shared" si="1"/>
        <v>2.2888040712468194</v>
      </c>
      <c r="AF19" s="9" t="s">
        <v>128</v>
      </c>
    </row>
    <row r="20" spans="1:32" x14ac:dyDescent="0.2">
      <c r="A20">
        <v>2023</v>
      </c>
      <c r="B20" t="s">
        <v>70</v>
      </c>
      <c r="C20">
        <v>110000303.02</v>
      </c>
      <c r="D20" s="9" t="s">
        <v>123</v>
      </c>
      <c r="E20">
        <v>37444812.789999999</v>
      </c>
      <c r="F20" s="9" t="s">
        <v>120</v>
      </c>
      <c r="G20">
        <v>0.34040645127306485</v>
      </c>
      <c r="H20" s="9" t="s">
        <v>127</v>
      </c>
      <c r="I20">
        <v>1607</v>
      </c>
      <c r="J20" s="9" t="s">
        <v>123</v>
      </c>
      <c r="K20">
        <v>1721</v>
      </c>
      <c r="L20" s="9" t="s">
        <v>120</v>
      </c>
      <c r="M20">
        <v>0.93375944218477624</v>
      </c>
      <c r="N20" s="9" t="s">
        <v>129</v>
      </c>
      <c r="O20">
        <v>36970</v>
      </c>
      <c r="P20" s="9" t="s">
        <v>112</v>
      </c>
      <c r="Q20">
        <v>2124</v>
      </c>
      <c r="R20" s="9" t="s">
        <v>129</v>
      </c>
      <c r="S20">
        <v>39094</v>
      </c>
      <c r="T20" s="9" t="s">
        <v>113</v>
      </c>
      <c r="U20">
        <v>24.327317983820784</v>
      </c>
      <c r="V20" s="9" t="s">
        <v>113</v>
      </c>
      <c r="W20">
        <v>22.715862870424171</v>
      </c>
      <c r="X20" s="9" t="s">
        <v>111</v>
      </c>
      <c r="Y20">
        <v>753</v>
      </c>
      <c r="Z20" s="9" t="s">
        <v>121</v>
      </c>
      <c r="AA20">
        <v>51.917662682602923</v>
      </c>
      <c r="AB20" s="9" t="s">
        <v>114</v>
      </c>
      <c r="AC20">
        <f t="shared" si="0"/>
        <v>2.1341301460823372</v>
      </c>
      <c r="AD20" s="9" t="s">
        <v>132</v>
      </c>
      <c r="AE20">
        <f t="shared" si="1"/>
        <v>2.2855245683930945</v>
      </c>
      <c r="AF20" s="9" t="s">
        <v>129</v>
      </c>
    </row>
    <row r="21" spans="1:32" x14ac:dyDescent="0.2">
      <c r="A21">
        <v>2023</v>
      </c>
      <c r="B21" t="s">
        <v>98</v>
      </c>
      <c r="C21">
        <v>29043468.140000001</v>
      </c>
      <c r="D21" s="9" t="s">
        <v>151</v>
      </c>
      <c r="E21">
        <v>8910386.3100000005</v>
      </c>
      <c r="F21" s="9" t="s">
        <v>151</v>
      </c>
      <c r="G21">
        <v>0.30679484512829946</v>
      </c>
      <c r="H21" s="9" t="s">
        <v>136</v>
      </c>
      <c r="I21">
        <v>290</v>
      </c>
      <c r="J21" s="9" t="s">
        <v>150</v>
      </c>
      <c r="K21">
        <v>428</v>
      </c>
      <c r="L21" s="9" t="s">
        <v>149</v>
      </c>
      <c r="M21">
        <v>0.67757009345794394</v>
      </c>
      <c r="N21" s="9" t="s">
        <v>145</v>
      </c>
      <c r="O21">
        <v>5351</v>
      </c>
      <c r="P21" s="9" t="s">
        <v>148</v>
      </c>
      <c r="Q21">
        <v>409</v>
      </c>
      <c r="R21" s="9" t="s">
        <v>150</v>
      </c>
      <c r="S21">
        <v>5760</v>
      </c>
      <c r="T21" s="9" t="s">
        <v>148</v>
      </c>
      <c r="U21">
        <v>19.862068965517242</v>
      </c>
      <c r="V21" s="9" t="s">
        <v>115</v>
      </c>
      <c r="W21">
        <v>13.457943925233645</v>
      </c>
      <c r="X21" s="9" t="s">
        <v>130</v>
      </c>
      <c r="Y21">
        <v>189</v>
      </c>
      <c r="Z21" s="9" t="s">
        <v>148</v>
      </c>
      <c r="AA21">
        <v>30.476190476190474</v>
      </c>
      <c r="AB21" s="9" t="s">
        <v>126</v>
      </c>
      <c r="AC21">
        <f t="shared" si="0"/>
        <v>1.5343915343915344</v>
      </c>
      <c r="AD21" s="9" t="s">
        <v>139</v>
      </c>
      <c r="AE21">
        <f t="shared" si="1"/>
        <v>2.2645502645502646</v>
      </c>
      <c r="AF21" s="9" t="s">
        <v>130</v>
      </c>
    </row>
    <row r="22" spans="1:32" x14ac:dyDescent="0.2">
      <c r="A22">
        <v>2023</v>
      </c>
      <c r="B22" t="s">
        <v>90</v>
      </c>
      <c r="C22">
        <v>35007594.650000006</v>
      </c>
      <c r="D22" s="9" t="s">
        <v>150</v>
      </c>
      <c r="E22">
        <v>11846814.91</v>
      </c>
      <c r="F22" s="9" t="s">
        <v>148</v>
      </c>
      <c r="G22">
        <v>0.33840699506614053</v>
      </c>
      <c r="H22" s="9" t="s">
        <v>128</v>
      </c>
      <c r="I22">
        <v>191</v>
      </c>
      <c r="J22" s="9" t="s">
        <v>152</v>
      </c>
      <c r="K22">
        <v>370</v>
      </c>
      <c r="L22" s="9" t="s">
        <v>151</v>
      </c>
      <c r="M22">
        <v>0.51621621621621616</v>
      </c>
      <c r="N22" s="9" t="s">
        <v>152</v>
      </c>
      <c r="O22">
        <v>2842</v>
      </c>
      <c r="P22" s="9" t="s">
        <v>152</v>
      </c>
      <c r="Q22">
        <v>772</v>
      </c>
      <c r="R22" s="9" t="s">
        <v>141</v>
      </c>
      <c r="S22">
        <v>3614</v>
      </c>
      <c r="T22" s="9" t="s">
        <v>152</v>
      </c>
      <c r="U22">
        <v>18.921465968586386</v>
      </c>
      <c r="V22" s="9" t="s">
        <v>122</v>
      </c>
      <c r="W22">
        <v>9.7675675675675677</v>
      </c>
      <c r="X22" s="9" t="s">
        <v>150</v>
      </c>
      <c r="Y22">
        <v>175</v>
      </c>
      <c r="Z22" s="9" t="s">
        <v>150</v>
      </c>
      <c r="AA22">
        <v>20.651428571428571</v>
      </c>
      <c r="AB22" s="9" t="s">
        <v>142</v>
      </c>
      <c r="AC22">
        <f t="shared" si="0"/>
        <v>1.0914285714285714</v>
      </c>
      <c r="AD22" s="9" t="s">
        <v>146</v>
      </c>
      <c r="AE22">
        <f t="shared" si="1"/>
        <v>2.1142857142857143</v>
      </c>
      <c r="AF22" s="9" t="s">
        <v>131</v>
      </c>
    </row>
    <row r="23" spans="1:32" x14ac:dyDescent="0.2">
      <c r="A23">
        <v>2023</v>
      </c>
      <c r="B23" t="s">
        <v>94</v>
      </c>
      <c r="C23">
        <v>45795229.700000003</v>
      </c>
      <c r="D23" s="9" t="s">
        <v>145</v>
      </c>
      <c r="E23">
        <v>10088572.149999999</v>
      </c>
      <c r="F23" s="9" t="s">
        <v>150</v>
      </c>
      <c r="G23">
        <v>0.22029744617701957</v>
      </c>
      <c r="H23" s="9" t="s">
        <v>150</v>
      </c>
      <c r="I23">
        <v>883</v>
      </c>
      <c r="J23" s="9" t="s">
        <v>136</v>
      </c>
      <c r="K23">
        <v>584</v>
      </c>
      <c r="L23" s="9" t="s">
        <v>145</v>
      </c>
      <c r="M23">
        <v>1.5119863013698631</v>
      </c>
      <c r="N23" s="9" t="s">
        <v>116</v>
      </c>
      <c r="O23">
        <v>5816</v>
      </c>
      <c r="P23" s="9" t="s">
        <v>147</v>
      </c>
      <c r="Q23">
        <v>979</v>
      </c>
      <c r="R23" s="9" t="s">
        <v>137</v>
      </c>
      <c r="S23">
        <v>6795</v>
      </c>
      <c r="T23" s="9" t="s">
        <v>146</v>
      </c>
      <c r="U23">
        <v>7.6953567383918458</v>
      </c>
      <c r="V23" s="9" t="s">
        <v>149</v>
      </c>
      <c r="W23">
        <v>11.635273972602739</v>
      </c>
      <c r="X23" s="9" t="s">
        <v>139</v>
      </c>
      <c r="Y23">
        <v>277</v>
      </c>
      <c r="Z23" s="9" t="s">
        <v>145</v>
      </c>
      <c r="AA23">
        <v>24.530685920577618</v>
      </c>
      <c r="AB23" s="9" t="s">
        <v>139</v>
      </c>
      <c r="AC23">
        <f t="shared" si="0"/>
        <v>3.1877256317689531</v>
      </c>
      <c r="AD23" s="9" t="s">
        <v>117</v>
      </c>
      <c r="AE23">
        <f t="shared" si="1"/>
        <v>2.1083032490974731</v>
      </c>
      <c r="AF23" s="9" t="s">
        <v>132</v>
      </c>
    </row>
    <row r="24" spans="1:32" x14ac:dyDescent="0.2">
      <c r="A24">
        <v>2023</v>
      </c>
      <c r="B24" t="s">
        <v>30</v>
      </c>
      <c r="C24">
        <v>197830378.18000001</v>
      </c>
      <c r="D24" s="9" t="s">
        <v>113</v>
      </c>
      <c r="E24">
        <v>80063321.080000013</v>
      </c>
      <c r="F24" s="9" t="s">
        <v>111</v>
      </c>
      <c r="G24">
        <v>0.40470691011444543</v>
      </c>
      <c r="H24" s="9" t="s">
        <v>116</v>
      </c>
      <c r="I24">
        <v>2310</v>
      </c>
      <c r="J24" s="9" t="s">
        <v>115</v>
      </c>
      <c r="K24">
        <v>2725</v>
      </c>
      <c r="L24" s="9" t="s">
        <v>111</v>
      </c>
      <c r="M24">
        <v>0.84770642201834867</v>
      </c>
      <c r="N24" s="9" t="s">
        <v>137</v>
      </c>
      <c r="O24">
        <v>26606</v>
      </c>
      <c r="P24" s="9" t="s">
        <v>115</v>
      </c>
      <c r="Q24">
        <v>9654</v>
      </c>
      <c r="R24" s="9" t="s">
        <v>111</v>
      </c>
      <c r="S24">
        <v>36260</v>
      </c>
      <c r="T24" s="9" t="s">
        <v>119</v>
      </c>
      <c r="U24">
        <v>15.696969696969697</v>
      </c>
      <c r="V24" s="9" t="s">
        <v>127</v>
      </c>
      <c r="W24">
        <v>13.306422018348623</v>
      </c>
      <c r="X24" s="9" t="s">
        <v>131</v>
      </c>
      <c r="Y24">
        <v>1308</v>
      </c>
      <c r="Z24" s="9" t="s">
        <v>113</v>
      </c>
      <c r="AA24">
        <v>27.721712538226299</v>
      </c>
      <c r="AB24" s="9" t="s">
        <v>133</v>
      </c>
      <c r="AC24">
        <f t="shared" si="0"/>
        <v>1.7660550458715596</v>
      </c>
      <c r="AD24" s="9" t="s">
        <v>137</v>
      </c>
      <c r="AE24">
        <f t="shared" si="1"/>
        <v>2.0833333333333335</v>
      </c>
      <c r="AF24" s="9" t="s">
        <v>133</v>
      </c>
    </row>
    <row r="25" spans="1:32" x14ac:dyDescent="0.2">
      <c r="A25">
        <v>2023</v>
      </c>
      <c r="B25" t="s">
        <v>74</v>
      </c>
      <c r="C25">
        <v>155391413.28999999</v>
      </c>
      <c r="D25" s="9" t="s">
        <v>116</v>
      </c>
      <c r="E25">
        <v>46290129.060000002</v>
      </c>
      <c r="F25" s="9" t="s">
        <v>117</v>
      </c>
      <c r="G25">
        <v>0.29789373865601454</v>
      </c>
      <c r="H25" s="9" t="s">
        <v>138</v>
      </c>
      <c r="I25">
        <v>2769</v>
      </c>
      <c r="J25" s="9" t="s">
        <v>114</v>
      </c>
      <c r="K25">
        <v>1784</v>
      </c>
      <c r="L25" s="9" t="s">
        <v>117</v>
      </c>
      <c r="M25">
        <v>1.5521300448430493</v>
      </c>
      <c r="N25" s="9" t="s">
        <v>119</v>
      </c>
      <c r="O25">
        <v>21160</v>
      </c>
      <c r="P25" s="9" t="s">
        <v>120</v>
      </c>
      <c r="Q25">
        <v>3279</v>
      </c>
      <c r="R25" s="9" t="s">
        <v>121</v>
      </c>
      <c r="S25">
        <v>24439</v>
      </c>
      <c r="T25" s="9" t="s">
        <v>120</v>
      </c>
      <c r="U25">
        <v>8.8259299386059951</v>
      </c>
      <c r="V25" s="9" t="s">
        <v>145</v>
      </c>
      <c r="W25">
        <v>13.698991031390134</v>
      </c>
      <c r="X25" s="9" t="s">
        <v>128</v>
      </c>
      <c r="Y25">
        <v>868</v>
      </c>
      <c r="Z25" s="9" t="s">
        <v>115</v>
      </c>
      <c r="AA25">
        <v>28.15552995391705</v>
      </c>
      <c r="AB25" s="9" t="s">
        <v>131</v>
      </c>
      <c r="AC25">
        <f t="shared" si="0"/>
        <v>3.1900921658986174</v>
      </c>
      <c r="AD25" s="9" t="s">
        <v>116</v>
      </c>
      <c r="AE25">
        <f t="shared" si="1"/>
        <v>2.0552995391705071</v>
      </c>
      <c r="AF25" s="9" t="s">
        <v>134</v>
      </c>
    </row>
    <row r="26" spans="1:32" x14ac:dyDescent="0.2">
      <c r="A26">
        <v>2023</v>
      </c>
      <c r="B26" t="s">
        <v>64</v>
      </c>
      <c r="C26">
        <v>60645802.940000005</v>
      </c>
      <c r="D26" s="9" t="s">
        <v>136</v>
      </c>
      <c r="E26">
        <v>23777177.009999998</v>
      </c>
      <c r="F26" s="9" t="s">
        <v>134</v>
      </c>
      <c r="G26">
        <v>0.39206632375737488</v>
      </c>
      <c r="H26" s="9" t="s">
        <v>120</v>
      </c>
      <c r="I26">
        <v>1319</v>
      </c>
      <c r="J26" s="9" t="s">
        <v>127</v>
      </c>
      <c r="K26">
        <v>864</v>
      </c>
      <c r="L26" s="9" t="s">
        <v>136</v>
      </c>
      <c r="M26">
        <v>1.5266203703703705</v>
      </c>
      <c r="N26" s="9" t="s">
        <v>114</v>
      </c>
      <c r="O26">
        <v>9626</v>
      </c>
      <c r="P26" s="9" t="s">
        <v>135</v>
      </c>
      <c r="Q26">
        <v>1595</v>
      </c>
      <c r="R26" s="9" t="s">
        <v>134</v>
      </c>
      <c r="S26">
        <v>11221</v>
      </c>
      <c r="T26" s="9" t="s">
        <v>135</v>
      </c>
      <c r="U26">
        <v>8.5072024260803634</v>
      </c>
      <c r="V26" s="9" t="s">
        <v>148</v>
      </c>
      <c r="W26">
        <v>12.987268518518519</v>
      </c>
      <c r="X26" s="9" t="s">
        <v>134</v>
      </c>
      <c r="Y26">
        <v>425</v>
      </c>
      <c r="Z26" s="9" t="s">
        <v>134</v>
      </c>
      <c r="AA26">
        <v>26.402352941176471</v>
      </c>
      <c r="AB26" s="9" t="s">
        <v>135</v>
      </c>
      <c r="AC26">
        <f t="shared" si="0"/>
        <v>3.1035294117647059</v>
      </c>
      <c r="AD26" s="9" t="s">
        <v>115</v>
      </c>
      <c r="AE26">
        <f t="shared" si="1"/>
        <v>2.032941176470588</v>
      </c>
      <c r="AF26" s="9" t="s">
        <v>135</v>
      </c>
    </row>
    <row r="27" spans="1:32" x14ac:dyDescent="0.2">
      <c r="A27">
        <v>2023</v>
      </c>
      <c r="B27" t="s">
        <v>18</v>
      </c>
      <c r="C27">
        <v>183918660.78999999</v>
      </c>
      <c r="D27" s="9" t="s">
        <v>114</v>
      </c>
      <c r="E27">
        <v>38763413.439999998</v>
      </c>
      <c r="F27" s="9" t="s">
        <v>115</v>
      </c>
      <c r="G27">
        <v>0.21076389569985188</v>
      </c>
      <c r="H27" s="9" t="s">
        <v>151</v>
      </c>
      <c r="I27">
        <v>2909</v>
      </c>
      <c r="J27" s="9" t="s">
        <v>119</v>
      </c>
      <c r="K27">
        <v>2557</v>
      </c>
      <c r="L27" s="9" t="s">
        <v>113</v>
      </c>
      <c r="M27">
        <v>1.1376613218615566</v>
      </c>
      <c r="N27" s="9" t="s">
        <v>123</v>
      </c>
      <c r="O27">
        <v>28373</v>
      </c>
      <c r="P27" s="9" t="s">
        <v>116</v>
      </c>
      <c r="Q27">
        <v>7517</v>
      </c>
      <c r="R27" s="9" t="s">
        <v>113</v>
      </c>
      <c r="S27">
        <v>35890</v>
      </c>
      <c r="T27" s="9" t="s">
        <v>114</v>
      </c>
      <c r="U27">
        <v>12.337573049157786</v>
      </c>
      <c r="V27" s="9" t="s">
        <v>138</v>
      </c>
      <c r="W27">
        <v>14.03597966366836</v>
      </c>
      <c r="X27" s="9" t="s">
        <v>126</v>
      </c>
      <c r="Y27">
        <v>1277</v>
      </c>
      <c r="Z27" s="9" t="s">
        <v>119</v>
      </c>
      <c r="AA27">
        <v>28.104933437744712</v>
      </c>
      <c r="AB27" s="9" t="s">
        <v>132</v>
      </c>
      <c r="AC27">
        <f t="shared" si="0"/>
        <v>2.277995301487862</v>
      </c>
      <c r="AD27" s="9" t="s">
        <v>131</v>
      </c>
      <c r="AE27">
        <f t="shared" si="1"/>
        <v>2.0023492560689116</v>
      </c>
      <c r="AF27" s="9" t="s">
        <v>136</v>
      </c>
    </row>
    <row r="28" spans="1:32" x14ac:dyDescent="0.2">
      <c r="A28">
        <v>2023</v>
      </c>
      <c r="B28" t="s">
        <v>56</v>
      </c>
      <c r="C28">
        <v>59795552.859999999</v>
      </c>
      <c r="D28" s="9" t="s">
        <v>137</v>
      </c>
      <c r="E28">
        <v>17188978.469999999</v>
      </c>
      <c r="F28" s="9" t="s">
        <v>141</v>
      </c>
      <c r="G28">
        <v>0.28746248922967144</v>
      </c>
      <c r="H28" s="9" t="s">
        <v>141</v>
      </c>
      <c r="I28">
        <v>504</v>
      </c>
      <c r="J28" s="9" t="s">
        <v>143</v>
      </c>
      <c r="K28">
        <v>741</v>
      </c>
      <c r="L28" s="9" t="s">
        <v>141</v>
      </c>
      <c r="M28">
        <v>0.68016194331983804</v>
      </c>
      <c r="N28" s="9" t="s">
        <v>144</v>
      </c>
      <c r="O28">
        <v>11551</v>
      </c>
      <c r="P28" s="9" t="s">
        <v>134</v>
      </c>
      <c r="Q28">
        <v>617</v>
      </c>
      <c r="R28" s="9" t="s">
        <v>145</v>
      </c>
      <c r="S28">
        <v>12168</v>
      </c>
      <c r="T28" s="9" t="s">
        <v>134</v>
      </c>
      <c r="U28">
        <v>24.142857142857142</v>
      </c>
      <c r="V28" s="9" t="s">
        <v>119</v>
      </c>
      <c r="W28">
        <v>16.421052631578949</v>
      </c>
      <c r="X28" s="9" t="s">
        <v>116</v>
      </c>
      <c r="Y28">
        <v>376</v>
      </c>
      <c r="Z28" s="9" t="s">
        <v>138</v>
      </c>
      <c r="AA28">
        <v>32.361702127659576</v>
      </c>
      <c r="AB28" s="9" t="s">
        <v>125</v>
      </c>
      <c r="AC28">
        <f t="shared" si="0"/>
        <v>1.3404255319148937</v>
      </c>
      <c r="AD28" s="9" t="s">
        <v>144</v>
      </c>
      <c r="AE28">
        <f t="shared" si="1"/>
        <v>1.9707446808510638</v>
      </c>
      <c r="AF28" s="9" t="s">
        <v>137</v>
      </c>
    </row>
    <row r="29" spans="1:32" x14ac:dyDescent="0.2">
      <c r="A29">
        <v>2023</v>
      </c>
      <c r="B29" t="s">
        <v>44</v>
      </c>
      <c r="C29">
        <v>48630599.670000002</v>
      </c>
      <c r="D29" s="9" t="s">
        <v>142</v>
      </c>
      <c r="E29">
        <v>24470253.369999997</v>
      </c>
      <c r="F29" s="9" t="s">
        <v>131</v>
      </c>
      <c r="G29">
        <v>0.5031863381502899</v>
      </c>
      <c r="H29" s="9" t="s">
        <v>112</v>
      </c>
      <c r="I29">
        <v>581</v>
      </c>
      <c r="J29" s="9" t="s">
        <v>140</v>
      </c>
      <c r="K29">
        <v>832</v>
      </c>
      <c r="L29" s="9" t="s">
        <v>138</v>
      </c>
      <c r="M29">
        <v>0.69831730769230771</v>
      </c>
      <c r="N29" s="9" t="s">
        <v>143</v>
      </c>
      <c r="O29">
        <v>7748</v>
      </c>
      <c r="P29" s="9" t="s">
        <v>139</v>
      </c>
      <c r="Q29">
        <v>878</v>
      </c>
      <c r="R29" s="9" t="s">
        <v>139</v>
      </c>
      <c r="S29">
        <v>8626</v>
      </c>
      <c r="T29" s="9" t="s">
        <v>139</v>
      </c>
      <c r="U29">
        <v>14.846815834767643</v>
      </c>
      <c r="V29" s="9" t="s">
        <v>131</v>
      </c>
      <c r="W29">
        <v>10.367788461538462</v>
      </c>
      <c r="X29" s="9" t="s">
        <v>147</v>
      </c>
      <c r="Y29">
        <v>423</v>
      </c>
      <c r="Z29" s="9" t="s">
        <v>135</v>
      </c>
      <c r="AA29">
        <v>20.392434988179669</v>
      </c>
      <c r="AB29" s="9" t="s">
        <v>143</v>
      </c>
      <c r="AC29">
        <f t="shared" si="0"/>
        <v>1.3735224586288417</v>
      </c>
      <c r="AD29" s="9" t="s">
        <v>143</v>
      </c>
      <c r="AE29">
        <f t="shared" si="1"/>
        <v>1.966903073286052</v>
      </c>
      <c r="AF29" s="9" t="s">
        <v>138</v>
      </c>
    </row>
    <row r="30" spans="1:32" x14ac:dyDescent="0.2">
      <c r="A30">
        <v>2023</v>
      </c>
      <c r="B30" t="s">
        <v>96</v>
      </c>
      <c r="C30">
        <v>51168901.209999993</v>
      </c>
      <c r="D30" s="9" t="s">
        <v>140</v>
      </c>
      <c r="E30">
        <v>16412819.060000001</v>
      </c>
      <c r="F30" s="9" t="s">
        <v>143</v>
      </c>
      <c r="G30">
        <v>0.32075769992872988</v>
      </c>
      <c r="H30" s="9" t="s">
        <v>133</v>
      </c>
      <c r="I30">
        <v>674</v>
      </c>
      <c r="J30" s="9" t="s">
        <v>138</v>
      </c>
      <c r="K30">
        <v>894</v>
      </c>
      <c r="L30" s="9" t="s">
        <v>133</v>
      </c>
      <c r="M30">
        <v>0.75391498881431762</v>
      </c>
      <c r="N30" s="9" t="s">
        <v>140</v>
      </c>
      <c r="O30">
        <v>7546</v>
      </c>
      <c r="P30" s="9" t="s">
        <v>141</v>
      </c>
      <c r="Q30">
        <v>595</v>
      </c>
      <c r="R30" s="9" t="s">
        <v>147</v>
      </c>
      <c r="S30">
        <v>8141</v>
      </c>
      <c r="T30" s="9" t="s">
        <v>142</v>
      </c>
      <c r="U30">
        <v>12.078635014836795</v>
      </c>
      <c r="V30" s="9" t="s">
        <v>140</v>
      </c>
      <c r="W30">
        <v>9.1062639821029077</v>
      </c>
      <c r="X30" s="9" t="s">
        <v>152</v>
      </c>
      <c r="Y30">
        <v>455</v>
      </c>
      <c r="Z30" s="9" t="s">
        <v>131</v>
      </c>
      <c r="AA30">
        <v>17.892307692307693</v>
      </c>
      <c r="AB30" s="9" t="s">
        <v>145</v>
      </c>
      <c r="AC30">
        <f t="shared" si="0"/>
        <v>1.4813186813186814</v>
      </c>
      <c r="AD30" s="9" t="s">
        <v>140</v>
      </c>
      <c r="AE30">
        <f t="shared" si="1"/>
        <v>1.9648351648351647</v>
      </c>
      <c r="AF30" s="9" t="s">
        <v>139</v>
      </c>
    </row>
    <row r="31" spans="1:32" x14ac:dyDescent="0.2">
      <c r="A31">
        <v>2023</v>
      </c>
      <c r="B31" t="s">
        <v>40</v>
      </c>
      <c r="C31">
        <v>50022106.649999991</v>
      </c>
      <c r="D31" s="9" t="s">
        <v>141</v>
      </c>
      <c r="E31">
        <v>20490511.550000001</v>
      </c>
      <c r="F31" s="9" t="s">
        <v>137</v>
      </c>
      <c r="G31">
        <v>0.40962912044808902</v>
      </c>
      <c r="H31" s="9" t="s">
        <v>118</v>
      </c>
      <c r="I31">
        <v>534</v>
      </c>
      <c r="J31" s="9" t="s">
        <v>141</v>
      </c>
      <c r="K31">
        <v>539</v>
      </c>
      <c r="L31" s="9" t="s">
        <v>147</v>
      </c>
      <c r="M31">
        <v>0.99072356215213353</v>
      </c>
      <c r="N31" s="9" t="s">
        <v>127</v>
      </c>
      <c r="O31">
        <v>8046</v>
      </c>
      <c r="P31" s="9" t="s">
        <v>138</v>
      </c>
      <c r="Q31">
        <v>340</v>
      </c>
      <c r="R31" s="9" t="s">
        <v>151</v>
      </c>
      <c r="S31">
        <v>8386</v>
      </c>
      <c r="T31" s="9" t="s">
        <v>141</v>
      </c>
      <c r="U31">
        <v>15.704119850187267</v>
      </c>
      <c r="V31" s="9" t="s">
        <v>126</v>
      </c>
      <c r="W31">
        <v>15.558441558441558</v>
      </c>
      <c r="X31" s="9" t="s">
        <v>120</v>
      </c>
      <c r="Y31">
        <v>292</v>
      </c>
      <c r="Z31" s="9" t="s">
        <v>144</v>
      </c>
      <c r="AA31">
        <v>28.719178082191782</v>
      </c>
      <c r="AB31" s="9" t="s">
        <v>129</v>
      </c>
      <c r="AC31">
        <f t="shared" si="0"/>
        <v>1.8287671232876712</v>
      </c>
      <c r="AD31" s="9" t="s">
        <v>136</v>
      </c>
      <c r="AE31">
        <f t="shared" si="1"/>
        <v>1.845890410958904</v>
      </c>
      <c r="AF31" s="9" t="s">
        <v>140</v>
      </c>
    </row>
    <row r="32" spans="1:32" x14ac:dyDescent="0.2">
      <c r="A32">
        <v>2023</v>
      </c>
      <c r="B32" t="s">
        <v>20</v>
      </c>
      <c r="C32">
        <v>166757847.41</v>
      </c>
      <c r="D32" s="9" t="s">
        <v>118</v>
      </c>
      <c r="E32">
        <v>56107322.75</v>
      </c>
      <c r="F32" s="9" t="s">
        <v>114</v>
      </c>
      <c r="G32">
        <v>0.33645986453669829</v>
      </c>
      <c r="H32" s="9" t="s">
        <v>130</v>
      </c>
      <c r="I32">
        <v>3117</v>
      </c>
      <c r="J32" s="9" t="s">
        <v>112</v>
      </c>
      <c r="K32">
        <v>2044</v>
      </c>
      <c r="L32" s="9" t="s">
        <v>118</v>
      </c>
      <c r="M32">
        <v>1.5249510763209393</v>
      </c>
      <c r="N32" s="9" t="s">
        <v>118</v>
      </c>
      <c r="O32">
        <v>28023</v>
      </c>
      <c r="P32" s="9" t="s">
        <v>117</v>
      </c>
      <c r="Q32">
        <v>6261</v>
      </c>
      <c r="R32" s="9" t="s">
        <v>114</v>
      </c>
      <c r="S32">
        <v>34284</v>
      </c>
      <c r="T32" s="9" t="s">
        <v>116</v>
      </c>
      <c r="U32">
        <v>10.999037536092397</v>
      </c>
      <c r="V32" s="9" t="s">
        <v>142</v>
      </c>
      <c r="W32">
        <v>16.772994129158512</v>
      </c>
      <c r="X32" s="9" t="s">
        <v>118</v>
      </c>
      <c r="Y32">
        <v>1195</v>
      </c>
      <c r="Z32" s="9" t="s">
        <v>114</v>
      </c>
      <c r="AA32">
        <v>28.689539748953976</v>
      </c>
      <c r="AB32" s="9" t="s">
        <v>130</v>
      </c>
      <c r="AC32">
        <f t="shared" si="0"/>
        <v>2.6083682008368201</v>
      </c>
      <c r="AD32" s="9" t="s">
        <v>125</v>
      </c>
      <c r="AE32">
        <f t="shared" si="1"/>
        <v>1.7104602510460252</v>
      </c>
      <c r="AF32" s="9" t="s">
        <v>141</v>
      </c>
    </row>
    <row r="33" spans="1:32" x14ac:dyDescent="0.2">
      <c r="A33">
        <v>2023</v>
      </c>
      <c r="B33" t="s">
        <v>92</v>
      </c>
      <c r="C33">
        <v>69605799.260000005</v>
      </c>
      <c r="D33" s="9" t="s">
        <v>132</v>
      </c>
      <c r="E33">
        <v>27535364.920000002</v>
      </c>
      <c r="F33" s="9" t="s">
        <v>128</v>
      </c>
      <c r="G33">
        <v>0.39559009755992564</v>
      </c>
      <c r="H33" s="9" t="s">
        <v>115</v>
      </c>
      <c r="I33">
        <v>493</v>
      </c>
      <c r="J33" s="9" t="s">
        <v>145</v>
      </c>
      <c r="K33">
        <v>878</v>
      </c>
      <c r="L33" s="9" t="s">
        <v>135</v>
      </c>
      <c r="M33">
        <v>0.56150341685649208</v>
      </c>
      <c r="N33" s="9" t="s">
        <v>149</v>
      </c>
      <c r="O33">
        <v>12229</v>
      </c>
      <c r="P33" s="9" t="s">
        <v>132</v>
      </c>
      <c r="Q33">
        <v>1119</v>
      </c>
      <c r="R33" s="9" t="s">
        <v>136</v>
      </c>
      <c r="S33">
        <v>13348</v>
      </c>
      <c r="T33" s="9" t="s">
        <v>133</v>
      </c>
      <c r="U33">
        <v>27.075050709939148</v>
      </c>
      <c r="V33" s="9" t="s">
        <v>112</v>
      </c>
      <c r="W33">
        <v>15.202733485193622</v>
      </c>
      <c r="X33" s="9" t="s">
        <v>122</v>
      </c>
      <c r="Y33">
        <v>541</v>
      </c>
      <c r="Z33" s="9" t="s">
        <v>128</v>
      </c>
      <c r="AA33">
        <v>24.672828096118298</v>
      </c>
      <c r="AB33" s="9" t="s">
        <v>137</v>
      </c>
      <c r="AC33">
        <f t="shared" si="0"/>
        <v>0.91127541589648797</v>
      </c>
      <c r="AD33" s="9" t="s">
        <v>148</v>
      </c>
      <c r="AE33">
        <f t="shared" si="1"/>
        <v>1.6229205175600738</v>
      </c>
      <c r="AF33" s="9" t="s">
        <v>142</v>
      </c>
    </row>
    <row r="34" spans="1:32" x14ac:dyDescent="0.2">
      <c r="A34">
        <v>2023</v>
      </c>
      <c r="B34" t="s">
        <v>38</v>
      </c>
      <c r="C34">
        <v>41562377.829999998</v>
      </c>
      <c r="D34" s="9" t="s">
        <v>147</v>
      </c>
      <c r="E34">
        <v>14031492.140000001</v>
      </c>
      <c r="F34" s="9" t="s">
        <v>145</v>
      </c>
      <c r="G34">
        <v>0.33760080324066488</v>
      </c>
      <c r="H34" s="9" t="s">
        <v>129</v>
      </c>
      <c r="I34">
        <v>345</v>
      </c>
      <c r="J34" s="9" t="s">
        <v>148</v>
      </c>
      <c r="K34">
        <v>545</v>
      </c>
      <c r="L34" s="9" t="s">
        <v>146</v>
      </c>
      <c r="M34">
        <v>0.6330275229357798</v>
      </c>
      <c r="N34" s="9" t="s">
        <v>148</v>
      </c>
      <c r="O34">
        <v>4936</v>
      </c>
      <c r="P34" s="9" t="s">
        <v>149</v>
      </c>
      <c r="Q34">
        <v>416</v>
      </c>
      <c r="R34" s="9" t="s">
        <v>149</v>
      </c>
      <c r="S34">
        <v>5352</v>
      </c>
      <c r="T34" s="9" t="s">
        <v>149</v>
      </c>
      <c r="U34">
        <v>15.513043478260869</v>
      </c>
      <c r="V34" s="9" t="s">
        <v>128</v>
      </c>
      <c r="W34">
        <v>9.8201834862385322</v>
      </c>
      <c r="X34" s="9" t="s">
        <v>149</v>
      </c>
      <c r="Y34">
        <v>339</v>
      </c>
      <c r="Z34" s="9" t="s">
        <v>140</v>
      </c>
      <c r="AA34">
        <v>15.787610619469026</v>
      </c>
      <c r="AB34" s="9" t="s">
        <v>149</v>
      </c>
      <c r="AC34">
        <f t="shared" si="0"/>
        <v>1.0176991150442478</v>
      </c>
      <c r="AD34" s="9" t="s">
        <v>147</v>
      </c>
      <c r="AE34">
        <f t="shared" si="1"/>
        <v>1.6076696165191739</v>
      </c>
      <c r="AF34" s="9" t="s">
        <v>143</v>
      </c>
    </row>
    <row r="35" spans="1:32" x14ac:dyDescent="0.2">
      <c r="A35">
        <v>2023</v>
      </c>
      <c r="B35" t="s">
        <v>34</v>
      </c>
      <c r="C35">
        <v>76887531.579999998</v>
      </c>
      <c r="D35" s="9" t="s">
        <v>131</v>
      </c>
      <c r="E35">
        <v>30055469.310000002</v>
      </c>
      <c r="F35" s="9" t="s">
        <v>126</v>
      </c>
      <c r="G35">
        <v>0.39090173260053046</v>
      </c>
      <c r="H35" s="9" t="s">
        <v>121</v>
      </c>
      <c r="I35">
        <v>929</v>
      </c>
      <c r="J35" s="9" t="s">
        <v>134</v>
      </c>
      <c r="K35">
        <v>1079</v>
      </c>
      <c r="L35" s="9" t="s">
        <v>132</v>
      </c>
      <c r="M35">
        <v>0.860982391102873</v>
      </c>
      <c r="N35" s="9" t="s">
        <v>134</v>
      </c>
      <c r="O35">
        <v>11572</v>
      </c>
      <c r="P35" s="9" t="s">
        <v>133</v>
      </c>
      <c r="Q35">
        <v>1984</v>
      </c>
      <c r="R35" s="9" t="s">
        <v>132</v>
      </c>
      <c r="S35">
        <v>13556</v>
      </c>
      <c r="T35" s="9" t="s">
        <v>132</v>
      </c>
      <c r="U35">
        <v>14.592034445640474</v>
      </c>
      <c r="V35" s="9" t="s">
        <v>132</v>
      </c>
      <c r="W35">
        <v>12.563484708063021</v>
      </c>
      <c r="X35" s="9" t="s">
        <v>136</v>
      </c>
      <c r="Y35">
        <v>672</v>
      </c>
      <c r="Z35" s="9" t="s">
        <v>124</v>
      </c>
      <c r="AA35">
        <v>20.172619047619047</v>
      </c>
      <c r="AB35" s="9" t="s">
        <v>144</v>
      </c>
      <c r="AC35">
        <f t="shared" si="0"/>
        <v>1.3824404761904763</v>
      </c>
      <c r="AD35" s="9" t="s">
        <v>142</v>
      </c>
      <c r="AE35">
        <f t="shared" si="1"/>
        <v>1.6056547619047619</v>
      </c>
      <c r="AF35" s="9" t="s">
        <v>144</v>
      </c>
    </row>
    <row r="36" spans="1:32" x14ac:dyDescent="0.2">
      <c r="A36">
        <v>2023</v>
      </c>
      <c r="B36" s="30" t="s">
        <v>86</v>
      </c>
      <c r="C36" s="30">
        <v>94992980.400000006</v>
      </c>
      <c r="D36" s="9" t="s">
        <v>127</v>
      </c>
      <c r="E36" s="30">
        <v>34301179.699999996</v>
      </c>
      <c r="F36" s="9" t="s">
        <v>125</v>
      </c>
      <c r="G36" s="30">
        <v>0.36109173073171619</v>
      </c>
      <c r="H36" s="9" t="s">
        <v>124</v>
      </c>
      <c r="I36" s="30">
        <v>1853</v>
      </c>
      <c r="J36" s="9" t="s">
        <v>120</v>
      </c>
      <c r="K36" s="30">
        <v>1136</v>
      </c>
      <c r="L36" s="9" t="s">
        <v>131</v>
      </c>
      <c r="M36" s="30">
        <v>1.631161971830986</v>
      </c>
      <c r="N36" s="9" t="s">
        <v>113</v>
      </c>
      <c r="O36" s="30">
        <v>14054</v>
      </c>
      <c r="P36" s="9" t="s">
        <v>127</v>
      </c>
      <c r="Q36" s="30">
        <v>2713</v>
      </c>
      <c r="R36" s="9" t="s">
        <v>124</v>
      </c>
      <c r="S36" s="30">
        <v>16767</v>
      </c>
      <c r="T36" s="9" t="s">
        <v>128</v>
      </c>
      <c r="U36" s="30">
        <v>9.0485698866702649</v>
      </c>
      <c r="V36" s="9" t="s">
        <v>144</v>
      </c>
      <c r="W36" s="30">
        <v>14.75968309859155</v>
      </c>
      <c r="X36" s="9" t="s">
        <v>123</v>
      </c>
      <c r="Y36" s="30">
        <v>710</v>
      </c>
      <c r="Z36" s="9" t="s">
        <v>123</v>
      </c>
      <c r="AA36" s="30">
        <v>23.615492957746479</v>
      </c>
      <c r="AB36" s="9" t="s">
        <v>140</v>
      </c>
      <c r="AC36">
        <f t="shared" si="0"/>
        <v>2.6098591549295773</v>
      </c>
      <c r="AD36" s="9" t="s">
        <v>124</v>
      </c>
      <c r="AE36">
        <f t="shared" si="1"/>
        <v>1.6</v>
      </c>
      <c r="AF36" s="9" t="s">
        <v>145</v>
      </c>
    </row>
    <row r="37" spans="1:32" x14ac:dyDescent="0.2">
      <c r="A37">
        <v>2023</v>
      </c>
      <c r="B37" t="s">
        <v>28</v>
      </c>
      <c r="C37">
        <v>184728896.99000001</v>
      </c>
      <c r="D37" s="9" t="s">
        <v>119</v>
      </c>
      <c r="E37">
        <v>73121101.209999993</v>
      </c>
      <c r="F37" s="9" t="s">
        <v>113</v>
      </c>
      <c r="G37">
        <v>0.3958292524962041</v>
      </c>
      <c r="H37" s="9" t="s">
        <v>117</v>
      </c>
      <c r="I37">
        <v>2825</v>
      </c>
      <c r="J37" s="9" t="s">
        <v>118</v>
      </c>
      <c r="K37">
        <v>2144</v>
      </c>
      <c r="L37" s="9" t="s">
        <v>114</v>
      </c>
      <c r="M37">
        <v>1.3176305970149254</v>
      </c>
      <c r="N37" s="9" t="s">
        <v>120</v>
      </c>
      <c r="O37">
        <v>29219</v>
      </c>
      <c r="P37" s="9" t="s">
        <v>114</v>
      </c>
      <c r="Q37">
        <v>5231</v>
      </c>
      <c r="R37" s="9" t="s">
        <v>118</v>
      </c>
      <c r="S37">
        <v>34450</v>
      </c>
      <c r="T37" s="9" t="s">
        <v>118</v>
      </c>
      <c r="U37">
        <v>12.194690265486726</v>
      </c>
      <c r="V37" s="9" t="s">
        <v>139</v>
      </c>
      <c r="W37">
        <v>16.068097014925375</v>
      </c>
      <c r="X37" s="9" t="s">
        <v>115</v>
      </c>
      <c r="Y37">
        <v>1462</v>
      </c>
      <c r="Z37" s="9" t="s">
        <v>112</v>
      </c>
      <c r="AA37">
        <v>23.56361149110807</v>
      </c>
      <c r="AB37" s="9" t="s">
        <v>141</v>
      </c>
      <c r="AC37">
        <f t="shared" si="0"/>
        <v>1.9322845417236663</v>
      </c>
      <c r="AD37" s="9" t="s">
        <v>135</v>
      </c>
      <c r="AE37">
        <f t="shared" si="1"/>
        <v>1.466484268125855</v>
      </c>
      <c r="AF37" s="9" t="s">
        <v>146</v>
      </c>
    </row>
    <row r="38" spans="1:32" x14ac:dyDescent="0.2">
      <c r="A38">
        <v>2023</v>
      </c>
      <c r="B38" s="39" t="s">
        <v>48</v>
      </c>
      <c r="C38" s="39">
        <v>46359029.040000007</v>
      </c>
      <c r="D38" s="40" t="s">
        <v>144</v>
      </c>
      <c r="E38" s="39">
        <v>20822544.609999999</v>
      </c>
      <c r="F38" s="40" t="s">
        <v>136</v>
      </c>
      <c r="G38" s="39">
        <v>0.44915834177703901</v>
      </c>
      <c r="H38" s="40" t="s">
        <v>119</v>
      </c>
      <c r="I38" s="39">
        <v>318</v>
      </c>
      <c r="J38" s="40" t="s">
        <v>149</v>
      </c>
      <c r="K38" s="39">
        <v>586</v>
      </c>
      <c r="L38" s="40" t="s">
        <v>144</v>
      </c>
      <c r="M38" s="39">
        <v>0.5426621160409556</v>
      </c>
      <c r="N38" s="40" t="s">
        <v>150</v>
      </c>
      <c r="O38" s="39">
        <v>6034</v>
      </c>
      <c r="P38" s="40" t="s">
        <v>145</v>
      </c>
      <c r="Q38" s="39">
        <v>768</v>
      </c>
      <c r="R38" s="40" t="s">
        <v>142</v>
      </c>
      <c r="S38" s="39">
        <v>6802</v>
      </c>
      <c r="T38" s="40" t="s">
        <v>145</v>
      </c>
      <c r="U38" s="39">
        <v>21.389937106918239</v>
      </c>
      <c r="V38" s="40" t="s">
        <v>118</v>
      </c>
      <c r="W38" s="39">
        <v>11.607508532423209</v>
      </c>
      <c r="X38" s="40" t="s">
        <v>140</v>
      </c>
      <c r="Y38" s="39">
        <v>406</v>
      </c>
      <c r="Z38" s="40" t="s">
        <v>136</v>
      </c>
      <c r="AA38" s="39">
        <v>16.753694581280786</v>
      </c>
      <c r="AB38" s="40" t="s">
        <v>147</v>
      </c>
      <c r="AC38">
        <f t="shared" si="0"/>
        <v>0.78325123152709364</v>
      </c>
      <c r="AD38" s="9" t="s">
        <v>151</v>
      </c>
      <c r="AE38">
        <f t="shared" si="1"/>
        <v>1.4433497536945812</v>
      </c>
      <c r="AF38" s="9" t="s">
        <v>147</v>
      </c>
    </row>
    <row r="39" spans="1:32" x14ac:dyDescent="0.2">
      <c r="A39">
        <v>2023</v>
      </c>
      <c r="B39" s="34" t="s">
        <v>100</v>
      </c>
      <c r="C39" s="34">
        <v>28919032.600000001</v>
      </c>
      <c r="D39" s="9" t="s">
        <v>152</v>
      </c>
      <c r="E39" s="34">
        <v>11034899.5</v>
      </c>
      <c r="F39" s="9" t="s">
        <v>149</v>
      </c>
      <c r="G39" s="34">
        <v>0.38157913691760215</v>
      </c>
      <c r="H39" s="9" t="s">
        <v>123</v>
      </c>
      <c r="I39" s="34">
        <v>296</v>
      </c>
      <c r="J39" s="9" t="s">
        <v>151</v>
      </c>
      <c r="K39" s="34">
        <v>358</v>
      </c>
      <c r="L39" s="9" t="s">
        <v>152</v>
      </c>
      <c r="M39" s="34">
        <v>0.82681564245810057</v>
      </c>
      <c r="N39" s="9" t="s">
        <v>138</v>
      </c>
      <c r="O39" s="34">
        <v>3918</v>
      </c>
      <c r="P39" s="9" t="s">
        <v>150</v>
      </c>
      <c r="Q39" s="34">
        <v>169</v>
      </c>
      <c r="R39" s="9" t="s">
        <v>152</v>
      </c>
      <c r="S39" s="34">
        <v>4087</v>
      </c>
      <c r="T39" s="9" t="s">
        <v>150</v>
      </c>
      <c r="U39" s="34">
        <v>13.807432432432432</v>
      </c>
      <c r="V39" s="9" t="s">
        <v>135</v>
      </c>
      <c r="W39" s="34">
        <v>11.416201117318435</v>
      </c>
      <c r="X39" s="9" t="s">
        <v>141</v>
      </c>
      <c r="Y39" s="34">
        <v>267</v>
      </c>
      <c r="Z39" s="9" t="s">
        <v>146</v>
      </c>
      <c r="AA39" s="34">
        <v>15.307116104868914</v>
      </c>
      <c r="AB39" s="9" t="s">
        <v>150</v>
      </c>
      <c r="AC39">
        <f t="shared" si="0"/>
        <v>1.1086142322097379</v>
      </c>
      <c r="AD39" s="9" t="s">
        <v>145</v>
      </c>
      <c r="AE39">
        <f t="shared" si="1"/>
        <v>1.3408239700374531</v>
      </c>
      <c r="AF39" s="9" t="s">
        <v>148</v>
      </c>
    </row>
    <row r="40" spans="1:32" x14ac:dyDescent="0.2">
      <c r="A40">
        <v>2023</v>
      </c>
      <c r="B40" t="s">
        <v>82</v>
      </c>
      <c r="C40">
        <v>124501153.11</v>
      </c>
      <c r="D40" s="9" t="s">
        <v>120</v>
      </c>
      <c r="E40">
        <v>53372214.800000004</v>
      </c>
      <c r="F40" s="9" t="s">
        <v>116</v>
      </c>
      <c r="G40">
        <v>0.4286885178713507</v>
      </c>
      <c r="H40" s="9" t="s">
        <v>114</v>
      </c>
      <c r="I40">
        <v>998</v>
      </c>
      <c r="J40" s="9" t="s">
        <v>131</v>
      </c>
      <c r="K40">
        <v>1482</v>
      </c>
      <c r="L40" s="9" t="s">
        <v>126</v>
      </c>
      <c r="M40">
        <v>0.67341430499325239</v>
      </c>
      <c r="N40" s="9" t="s">
        <v>146</v>
      </c>
      <c r="O40">
        <v>17361</v>
      </c>
      <c r="P40" s="9" t="s">
        <v>124</v>
      </c>
      <c r="Q40">
        <v>2218</v>
      </c>
      <c r="R40" s="9" t="s">
        <v>128</v>
      </c>
      <c r="S40">
        <v>19579</v>
      </c>
      <c r="T40" s="9" t="s">
        <v>125</v>
      </c>
      <c r="U40">
        <v>19.618236472945892</v>
      </c>
      <c r="V40" s="9" t="s">
        <v>121</v>
      </c>
      <c r="W40">
        <v>13.211201079622132</v>
      </c>
      <c r="X40" s="9" t="s">
        <v>132</v>
      </c>
      <c r="Y40">
        <v>1182</v>
      </c>
      <c r="Z40" s="9" t="s">
        <v>118</v>
      </c>
      <c r="AA40">
        <v>16.564297800338409</v>
      </c>
      <c r="AB40" s="9" t="s">
        <v>148</v>
      </c>
      <c r="AC40">
        <f t="shared" si="0"/>
        <v>0.84433164128595606</v>
      </c>
      <c r="AD40" s="9" t="s">
        <v>149</v>
      </c>
      <c r="AE40">
        <f t="shared" si="1"/>
        <v>1.2538071065989849</v>
      </c>
      <c r="AF40" s="9" t="s">
        <v>149</v>
      </c>
    </row>
    <row r="41" spans="1:32" x14ac:dyDescent="0.2">
      <c r="A41">
        <v>2023</v>
      </c>
      <c r="B41" t="s">
        <v>54</v>
      </c>
      <c r="C41">
        <v>58352083.140000001</v>
      </c>
      <c r="D41" s="9" t="s">
        <v>138</v>
      </c>
      <c r="E41">
        <v>34537775.490000002</v>
      </c>
      <c r="F41" s="9" t="s">
        <v>124</v>
      </c>
      <c r="G41">
        <v>0.5918859041781932</v>
      </c>
      <c r="H41" s="9" t="s">
        <v>111</v>
      </c>
      <c r="I41">
        <v>550</v>
      </c>
      <c r="J41" s="9" t="s">
        <v>142</v>
      </c>
      <c r="K41">
        <v>782</v>
      </c>
      <c r="L41" s="9" t="s">
        <v>140</v>
      </c>
      <c r="M41">
        <v>0.70332480818414322</v>
      </c>
      <c r="N41" s="9" t="s">
        <v>142</v>
      </c>
      <c r="O41">
        <v>9177</v>
      </c>
      <c r="P41" s="9" t="s">
        <v>136</v>
      </c>
      <c r="Q41">
        <v>1834</v>
      </c>
      <c r="R41" s="9" t="s">
        <v>133</v>
      </c>
      <c r="S41">
        <v>11011</v>
      </c>
      <c r="T41" s="9" t="s">
        <v>136</v>
      </c>
      <c r="U41">
        <v>20.02</v>
      </c>
      <c r="V41" s="9" t="s">
        <v>117</v>
      </c>
      <c r="W41">
        <v>14.080562659846548</v>
      </c>
      <c r="X41" s="9" t="s">
        <v>125</v>
      </c>
      <c r="Y41">
        <v>654</v>
      </c>
      <c r="Z41" s="9" t="s">
        <v>126</v>
      </c>
      <c r="AA41">
        <v>16.836391437308869</v>
      </c>
      <c r="AB41" s="9" t="s">
        <v>146</v>
      </c>
      <c r="AC41">
        <f t="shared" si="0"/>
        <v>0.84097859327217128</v>
      </c>
      <c r="AD41" s="9" t="s">
        <v>150</v>
      </c>
      <c r="AE41">
        <f t="shared" si="1"/>
        <v>1.1957186544342508</v>
      </c>
      <c r="AF41" s="9" t="s">
        <v>150</v>
      </c>
    </row>
    <row r="42" spans="1:32" x14ac:dyDescent="0.2">
      <c r="A42">
        <v>2023</v>
      </c>
      <c r="B42" t="s">
        <v>72</v>
      </c>
      <c r="C42">
        <v>65439917.890000001</v>
      </c>
      <c r="D42" s="9" t="s">
        <v>134</v>
      </c>
      <c r="E42">
        <v>15076284.48</v>
      </c>
      <c r="F42" s="9" t="s">
        <v>144</v>
      </c>
      <c r="G42">
        <v>0.23038360936427513</v>
      </c>
      <c r="H42" s="9" t="s">
        <v>148</v>
      </c>
      <c r="I42">
        <v>1041</v>
      </c>
      <c r="J42" s="9" t="s">
        <v>133</v>
      </c>
      <c r="K42">
        <v>843</v>
      </c>
      <c r="L42" s="9" t="s">
        <v>137</v>
      </c>
      <c r="M42">
        <v>1.2348754448398576</v>
      </c>
      <c r="N42" s="9" t="s">
        <v>121</v>
      </c>
      <c r="O42">
        <v>7695</v>
      </c>
      <c r="P42" s="9" t="s">
        <v>140</v>
      </c>
      <c r="Q42">
        <v>1460</v>
      </c>
      <c r="R42" s="9" t="s">
        <v>135</v>
      </c>
      <c r="S42">
        <v>9155</v>
      </c>
      <c r="T42" s="9" t="s">
        <v>137</v>
      </c>
      <c r="U42">
        <v>8.7944284341978864</v>
      </c>
      <c r="V42" s="9" t="s">
        <v>146</v>
      </c>
      <c r="W42">
        <v>10.860023724792407</v>
      </c>
      <c r="X42" s="9" t="s">
        <v>143</v>
      </c>
      <c r="Y42">
        <v>747</v>
      </c>
      <c r="Z42" s="9" t="s">
        <v>122</v>
      </c>
      <c r="AA42">
        <v>12.255689424364123</v>
      </c>
      <c r="AB42" s="9" t="s">
        <v>151</v>
      </c>
      <c r="AC42">
        <f t="shared" si="0"/>
        <v>1.393574297188755</v>
      </c>
      <c r="AD42" s="9" t="s">
        <v>141</v>
      </c>
      <c r="AE42">
        <f t="shared" si="1"/>
        <v>1.1285140562248996</v>
      </c>
      <c r="AF42" s="9" t="s">
        <v>151</v>
      </c>
    </row>
    <row r="43" spans="1:32" x14ac:dyDescent="0.2">
      <c r="A43">
        <v>2023</v>
      </c>
      <c r="B43" t="s">
        <v>24</v>
      </c>
      <c r="C43">
        <v>112412100.72</v>
      </c>
      <c r="D43" s="9" t="s">
        <v>122</v>
      </c>
      <c r="E43">
        <v>55007190.840000004</v>
      </c>
      <c r="F43" s="9" t="s">
        <v>118</v>
      </c>
      <c r="G43">
        <v>0.48933513818956059</v>
      </c>
      <c r="H43" s="9" t="s">
        <v>113</v>
      </c>
      <c r="I43">
        <v>1440</v>
      </c>
      <c r="J43" s="9" t="s">
        <v>126</v>
      </c>
      <c r="K43">
        <v>1543</v>
      </c>
      <c r="L43" s="9" t="s">
        <v>124</v>
      </c>
      <c r="M43">
        <v>0.93324692158133504</v>
      </c>
      <c r="N43" s="9" t="s">
        <v>130</v>
      </c>
      <c r="O43">
        <v>19141</v>
      </c>
      <c r="P43" s="9" t="s">
        <v>123</v>
      </c>
      <c r="Q43">
        <v>3051</v>
      </c>
      <c r="R43" s="9" t="s">
        <v>122</v>
      </c>
      <c r="S43">
        <v>22192</v>
      </c>
      <c r="T43" s="9" t="s">
        <v>123</v>
      </c>
      <c r="U43">
        <v>15.411111111111111</v>
      </c>
      <c r="V43" s="9" t="s">
        <v>129</v>
      </c>
      <c r="W43">
        <v>14.382372002592353</v>
      </c>
      <c r="X43" s="9" t="s">
        <v>124</v>
      </c>
      <c r="Y43">
        <v>2112</v>
      </c>
      <c r="Z43" s="9" t="s">
        <v>111</v>
      </c>
      <c r="AA43">
        <v>10.507575757575758</v>
      </c>
      <c r="AB43" s="9" t="s">
        <v>152</v>
      </c>
      <c r="AC43">
        <f t="shared" si="0"/>
        <v>0.68181818181818177</v>
      </c>
      <c r="AD43" s="9" t="s">
        <v>152</v>
      </c>
      <c r="AE43">
        <f t="shared" si="1"/>
        <v>0.73058712121212122</v>
      </c>
      <c r="AF43" s="9" t="s">
        <v>152</v>
      </c>
    </row>
    <row r="46" spans="1:32" x14ac:dyDescent="0.2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32" x14ac:dyDescent="0.2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32" x14ac:dyDescent="0.2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2:26" x14ac:dyDescent="0.2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2:26" x14ac:dyDescent="0.2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</sheetData>
  <sortState xmlns:xlrd2="http://schemas.microsoft.com/office/spreadsheetml/2017/richdata2" ref="A2:AF43">
    <sortCondition descending="1" ref="AE2:AE43"/>
  </sortState>
  <phoneticPr fontId="7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F7E4-C2C8-4437-8E51-70BB7FE66807}">
  <dimension ref="A1:AF56"/>
  <sheetViews>
    <sheetView topLeftCell="P31" workbookViewId="0">
      <selection activeCell="U10" sqref="U10"/>
    </sheetView>
  </sheetViews>
  <sheetFormatPr defaultRowHeight="12.75" x14ac:dyDescent="0.2"/>
  <cols>
    <col min="3" max="3" width="12" bestFit="1" customWidth="1"/>
    <col min="5" max="5" width="14.7109375" bestFit="1" customWidth="1"/>
    <col min="6" max="6" width="19.140625" bestFit="1" customWidth="1"/>
    <col min="30" max="30" width="13.85546875" bestFit="1" customWidth="1"/>
    <col min="32" max="32" width="13.5703125" bestFit="1" customWidth="1"/>
  </cols>
  <sheetData>
    <row r="1" spans="1:32" x14ac:dyDescent="0.2">
      <c r="A1" t="s">
        <v>211</v>
      </c>
      <c r="B1" t="s">
        <v>0</v>
      </c>
      <c r="C1" t="s">
        <v>212</v>
      </c>
      <c r="D1" t="s">
        <v>235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237</v>
      </c>
      <c r="AB1" t="s">
        <v>238</v>
      </c>
      <c r="AC1" t="s">
        <v>236</v>
      </c>
      <c r="AD1" t="s">
        <v>240</v>
      </c>
      <c r="AE1" t="s">
        <v>239</v>
      </c>
      <c r="AF1" t="s">
        <v>241</v>
      </c>
    </row>
    <row r="2" spans="1:32" x14ac:dyDescent="0.2">
      <c r="A2">
        <v>2022</v>
      </c>
      <c r="B2" t="s">
        <v>42</v>
      </c>
      <c r="C2">
        <v>40946973.420000002</v>
      </c>
      <c r="D2" s="9" t="s">
        <v>143</v>
      </c>
      <c r="E2">
        <v>16807452.010000002</v>
      </c>
      <c r="F2" s="9" t="s">
        <v>139</v>
      </c>
      <c r="G2">
        <v>0.41046872592030514</v>
      </c>
      <c r="H2" s="9" t="s">
        <v>122</v>
      </c>
      <c r="I2">
        <v>1340</v>
      </c>
      <c r="J2" s="9" t="s">
        <v>128</v>
      </c>
      <c r="K2">
        <v>576</v>
      </c>
      <c r="L2" s="9" t="s">
        <v>145</v>
      </c>
      <c r="M2">
        <v>2.3263888888888888</v>
      </c>
      <c r="N2" s="9" t="s">
        <v>111</v>
      </c>
      <c r="O2">
        <v>5995</v>
      </c>
      <c r="P2" s="9" t="s">
        <v>146</v>
      </c>
      <c r="Q2">
        <v>614</v>
      </c>
      <c r="R2" s="9" t="s">
        <v>146</v>
      </c>
      <c r="S2">
        <v>6609</v>
      </c>
      <c r="T2" s="9" t="s">
        <v>147</v>
      </c>
      <c r="U2">
        <v>4.9320895522388062</v>
      </c>
      <c r="V2" s="9" t="s">
        <v>151</v>
      </c>
      <c r="W2">
        <v>11.473958333333334</v>
      </c>
      <c r="X2" s="9" t="s">
        <v>140</v>
      </c>
      <c r="Y2">
        <v>59</v>
      </c>
      <c r="Z2" s="9" t="s">
        <v>152</v>
      </c>
      <c r="AA2">
        <v>112.01694915254237</v>
      </c>
      <c r="AB2" s="9" t="s">
        <v>111</v>
      </c>
      <c r="AC2">
        <f t="shared" ref="AC2:AC43" si="0">I2/Y2</f>
        <v>22.711864406779661</v>
      </c>
      <c r="AD2" s="9" t="s">
        <v>111</v>
      </c>
      <c r="AE2">
        <f t="shared" ref="AE2:AE43" si="1">K2/Y2</f>
        <v>9.7627118644067803</v>
      </c>
      <c r="AF2" s="9" t="s">
        <v>111</v>
      </c>
    </row>
    <row r="3" spans="1:32" x14ac:dyDescent="0.2">
      <c r="A3">
        <v>2022</v>
      </c>
      <c r="B3" t="s">
        <v>22</v>
      </c>
      <c r="C3">
        <v>95375140.720000014</v>
      </c>
      <c r="D3" s="9" t="s">
        <v>124</v>
      </c>
      <c r="E3">
        <v>21155756.91</v>
      </c>
      <c r="F3" s="9" t="s">
        <v>133</v>
      </c>
      <c r="G3">
        <v>0.221816258935948</v>
      </c>
      <c r="H3" s="9" t="s">
        <v>151</v>
      </c>
      <c r="I3">
        <v>1904</v>
      </c>
      <c r="J3" s="9" t="s">
        <v>121</v>
      </c>
      <c r="K3">
        <v>1746</v>
      </c>
      <c r="L3" s="9" t="s">
        <v>120</v>
      </c>
      <c r="M3">
        <v>1.0904925544100801</v>
      </c>
      <c r="N3" s="9" t="s">
        <v>125</v>
      </c>
      <c r="O3">
        <v>21907</v>
      </c>
      <c r="P3" s="9" t="s">
        <v>120</v>
      </c>
      <c r="Q3">
        <v>3498</v>
      </c>
      <c r="R3" s="9" t="s">
        <v>120</v>
      </c>
      <c r="S3">
        <v>25405</v>
      </c>
      <c r="T3" s="9" t="s">
        <v>120</v>
      </c>
      <c r="U3">
        <v>13.342962184873949</v>
      </c>
      <c r="V3" s="9" t="s">
        <v>135</v>
      </c>
      <c r="W3">
        <v>14.550400916380298</v>
      </c>
      <c r="X3" s="9" t="s">
        <v>125</v>
      </c>
      <c r="Y3">
        <v>307</v>
      </c>
      <c r="Z3" s="9" t="s">
        <v>142</v>
      </c>
      <c r="AA3">
        <v>82.752442996742673</v>
      </c>
      <c r="AB3" s="9" t="s">
        <v>112</v>
      </c>
      <c r="AC3">
        <f t="shared" si="0"/>
        <v>6.2019543973941369</v>
      </c>
      <c r="AD3" s="9" t="s">
        <v>113</v>
      </c>
      <c r="AE3">
        <f t="shared" si="1"/>
        <v>5.6872964169381106</v>
      </c>
      <c r="AF3" s="9" t="s">
        <v>112</v>
      </c>
    </row>
    <row r="4" spans="1:32" x14ac:dyDescent="0.2">
      <c r="A4">
        <v>2022</v>
      </c>
      <c r="B4" t="s">
        <v>60</v>
      </c>
      <c r="C4">
        <v>36098661.119999997</v>
      </c>
      <c r="D4" s="9" t="s">
        <v>146</v>
      </c>
      <c r="E4">
        <v>4411546.9799999995</v>
      </c>
      <c r="F4" s="9" t="s">
        <v>152</v>
      </c>
      <c r="G4">
        <v>0.12220804991451162</v>
      </c>
      <c r="H4" s="9" t="s">
        <v>152</v>
      </c>
      <c r="I4">
        <v>510</v>
      </c>
      <c r="J4" s="9" t="s">
        <v>144</v>
      </c>
      <c r="K4">
        <v>369</v>
      </c>
      <c r="L4" s="9" t="s">
        <v>150</v>
      </c>
      <c r="M4">
        <v>1.3821138211382114</v>
      </c>
      <c r="N4" s="9" t="s">
        <v>115</v>
      </c>
      <c r="O4">
        <v>3976</v>
      </c>
      <c r="P4" s="9" t="s">
        <v>150</v>
      </c>
      <c r="Q4">
        <v>448</v>
      </c>
      <c r="R4" s="9" t="s">
        <v>148</v>
      </c>
      <c r="S4">
        <v>4424</v>
      </c>
      <c r="T4" s="9" t="s">
        <v>150</v>
      </c>
      <c r="U4">
        <v>8.674509803921568</v>
      </c>
      <c r="V4" s="9" t="s">
        <v>146</v>
      </c>
      <c r="W4">
        <v>11.989159891598916</v>
      </c>
      <c r="X4" s="9" t="s">
        <v>136</v>
      </c>
      <c r="Y4">
        <v>78</v>
      </c>
      <c r="Z4" s="9" t="s">
        <v>151</v>
      </c>
      <c r="AA4">
        <v>56.717948717948715</v>
      </c>
      <c r="AB4" s="9" t="s">
        <v>119</v>
      </c>
      <c r="AC4">
        <f t="shared" si="0"/>
        <v>6.5384615384615383</v>
      </c>
      <c r="AD4" s="9" t="s">
        <v>112</v>
      </c>
      <c r="AE4">
        <f t="shared" si="1"/>
        <v>4.7307692307692308</v>
      </c>
      <c r="AF4" s="9" t="s">
        <v>113</v>
      </c>
    </row>
    <row r="5" spans="1:32" x14ac:dyDescent="0.2">
      <c r="A5">
        <v>2022</v>
      </c>
      <c r="B5" t="s">
        <v>62</v>
      </c>
      <c r="C5">
        <v>30282693.619999997</v>
      </c>
      <c r="D5" s="9" t="s">
        <v>150</v>
      </c>
      <c r="E5">
        <v>10954930.26</v>
      </c>
      <c r="F5" s="9" t="s">
        <v>146</v>
      </c>
      <c r="G5">
        <v>0.3617554764931773</v>
      </c>
      <c r="H5" s="9" t="s">
        <v>126</v>
      </c>
      <c r="I5">
        <v>443</v>
      </c>
      <c r="J5" s="9" t="s">
        <v>146</v>
      </c>
      <c r="K5">
        <v>828</v>
      </c>
      <c r="L5" s="9" t="s">
        <v>138</v>
      </c>
      <c r="M5">
        <v>0.53502415458937203</v>
      </c>
      <c r="N5" s="9" t="s">
        <v>151</v>
      </c>
      <c r="O5">
        <v>7068</v>
      </c>
      <c r="P5" s="9" t="s">
        <v>144</v>
      </c>
      <c r="Q5">
        <v>977</v>
      </c>
      <c r="R5" s="9" t="s">
        <v>138</v>
      </c>
      <c r="S5">
        <v>8045</v>
      </c>
      <c r="T5" s="9" t="s">
        <v>143</v>
      </c>
      <c r="U5">
        <v>18.160270880361175</v>
      </c>
      <c r="V5" s="9" t="s">
        <v>122</v>
      </c>
      <c r="W5">
        <v>9.7161835748792278</v>
      </c>
      <c r="X5" s="9" t="s">
        <v>150</v>
      </c>
      <c r="Y5">
        <v>187</v>
      </c>
      <c r="Z5" s="9" t="s">
        <v>148</v>
      </c>
      <c r="AA5">
        <v>43.021390374331553</v>
      </c>
      <c r="AB5" s="9" t="s">
        <v>121</v>
      </c>
      <c r="AC5">
        <f t="shared" si="0"/>
        <v>2.3689839572192515</v>
      </c>
      <c r="AD5" s="9" t="s">
        <v>130</v>
      </c>
      <c r="AE5">
        <f t="shared" si="1"/>
        <v>4.427807486631016</v>
      </c>
      <c r="AF5" s="9" t="s">
        <v>119</v>
      </c>
    </row>
    <row r="6" spans="1:32" x14ac:dyDescent="0.2">
      <c r="A6">
        <v>2022</v>
      </c>
      <c r="B6" t="s">
        <v>66</v>
      </c>
      <c r="C6">
        <v>109708646.44999999</v>
      </c>
      <c r="D6" s="9" t="s">
        <v>120</v>
      </c>
      <c r="E6">
        <v>28883159.57</v>
      </c>
      <c r="F6" s="9" t="s">
        <v>124</v>
      </c>
      <c r="G6">
        <v>0.26327149686568757</v>
      </c>
      <c r="H6" s="9" t="s">
        <v>144</v>
      </c>
      <c r="I6">
        <v>1566</v>
      </c>
      <c r="J6" s="9" t="s">
        <v>124</v>
      </c>
      <c r="K6">
        <v>1636</v>
      </c>
      <c r="L6" s="9" t="s">
        <v>124</v>
      </c>
      <c r="M6">
        <v>0.95721271393643037</v>
      </c>
      <c r="N6" s="9" t="s">
        <v>129</v>
      </c>
      <c r="O6">
        <v>29465</v>
      </c>
      <c r="P6" s="9" t="s">
        <v>118</v>
      </c>
      <c r="Q6">
        <v>2531</v>
      </c>
      <c r="R6" s="9" t="s">
        <v>125</v>
      </c>
      <c r="S6">
        <v>31996</v>
      </c>
      <c r="T6" s="9" t="s">
        <v>115</v>
      </c>
      <c r="U6">
        <v>20.431673052362708</v>
      </c>
      <c r="V6" s="9" t="s">
        <v>116</v>
      </c>
      <c r="W6">
        <v>19.557457212713935</v>
      </c>
      <c r="X6" s="9" t="s">
        <v>112</v>
      </c>
      <c r="Y6">
        <v>435</v>
      </c>
      <c r="Z6" s="9" t="s">
        <v>134</v>
      </c>
      <c r="AA6">
        <v>73.55402298850575</v>
      </c>
      <c r="AB6" s="9" t="s">
        <v>113</v>
      </c>
      <c r="AC6">
        <f t="shared" si="0"/>
        <v>3.6</v>
      </c>
      <c r="AD6" s="9" t="s">
        <v>114</v>
      </c>
      <c r="AE6">
        <f t="shared" si="1"/>
        <v>3.7609195402298852</v>
      </c>
      <c r="AF6" s="9" t="s">
        <v>114</v>
      </c>
    </row>
    <row r="7" spans="1:32" x14ac:dyDescent="0.2">
      <c r="A7">
        <v>2022</v>
      </c>
      <c r="B7" t="s">
        <v>84</v>
      </c>
      <c r="C7">
        <v>55399020.280000001</v>
      </c>
      <c r="D7" s="9" t="s">
        <v>135</v>
      </c>
      <c r="E7">
        <v>16750912.960000001</v>
      </c>
      <c r="F7" s="9" t="s">
        <v>140</v>
      </c>
      <c r="G7">
        <v>0.30236839704631685</v>
      </c>
      <c r="H7" s="9" t="s">
        <v>138</v>
      </c>
      <c r="I7">
        <v>942</v>
      </c>
      <c r="J7" s="9" t="s">
        <v>135</v>
      </c>
      <c r="K7">
        <v>1266</v>
      </c>
      <c r="L7" s="9" t="s">
        <v>129</v>
      </c>
      <c r="M7">
        <v>0.74407582938388628</v>
      </c>
      <c r="N7" s="9" t="s">
        <v>142</v>
      </c>
      <c r="O7">
        <v>13341</v>
      </c>
      <c r="P7" s="9" t="s">
        <v>131</v>
      </c>
      <c r="Q7">
        <v>3767</v>
      </c>
      <c r="R7" s="9" t="s">
        <v>117</v>
      </c>
      <c r="S7">
        <v>17108</v>
      </c>
      <c r="T7" s="9" t="s">
        <v>126</v>
      </c>
      <c r="U7">
        <v>18.161358811040341</v>
      </c>
      <c r="V7" s="9" t="s">
        <v>121</v>
      </c>
      <c r="W7">
        <v>13.513428120063191</v>
      </c>
      <c r="X7" s="9" t="s">
        <v>129</v>
      </c>
      <c r="Y7">
        <v>337</v>
      </c>
      <c r="Z7" s="9" t="s">
        <v>139</v>
      </c>
      <c r="AA7">
        <v>50.765578635014833</v>
      </c>
      <c r="AB7" s="9" t="s">
        <v>116</v>
      </c>
      <c r="AC7">
        <f t="shared" si="0"/>
        <v>2.7952522255192878</v>
      </c>
      <c r="AD7" s="9" t="s">
        <v>122</v>
      </c>
      <c r="AE7">
        <f t="shared" si="1"/>
        <v>3.7566765578635013</v>
      </c>
      <c r="AF7" s="9" t="s">
        <v>118</v>
      </c>
    </row>
    <row r="8" spans="1:32" x14ac:dyDescent="0.2">
      <c r="A8">
        <v>2022</v>
      </c>
      <c r="B8" t="s">
        <v>36</v>
      </c>
      <c r="C8">
        <v>63720354.179999992</v>
      </c>
      <c r="D8" s="9" t="s">
        <v>131</v>
      </c>
      <c r="E8">
        <v>19666686.109999999</v>
      </c>
      <c r="F8" s="9" t="s">
        <v>135</v>
      </c>
      <c r="G8">
        <v>0.30864056490402891</v>
      </c>
      <c r="H8" s="9" t="s">
        <v>135</v>
      </c>
      <c r="I8">
        <v>1045</v>
      </c>
      <c r="J8" s="9" t="s">
        <v>132</v>
      </c>
      <c r="K8">
        <v>1153</v>
      </c>
      <c r="L8" s="9" t="s">
        <v>131</v>
      </c>
      <c r="M8">
        <v>0.90633130962705988</v>
      </c>
      <c r="N8" s="9" t="s">
        <v>133</v>
      </c>
      <c r="O8">
        <v>13543</v>
      </c>
      <c r="P8" s="9" t="s">
        <v>130</v>
      </c>
      <c r="Q8">
        <v>2073</v>
      </c>
      <c r="R8" s="9" t="s">
        <v>130</v>
      </c>
      <c r="S8">
        <v>15616</v>
      </c>
      <c r="T8" s="9" t="s">
        <v>131</v>
      </c>
      <c r="U8">
        <v>14.943540669856459</v>
      </c>
      <c r="V8" s="9" t="s">
        <v>130</v>
      </c>
      <c r="W8">
        <v>13.543798785776236</v>
      </c>
      <c r="X8" s="9" t="s">
        <v>128</v>
      </c>
      <c r="Y8">
        <v>324</v>
      </c>
      <c r="Z8" s="9" t="s">
        <v>140</v>
      </c>
      <c r="AA8">
        <v>48.197530864197532</v>
      </c>
      <c r="AB8" s="9" t="s">
        <v>117</v>
      </c>
      <c r="AC8">
        <f t="shared" si="0"/>
        <v>3.2253086419753085</v>
      </c>
      <c r="AD8" s="9" t="s">
        <v>116</v>
      </c>
      <c r="AE8">
        <f t="shared" si="1"/>
        <v>3.558641975308642</v>
      </c>
      <c r="AF8" s="9" t="s">
        <v>116</v>
      </c>
    </row>
    <row r="9" spans="1:32" x14ac:dyDescent="0.2">
      <c r="A9">
        <v>2022</v>
      </c>
      <c r="B9" t="s">
        <v>78</v>
      </c>
      <c r="C9">
        <v>91277250.920000002</v>
      </c>
      <c r="D9" s="9" t="s">
        <v>126</v>
      </c>
      <c r="E9">
        <v>20388885.440000001</v>
      </c>
      <c r="F9" s="9" t="s">
        <v>134</v>
      </c>
      <c r="G9">
        <v>0.22337313223718636</v>
      </c>
      <c r="H9" s="9" t="s">
        <v>149</v>
      </c>
      <c r="I9">
        <v>1437</v>
      </c>
      <c r="J9" s="9" t="s">
        <v>125</v>
      </c>
      <c r="K9">
        <v>1828</v>
      </c>
      <c r="L9" s="9" t="s">
        <v>116</v>
      </c>
      <c r="M9">
        <v>0.78610503282275712</v>
      </c>
      <c r="N9" s="9" t="s">
        <v>139</v>
      </c>
      <c r="O9">
        <v>13855</v>
      </c>
      <c r="P9" s="9" t="s">
        <v>127</v>
      </c>
      <c r="Q9">
        <v>2047</v>
      </c>
      <c r="R9" s="9" t="s">
        <v>131</v>
      </c>
      <c r="S9">
        <v>15902</v>
      </c>
      <c r="T9" s="9" t="s">
        <v>130</v>
      </c>
      <c r="U9">
        <v>11.066109951287403</v>
      </c>
      <c r="V9" s="9" t="s">
        <v>141</v>
      </c>
      <c r="W9">
        <v>8.6991247264770237</v>
      </c>
      <c r="X9" s="9" t="s">
        <v>151</v>
      </c>
      <c r="Y9">
        <v>533</v>
      </c>
      <c r="Z9" s="9" t="s">
        <v>129</v>
      </c>
      <c r="AA9">
        <v>29.834896810506567</v>
      </c>
      <c r="AB9" s="9" t="s">
        <v>129</v>
      </c>
      <c r="AC9">
        <f t="shared" si="0"/>
        <v>2.696060037523452</v>
      </c>
      <c r="AD9" s="9" t="s">
        <v>127</v>
      </c>
      <c r="AE9">
        <f t="shared" si="1"/>
        <v>3.4296435272045027</v>
      </c>
      <c r="AF9" s="9" t="s">
        <v>117</v>
      </c>
    </row>
    <row r="10" spans="1:32" x14ac:dyDescent="0.2">
      <c r="A10">
        <v>2022</v>
      </c>
      <c r="B10" t="s">
        <v>80</v>
      </c>
      <c r="C10">
        <v>72669802.24000001</v>
      </c>
      <c r="D10" s="9" t="s">
        <v>129</v>
      </c>
      <c r="E10">
        <v>25913401.279999997</v>
      </c>
      <c r="F10" s="9" t="s">
        <v>127</v>
      </c>
      <c r="G10">
        <v>0.3565910526963888</v>
      </c>
      <c r="H10" s="9" t="s">
        <v>128</v>
      </c>
      <c r="I10">
        <v>1196</v>
      </c>
      <c r="J10" s="9" t="s">
        <v>129</v>
      </c>
      <c r="K10">
        <v>1362</v>
      </c>
      <c r="L10" s="9" t="s">
        <v>128</v>
      </c>
      <c r="M10">
        <v>0.87812041116005879</v>
      </c>
      <c r="N10" s="9" t="s">
        <v>134</v>
      </c>
      <c r="O10">
        <v>13561</v>
      </c>
      <c r="P10" s="9" t="s">
        <v>129</v>
      </c>
      <c r="Q10">
        <v>2782</v>
      </c>
      <c r="R10" s="9" t="s">
        <v>123</v>
      </c>
      <c r="S10">
        <v>16343</v>
      </c>
      <c r="T10" s="9" t="s">
        <v>129</v>
      </c>
      <c r="U10">
        <v>13.664715719063546</v>
      </c>
      <c r="V10" s="9" t="s">
        <v>134</v>
      </c>
      <c r="W10">
        <v>11.999265785609397</v>
      </c>
      <c r="X10" s="9" t="s">
        <v>135</v>
      </c>
      <c r="Y10">
        <v>438</v>
      </c>
      <c r="Z10" s="9" t="s">
        <v>133</v>
      </c>
      <c r="AA10">
        <v>37.312785388127857</v>
      </c>
      <c r="AB10" s="9" t="s">
        <v>124</v>
      </c>
      <c r="AC10">
        <f t="shared" si="0"/>
        <v>2.730593607305936</v>
      </c>
      <c r="AD10" s="9" t="s">
        <v>124</v>
      </c>
      <c r="AE10">
        <f t="shared" si="1"/>
        <v>3.1095890410958904</v>
      </c>
      <c r="AF10" s="9" t="s">
        <v>115</v>
      </c>
    </row>
    <row r="11" spans="1:32" x14ac:dyDescent="0.2">
      <c r="A11">
        <v>2022</v>
      </c>
      <c r="B11" t="s">
        <v>98</v>
      </c>
      <c r="C11">
        <v>25737794.399999999</v>
      </c>
      <c r="D11" s="9" t="s">
        <v>152</v>
      </c>
      <c r="E11">
        <v>9556165.9000000004</v>
      </c>
      <c r="F11" s="9" t="s">
        <v>149</v>
      </c>
      <c r="G11">
        <v>0.37128923137252201</v>
      </c>
      <c r="H11" s="9" t="s">
        <v>125</v>
      </c>
      <c r="I11">
        <v>300</v>
      </c>
      <c r="J11" s="9" t="s">
        <v>150</v>
      </c>
      <c r="K11">
        <v>443</v>
      </c>
      <c r="L11" s="9" t="s">
        <v>149</v>
      </c>
      <c r="M11">
        <v>0.67720090293453727</v>
      </c>
      <c r="N11" s="9" t="s">
        <v>145</v>
      </c>
      <c r="O11">
        <v>5298</v>
      </c>
      <c r="P11" s="9" t="s">
        <v>148</v>
      </c>
      <c r="Q11">
        <v>409</v>
      </c>
      <c r="R11" s="9" t="s">
        <v>150</v>
      </c>
      <c r="S11">
        <v>5707</v>
      </c>
      <c r="T11" s="9" t="s">
        <v>148</v>
      </c>
      <c r="U11">
        <v>19.023333333333333</v>
      </c>
      <c r="V11" s="9" t="s">
        <v>120</v>
      </c>
      <c r="W11">
        <v>12.882618510158014</v>
      </c>
      <c r="X11" s="9" t="s">
        <v>131</v>
      </c>
      <c r="Y11">
        <v>154</v>
      </c>
      <c r="Z11" s="9" t="s">
        <v>150</v>
      </c>
      <c r="AA11">
        <v>37.058441558441558</v>
      </c>
      <c r="AB11" s="9" t="s">
        <v>126</v>
      </c>
      <c r="AC11">
        <f t="shared" si="0"/>
        <v>1.948051948051948</v>
      </c>
      <c r="AD11" s="9" t="s">
        <v>134</v>
      </c>
      <c r="AE11">
        <f t="shared" si="1"/>
        <v>2.8766233766233764</v>
      </c>
      <c r="AF11" s="9" t="s">
        <v>120</v>
      </c>
    </row>
    <row r="12" spans="1:32" x14ac:dyDescent="0.2">
      <c r="A12">
        <v>2022</v>
      </c>
      <c r="B12" t="s">
        <v>58</v>
      </c>
      <c r="C12">
        <v>53252134.510000005</v>
      </c>
      <c r="D12" s="9" t="s">
        <v>137</v>
      </c>
      <c r="E12">
        <v>17758003.449999999</v>
      </c>
      <c r="F12" s="9" t="s">
        <v>137</v>
      </c>
      <c r="G12">
        <v>0.33347026581000794</v>
      </c>
      <c r="H12" s="9" t="s">
        <v>129</v>
      </c>
      <c r="I12">
        <v>894</v>
      </c>
      <c r="J12" s="9" t="s">
        <v>137</v>
      </c>
      <c r="K12">
        <v>892</v>
      </c>
      <c r="L12" s="9" t="s">
        <v>134</v>
      </c>
      <c r="M12">
        <v>1.0022421524663676</v>
      </c>
      <c r="N12" s="9" t="s">
        <v>127</v>
      </c>
      <c r="O12">
        <v>8791</v>
      </c>
      <c r="P12" s="9" t="s">
        <v>137</v>
      </c>
      <c r="Q12">
        <v>680</v>
      </c>
      <c r="R12" s="9" t="s">
        <v>143</v>
      </c>
      <c r="S12">
        <v>9471</v>
      </c>
      <c r="T12" s="9" t="s">
        <v>137</v>
      </c>
      <c r="U12">
        <v>10.593959731543624</v>
      </c>
      <c r="V12" s="9" t="s">
        <v>143</v>
      </c>
      <c r="W12">
        <v>10.617713004484305</v>
      </c>
      <c r="X12" s="9" t="s">
        <v>146</v>
      </c>
      <c r="Y12">
        <v>323</v>
      </c>
      <c r="Z12" s="9" t="s">
        <v>141</v>
      </c>
      <c r="AA12">
        <v>29.321981424148607</v>
      </c>
      <c r="AB12" s="9" t="s">
        <v>130</v>
      </c>
      <c r="AC12">
        <f t="shared" si="0"/>
        <v>2.7678018575851393</v>
      </c>
      <c r="AD12" s="9" t="s">
        <v>123</v>
      </c>
      <c r="AE12">
        <f t="shared" si="1"/>
        <v>2.7616099071207429</v>
      </c>
      <c r="AF12" s="9" t="s">
        <v>121</v>
      </c>
    </row>
    <row r="13" spans="1:32" x14ac:dyDescent="0.2">
      <c r="A13">
        <v>2022</v>
      </c>
      <c r="B13" t="s">
        <v>46</v>
      </c>
      <c r="C13">
        <v>119935116.45999999</v>
      </c>
      <c r="D13" s="9" t="s">
        <v>115</v>
      </c>
      <c r="E13">
        <v>26779193.870000001</v>
      </c>
      <c r="F13" s="9" t="s">
        <v>126</v>
      </c>
      <c r="G13">
        <v>0.22328067592222858</v>
      </c>
      <c r="H13" s="9" t="s">
        <v>150</v>
      </c>
      <c r="I13">
        <v>1107</v>
      </c>
      <c r="J13" s="9" t="s">
        <v>130</v>
      </c>
      <c r="K13">
        <v>1678</v>
      </c>
      <c r="L13" s="9" t="s">
        <v>123</v>
      </c>
      <c r="M13">
        <v>0.65971394517282478</v>
      </c>
      <c r="N13" s="9" t="s">
        <v>146</v>
      </c>
      <c r="O13">
        <v>30236</v>
      </c>
      <c r="P13" s="9" t="s">
        <v>114</v>
      </c>
      <c r="Q13">
        <v>2529</v>
      </c>
      <c r="R13" s="9" t="s">
        <v>126</v>
      </c>
      <c r="S13">
        <v>32765</v>
      </c>
      <c r="T13" s="9" t="s">
        <v>117</v>
      </c>
      <c r="U13">
        <v>29.598012646793133</v>
      </c>
      <c r="V13" s="9" t="s">
        <v>111</v>
      </c>
      <c r="W13">
        <v>19.52622169249106</v>
      </c>
      <c r="X13" s="9" t="s">
        <v>113</v>
      </c>
      <c r="Y13">
        <v>617</v>
      </c>
      <c r="Z13" s="9" t="s">
        <v>126</v>
      </c>
      <c r="AA13">
        <v>53.103727714748786</v>
      </c>
      <c r="AB13" s="9" t="s">
        <v>118</v>
      </c>
      <c r="AC13">
        <f t="shared" si="0"/>
        <v>1.7941653160453808</v>
      </c>
      <c r="AD13" s="9" t="s">
        <v>138</v>
      </c>
      <c r="AE13">
        <f t="shared" si="1"/>
        <v>2.7196110210696922</v>
      </c>
      <c r="AF13" s="9" t="s">
        <v>122</v>
      </c>
    </row>
    <row r="14" spans="1:32" x14ac:dyDescent="0.2">
      <c r="A14">
        <v>2022</v>
      </c>
      <c r="B14" t="s">
        <v>26</v>
      </c>
      <c r="C14">
        <v>172010174.5</v>
      </c>
      <c r="D14" s="9" t="s">
        <v>111</v>
      </c>
      <c r="E14">
        <v>52150632.089999996</v>
      </c>
      <c r="F14" s="9" t="s">
        <v>114</v>
      </c>
      <c r="G14">
        <v>0.30318341482759203</v>
      </c>
      <c r="H14" s="9" t="s">
        <v>136</v>
      </c>
      <c r="I14">
        <v>2399</v>
      </c>
      <c r="J14" s="9" t="s">
        <v>117</v>
      </c>
      <c r="K14">
        <v>2496</v>
      </c>
      <c r="L14" s="9" t="s">
        <v>119</v>
      </c>
      <c r="M14">
        <v>0.96113782051282048</v>
      </c>
      <c r="N14" s="9" t="s">
        <v>128</v>
      </c>
      <c r="O14">
        <v>35088</v>
      </c>
      <c r="P14" s="9" t="s">
        <v>119</v>
      </c>
      <c r="Q14">
        <v>7151</v>
      </c>
      <c r="R14" s="9" t="s">
        <v>119</v>
      </c>
      <c r="S14">
        <v>42239</v>
      </c>
      <c r="T14" s="9" t="s">
        <v>113</v>
      </c>
      <c r="U14">
        <v>17.606919549812421</v>
      </c>
      <c r="V14" s="9" t="s">
        <v>124</v>
      </c>
      <c r="W14">
        <v>16.922676282051281</v>
      </c>
      <c r="X14" s="9" t="s">
        <v>115</v>
      </c>
      <c r="Y14">
        <v>949</v>
      </c>
      <c r="Z14" s="9" t="s">
        <v>115</v>
      </c>
      <c r="AA14">
        <v>44.508956796628027</v>
      </c>
      <c r="AB14" s="9" t="s">
        <v>120</v>
      </c>
      <c r="AC14">
        <f t="shared" si="0"/>
        <v>2.5279241306638567</v>
      </c>
      <c r="AD14" s="9" t="s">
        <v>128</v>
      </c>
      <c r="AE14">
        <f t="shared" si="1"/>
        <v>2.6301369863013697</v>
      </c>
      <c r="AF14" s="9" t="s">
        <v>123</v>
      </c>
    </row>
    <row r="15" spans="1:32" x14ac:dyDescent="0.2">
      <c r="A15">
        <v>2022</v>
      </c>
      <c r="B15" t="s">
        <v>76</v>
      </c>
      <c r="C15">
        <v>52348051.640000001</v>
      </c>
      <c r="D15" s="9" t="s">
        <v>138</v>
      </c>
      <c r="E15">
        <v>13042341.870000001</v>
      </c>
      <c r="F15" s="9" t="s">
        <v>143</v>
      </c>
      <c r="G15">
        <v>0.24914665324495353</v>
      </c>
      <c r="H15" s="9" t="s">
        <v>146</v>
      </c>
      <c r="I15">
        <v>656</v>
      </c>
      <c r="J15" s="9" t="s">
        <v>139</v>
      </c>
      <c r="K15">
        <v>712</v>
      </c>
      <c r="L15" s="9" t="s">
        <v>142</v>
      </c>
      <c r="M15">
        <v>0.9213483146067416</v>
      </c>
      <c r="N15" s="9" t="s">
        <v>131</v>
      </c>
      <c r="O15">
        <v>8398</v>
      </c>
      <c r="P15" s="9" t="s">
        <v>138</v>
      </c>
      <c r="Q15">
        <v>656</v>
      </c>
      <c r="R15" s="9" t="s">
        <v>144</v>
      </c>
      <c r="S15">
        <v>9054</v>
      </c>
      <c r="T15" s="9" t="s">
        <v>139</v>
      </c>
      <c r="U15">
        <v>13.801829268292684</v>
      </c>
      <c r="V15" s="9" t="s">
        <v>133</v>
      </c>
      <c r="W15">
        <v>12.716292134831461</v>
      </c>
      <c r="X15" s="9" t="s">
        <v>134</v>
      </c>
      <c r="Y15">
        <v>278</v>
      </c>
      <c r="Z15" s="9" t="s">
        <v>144</v>
      </c>
      <c r="AA15">
        <v>32.568345323741006</v>
      </c>
      <c r="AB15" s="9" t="s">
        <v>128</v>
      </c>
      <c r="AC15">
        <f t="shared" si="0"/>
        <v>2.3597122302158273</v>
      </c>
      <c r="AD15" s="9" t="s">
        <v>131</v>
      </c>
      <c r="AE15">
        <f t="shared" si="1"/>
        <v>2.5611510791366907</v>
      </c>
      <c r="AF15" s="9" t="s">
        <v>124</v>
      </c>
    </row>
    <row r="16" spans="1:32" x14ac:dyDescent="0.2">
      <c r="A16">
        <v>2022</v>
      </c>
      <c r="B16" t="s">
        <v>88</v>
      </c>
      <c r="C16">
        <v>86873941.960000008</v>
      </c>
      <c r="D16" s="9" t="s">
        <v>127</v>
      </c>
      <c r="E16">
        <v>22721159.5</v>
      </c>
      <c r="F16" s="9" t="s">
        <v>129</v>
      </c>
      <c r="G16">
        <v>0.26154171190322717</v>
      </c>
      <c r="H16" s="9" t="s">
        <v>145</v>
      </c>
      <c r="I16">
        <v>1701</v>
      </c>
      <c r="J16" s="9" t="s">
        <v>122</v>
      </c>
      <c r="K16">
        <v>1476</v>
      </c>
      <c r="L16" s="9" t="s">
        <v>127</v>
      </c>
      <c r="M16">
        <v>1.1524390243902438</v>
      </c>
      <c r="N16" s="9" t="s">
        <v>122</v>
      </c>
      <c r="O16">
        <v>19562</v>
      </c>
      <c r="P16" s="9" t="s">
        <v>123</v>
      </c>
      <c r="Q16">
        <v>2353</v>
      </c>
      <c r="R16" s="9" t="s">
        <v>127</v>
      </c>
      <c r="S16">
        <v>21915</v>
      </c>
      <c r="T16" s="9" t="s">
        <v>123</v>
      </c>
      <c r="U16">
        <v>12.883597883597883</v>
      </c>
      <c r="V16" s="9" t="s">
        <v>138</v>
      </c>
      <c r="W16">
        <v>14.847560975609756</v>
      </c>
      <c r="X16" s="9" t="s">
        <v>123</v>
      </c>
      <c r="Y16">
        <v>590</v>
      </c>
      <c r="Z16" s="9" t="s">
        <v>127</v>
      </c>
      <c r="AA16">
        <v>37.144067796610166</v>
      </c>
      <c r="AB16" s="9" t="s">
        <v>125</v>
      </c>
      <c r="AC16">
        <f t="shared" si="0"/>
        <v>2.8830508474576271</v>
      </c>
      <c r="AD16" s="9" t="s">
        <v>120</v>
      </c>
      <c r="AE16">
        <f t="shared" si="1"/>
        <v>2.5016949152542374</v>
      </c>
      <c r="AF16" s="9" t="s">
        <v>125</v>
      </c>
    </row>
    <row r="17" spans="1:32" x14ac:dyDescent="0.2">
      <c r="A17">
        <v>2022</v>
      </c>
      <c r="B17" t="s">
        <v>68</v>
      </c>
      <c r="C17">
        <v>156574656.88</v>
      </c>
      <c r="D17" s="9" t="s">
        <v>113</v>
      </c>
      <c r="E17">
        <v>69506925.099999994</v>
      </c>
      <c r="F17" s="9" t="s">
        <v>112</v>
      </c>
      <c r="G17">
        <v>0.44392193784764689</v>
      </c>
      <c r="H17" s="9" t="s">
        <v>117</v>
      </c>
      <c r="I17">
        <v>2956</v>
      </c>
      <c r="J17" s="9" t="s">
        <v>113</v>
      </c>
      <c r="K17">
        <v>2584</v>
      </c>
      <c r="L17" s="9" t="s">
        <v>112</v>
      </c>
      <c r="M17">
        <v>1.1439628482972137</v>
      </c>
      <c r="N17" s="9" t="s">
        <v>123</v>
      </c>
      <c r="O17">
        <v>39957</v>
      </c>
      <c r="P17" s="9" t="s">
        <v>112</v>
      </c>
      <c r="Q17">
        <v>8596</v>
      </c>
      <c r="R17" s="9" t="s">
        <v>112</v>
      </c>
      <c r="S17">
        <v>48553</v>
      </c>
      <c r="T17" s="9" t="s">
        <v>111</v>
      </c>
      <c r="U17">
        <v>16.425236806495263</v>
      </c>
      <c r="V17" s="9" t="s">
        <v>126</v>
      </c>
      <c r="W17">
        <v>18.789860681114551</v>
      </c>
      <c r="X17" s="9" t="s">
        <v>114</v>
      </c>
      <c r="Y17">
        <v>1088</v>
      </c>
      <c r="Z17" s="9" t="s">
        <v>116</v>
      </c>
      <c r="AA17">
        <v>44.625919117647058</v>
      </c>
      <c r="AB17" s="9" t="s">
        <v>115</v>
      </c>
      <c r="AC17">
        <f t="shared" si="0"/>
        <v>2.7169117647058822</v>
      </c>
      <c r="AD17" s="9" t="s">
        <v>125</v>
      </c>
      <c r="AE17">
        <f t="shared" si="1"/>
        <v>2.375</v>
      </c>
      <c r="AF17" s="9" t="s">
        <v>126</v>
      </c>
    </row>
    <row r="18" spans="1:32" x14ac:dyDescent="0.2">
      <c r="A18">
        <v>2022</v>
      </c>
      <c r="B18" t="s">
        <v>50</v>
      </c>
      <c r="C18">
        <v>35593170.549999997</v>
      </c>
      <c r="D18" s="9" t="s">
        <v>147</v>
      </c>
      <c r="E18">
        <v>9982513.9499999993</v>
      </c>
      <c r="F18" s="9" t="s">
        <v>148</v>
      </c>
      <c r="G18">
        <v>0.28046149853317859</v>
      </c>
      <c r="H18" s="9" t="s">
        <v>142</v>
      </c>
      <c r="I18">
        <v>381</v>
      </c>
      <c r="J18" s="9" t="s">
        <v>147</v>
      </c>
      <c r="K18">
        <v>471</v>
      </c>
      <c r="L18" s="9" t="s">
        <v>148</v>
      </c>
      <c r="M18">
        <v>0.80891719745222934</v>
      </c>
      <c r="N18" s="9" t="s">
        <v>138</v>
      </c>
      <c r="O18">
        <v>7606</v>
      </c>
      <c r="P18" s="9" t="s">
        <v>141</v>
      </c>
      <c r="Q18">
        <v>818</v>
      </c>
      <c r="R18" s="9" t="s">
        <v>140</v>
      </c>
      <c r="S18">
        <v>8424</v>
      </c>
      <c r="T18" s="9" t="s">
        <v>142</v>
      </c>
      <c r="U18">
        <v>22.110236220472441</v>
      </c>
      <c r="V18" s="9" t="s">
        <v>114</v>
      </c>
      <c r="W18">
        <v>17.885350318471339</v>
      </c>
      <c r="X18" s="9" t="s">
        <v>116</v>
      </c>
      <c r="Y18">
        <v>200</v>
      </c>
      <c r="Z18" s="9" t="s">
        <v>147</v>
      </c>
      <c r="AA18">
        <v>42.12</v>
      </c>
      <c r="AB18" s="9" t="s">
        <v>122</v>
      </c>
      <c r="AC18">
        <f t="shared" si="0"/>
        <v>1.905</v>
      </c>
      <c r="AD18" s="9" t="s">
        <v>136</v>
      </c>
      <c r="AE18">
        <f t="shared" si="1"/>
        <v>2.355</v>
      </c>
      <c r="AF18" s="9" t="s">
        <v>127</v>
      </c>
    </row>
    <row r="19" spans="1:32" x14ac:dyDescent="0.2">
      <c r="A19">
        <v>2022</v>
      </c>
      <c r="B19" t="s">
        <v>70</v>
      </c>
      <c r="C19">
        <v>96542000.060000017</v>
      </c>
      <c r="D19" s="9" t="s">
        <v>123</v>
      </c>
      <c r="E19">
        <v>34909697.159999996</v>
      </c>
      <c r="F19" s="9" t="s">
        <v>120</v>
      </c>
      <c r="G19">
        <v>0.36160113876140876</v>
      </c>
      <c r="H19" s="9" t="s">
        <v>127</v>
      </c>
      <c r="I19">
        <v>1632</v>
      </c>
      <c r="J19" s="9" t="s">
        <v>123</v>
      </c>
      <c r="K19">
        <v>1719</v>
      </c>
      <c r="L19" s="9" t="s">
        <v>121</v>
      </c>
      <c r="M19">
        <v>0.94938917975567194</v>
      </c>
      <c r="N19" s="9" t="s">
        <v>130</v>
      </c>
      <c r="O19">
        <v>38597</v>
      </c>
      <c r="P19" s="9" t="s">
        <v>113</v>
      </c>
      <c r="Q19">
        <v>2124</v>
      </c>
      <c r="R19" s="9" t="s">
        <v>129</v>
      </c>
      <c r="S19">
        <v>40721</v>
      </c>
      <c r="T19" s="9" t="s">
        <v>119</v>
      </c>
      <c r="U19">
        <v>24.951593137254903</v>
      </c>
      <c r="V19" s="9" t="s">
        <v>119</v>
      </c>
      <c r="W19">
        <v>23.688772542175684</v>
      </c>
      <c r="X19" s="9" t="s">
        <v>111</v>
      </c>
      <c r="Y19">
        <v>731</v>
      </c>
      <c r="Z19" s="9" t="s">
        <v>122</v>
      </c>
      <c r="AA19">
        <v>55.705882352941174</v>
      </c>
      <c r="AB19" s="9" t="s">
        <v>114</v>
      </c>
      <c r="AC19">
        <f t="shared" si="0"/>
        <v>2.2325581395348837</v>
      </c>
      <c r="AD19" s="9" t="s">
        <v>132</v>
      </c>
      <c r="AE19">
        <f t="shared" si="1"/>
        <v>2.3515731874145005</v>
      </c>
      <c r="AF19" s="9" t="s">
        <v>128</v>
      </c>
    </row>
    <row r="20" spans="1:32" x14ac:dyDescent="0.2">
      <c r="A20">
        <v>2022</v>
      </c>
      <c r="B20" t="s">
        <v>96</v>
      </c>
      <c r="C20">
        <v>47179063.859999999</v>
      </c>
      <c r="D20" s="9" t="s">
        <v>140</v>
      </c>
      <c r="E20">
        <v>13776208.27</v>
      </c>
      <c r="F20" s="9" t="s">
        <v>142</v>
      </c>
      <c r="G20">
        <v>0.29199833873092029</v>
      </c>
      <c r="H20" s="9" t="s">
        <v>140</v>
      </c>
      <c r="I20">
        <v>689</v>
      </c>
      <c r="J20" s="9" t="s">
        <v>138</v>
      </c>
      <c r="K20">
        <v>898</v>
      </c>
      <c r="L20" s="9" t="s">
        <v>133</v>
      </c>
      <c r="M20">
        <v>0.767260579064588</v>
      </c>
      <c r="N20" s="9" t="s">
        <v>140</v>
      </c>
      <c r="O20">
        <v>8386</v>
      </c>
      <c r="P20" s="9" t="s">
        <v>139</v>
      </c>
      <c r="Q20">
        <v>595</v>
      </c>
      <c r="R20" s="9" t="s">
        <v>147</v>
      </c>
      <c r="S20">
        <v>8981</v>
      </c>
      <c r="T20" s="9" t="s">
        <v>140</v>
      </c>
      <c r="U20">
        <v>13.034833091436864</v>
      </c>
      <c r="V20" s="9" t="s">
        <v>137</v>
      </c>
      <c r="W20">
        <v>10.001113585746102</v>
      </c>
      <c r="X20" s="9" t="s">
        <v>149</v>
      </c>
      <c r="Y20">
        <v>384</v>
      </c>
      <c r="Z20" s="9" t="s">
        <v>135</v>
      </c>
      <c r="AA20">
        <v>23.388020833333332</v>
      </c>
      <c r="AB20" s="9" t="s">
        <v>139</v>
      </c>
      <c r="AC20">
        <f t="shared" si="0"/>
        <v>1.7942708333333333</v>
      </c>
      <c r="AD20" s="9" t="s">
        <v>137</v>
      </c>
      <c r="AE20">
        <f t="shared" si="1"/>
        <v>2.3385416666666665</v>
      </c>
      <c r="AF20" s="9" t="s">
        <v>129</v>
      </c>
    </row>
    <row r="21" spans="1:32" x14ac:dyDescent="0.2">
      <c r="A21">
        <v>2022</v>
      </c>
      <c r="B21" t="s">
        <v>52</v>
      </c>
      <c r="C21">
        <v>78847320.450000003</v>
      </c>
      <c r="D21" s="9" t="s">
        <v>128</v>
      </c>
      <c r="E21">
        <v>21416060.890000001</v>
      </c>
      <c r="F21" s="9" t="s">
        <v>132</v>
      </c>
      <c r="G21">
        <v>0.27161431444687734</v>
      </c>
      <c r="H21" s="9" t="s">
        <v>143</v>
      </c>
      <c r="I21">
        <v>3664</v>
      </c>
      <c r="J21" s="9" t="s">
        <v>111</v>
      </c>
      <c r="K21">
        <v>1610</v>
      </c>
      <c r="L21" s="9" t="s">
        <v>125</v>
      </c>
      <c r="M21">
        <v>2.2757763975155281</v>
      </c>
      <c r="N21" s="9" t="s">
        <v>112</v>
      </c>
      <c r="O21">
        <v>12351</v>
      </c>
      <c r="P21" s="9" t="s">
        <v>133</v>
      </c>
      <c r="Q21">
        <v>4302</v>
      </c>
      <c r="R21" s="9" t="s">
        <v>116</v>
      </c>
      <c r="S21">
        <v>16653</v>
      </c>
      <c r="T21" s="9" t="s">
        <v>128</v>
      </c>
      <c r="U21">
        <v>4.5450327510917035</v>
      </c>
      <c r="V21" s="9" t="s">
        <v>152</v>
      </c>
      <c r="W21">
        <v>10.343478260869565</v>
      </c>
      <c r="X21" s="9" t="s">
        <v>147</v>
      </c>
      <c r="Y21">
        <v>709</v>
      </c>
      <c r="Z21" s="9" t="s">
        <v>124</v>
      </c>
      <c r="AA21">
        <v>23.488011283497883</v>
      </c>
      <c r="AB21" s="9" t="s">
        <v>138</v>
      </c>
      <c r="AC21">
        <f t="shared" si="0"/>
        <v>5.1678420310296191</v>
      </c>
      <c r="AD21" s="9" t="s">
        <v>119</v>
      </c>
      <c r="AE21">
        <f t="shared" si="1"/>
        <v>2.2708039492242595</v>
      </c>
      <c r="AF21" s="9" t="s">
        <v>130</v>
      </c>
    </row>
    <row r="22" spans="1:32" x14ac:dyDescent="0.2">
      <c r="A22">
        <v>2022</v>
      </c>
      <c r="B22" t="s">
        <v>94</v>
      </c>
      <c r="C22">
        <v>36166384.009999998</v>
      </c>
      <c r="D22" s="9" t="s">
        <v>145</v>
      </c>
      <c r="E22">
        <v>8731119.1899999995</v>
      </c>
      <c r="F22" s="9" t="s">
        <v>151</v>
      </c>
      <c r="G22">
        <v>0.24141532058017873</v>
      </c>
      <c r="H22" s="9" t="s">
        <v>147</v>
      </c>
      <c r="I22">
        <v>900</v>
      </c>
      <c r="J22" s="9" t="s">
        <v>136</v>
      </c>
      <c r="K22">
        <v>587</v>
      </c>
      <c r="L22" s="9" t="s">
        <v>144</v>
      </c>
      <c r="M22">
        <v>1.5332197614991483</v>
      </c>
      <c r="N22" s="9" t="s">
        <v>118</v>
      </c>
      <c r="O22">
        <v>5670</v>
      </c>
      <c r="P22" s="9" t="s">
        <v>147</v>
      </c>
      <c r="Q22">
        <v>979</v>
      </c>
      <c r="R22" s="9" t="s">
        <v>137</v>
      </c>
      <c r="S22">
        <v>6649</v>
      </c>
      <c r="T22" s="9" t="s">
        <v>146</v>
      </c>
      <c r="U22">
        <v>7.387777777777778</v>
      </c>
      <c r="V22" s="9" t="s">
        <v>150</v>
      </c>
      <c r="W22">
        <v>11.327086882453152</v>
      </c>
      <c r="X22" s="9" t="s">
        <v>142</v>
      </c>
      <c r="Y22">
        <v>267</v>
      </c>
      <c r="Z22" s="9" t="s">
        <v>145</v>
      </c>
      <c r="AA22">
        <v>24.90262172284644</v>
      </c>
      <c r="AB22" s="9" t="s">
        <v>135</v>
      </c>
      <c r="AC22">
        <f t="shared" si="0"/>
        <v>3.3707865168539324</v>
      </c>
      <c r="AD22" s="9" t="s">
        <v>118</v>
      </c>
      <c r="AE22">
        <f t="shared" si="1"/>
        <v>2.1985018726591758</v>
      </c>
      <c r="AF22" s="9" t="s">
        <v>131</v>
      </c>
    </row>
    <row r="23" spans="1:32" x14ac:dyDescent="0.2">
      <c r="A23">
        <v>2022</v>
      </c>
      <c r="B23" t="s">
        <v>38</v>
      </c>
      <c r="C23">
        <v>39043487.759999998</v>
      </c>
      <c r="D23" s="9" t="s">
        <v>144</v>
      </c>
      <c r="E23">
        <v>12226129.76</v>
      </c>
      <c r="F23" s="9" t="s">
        <v>145</v>
      </c>
      <c r="G23">
        <v>0.31314133192080379</v>
      </c>
      <c r="H23" s="9" t="s">
        <v>133</v>
      </c>
      <c r="I23">
        <v>346</v>
      </c>
      <c r="J23" s="9" t="s">
        <v>148</v>
      </c>
      <c r="K23">
        <v>661</v>
      </c>
      <c r="L23" s="9" t="s">
        <v>143</v>
      </c>
      <c r="M23">
        <v>0.52344931921331317</v>
      </c>
      <c r="N23" s="9" t="s">
        <v>152</v>
      </c>
      <c r="O23">
        <v>4939</v>
      </c>
      <c r="P23" s="9" t="s">
        <v>149</v>
      </c>
      <c r="Q23">
        <v>416</v>
      </c>
      <c r="R23" s="9" t="s">
        <v>149</v>
      </c>
      <c r="S23">
        <v>5355</v>
      </c>
      <c r="T23" s="9" t="s">
        <v>149</v>
      </c>
      <c r="U23">
        <v>15.476878612716764</v>
      </c>
      <c r="V23" s="9" t="s">
        <v>128</v>
      </c>
      <c r="W23">
        <v>8.1013615733736764</v>
      </c>
      <c r="X23" s="9" t="s">
        <v>152</v>
      </c>
      <c r="Y23">
        <v>307</v>
      </c>
      <c r="Z23" s="9" t="s">
        <v>143</v>
      </c>
      <c r="AA23">
        <v>17.44299674267101</v>
      </c>
      <c r="AB23" s="9" t="s">
        <v>148</v>
      </c>
      <c r="AC23">
        <f t="shared" si="0"/>
        <v>1.1270358306188926</v>
      </c>
      <c r="AD23" s="9" t="s">
        <v>147</v>
      </c>
      <c r="AE23">
        <f t="shared" si="1"/>
        <v>2.1530944625407167</v>
      </c>
      <c r="AF23" s="9" t="s">
        <v>132</v>
      </c>
    </row>
    <row r="24" spans="1:32" x14ac:dyDescent="0.2">
      <c r="A24">
        <v>2022</v>
      </c>
      <c r="B24" t="s">
        <v>32</v>
      </c>
      <c r="C24">
        <v>138334330.18000001</v>
      </c>
      <c r="D24" s="9" t="s">
        <v>116</v>
      </c>
      <c r="E24">
        <v>39535813.280000001</v>
      </c>
      <c r="F24" s="9" t="s">
        <v>115</v>
      </c>
      <c r="G24">
        <v>0.28579900035339151</v>
      </c>
      <c r="H24" s="9" t="s">
        <v>141</v>
      </c>
      <c r="I24">
        <v>2471</v>
      </c>
      <c r="J24" s="9" t="s">
        <v>116</v>
      </c>
      <c r="K24">
        <v>1786</v>
      </c>
      <c r="L24" s="9" t="s">
        <v>115</v>
      </c>
      <c r="M24">
        <v>1.3835386338185891</v>
      </c>
      <c r="N24" s="9" t="s">
        <v>117</v>
      </c>
      <c r="O24">
        <v>17201</v>
      </c>
      <c r="P24" s="9" t="s">
        <v>124</v>
      </c>
      <c r="Q24">
        <v>3689</v>
      </c>
      <c r="R24" s="9" t="s">
        <v>115</v>
      </c>
      <c r="S24">
        <v>20890</v>
      </c>
      <c r="T24" s="9" t="s">
        <v>124</v>
      </c>
      <c r="U24">
        <v>8.4540671792796438</v>
      </c>
      <c r="V24" s="9" t="s">
        <v>147</v>
      </c>
      <c r="W24">
        <v>11.696528555431131</v>
      </c>
      <c r="X24" s="9" t="s">
        <v>139</v>
      </c>
      <c r="Y24">
        <v>834</v>
      </c>
      <c r="Z24" s="9" t="s">
        <v>120</v>
      </c>
      <c r="AA24">
        <v>25.047961630695443</v>
      </c>
      <c r="AB24" s="9" t="s">
        <v>134</v>
      </c>
      <c r="AC24">
        <f t="shared" si="0"/>
        <v>2.962829736211031</v>
      </c>
      <c r="AD24" s="9" t="s">
        <v>115</v>
      </c>
      <c r="AE24">
        <f t="shared" si="1"/>
        <v>2.1414868105515588</v>
      </c>
      <c r="AF24" s="9" t="s">
        <v>133</v>
      </c>
    </row>
    <row r="25" spans="1:32" x14ac:dyDescent="0.2">
      <c r="A25">
        <v>2022</v>
      </c>
      <c r="B25" t="s">
        <v>56</v>
      </c>
      <c r="C25">
        <v>53720011.519999996</v>
      </c>
      <c r="D25" s="9" t="s">
        <v>136</v>
      </c>
      <c r="E25">
        <v>16260631.890000001</v>
      </c>
      <c r="F25" s="9" t="s">
        <v>141</v>
      </c>
      <c r="G25">
        <v>0.3026922636445481</v>
      </c>
      <c r="H25" s="9" t="s">
        <v>137</v>
      </c>
      <c r="I25">
        <v>512</v>
      </c>
      <c r="J25" s="9" t="s">
        <v>143</v>
      </c>
      <c r="K25">
        <v>733</v>
      </c>
      <c r="L25" s="9" t="s">
        <v>141</v>
      </c>
      <c r="M25">
        <v>0.69849931787175989</v>
      </c>
      <c r="N25" s="9" t="s">
        <v>144</v>
      </c>
      <c r="O25">
        <v>13660</v>
      </c>
      <c r="P25" s="9" t="s">
        <v>128</v>
      </c>
      <c r="Q25">
        <v>617</v>
      </c>
      <c r="R25" s="9" t="s">
        <v>145</v>
      </c>
      <c r="S25">
        <v>14277</v>
      </c>
      <c r="T25" s="9" t="s">
        <v>133</v>
      </c>
      <c r="U25">
        <v>27.884765625</v>
      </c>
      <c r="V25" s="9" t="s">
        <v>112</v>
      </c>
      <c r="W25">
        <v>19.477489768076399</v>
      </c>
      <c r="X25" s="9" t="s">
        <v>119</v>
      </c>
      <c r="Y25">
        <v>344</v>
      </c>
      <c r="Z25" s="9" t="s">
        <v>138</v>
      </c>
      <c r="AA25">
        <v>41.502906976744185</v>
      </c>
      <c r="AB25" s="9" t="s">
        <v>123</v>
      </c>
      <c r="AC25">
        <f t="shared" si="0"/>
        <v>1.4883720930232558</v>
      </c>
      <c r="AD25" s="9" t="s">
        <v>142</v>
      </c>
      <c r="AE25">
        <f t="shared" si="1"/>
        <v>2.1308139534883721</v>
      </c>
      <c r="AF25" s="9" t="s">
        <v>134</v>
      </c>
    </row>
    <row r="26" spans="1:32" x14ac:dyDescent="0.2">
      <c r="A26">
        <v>2022</v>
      </c>
      <c r="B26" t="s">
        <v>90</v>
      </c>
      <c r="C26">
        <v>32044886.32</v>
      </c>
      <c r="D26" s="9" t="s">
        <v>149</v>
      </c>
      <c r="E26">
        <v>10422081.469999999</v>
      </c>
      <c r="F26" s="9" t="s">
        <v>147</v>
      </c>
      <c r="G26">
        <v>0.32523384124147514</v>
      </c>
      <c r="H26" s="9" t="s">
        <v>132</v>
      </c>
      <c r="I26">
        <v>199</v>
      </c>
      <c r="J26" s="9" t="s">
        <v>152</v>
      </c>
      <c r="K26">
        <v>360</v>
      </c>
      <c r="L26" s="9" t="s">
        <v>151</v>
      </c>
      <c r="M26">
        <v>0.55277777777777781</v>
      </c>
      <c r="N26" s="9" t="s">
        <v>150</v>
      </c>
      <c r="O26">
        <v>3154</v>
      </c>
      <c r="P26" s="9" t="s">
        <v>152</v>
      </c>
      <c r="Q26">
        <v>772</v>
      </c>
      <c r="R26" s="9" t="s">
        <v>141</v>
      </c>
      <c r="S26">
        <v>3926</v>
      </c>
      <c r="T26" s="9" t="s">
        <v>151</v>
      </c>
      <c r="U26">
        <v>19.728643216080403</v>
      </c>
      <c r="V26" s="9" t="s">
        <v>115</v>
      </c>
      <c r="W26">
        <v>10.905555555555555</v>
      </c>
      <c r="X26" s="9" t="s">
        <v>145</v>
      </c>
      <c r="Y26">
        <v>175</v>
      </c>
      <c r="Z26" s="9" t="s">
        <v>149</v>
      </c>
      <c r="AA26">
        <v>22.434285714285714</v>
      </c>
      <c r="AB26" s="9" t="s">
        <v>142</v>
      </c>
      <c r="AC26">
        <f t="shared" si="0"/>
        <v>1.1371428571428572</v>
      </c>
      <c r="AD26" s="9" t="s">
        <v>146</v>
      </c>
      <c r="AE26">
        <f t="shared" si="1"/>
        <v>2.0571428571428569</v>
      </c>
      <c r="AF26" s="9" t="s">
        <v>135</v>
      </c>
    </row>
    <row r="27" spans="1:32" x14ac:dyDescent="0.2">
      <c r="A27">
        <v>2022</v>
      </c>
      <c r="B27" t="s">
        <v>64</v>
      </c>
      <c r="C27">
        <v>51097604.18</v>
      </c>
      <c r="D27" s="9" t="s">
        <v>139</v>
      </c>
      <c r="E27">
        <v>22687439.890000001</v>
      </c>
      <c r="F27" s="9" t="s">
        <v>130</v>
      </c>
      <c r="G27">
        <v>0.44400202815927797</v>
      </c>
      <c r="H27" s="9" t="s">
        <v>116</v>
      </c>
      <c r="I27">
        <v>1346</v>
      </c>
      <c r="J27" s="9" t="s">
        <v>127</v>
      </c>
      <c r="K27">
        <v>887</v>
      </c>
      <c r="L27" s="9" t="s">
        <v>135</v>
      </c>
      <c r="M27">
        <v>1.5174746335963922</v>
      </c>
      <c r="N27" s="9" t="s">
        <v>116</v>
      </c>
      <c r="O27">
        <v>9685</v>
      </c>
      <c r="P27" s="9" t="s">
        <v>135</v>
      </c>
      <c r="Q27">
        <v>1595</v>
      </c>
      <c r="R27" s="9" t="s">
        <v>134</v>
      </c>
      <c r="S27">
        <v>11280</v>
      </c>
      <c r="T27" s="9" t="s">
        <v>135</v>
      </c>
      <c r="U27">
        <v>8.3803863298662709</v>
      </c>
      <c r="V27" s="9" t="s">
        <v>148</v>
      </c>
      <c r="W27">
        <v>12.717023675310033</v>
      </c>
      <c r="X27" s="9" t="s">
        <v>133</v>
      </c>
      <c r="Y27">
        <v>445</v>
      </c>
      <c r="Z27" s="9" t="s">
        <v>132</v>
      </c>
      <c r="AA27">
        <v>25.348314606741575</v>
      </c>
      <c r="AB27" s="9" t="s">
        <v>132</v>
      </c>
      <c r="AC27">
        <f t="shared" si="0"/>
        <v>3.0247191011235954</v>
      </c>
      <c r="AD27" s="9" t="s">
        <v>117</v>
      </c>
      <c r="AE27">
        <f t="shared" si="1"/>
        <v>1.9932584269662921</v>
      </c>
      <c r="AF27" s="9" t="s">
        <v>136</v>
      </c>
    </row>
    <row r="28" spans="1:32" x14ac:dyDescent="0.2">
      <c r="A28">
        <v>2022</v>
      </c>
      <c r="B28" t="s">
        <v>30</v>
      </c>
      <c r="C28">
        <v>162460508.87</v>
      </c>
      <c r="D28" s="9" t="s">
        <v>112</v>
      </c>
      <c r="E28">
        <v>73179939.849999994</v>
      </c>
      <c r="F28" s="9" t="s">
        <v>111</v>
      </c>
      <c r="G28">
        <v>0.45044756020405041</v>
      </c>
      <c r="H28" s="9" t="s">
        <v>114</v>
      </c>
      <c r="I28">
        <v>2329</v>
      </c>
      <c r="J28" s="9" t="s">
        <v>115</v>
      </c>
      <c r="K28">
        <v>2765</v>
      </c>
      <c r="L28" s="9" t="s">
        <v>111</v>
      </c>
      <c r="M28">
        <v>0.84231464737793849</v>
      </c>
      <c r="N28" s="9" t="s">
        <v>136</v>
      </c>
      <c r="O28">
        <v>26353</v>
      </c>
      <c r="P28" s="9" t="s">
        <v>115</v>
      </c>
      <c r="Q28">
        <v>9654</v>
      </c>
      <c r="R28" s="9" t="s">
        <v>111</v>
      </c>
      <c r="S28">
        <v>36007</v>
      </c>
      <c r="T28" s="9" t="s">
        <v>114</v>
      </c>
      <c r="U28">
        <v>15.460283383426363</v>
      </c>
      <c r="V28" s="9" t="s">
        <v>129</v>
      </c>
      <c r="W28">
        <v>13.022423146473779</v>
      </c>
      <c r="X28" s="9" t="s">
        <v>130</v>
      </c>
      <c r="Y28">
        <v>1446</v>
      </c>
      <c r="Z28" s="9" t="s">
        <v>113</v>
      </c>
      <c r="AA28">
        <v>24.901106500691562</v>
      </c>
      <c r="AB28" s="9" t="s">
        <v>136</v>
      </c>
      <c r="AC28">
        <f t="shared" si="0"/>
        <v>1.6106500691562933</v>
      </c>
      <c r="AD28" s="9" t="s">
        <v>139</v>
      </c>
      <c r="AE28">
        <f t="shared" si="1"/>
        <v>1.9121715076071923</v>
      </c>
      <c r="AF28" s="9" t="s">
        <v>137</v>
      </c>
    </row>
    <row r="29" spans="1:32" x14ac:dyDescent="0.2">
      <c r="A29">
        <v>2022</v>
      </c>
      <c r="B29" t="s">
        <v>18</v>
      </c>
      <c r="C29">
        <v>146647559.44</v>
      </c>
      <c r="D29" s="9" t="s">
        <v>114</v>
      </c>
      <c r="E29">
        <v>32961288.950000003</v>
      </c>
      <c r="F29" s="9" t="s">
        <v>121</v>
      </c>
      <c r="G29">
        <v>0.22476534267510892</v>
      </c>
      <c r="H29" s="9" t="s">
        <v>148</v>
      </c>
      <c r="I29">
        <v>2869</v>
      </c>
      <c r="J29" s="9" t="s">
        <v>119</v>
      </c>
      <c r="K29">
        <v>2571</v>
      </c>
      <c r="L29" s="9" t="s">
        <v>113</v>
      </c>
      <c r="M29">
        <v>1.1159082069233761</v>
      </c>
      <c r="N29" s="9" t="s">
        <v>124</v>
      </c>
      <c r="O29">
        <v>40233</v>
      </c>
      <c r="P29" s="9" t="s">
        <v>111</v>
      </c>
      <c r="Q29">
        <v>7517</v>
      </c>
      <c r="R29" s="9" t="s">
        <v>113</v>
      </c>
      <c r="S29">
        <v>47750</v>
      </c>
      <c r="T29" s="9" t="s">
        <v>112</v>
      </c>
      <c r="U29">
        <v>16.643429766469154</v>
      </c>
      <c r="V29" s="9" t="s">
        <v>125</v>
      </c>
      <c r="W29">
        <v>18.572539867755737</v>
      </c>
      <c r="X29" s="9" t="s">
        <v>118</v>
      </c>
      <c r="Y29">
        <v>1402</v>
      </c>
      <c r="Z29" s="9" t="s">
        <v>119</v>
      </c>
      <c r="AA29">
        <v>34.058487874465051</v>
      </c>
      <c r="AB29" s="9" t="s">
        <v>127</v>
      </c>
      <c r="AC29">
        <f t="shared" si="0"/>
        <v>2.0463623395149786</v>
      </c>
      <c r="AD29" s="9" t="s">
        <v>133</v>
      </c>
      <c r="AE29">
        <f t="shared" si="1"/>
        <v>1.833808844507846</v>
      </c>
      <c r="AF29" s="9" t="s">
        <v>138</v>
      </c>
    </row>
    <row r="30" spans="1:32" x14ac:dyDescent="0.2">
      <c r="A30">
        <v>2022</v>
      </c>
      <c r="B30" t="s">
        <v>34</v>
      </c>
      <c r="C30">
        <v>64071733.669999994</v>
      </c>
      <c r="D30" s="9" t="s">
        <v>130</v>
      </c>
      <c r="E30">
        <v>26998626.550000001</v>
      </c>
      <c r="F30" s="9" t="s">
        <v>125</v>
      </c>
      <c r="G30">
        <v>0.42138123948784983</v>
      </c>
      <c r="H30" s="9" t="s">
        <v>115</v>
      </c>
      <c r="I30">
        <v>1030</v>
      </c>
      <c r="J30" s="9" t="s">
        <v>134</v>
      </c>
      <c r="K30">
        <v>1254</v>
      </c>
      <c r="L30" s="9" t="s">
        <v>130</v>
      </c>
      <c r="M30">
        <v>0.82137161084529509</v>
      </c>
      <c r="N30" s="9" t="s">
        <v>137</v>
      </c>
      <c r="O30">
        <v>12723</v>
      </c>
      <c r="P30" s="9" t="s">
        <v>132</v>
      </c>
      <c r="Q30">
        <v>1984</v>
      </c>
      <c r="R30" s="9" t="s">
        <v>132</v>
      </c>
      <c r="S30">
        <v>14707</v>
      </c>
      <c r="T30" s="9" t="s">
        <v>132</v>
      </c>
      <c r="U30">
        <v>14.27864077669903</v>
      </c>
      <c r="V30" s="9" t="s">
        <v>131</v>
      </c>
      <c r="W30">
        <v>11.728070175438596</v>
      </c>
      <c r="X30" s="9" t="s">
        <v>138</v>
      </c>
      <c r="Y30">
        <v>692</v>
      </c>
      <c r="Z30" s="9" t="s">
        <v>125</v>
      </c>
      <c r="AA30">
        <v>21.252890173410403</v>
      </c>
      <c r="AB30" s="9" t="s">
        <v>143</v>
      </c>
      <c r="AC30">
        <f t="shared" si="0"/>
        <v>1.4884393063583814</v>
      </c>
      <c r="AD30" s="9" t="s">
        <v>141</v>
      </c>
      <c r="AE30">
        <f t="shared" si="1"/>
        <v>1.8121387283236994</v>
      </c>
      <c r="AF30" s="9" t="s">
        <v>139</v>
      </c>
    </row>
    <row r="31" spans="1:32" x14ac:dyDescent="0.2">
      <c r="A31">
        <v>2022</v>
      </c>
      <c r="B31" t="s">
        <v>74</v>
      </c>
      <c r="C31">
        <v>133898008.12</v>
      </c>
      <c r="D31" s="9" t="s">
        <v>117</v>
      </c>
      <c r="E31">
        <v>43909746.57</v>
      </c>
      <c r="F31" s="9" t="s">
        <v>117</v>
      </c>
      <c r="G31">
        <v>0.32793427763800553</v>
      </c>
      <c r="H31" s="9" t="s">
        <v>131</v>
      </c>
      <c r="I31">
        <v>2845</v>
      </c>
      <c r="J31" s="9" t="s">
        <v>114</v>
      </c>
      <c r="K31">
        <v>1797</v>
      </c>
      <c r="L31" s="9" t="s">
        <v>117</v>
      </c>
      <c r="M31">
        <v>1.5831942125765164</v>
      </c>
      <c r="N31" s="9" t="s">
        <v>119</v>
      </c>
      <c r="O31">
        <v>19861</v>
      </c>
      <c r="P31" s="9" t="s">
        <v>122</v>
      </c>
      <c r="Q31">
        <v>3279</v>
      </c>
      <c r="R31" s="9" t="s">
        <v>121</v>
      </c>
      <c r="S31">
        <v>23140</v>
      </c>
      <c r="T31" s="9" t="s">
        <v>122</v>
      </c>
      <c r="U31">
        <v>8.1335676625659055</v>
      </c>
      <c r="V31" s="9" t="s">
        <v>149</v>
      </c>
      <c r="W31">
        <v>12.877017250973845</v>
      </c>
      <c r="X31" s="9" t="s">
        <v>132</v>
      </c>
      <c r="Y31">
        <v>995</v>
      </c>
      <c r="Z31" s="9" t="s">
        <v>117</v>
      </c>
      <c r="AA31">
        <v>23.256281407035175</v>
      </c>
      <c r="AB31" s="9" t="s">
        <v>140</v>
      </c>
      <c r="AC31">
        <f t="shared" si="0"/>
        <v>2.8592964824120601</v>
      </c>
      <c r="AD31" s="9" t="s">
        <v>121</v>
      </c>
      <c r="AE31">
        <f t="shared" si="1"/>
        <v>1.8060301507537688</v>
      </c>
      <c r="AF31" s="9" t="s">
        <v>140</v>
      </c>
    </row>
    <row r="32" spans="1:32" x14ac:dyDescent="0.2">
      <c r="A32">
        <v>2022</v>
      </c>
      <c r="B32" t="s">
        <v>44</v>
      </c>
      <c r="C32">
        <v>44557147.910000004</v>
      </c>
      <c r="D32" s="9" t="s">
        <v>141</v>
      </c>
      <c r="E32">
        <v>21971307.030000001</v>
      </c>
      <c r="F32" s="9" t="s">
        <v>131</v>
      </c>
      <c r="G32">
        <v>0.49310398130462385</v>
      </c>
      <c r="H32" s="9" t="s">
        <v>112</v>
      </c>
      <c r="I32">
        <v>609</v>
      </c>
      <c r="J32" s="9" t="s">
        <v>140</v>
      </c>
      <c r="K32">
        <v>818</v>
      </c>
      <c r="L32" s="9" t="s">
        <v>139</v>
      </c>
      <c r="M32">
        <v>0.74449877750611249</v>
      </c>
      <c r="N32" s="9" t="s">
        <v>141</v>
      </c>
      <c r="O32">
        <v>7574</v>
      </c>
      <c r="P32" s="9" t="s">
        <v>142</v>
      </c>
      <c r="Q32">
        <v>878</v>
      </c>
      <c r="R32" s="9" t="s">
        <v>139</v>
      </c>
      <c r="S32">
        <v>8452</v>
      </c>
      <c r="T32" s="9" t="s">
        <v>141</v>
      </c>
      <c r="U32">
        <v>13.878489326765189</v>
      </c>
      <c r="V32" s="9" t="s">
        <v>132</v>
      </c>
      <c r="W32">
        <v>10.332518337408313</v>
      </c>
      <c r="X32" s="9" t="s">
        <v>148</v>
      </c>
      <c r="Y32">
        <v>473</v>
      </c>
      <c r="Z32" s="9" t="s">
        <v>131</v>
      </c>
      <c r="AA32">
        <v>17.868921775898521</v>
      </c>
      <c r="AB32" s="9" t="s">
        <v>147</v>
      </c>
      <c r="AC32">
        <f t="shared" si="0"/>
        <v>1.2875264270613107</v>
      </c>
      <c r="AD32" s="9" t="s">
        <v>144</v>
      </c>
      <c r="AE32">
        <f t="shared" si="1"/>
        <v>1.7293868921775899</v>
      </c>
      <c r="AF32" s="9" t="s">
        <v>141</v>
      </c>
    </row>
    <row r="33" spans="1:32" x14ac:dyDescent="0.2">
      <c r="A33">
        <v>2022</v>
      </c>
      <c r="B33" t="s">
        <v>92</v>
      </c>
      <c r="C33">
        <v>60313172.540000007</v>
      </c>
      <c r="D33" s="9" t="s">
        <v>132</v>
      </c>
      <c r="E33">
        <v>25234421.289999999</v>
      </c>
      <c r="F33" s="9" t="s">
        <v>128</v>
      </c>
      <c r="G33">
        <v>0.41838988445292613</v>
      </c>
      <c r="H33" s="9" t="s">
        <v>120</v>
      </c>
      <c r="I33">
        <v>503</v>
      </c>
      <c r="J33" s="9" t="s">
        <v>145</v>
      </c>
      <c r="K33">
        <v>858</v>
      </c>
      <c r="L33" s="9" t="s">
        <v>136</v>
      </c>
      <c r="M33">
        <v>0.58624708624708621</v>
      </c>
      <c r="N33" s="9" t="s">
        <v>148</v>
      </c>
      <c r="O33">
        <v>11643</v>
      </c>
      <c r="P33" s="9" t="s">
        <v>134</v>
      </c>
      <c r="Q33">
        <v>1119</v>
      </c>
      <c r="R33" s="9" t="s">
        <v>136</v>
      </c>
      <c r="S33">
        <v>12762</v>
      </c>
      <c r="T33" s="9" t="s">
        <v>134</v>
      </c>
      <c r="U33">
        <v>25.371769383697814</v>
      </c>
      <c r="V33" s="9" t="s">
        <v>113</v>
      </c>
      <c r="W33">
        <v>14.874125874125873</v>
      </c>
      <c r="X33" s="9" t="s">
        <v>122</v>
      </c>
      <c r="Y33">
        <v>505</v>
      </c>
      <c r="Z33" s="9" t="s">
        <v>130</v>
      </c>
      <c r="AA33">
        <v>25.271287128712871</v>
      </c>
      <c r="AB33" s="9" t="s">
        <v>133</v>
      </c>
      <c r="AC33">
        <f t="shared" si="0"/>
        <v>0.99603960396039604</v>
      </c>
      <c r="AD33" s="9" t="s">
        <v>149</v>
      </c>
      <c r="AE33">
        <f t="shared" si="1"/>
        <v>1.699009900990099</v>
      </c>
      <c r="AF33" s="9" t="s">
        <v>142</v>
      </c>
    </row>
    <row r="34" spans="1:32" x14ac:dyDescent="0.2">
      <c r="A34">
        <v>2022</v>
      </c>
      <c r="B34" t="s">
        <v>86</v>
      </c>
      <c r="C34">
        <v>93425045.739999995</v>
      </c>
      <c r="D34" s="9" t="s">
        <v>125</v>
      </c>
      <c r="E34">
        <v>29178303.609999999</v>
      </c>
      <c r="F34" s="9" t="s">
        <v>123</v>
      </c>
      <c r="G34">
        <v>0.31231778779325009</v>
      </c>
      <c r="H34" s="9" t="s">
        <v>134</v>
      </c>
      <c r="I34">
        <v>1926</v>
      </c>
      <c r="J34" s="9" t="s">
        <v>120</v>
      </c>
      <c r="K34">
        <v>1149</v>
      </c>
      <c r="L34" s="9" t="s">
        <v>132</v>
      </c>
      <c r="M34">
        <v>1.6762402088772845</v>
      </c>
      <c r="N34" s="9" t="s">
        <v>113</v>
      </c>
      <c r="O34">
        <v>14226</v>
      </c>
      <c r="P34" s="9" t="s">
        <v>126</v>
      </c>
      <c r="Q34">
        <v>2713</v>
      </c>
      <c r="R34" s="9" t="s">
        <v>124</v>
      </c>
      <c r="S34">
        <v>16939</v>
      </c>
      <c r="T34" s="9" t="s">
        <v>127</v>
      </c>
      <c r="U34">
        <v>8.7949117341640708</v>
      </c>
      <c r="V34" s="9" t="s">
        <v>145</v>
      </c>
      <c r="W34">
        <v>14.742384682332464</v>
      </c>
      <c r="X34" s="9" t="s">
        <v>124</v>
      </c>
      <c r="Y34">
        <v>710</v>
      </c>
      <c r="Z34" s="9" t="s">
        <v>123</v>
      </c>
      <c r="AA34">
        <v>23.857746478873239</v>
      </c>
      <c r="AB34" s="9" t="s">
        <v>137</v>
      </c>
      <c r="AC34">
        <f t="shared" si="0"/>
        <v>2.7126760563380281</v>
      </c>
      <c r="AD34" s="9" t="s">
        <v>126</v>
      </c>
      <c r="AE34">
        <f t="shared" si="1"/>
        <v>1.6183098591549296</v>
      </c>
      <c r="AF34" s="9" t="s">
        <v>143</v>
      </c>
    </row>
    <row r="35" spans="1:32" x14ac:dyDescent="0.2">
      <c r="A35">
        <v>2022</v>
      </c>
      <c r="B35" t="s">
        <v>20</v>
      </c>
      <c r="C35">
        <v>143942695.65000001</v>
      </c>
      <c r="D35" s="9" t="s">
        <v>118</v>
      </c>
      <c r="E35">
        <v>59800538.960000001</v>
      </c>
      <c r="F35" s="9" t="s">
        <v>119</v>
      </c>
      <c r="G35">
        <v>0.41544684632978107</v>
      </c>
      <c r="H35" s="9" t="s">
        <v>121</v>
      </c>
      <c r="I35">
        <v>3191</v>
      </c>
      <c r="J35" s="9" t="s">
        <v>112</v>
      </c>
      <c r="K35">
        <v>2030</v>
      </c>
      <c r="L35" s="9" t="s">
        <v>118</v>
      </c>
      <c r="M35">
        <v>1.5719211822660097</v>
      </c>
      <c r="N35" s="9" t="s">
        <v>114</v>
      </c>
      <c r="O35">
        <v>28487</v>
      </c>
      <c r="P35" s="9" t="s">
        <v>116</v>
      </c>
      <c r="Q35">
        <v>6261</v>
      </c>
      <c r="R35" s="9" t="s">
        <v>114</v>
      </c>
      <c r="S35">
        <v>34748</v>
      </c>
      <c r="T35" s="9" t="s">
        <v>118</v>
      </c>
      <c r="U35">
        <v>10.889376371043561</v>
      </c>
      <c r="V35" s="9" t="s">
        <v>142</v>
      </c>
      <c r="W35">
        <v>17.117241379310343</v>
      </c>
      <c r="X35" s="9" t="s">
        <v>117</v>
      </c>
      <c r="Y35">
        <v>1273</v>
      </c>
      <c r="Z35" s="9" t="s">
        <v>114</v>
      </c>
      <c r="AA35">
        <v>27.296150824823251</v>
      </c>
      <c r="AB35" s="9" t="s">
        <v>131</v>
      </c>
      <c r="AC35">
        <f t="shared" si="0"/>
        <v>2.5066771406127257</v>
      </c>
      <c r="AD35" s="9" t="s">
        <v>129</v>
      </c>
      <c r="AE35">
        <f t="shared" si="1"/>
        <v>1.5946582875098194</v>
      </c>
      <c r="AF35" s="9" t="s">
        <v>144</v>
      </c>
    </row>
    <row r="36" spans="1:32" x14ac:dyDescent="0.2">
      <c r="A36">
        <v>2022</v>
      </c>
      <c r="B36" t="s">
        <v>48</v>
      </c>
      <c r="C36">
        <v>41184598.019999996</v>
      </c>
      <c r="D36" s="9" t="s">
        <v>142</v>
      </c>
      <c r="E36">
        <v>18390649.199999999</v>
      </c>
      <c r="F36" s="9" t="s">
        <v>136</v>
      </c>
      <c r="G36">
        <v>0.44654191334025312</v>
      </c>
      <c r="H36" s="9" t="s">
        <v>118</v>
      </c>
      <c r="I36">
        <v>331</v>
      </c>
      <c r="J36" s="9" t="s">
        <v>149</v>
      </c>
      <c r="K36">
        <v>576</v>
      </c>
      <c r="L36" s="9" t="s">
        <v>146</v>
      </c>
      <c r="M36">
        <v>0.57465277777777779</v>
      </c>
      <c r="N36" s="9" t="s">
        <v>149</v>
      </c>
      <c r="O36">
        <v>6012</v>
      </c>
      <c r="P36" s="9" t="s">
        <v>145</v>
      </c>
      <c r="Q36">
        <v>768</v>
      </c>
      <c r="R36" s="9" t="s">
        <v>142</v>
      </c>
      <c r="S36">
        <v>6780</v>
      </c>
      <c r="T36" s="9" t="s">
        <v>145</v>
      </c>
      <c r="U36">
        <v>20.483383685800604</v>
      </c>
      <c r="V36" s="9" t="s">
        <v>118</v>
      </c>
      <c r="W36">
        <v>11.770833333333334</v>
      </c>
      <c r="X36" s="9" t="s">
        <v>137</v>
      </c>
      <c r="Y36">
        <v>372</v>
      </c>
      <c r="Z36" s="9" t="s">
        <v>136</v>
      </c>
      <c r="AA36">
        <v>18.225806451612904</v>
      </c>
      <c r="AB36" s="9" t="s">
        <v>146</v>
      </c>
      <c r="AC36">
        <f t="shared" si="0"/>
        <v>0.88978494623655913</v>
      </c>
      <c r="AD36" s="9" t="s">
        <v>150</v>
      </c>
      <c r="AE36">
        <f t="shared" si="1"/>
        <v>1.5483870967741935</v>
      </c>
      <c r="AF36" s="9" t="s">
        <v>145</v>
      </c>
    </row>
    <row r="37" spans="1:32" x14ac:dyDescent="0.2">
      <c r="A37">
        <v>2022</v>
      </c>
      <c r="B37" t="s">
        <v>28</v>
      </c>
      <c r="C37">
        <v>154321917.92000002</v>
      </c>
      <c r="D37" s="9" t="s">
        <v>119</v>
      </c>
      <c r="E37">
        <v>61400650.910000004</v>
      </c>
      <c r="F37" s="9" t="s">
        <v>113</v>
      </c>
      <c r="G37">
        <v>0.39787381946503481</v>
      </c>
      <c r="H37" s="9" t="s">
        <v>123</v>
      </c>
      <c r="I37">
        <v>2812</v>
      </c>
      <c r="J37" s="9" t="s">
        <v>118</v>
      </c>
      <c r="K37">
        <v>2177</v>
      </c>
      <c r="L37" s="9" t="s">
        <v>114</v>
      </c>
      <c r="M37">
        <v>1.2916858061552596</v>
      </c>
      <c r="N37" s="9" t="s">
        <v>120</v>
      </c>
      <c r="O37">
        <v>28253</v>
      </c>
      <c r="P37" s="9" t="s">
        <v>117</v>
      </c>
      <c r="Q37">
        <v>5231</v>
      </c>
      <c r="R37" s="9" t="s">
        <v>118</v>
      </c>
      <c r="S37">
        <v>33484</v>
      </c>
      <c r="T37" s="9" t="s">
        <v>116</v>
      </c>
      <c r="U37">
        <v>11.907539118065435</v>
      </c>
      <c r="V37" s="9" t="s">
        <v>140</v>
      </c>
      <c r="W37">
        <v>15.380799265043638</v>
      </c>
      <c r="X37" s="9" t="s">
        <v>120</v>
      </c>
      <c r="Y37">
        <v>1447</v>
      </c>
      <c r="Z37" s="9" t="s">
        <v>112</v>
      </c>
      <c r="AA37">
        <v>23.140290255701451</v>
      </c>
      <c r="AB37" s="9" t="s">
        <v>141</v>
      </c>
      <c r="AC37">
        <f t="shared" si="0"/>
        <v>1.9433310297166551</v>
      </c>
      <c r="AD37" s="9" t="s">
        <v>135</v>
      </c>
      <c r="AE37">
        <f t="shared" si="1"/>
        <v>1.5044920525224603</v>
      </c>
      <c r="AF37" s="9" t="s">
        <v>146</v>
      </c>
    </row>
    <row r="38" spans="1:32" x14ac:dyDescent="0.2">
      <c r="A38">
        <v>2022</v>
      </c>
      <c r="B38" t="s">
        <v>40</v>
      </c>
      <c r="C38">
        <v>32834302.77</v>
      </c>
      <c r="D38" s="9" t="s">
        <v>148</v>
      </c>
      <c r="E38">
        <v>12891563.579999998</v>
      </c>
      <c r="F38" s="9" t="s">
        <v>144</v>
      </c>
      <c r="G38">
        <v>0.39262486157552107</v>
      </c>
      <c r="H38" s="9" t="s">
        <v>124</v>
      </c>
      <c r="I38">
        <v>560</v>
      </c>
      <c r="J38" s="9" t="s">
        <v>141</v>
      </c>
      <c r="K38">
        <v>529</v>
      </c>
      <c r="L38" s="9" t="s">
        <v>147</v>
      </c>
      <c r="M38">
        <v>1.0586011342155008</v>
      </c>
      <c r="N38" s="9" t="s">
        <v>126</v>
      </c>
      <c r="O38">
        <v>7114</v>
      </c>
      <c r="P38" s="9" t="s">
        <v>143</v>
      </c>
      <c r="Q38">
        <v>340</v>
      </c>
      <c r="R38" s="9" t="s">
        <v>151</v>
      </c>
      <c r="S38">
        <v>7454</v>
      </c>
      <c r="T38" s="9" t="s">
        <v>144</v>
      </c>
      <c r="U38">
        <v>13.310714285714285</v>
      </c>
      <c r="V38" s="9" t="s">
        <v>136</v>
      </c>
      <c r="W38">
        <v>14.090737240075615</v>
      </c>
      <c r="X38" s="9" t="s">
        <v>127</v>
      </c>
      <c r="Y38">
        <v>363</v>
      </c>
      <c r="Z38" s="9" t="s">
        <v>137</v>
      </c>
      <c r="AA38">
        <v>20.534435261707991</v>
      </c>
      <c r="AB38" s="9" t="s">
        <v>145</v>
      </c>
      <c r="AC38">
        <f t="shared" si="0"/>
        <v>1.5426997245179064</v>
      </c>
      <c r="AD38" s="9" t="s">
        <v>140</v>
      </c>
      <c r="AE38">
        <f t="shared" si="1"/>
        <v>1.4573002754820936</v>
      </c>
      <c r="AF38" s="9" t="s">
        <v>147</v>
      </c>
    </row>
    <row r="39" spans="1:32" x14ac:dyDescent="0.2">
      <c r="A39">
        <v>2022</v>
      </c>
      <c r="B39" t="s">
        <v>54</v>
      </c>
      <c r="C39">
        <v>55547750.49000001</v>
      </c>
      <c r="D39" s="9" t="s">
        <v>134</v>
      </c>
      <c r="E39">
        <v>32543475.489999998</v>
      </c>
      <c r="F39" s="9" t="s">
        <v>122</v>
      </c>
      <c r="G39">
        <v>0.58586486766657886</v>
      </c>
      <c r="H39" s="9" t="s">
        <v>111</v>
      </c>
      <c r="I39">
        <v>557</v>
      </c>
      <c r="J39" s="9" t="s">
        <v>142</v>
      </c>
      <c r="K39">
        <v>777</v>
      </c>
      <c r="L39" s="9" t="s">
        <v>140</v>
      </c>
      <c r="M39">
        <v>0.71685971685971683</v>
      </c>
      <c r="N39" s="9" t="s">
        <v>143</v>
      </c>
      <c r="O39">
        <v>9322</v>
      </c>
      <c r="P39" s="9" t="s">
        <v>136</v>
      </c>
      <c r="Q39">
        <v>1834</v>
      </c>
      <c r="R39" s="9" t="s">
        <v>133</v>
      </c>
      <c r="S39">
        <v>11156</v>
      </c>
      <c r="T39" s="9" t="s">
        <v>136</v>
      </c>
      <c r="U39">
        <v>20.028725314183124</v>
      </c>
      <c r="V39" s="9" t="s">
        <v>117</v>
      </c>
      <c r="W39">
        <v>14.357786357786358</v>
      </c>
      <c r="X39" s="9" t="s">
        <v>126</v>
      </c>
      <c r="Y39">
        <v>539</v>
      </c>
      <c r="Z39" s="9" t="s">
        <v>128</v>
      </c>
      <c r="AA39">
        <v>20.697588126159555</v>
      </c>
      <c r="AB39" s="9" t="s">
        <v>144</v>
      </c>
      <c r="AC39">
        <f t="shared" si="0"/>
        <v>1.033395176252319</v>
      </c>
      <c r="AD39" s="9" t="s">
        <v>148</v>
      </c>
      <c r="AE39">
        <f t="shared" si="1"/>
        <v>1.4415584415584415</v>
      </c>
      <c r="AF39" s="9" t="s">
        <v>148</v>
      </c>
    </row>
    <row r="40" spans="1:32" x14ac:dyDescent="0.2">
      <c r="A40">
        <v>2022</v>
      </c>
      <c r="B40" t="s">
        <v>82</v>
      </c>
      <c r="C40">
        <v>96581832.229999989</v>
      </c>
      <c r="D40" s="9" t="s">
        <v>122</v>
      </c>
      <c r="E40">
        <v>45547816.759999998</v>
      </c>
      <c r="F40" s="9" t="s">
        <v>116</v>
      </c>
      <c r="G40">
        <v>0.47159818475520759</v>
      </c>
      <c r="H40" s="9" t="s">
        <v>119</v>
      </c>
      <c r="I40">
        <v>1095</v>
      </c>
      <c r="J40" s="9" t="s">
        <v>131</v>
      </c>
      <c r="K40">
        <v>1688</v>
      </c>
      <c r="L40" s="9" t="s">
        <v>122</v>
      </c>
      <c r="M40">
        <v>0.648696682464455</v>
      </c>
      <c r="N40" s="9" t="s">
        <v>147</v>
      </c>
      <c r="O40">
        <v>17128</v>
      </c>
      <c r="P40" s="9" t="s">
        <v>125</v>
      </c>
      <c r="Q40">
        <v>2218</v>
      </c>
      <c r="R40" s="9" t="s">
        <v>128</v>
      </c>
      <c r="S40">
        <v>19346</v>
      </c>
      <c r="T40" s="9" t="s">
        <v>125</v>
      </c>
      <c r="U40">
        <v>17.667579908675798</v>
      </c>
      <c r="V40" s="9" t="s">
        <v>123</v>
      </c>
      <c r="W40">
        <v>11.460900473933648</v>
      </c>
      <c r="X40" s="9" t="s">
        <v>141</v>
      </c>
      <c r="Y40">
        <v>1247</v>
      </c>
      <c r="Z40" s="9" t="s">
        <v>118</v>
      </c>
      <c r="AA40">
        <v>15.514033680834002</v>
      </c>
      <c r="AB40" s="9" t="s">
        <v>149</v>
      </c>
      <c r="AC40">
        <f t="shared" si="0"/>
        <v>0.8781074578989575</v>
      </c>
      <c r="AD40" s="9" t="s">
        <v>151</v>
      </c>
      <c r="AE40">
        <f t="shared" si="1"/>
        <v>1.3536487570168405</v>
      </c>
      <c r="AF40" s="9" t="s">
        <v>149</v>
      </c>
    </row>
    <row r="41" spans="1:32" x14ac:dyDescent="0.2">
      <c r="A41">
        <v>2022</v>
      </c>
      <c r="B41" t="s">
        <v>100</v>
      </c>
      <c r="C41">
        <v>27680271.939999998</v>
      </c>
      <c r="D41" s="9" t="s">
        <v>151</v>
      </c>
      <c r="E41">
        <v>9183167.6500000004</v>
      </c>
      <c r="F41" s="9" t="s">
        <v>150</v>
      </c>
      <c r="G41">
        <v>0.33175857773021578</v>
      </c>
      <c r="H41" s="9" t="s">
        <v>130</v>
      </c>
      <c r="I41">
        <v>296</v>
      </c>
      <c r="J41" s="9" t="s">
        <v>151</v>
      </c>
      <c r="K41">
        <v>339</v>
      </c>
      <c r="L41" s="9" t="s">
        <v>152</v>
      </c>
      <c r="M41">
        <v>0.87315634218289084</v>
      </c>
      <c r="N41" s="9" t="s">
        <v>135</v>
      </c>
      <c r="O41">
        <v>3597</v>
      </c>
      <c r="P41" s="9" t="s">
        <v>151</v>
      </c>
      <c r="Q41">
        <v>169</v>
      </c>
      <c r="R41" s="9" t="s">
        <v>152</v>
      </c>
      <c r="S41">
        <v>3766</v>
      </c>
      <c r="T41" s="9" t="s">
        <v>152</v>
      </c>
      <c r="U41">
        <v>12.722972972972974</v>
      </c>
      <c r="V41" s="9" t="s">
        <v>139</v>
      </c>
      <c r="W41">
        <v>11.109144542772862</v>
      </c>
      <c r="X41" s="9" t="s">
        <v>144</v>
      </c>
      <c r="Y41">
        <v>259</v>
      </c>
      <c r="Z41" s="9" t="s">
        <v>146</v>
      </c>
      <c r="AA41">
        <v>14.54054054054054</v>
      </c>
      <c r="AB41" s="9" t="s">
        <v>150</v>
      </c>
      <c r="AC41">
        <f t="shared" si="0"/>
        <v>1.1428571428571428</v>
      </c>
      <c r="AD41" s="9" t="s">
        <v>145</v>
      </c>
      <c r="AE41">
        <f t="shared" si="1"/>
        <v>1.3088803088803089</v>
      </c>
      <c r="AF41" s="9" t="s">
        <v>150</v>
      </c>
    </row>
    <row r="42" spans="1:32" x14ac:dyDescent="0.2">
      <c r="A42">
        <v>2022</v>
      </c>
      <c r="B42" t="s">
        <v>72</v>
      </c>
      <c r="C42">
        <v>57212089.530000001</v>
      </c>
      <c r="D42" s="9" t="s">
        <v>133</v>
      </c>
      <c r="E42">
        <v>17260384.259999998</v>
      </c>
      <c r="F42" s="9" t="s">
        <v>138</v>
      </c>
      <c r="G42">
        <v>0.30169120550909545</v>
      </c>
      <c r="H42" s="9" t="s">
        <v>139</v>
      </c>
      <c r="I42">
        <v>1032</v>
      </c>
      <c r="J42" s="9" t="s">
        <v>133</v>
      </c>
      <c r="K42">
        <v>832</v>
      </c>
      <c r="L42" s="9" t="s">
        <v>137</v>
      </c>
      <c r="M42">
        <v>1.2403846153846154</v>
      </c>
      <c r="N42" s="9" t="s">
        <v>121</v>
      </c>
      <c r="O42">
        <v>7868</v>
      </c>
      <c r="P42" s="9" t="s">
        <v>140</v>
      </c>
      <c r="Q42">
        <v>1460</v>
      </c>
      <c r="R42" s="9" t="s">
        <v>135</v>
      </c>
      <c r="S42">
        <v>9328</v>
      </c>
      <c r="T42" s="9" t="s">
        <v>138</v>
      </c>
      <c r="U42">
        <v>9.0387596899224807</v>
      </c>
      <c r="V42" s="9" t="s">
        <v>144</v>
      </c>
      <c r="W42">
        <v>11.211538461538462</v>
      </c>
      <c r="X42" s="9" t="s">
        <v>143</v>
      </c>
      <c r="Y42">
        <v>747</v>
      </c>
      <c r="Z42" s="9" t="s">
        <v>121</v>
      </c>
      <c r="AA42">
        <v>12.487282463186078</v>
      </c>
      <c r="AB42" s="9" t="s">
        <v>151</v>
      </c>
      <c r="AC42">
        <f t="shared" si="0"/>
        <v>1.3815261044176708</v>
      </c>
      <c r="AD42" s="9" t="s">
        <v>143</v>
      </c>
      <c r="AE42">
        <f t="shared" si="1"/>
        <v>1.1137884872824633</v>
      </c>
      <c r="AF42" s="9" t="s">
        <v>151</v>
      </c>
    </row>
    <row r="43" spans="1:32" x14ac:dyDescent="0.2">
      <c r="A43">
        <v>2022</v>
      </c>
      <c r="B43" t="s">
        <v>24</v>
      </c>
      <c r="C43">
        <v>98926750.040000007</v>
      </c>
      <c r="D43" s="9" t="s">
        <v>121</v>
      </c>
      <c r="E43">
        <v>47070284.539999999</v>
      </c>
      <c r="F43" s="9" t="s">
        <v>118</v>
      </c>
      <c r="G43">
        <v>0.47580947035020982</v>
      </c>
      <c r="H43" s="9" t="s">
        <v>113</v>
      </c>
      <c r="I43">
        <v>1417</v>
      </c>
      <c r="J43" s="9" t="s">
        <v>126</v>
      </c>
      <c r="K43">
        <v>1540</v>
      </c>
      <c r="L43" s="9" t="s">
        <v>126</v>
      </c>
      <c r="M43">
        <v>0.92012987012987013</v>
      </c>
      <c r="N43" s="9" t="s">
        <v>132</v>
      </c>
      <c r="O43">
        <v>20105</v>
      </c>
      <c r="P43" s="9" t="s">
        <v>121</v>
      </c>
      <c r="Q43">
        <v>3051</v>
      </c>
      <c r="R43" s="9" t="s">
        <v>122</v>
      </c>
      <c r="S43">
        <v>23156</v>
      </c>
      <c r="T43" s="9" t="s">
        <v>121</v>
      </c>
      <c r="U43">
        <v>16.341566690190543</v>
      </c>
      <c r="V43" s="9" t="s">
        <v>127</v>
      </c>
      <c r="W43">
        <v>15.036363636363637</v>
      </c>
      <c r="X43" s="9" t="s">
        <v>121</v>
      </c>
      <c r="Y43">
        <v>2039</v>
      </c>
      <c r="Z43" s="9" t="s">
        <v>111</v>
      </c>
      <c r="AA43">
        <v>11.356547327121138</v>
      </c>
      <c r="AB43" s="9" t="s">
        <v>152</v>
      </c>
      <c r="AC43">
        <f t="shared" si="0"/>
        <v>0.69494850416871012</v>
      </c>
      <c r="AD43" s="9" t="s">
        <v>152</v>
      </c>
      <c r="AE43">
        <f t="shared" si="1"/>
        <v>0.75527219225110354</v>
      </c>
      <c r="AF43" s="9" t="s">
        <v>152</v>
      </c>
    </row>
    <row r="49" spans="3:28" x14ac:dyDescent="0.2">
      <c r="D49" s="9"/>
      <c r="F49" s="9"/>
      <c r="H49" s="9"/>
      <c r="J49" s="9"/>
      <c r="L49" s="9"/>
      <c r="N49" s="9"/>
      <c r="P49" s="9"/>
      <c r="R49" s="9"/>
      <c r="T49" s="9"/>
      <c r="V49" s="9"/>
      <c r="X49" s="9"/>
      <c r="Z49" s="9"/>
      <c r="AB49" s="9"/>
    </row>
    <row r="50" spans="3:28" ht="11.25" customHeight="1" x14ac:dyDescent="0.2"/>
    <row r="52" spans="3:28" x14ac:dyDescent="0.2"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spans="3:28" x14ac:dyDescent="0.2"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3:28" x14ac:dyDescent="0.2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spans="3:28" x14ac:dyDescent="0.2"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spans="3:28" x14ac:dyDescent="0.2"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</sheetData>
  <sortState xmlns:xlrd2="http://schemas.microsoft.com/office/spreadsheetml/2017/richdata2" ref="A2:AE43">
    <sortCondition descending="1" ref="AE2:AE43"/>
  </sortState>
  <phoneticPr fontId="7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Universidades</vt:lpstr>
      <vt:lpstr>DadosRank</vt:lpstr>
      <vt:lpstr>DadosRank_Modelo</vt:lpstr>
      <vt:lpstr>EstatisticaDescritiva2022_2023</vt:lpstr>
      <vt:lpstr>DadosEmpilhados</vt:lpstr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proplan-p153887</dc:creator>
  <cp:lastModifiedBy>João Paulo Nascimento</cp:lastModifiedBy>
  <dcterms:created xsi:type="dcterms:W3CDTF">2024-11-14T19:53:16Z</dcterms:created>
  <dcterms:modified xsi:type="dcterms:W3CDTF">2024-12-05T18:15:54Z</dcterms:modified>
</cp:coreProperties>
</file>