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2\EJ 4\"/>
    </mc:Choice>
  </mc:AlternateContent>
  <xr:revisionPtr revIDLastSave="0" documentId="13_ncr:1_{2AF228B3-16A7-41DB-A071-BCEAE33C68A0}" xr6:coauthVersionLast="47" xr6:coauthVersionMax="47" xr10:uidLastSave="{00000000-0000-0000-0000-000000000000}"/>
  <bookViews>
    <workbookView xWindow="-120" yWindow="-120" windowWidth="29040" windowHeight="15840" xr2:uid="{0F628036-B48A-4ACA-80B4-58C7812961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P40" i="1"/>
  <c r="P39" i="1"/>
  <c r="P38" i="1"/>
  <c r="L46" i="1"/>
  <c r="L45" i="1"/>
  <c r="L44" i="1"/>
  <c r="L43" i="1"/>
  <c r="L34" i="1"/>
  <c r="L33" i="1"/>
  <c r="L32" i="1"/>
  <c r="L31" i="1"/>
  <c r="F27" i="1"/>
  <c r="E27" i="1"/>
  <c r="L4" i="1"/>
  <c r="O38" i="1" s="1"/>
  <c r="K46" i="1"/>
  <c r="H28" i="1"/>
  <c r="K45" i="1"/>
  <c r="K44" i="1"/>
  <c r="K43" i="1"/>
  <c r="E42" i="1"/>
  <c r="H41" i="1"/>
  <c r="H40" i="1"/>
  <c r="G39" i="1"/>
  <c r="G38" i="1"/>
  <c r="G37" i="1"/>
  <c r="G36" i="1"/>
  <c r="H35" i="1"/>
  <c r="F35" i="1"/>
  <c r="F33" i="1"/>
  <c r="H34" i="1"/>
  <c r="G34" i="1"/>
  <c r="F34" i="1"/>
  <c r="H30" i="1"/>
  <c r="G30" i="1"/>
  <c r="E32" i="1"/>
  <c r="E31" i="1"/>
  <c r="E30" i="1"/>
  <c r="E29" i="1"/>
  <c r="E28" i="1"/>
  <c r="F28" i="1"/>
  <c r="F20" i="1"/>
  <c r="G20" i="1"/>
  <c r="H20" i="1"/>
  <c r="E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G27" i="1" l="1"/>
  <c r="O39" i="1"/>
  <c r="H27" i="1"/>
  <c r="K31" i="1"/>
  <c r="O41" i="1" l="1"/>
  <c r="K34" i="1"/>
  <c r="O40" i="1"/>
  <c r="K33" i="1"/>
</calcChain>
</file>

<file path=xl/sharedStrings.xml><?xml version="1.0" encoding="utf-8"?>
<sst xmlns="http://schemas.openxmlformats.org/spreadsheetml/2006/main" count="83" uniqueCount="41">
  <si>
    <t>Termino</t>
  </si>
  <si>
    <t>Doc1</t>
  </si>
  <si>
    <t>Doc2</t>
  </si>
  <si>
    <t>Doc3</t>
  </si>
  <si>
    <t>Doc4</t>
  </si>
  <si>
    <t>software</t>
  </si>
  <si>
    <t>libre</t>
  </si>
  <si>
    <t>papel</t>
  </si>
  <si>
    <t>fundamental</t>
  </si>
  <si>
    <t>crecimiento</t>
  </si>
  <si>
    <t>internet</t>
  </si>
  <si>
    <t>riqueza</t>
  </si>
  <si>
    <t>pais</t>
  </si>
  <si>
    <t>cultura</t>
  </si>
  <si>
    <t>produccion</t>
  </si>
  <si>
    <t>tecnologia</t>
  </si>
  <si>
    <t>hardware</t>
  </si>
  <si>
    <t>comunicación</t>
  </si>
  <si>
    <t>estado</t>
  </si>
  <si>
    <t>incorporar</t>
  </si>
  <si>
    <t>Nro de Documentos</t>
  </si>
  <si>
    <t>DF</t>
  </si>
  <si>
    <t>desarrolladores</t>
  </si>
  <si>
    <t>TF * IDF</t>
  </si>
  <si>
    <t>a) software</t>
  </si>
  <si>
    <t>Vector de consulta: [1, 0, 0, 0, 0, 0, 0, 0, 0, 0, 0, 0, 0, 0, 0, 0]</t>
  </si>
  <si>
    <t>Producto Escalar</t>
  </si>
  <si>
    <t>b) pais libre</t>
  </si>
  <si>
    <t>Vector de consulta: [0, 1, 0, 0, 0, 0, 1, 0, 0, 0, 0, 0, 0, 0, 0]</t>
  </si>
  <si>
    <t>c) producción software país</t>
  </si>
  <si>
    <t>Vector de consulta: [1, 0, 0, 0, 0, 0, 0, 1, 0, 1, 0, 0, 0, 0, 0, 0]</t>
  </si>
  <si>
    <t>Consulta a</t>
  </si>
  <si>
    <t>Consulta b</t>
  </si>
  <si>
    <t>Consulta c</t>
  </si>
  <si>
    <t>Coseno</t>
  </si>
  <si>
    <t>Ranking: Doc4, Doc1, Doc3, Doc2 (Según PE)</t>
  </si>
  <si>
    <t>Ranking: Doc2, Doc4, Doc3, Doc2 (Según PE)</t>
  </si>
  <si>
    <t>Ranking: Doc3, Doc4, Doc2, Doc1 (Según PE)</t>
  </si>
  <si>
    <t>Ranking: Doc4, Doc1, Doc3, Doc2 (Según coseno)</t>
  </si>
  <si>
    <t>Ranking: Doc4, Doc2, Doc3, Doc2 (Según coseno)</t>
  </si>
  <si>
    <t>Ranking: Doc3, Doc4, Doc2, Doc1 (Según coseno)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</si>
</sst>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B668-52E0-4DAF-8482-C152BD78C9FF}">
  <dimension ref="B3:P61"/>
  <sheetViews>
    <sheetView tabSelected="1" workbookViewId="0">
      <selection activeCell="J51" sqref="J51"/>
    </sheetView>
  </sheetViews>
  <sheetFormatPr baseColWidth="10" defaultRowHeight="15" x14ac:dyDescent="0.25"/>
  <cols>
    <col min="2" max="2" width="18.7109375" bestFit="1" customWidth="1"/>
    <col min="4" max="4" width="14.85546875" bestFit="1" customWidth="1"/>
    <col min="10" max="10" width="18.7109375" bestFit="1" customWidth="1"/>
    <col min="11" max="11" width="14.85546875" bestFit="1" customWidth="1"/>
    <col min="12" max="12" width="29.5703125" bestFit="1" customWidth="1"/>
    <col min="15" max="15" width="16.7109375" customWidth="1"/>
    <col min="16" max="16" width="34.7109375" customWidth="1"/>
  </cols>
  <sheetData>
    <row r="3" spans="2:12" x14ac:dyDescent="0.25">
      <c r="B3" s="1" t="s">
        <v>20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K3" s="1" t="s">
        <v>0</v>
      </c>
      <c r="L3" s="1" t="s">
        <v>21</v>
      </c>
    </row>
    <row r="4" spans="2:12" x14ac:dyDescent="0.25">
      <c r="B4" s="4">
        <v>4</v>
      </c>
      <c r="D4" s="2" t="s">
        <v>5</v>
      </c>
      <c r="E4" s="3">
        <v>2</v>
      </c>
      <c r="F4" s="3">
        <v>0</v>
      </c>
      <c r="G4" s="3">
        <v>1</v>
      </c>
      <c r="H4" s="3">
        <v>2</v>
      </c>
      <c r="K4" s="2" t="s">
        <v>5</v>
      </c>
      <c r="L4" s="3">
        <f>COUNTIF(E4:H4, "&lt;&gt;0")</f>
        <v>3</v>
      </c>
    </row>
    <row r="5" spans="2:12" x14ac:dyDescent="0.25">
      <c r="D5" s="2" t="s">
        <v>6</v>
      </c>
      <c r="E5" s="3">
        <v>1</v>
      </c>
      <c r="F5" s="3">
        <v>1</v>
      </c>
      <c r="G5" s="3">
        <v>0</v>
      </c>
      <c r="H5" s="3">
        <v>2</v>
      </c>
      <c r="K5" s="2" t="s">
        <v>6</v>
      </c>
      <c r="L5" s="3">
        <f t="shared" ref="L5:L19" si="0">COUNTIF(E5:H5, "&lt;&gt;0")</f>
        <v>3</v>
      </c>
    </row>
    <row r="6" spans="2:12" x14ac:dyDescent="0.25">
      <c r="D6" s="2" t="s">
        <v>7</v>
      </c>
      <c r="E6" s="3">
        <v>1</v>
      </c>
      <c r="F6" s="3">
        <v>0</v>
      </c>
      <c r="G6" s="3">
        <v>0</v>
      </c>
      <c r="H6" s="3">
        <v>0</v>
      </c>
      <c r="K6" s="2" t="s">
        <v>7</v>
      </c>
      <c r="L6" s="3">
        <f t="shared" si="0"/>
        <v>1</v>
      </c>
    </row>
    <row r="7" spans="2:12" x14ac:dyDescent="0.25">
      <c r="D7" s="2" t="s">
        <v>8</v>
      </c>
      <c r="E7" s="3">
        <v>1</v>
      </c>
      <c r="F7" s="3">
        <v>0</v>
      </c>
      <c r="G7" s="3">
        <v>1</v>
      </c>
      <c r="H7" s="3">
        <v>1</v>
      </c>
      <c r="K7" s="2" t="s">
        <v>8</v>
      </c>
      <c r="L7" s="3">
        <f t="shared" si="0"/>
        <v>3</v>
      </c>
    </row>
    <row r="8" spans="2:12" x14ac:dyDescent="0.25">
      <c r="D8" s="2" t="s">
        <v>9</v>
      </c>
      <c r="E8" s="3">
        <v>1</v>
      </c>
      <c r="F8" s="3">
        <v>0</v>
      </c>
      <c r="G8" s="3">
        <v>0</v>
      </c>
      <c r="H8" s="3">
        <v>0</v>
      </c>
      <c r="K8" s="2" t="s">
        <v>9</v>
      </c>
      <c r="L8" s="3">
        <f t="shared" si="0"/>
        <v>1</v>
      </c>
    </row>
    <row r="9" spans="2:12" x14ac:dyDescent="0.25">
      <c r="D9" s="2" t="s">
        <v>10</v>
      </c>
      <c r="E9" s="3">
        <v>2</v>
      </c>
      <c r="F9" s="3">
        <v>0</v>
      </c>
      <c r="G9" s="3">
        <v>0</v>
      </c>
      <c r="H9" s="3">
        <v>0</v>
      </c>
      <c r="K9" s="2" t="s">
        <v>10</v>
      </c>
      <c r="L9" s="3">
        <f t="shared" si="0"/>
        <v>1</v>
      </c>
    </row>
    <row r="10" spans="2:12" x14ac:dyDescent="0.25">
      <c r="D10" s="2" t="s">
        <v>11</v>
      </c>
      <c r="E10" s="3">
        <v>0</v>
      </c>
      <c r="F10" s="3">
        <v>1</v>
      </c>
      <c r="G10" s="3">
        <v>0</v>
      </c>
      <c r="H10" s="3">
        <v>0</v>
      </c>
      <c r="K10" s="2" t="s">
        <v>11</v>
      </c>
      <c r="L10" s="3">
        <f t="shared" si="0"/>
        <v>1</v>
      </c>
    </row>
    <row r="11" spans="2:12" x14ac:dyDescent="0.25">
      <c r="D11" s="2" t="s">
        <v>12</v>
      </c>
      <c r="E11" s="3">
        <v>0</v>
      </c>
      <c r="F11" s="3">
        <v>1</v>
      </c>
      <c r="G11" s="3">
        <v>1</v>
      </c>
      <c r="H11" s="3">
        <v>1</v>
      </c>
      <c r="K11" s="2" t="s">
        <v>12</v>
      </c>
      <c r="L11" s="3">
        <f t="shared" si="0"/>
        <v>3</v>
      </c>
    </row>
    <row r="12" spans="2:12" x14ac:dyDescent="0.25">
      <c r="D12" s="2" t="s">
        <v>13</v>
      </c>
      <c r="E12" s="3">
        <v>0</v>
      </c>
      <c r="F12" s="3">
        <v>1</v>
      </c>
      <c r="G12" s="3">
        <v>0</v>
      </c>
      <c r="H12" s="3">
        <v>1</v>
      </c>
      <c r="K12" s="2" t="s">
        <v>13</v>
      </c>
      <c r="L12" s="3">
        <f t="shared" si="0"/>
        <v>2</v>
      </c>
    </row>
    <row r="13" spans="2:12" x14ac:dyDescent="0.25">
      <c r="D13" s="2" t="s">
        <v>14</v>
      </c>
      <c r="E13" s="3">
        <v>0</v>
      </c>
      <c r="F13" s="3">
        <v>0</v>
      </c>
      <c r="G13" s="3">
        <v>2</v>
      </c>
      <c r="H13" s="3">
        <v>0</v>
      </c>
      <c r="K13" s="2" t="s">
        <v>14</v>
      </c>
      <c r="L13" s="3">
        <f t="shared" si="0"/>
        <v>1</v>
      </c>
    </row>
    <row r="14" spans="2:12" x14ac:dyDescent="0.25">
      <c r="D14" s="2" t="s">
        <v>15</v>
      </c>
      <c r="E14" s="3">
        <v>0</v>
      </c>
      <c r="F14" s="3">
        <v>0</v>
      </c>
      <c r="G14" s="3">
        <v>1</v>
      </c>
      <c r="H14" s="3">
        <v>0</v>
      </c>
      <c r="K14" s="2" t="s">
        <v>15</v>
      </c>
      <c r="L14" s="3">
        <f t="shared" si="0"/>
        <v>1</v>
      </c>
    </row>
    <row r="15" spans="2:12" x14ac:dyDescent="0.25">
      <c r="D15" s="2" t="s">
        <v>16</v>
      </c>
      <c r="E15" s="3">
        <v>0</v>
      </c>
      <c r="F15" s="3">
        <v>0</v>
      </c>
      <c r="G15" s="3">
        <v>1</v>
      </c>
      <c r="H15" s="3">
        <v>0</v>
      </c>
      <c r="K15" s="2" t="s">
        <v>16</v>
      </c>
      <c r="L15" s="3">
        <f t="shared" si="0"/>
        <v>1</v>
      </c>
    </row>
    <row r="16" spans="2:12" x14ac:dyDescent="0.25">
      <c r="D16" s="2" t="s">
        <v>17</v>
      </c>
      <c r="E16" s="3">
        <v>1</v>
      </c>
      <c r="F16" s="3">
        <v>0</v>
      </c>
      <c r="G16" s="3">
        <v>1</v>
      </c>
      <c r="H16" s="3">
        <v>0</v>
      </c>
      <c r="K16" s="2" t="s">
        <v>17</v>
      </c>
      <c r="L16" s="3">
        <f t="shared" si="0"/>
        <v>2</v>
      </c>
    </row>
    <row r="17" spans="4:13" x14ac:dyDescent="0.25">
      <c r="D17" s="2" t="s">
        <v>18</v>
      </c>
      <c r="E17" s="3">
        <v>0</v>
      </c>
      <c r="F17" s="3">
        <v>0</v>
      </c>
      <c r="G17" s="3">
        <v>0</v>
      </c>
      <c r="H17" s="3">
        <v>1</v>
      </c>
      <c r="K17" s="2" t="s">
        <v>18</v>
      </c>
      <c r="L17" s="3">
        <f t="shared" si="0"/>
        <v>1</v>
      </c>
    </row>
    <row r="18" spans="4:13" x14ac:dyDescent="0.25">
      <c r="D18" s="2" t="s">
        <v>19</v>
      </c>
      <c r="E18" s="3">
        <v>0</v>
      </c>
      <c r="F18" s="3">
        <v>0</v>
      </c>
      <c r="G18" s="3">
        <v>0</v>
      </c>
      <c r="H18" s="3">
        <v>1</v>
      </c>
      <c r="K18" s="2" t="s">
        <v>19</v>
      </c>
      <c r="L18" s="3">
        <f t="shared" si="0"/>
        <v>1</v>
      </c>
    </row>
    <row r="19" spans="4:13" x14ac:dyDescent="0.25">
      <c r="D19" s="2" t="s">
        <v>22</v>
      </c>
      <c r="E19" s="3">
        <v>1</v>
      </c>
      <c r="F19" s="3">
        <v>0</v>
      </c>
      <c r="G19" s="3">
        <v>0</v>
      </c>
      <c r="H19" s="3">
        <v>0</v>
      </c>
      <c r="K19" s="2" t="s">
        <v>22</v>
      </c>
      <c r="L19" s="3">
        <f t="shared" si="0"/>
        <v>1</v>
      </c>
    </row>
    <row r="20" spans="4:13" x14ac:dyDescent="0.25">
      <c r="E20">
        <f>SUM(E4:E19)</f>
        <v>10</v>
      </c>
      <c r="F20">
        <f t="shared" ref="F20:H20" si="1">SUM(F4:F19)</f>
        <v>4</v>
      </c>
      <c r="G20">
        <f t="shared" si="1"/>
        <v>8</v>
      </c>
      <c r="H20">
        <f t="shared" si="1"/>
        <v>9</v>
      </c>
    </row>
    <row r="25" spans="4:13" x14ac:dyDescent="0.25">
      <c r="D25" t="s">
        <v>23</v>
      </c>
    </row>
    <row r="26" spans="4:13" x14ac:dyDescent="0.25">
      <c r="D26" s="1" t="s">
        <v>0</v>
      </c>
      <c r="E26" s="1" t="s">
        <v>1</v>
      </c>
      <c r="F26" s="1" t="s">
        <v>2</v>
      </c>
      <c r="G26" s="1" t="s">
        <v>3</v>
      </c>
      <c r="H26" s="1" t="s">
        <v>4</v>
      </c>
    </row>
    <row r="27" spans="4:13" x14ac:dyDescent="0.25">
      <c r="D27" s="2" t="s">
        <v>5</v>
      </c>
      <c r="E27" s="3">
        <f>(2/$E$20)*LN($B$4/$L$4)</f>
        <v>5.7536414490356173E-2</v>
      </c>
      <c r="F27" s="3">
        <f>(0/F20)*LN($B$4/$L$4)</f>
        <v>0</v>
      </c>
      <c r="G27" s="3">
        <f>(1/G20)*LN($B$4/$L$4)</f>
        <v>3.5960259056472606E-2</v>
      </c>
      <c r="H27" s="3">
        <f>(2/H20)*LN($B$4/$L$4)</f>
        <v>6.3929349433729077E-2</v>
      </c>
      <c r="K27" t="s">
        <v>24</v>
      </c>
      <c r="M27" s="7"/>
    </row>
    <row r="28" spans="4:13" x14ac:dyDescent="0.25">
      <c r="D28" s="2" t="s">
        <v>6</v>
      </c>
      <c r="E28" s="3">
        <f>(1/$E$20)*LN($B$4/$L$5)</f>
        <v>2.8768207245178087E-2</v>
      </c>
      <c r="F28" s="3">
        <f>(1/$F$20)*LN($B$4/$L$5)</f>
        <v>7.1920518112945211E-2</v>
      </c>
      <c r="G28" s="3">
        <v>0</v>
      </c>
      <c r="H28" s="3">
        <f>(2/H20)*LN($B$4/$L$5)</f>
        <v>6.3929349433729077E-2</v>
      </c>
      <c r="K28" t="s">
        <v>25</v>
      </c>
    </row>
    <row r="29" spans="4:13" x14ac:dyDescent="0.25">
      <c r="D29" s="2" t="s">
        <v>7</v>
      </c>
      <c r="E29" s="3">
        <f>(1/$E$20)*LN($B$4/$L$6)</f>
        <v>0.13862943611198905</v>
      </c>
      <c r="F29" s="3">
        <v>0</v>
      </c>
      <c r="G29" s="3">
        <v>0</v>
      </c>
      <c r="H29" s="3">
        <v>0</v>
      </c>
    </row>
    <row r="30" spans="4:13" x14ac:dyDescent="0.25">
      <c r="D30" s="2" t="s">
        <v>8</v>
      </c>
      <c r="E30" s="3">
        <f>(1/$E$20)*LN($B$4/$L$7)</f>
        <v>2.8768207245178087E-2</v>
      </c>
      <c r="F30" s="3">
        <v>0</v>
      </c>
      <c r="G30" s="3">
        <f>(1/$G$20)*LN($B$4/$L$7)</f>
        <v>3.5960259056472606E-2</v>
      </c>
      <c r="H30" s="3">
        <f>(1/$H$20)*LN($B$4/$L$7)</f>
        <v>3.1964674716864538E-2</v>
      </c>
      <c r="K30" s="5" t="s">
        <v>26</v>
      </c>
      <c r="L30" s="1" t="s">
        <v>34</v>
      </c>
    </row>
    <row r="31" spans="4:13" x14ac:dyDescent="0.25">
      <c r="D31" s="2" t="s">
        <v>9</v>
      </c>
      <c r="E31" s="3">
        <f>(1/$E$20)*LN($B$4/$L$8)</f>
        <v>0.13862943611198905</v>
      </c>
      <c r="F31" s="3">
        <v>0</v>
      </c>
      <c r="G31" s="3">
        <v>0</v>
      </c>
      <c r="H31" s="3">
        <v>0</v>
      </c>
      <c r="K31" s="6">
        <f>1*E27</f>
        <v>5.7536414490356173E-2</v>
      </c>
      <c r="L31" s="3">
        <f>+SUMPRODUCT(E$27:E$42,$D$46:$D$61)/(SQRT(SUMSQ(E$27:E$42))*SQRT(SUMSQ($D$46:$D$61)))</f>
        <v>0.20112447216654672</v>
      </c>
    </row>
    <row r="32" spans="4:13" x14ac:dyDescent="0.25">
      <c r="D32" s="2" t="s">
        <v>10</v>
      </c>
      <c r="E32" s="3">
        <f>(1/$E$20)*LN($B$4/$L$9)</f>
        <v>0.13862943611198905</v>
      </c>
      <c r="F32" s="3">
        <v>0</v>
      </c>
      <c r="G32" s="3">
        <v>0</v>
      </c>
      <c r="H32" s="3">
        <v>0</v>
      </c>
      <c r="K32" s="6">
        <v>0</v>
      </c>
      <c r="L32" s="3">
        <f>+SUMPRODUCT(F$27:F$42,$D$46:$D$61)/(SQRT(SUMSQ(F$27:F$42))*SQRT(SUMSQ($D$46:$D$61)))</f>
        <v>0</v>
      </c>
    </row>
    <row r="33" spans="4:16" x14ac:dyDescent="0.25">
      <c r="D33" s="2" t="s">
        <v>11</v>
      </c>
      <c r="E33" s="3">
        <v>0</v>
      </c>
      <c r="F33" s="3">
        <f>(1/$F$20)*LN($B$4/$L$10)</f>
        <v>0.34657359027997264</v>
      </c>
      <c r="G33" s="3">
        <v>0</v>
      </c>
      <c r="H33" s="3">
        <v>0</v>
      </c>
      <c r="K33" s="6">
        <f>1*G27</f>
        <v>3.5960259056472606E-2</v>
      </c>
      <c r="L33" s="3">
        <f>+SUMPRODUCT(G$27:G$42,$D$46:$D$61)/(SQRT(SUMSQ(G$27:G$42))*SQRT(SUMSQ($D$46:$D$61)))</f>
        <v>0.11288881175213748</v>
      </c>
    </row>
    <row r="34" spans="4:16" x14ac:dyDescent="0.25">
      <c r="D34" s="2" t="s">
        <v>12</v>
      </c>
      <c r="E34" s="3">
        <v>0</v>
      </c>
      <c r="F34" s="3">
        <f>(1/$F$20)*LN($B$4/$L$11)</f>
        <v>7.1920518112945211E-2</v>
      </c>
      <c r="G34" s="3">
        <f>(1/$G$20)*LN($B$4/$L$11)</f>
        <v>3.5960259056472606E-2</v>
      </c>
      <c r="H34" s="3">
        <f>(1/$H$20)*LN($B$4/$L$11)</f>
        <v>3.1964674716864538E-2</v>
      </c>
      <c r="K34" s="6">
        <f>1*H27</f>
        <v>6.3929349433729077E-2</v>
      </c>
      <c r="L34" s="3">
        <f>+SUMPRODUCT(H$27:H$42,$D$46:$D$61)/(SQRT(SUMSQ(H$27:H$42))*SQRT(SUMSQ($D$46:$D$61)))</f>
        <v>0.25349422233662</v>
      </c>
      <c r="O34" t="s">
        <v>29</v>
      </c>
    </row>
    <row r="35" spans="4:16" x14ac:dyDescent="0.25">
      <c r="D35" s="2" t="s">
        <v>13</v>
      </c>
      <c r="E35" s="3">
        <v>0</v>
      </c>
      <c r="F35" s="3">
        <f>(1/$F$20)*LN($B$4/$L$12)</f>
        <v>0.17328679513998632</v>
      </c>
      <c r="G35" s="3">
        <v>0</v>
      </c>
      <c r="H35" s="3">
        <f>(1/$H$20)*LN($B$4/$L$12)</f>
        <v>7.7016353395549478E-2</v>
      </c>
      <c r="O35" t="s">
        <v>30</v>
      </c>
    </row>
    <row r="36" spans="4:16" x14ac:dyDescent="0.25">
      <c r="D36" s="2" t="s">
        <v>14</v>
      </c>
      <c r="E36" s="3">
        <v>0</v>
      </c>
      <c r="F36" s="3">
        <v>0</v>
      </c>
      <c r="G36" s="3">
        <f>(1/$G$20)*LN($B$4/$L$13)</f>
        <v>0.17328679513998632</v>
      </c>
      <c r="H36" s="3">
        <v>0</v>
      </c>
      <c r="K36" t="s">
        <v>35</v>
      </c>
    </row>
    <row r="37" spans="4:16" x14ac:dyDescent="0.25">
      <c r="D37" s="2" t="s">
        <v>15</v>
      </c>
      <c r="E37" s="3">
        <v>0</v>
      </c>
      <c r="F37" s="3">
        <v>0</v>
      </c>
      <c r="G37" s="3">
        <f>(1/$G$20)*LN($B$4/$L$14)</f>
        <v>0.17328679513998632</v>
      </c>
      <c r="H37" s="3">
        <v>0</v>
      </c>
      <c r="K37" t="s">
        <v>38</v>
      </c>
      <c r="O37" s="5" t="s">
        <v>26</v>
      </c>
      <c r="P37" s="1" t="s">
        <v>34</v>
      </c>
    </row>
    <row r="38" spans="4:16" x14ac:dyDescent="0.25">
      <c r="D38" s="2" t="s">
        <v>16</v>
      </c>
      <c r="E38" s="3">
        <v>0</v>
      </c>
      <c r="F38" s="3">
        <v>0</v>
      </c>
      <c r="G38" s="3">
        <f>(1/$G$20)*LN($B$4/$L$15)</f>
        <v>0.17328679513998632</v>
      </c>
      <c r="H38" s="3">
        <v>0</v>
      </c>
      <c r="O38" s="6">
        <f>1*E27+1*E34+1*E36</f>
        <v>5.7536414490356173E-2</v>
      </c>
      <c r="P38" s="3">
        <f>+SUMPRODUCT(E$27:E$42,$F$46:$F$61)/(SQRT(SUMSQ(E$27:E$42))*SQRT(SUMSQ($F$46:$F$61)))</f>
        <v>0.11611926814597716</v>
      </c>
    </row>
    <row r="39" spans="4:16" x14ac:dyDescent="0.25">
      <c r="D39" s="2" t="s">
        <v>17</v>
      </c>
      <c r="E39" s="3">
        <v>0</v>
      </c>
      <c r="F39" s="3">
        <v>0</v>
      </c>
      <c r="G39" s="3">
        <f>(1/$G$20)*LN($B$4/$L$16)</f>
        <v>8.6643397569993161E-2</v>
      </c>
      <c r="H39" s="3">
        <v>0</v>
      </c>
      <c r="K39" t="s">
        <v>27</v>
      </c>
      <c r="O39" s="6">
        <f>1*F27+1*F34+1*F36</f>
        <v>7.1920518112945211E-2</v>
      </c>
      <c r="P39" s="3">
        <f>+SUMPRODUCT(F$27:F$42,$F$46:$F$61)/(SQRT(SUMSQ(F$27:F$42))*SQRT(SUMSQ($F$46:$F$61)))</f>
        <v>0.1036508031959799</v>
      </c>
    </row>
    <row r="40" spans="4:16" x14ac:dyDescent="0.25">
      <c r="D40" s="2" t="s">
        <v>18</v>
      </c>
      <c r="E40" s="3">
        <v>0</v>
      </c>
      <c r="F40" s="3">
        <v>0</v>
      </c>
      <c r="G40" s="3">
        <v>0</v>
      </c>
      <c r="H40" s="3">
        <f>(1/$H$20)*LN($B$4/$L$17)</f>
        <v>0.15403270679109896</v>
      </c>
      <c r="K40" t="s">
        <v>28</v>
      </c>
      <c r="O40" s="6">
        <f>1*G27+1*G34+1*G36</f>
        <v>0.24520731325293155</v>
      </c>
      <c r="P40" s="3">
        <f>+SUMPRODUCT(G$27:G$42,$F$46:$F$61)/(SQRT(SUMSQ(G$27:G$42))*SQRT(SUMSQ($F$46:$F$61)))</f>
        <v>0.44442745636504111</v>
      </c>
    </row>
    <row r="41" spans="4:16" x14ac:dyDescent="0.25">
      <c r="D41" s="2" t="s">
        <v>19</v>
      </c>
      <c r="E41" s="3">
        <v>0</v>
      </c>
      <c r="F41" s="3">
        <v>0</v>
      </c>
      <c r="G41" s="3">
        <v>0</v>
      </c>
      <c r="H41" s="3">
        <f>(1/$H$20)*LN($B$4/$L$18)</f>
        <v>0.15403270679109896</v>
      </c>
      <c r="O41" s="6">
        <f>1*H27+1*H34+1*H36</f>
        <v>9.5894024150593615E-2</v>
      </c>
      <c r="P41" s="3">
        <f>+SUMPRODUCT(H$27:H$42,$F$46:$F$61)/(SQRT(SUMSQ(H$27:H$42))*SQRT(SUMSQ($F$46:$F$61)))</f>
        <v>0.21953243625609359</v>
      </c>
    </row>
    <row r="42" spans="4:16" x14ac:dyDescent="0.25">
      <c r="D42" s="2" t="s">
        <v>22</v>
      </c>
      <c r="E42" s="3">
        <f>(1/$E$20)*LN($B$4/$L$19)</f>
        <v>0.13862943611198905</v>
      </c>
      <c r="F42" s="3">
        <v>0</v>
      </c>
      <c r="G42" s="3">
        <v>0</v>
      </c>
      <c r="H42" s="3">
        <v>0</v>
      </c>
      <c r="K42" s="5" t="s">
        <v>26</v>
      </c>
      <c r="L42" s="1" t="s">
        <v>34</v>
      </c>
    </row>
    <row r="43" spans="4:16" x14ac:dyDescent="0.25">
      <c r="K43" s="6">
        <f>1*E28+1*E34</f>
        <v>2.8768207245178087E-2</v>
      </c>
      <c r="L43" s="3">
        <f>+SUMPRODUCT(E$27:E$42,$E$46:$E$61)/(SQRT(SUMSQ(E$27:E$42))*SQRT(SUMSQ($E$46:$E$61)))</f>
        <v>7.1108239065765105E-2</v>
      </c>
      <c r="O43" t="s">
        <v>37</v>
      </c>
    </row>
    <row r="44" spans="4:16" x14ac:dyDescent="0.25">
      <c r="K44" s="6">
        <f>1*F28+1*F34</f>
        <v>0.14384103622589042</v>
      </c>
      <c r="L44" s="3">
        <f>+SUMPRODUCT(F$27:F$42,$E$46:$E$61)/(SQRT(SUMSQ(F$27:F$42))*SQRT(SUMSQ($E$46:$E$61)))</f>
        <v>0.25389157925979056</v>
      </c>
      <c r="O44" t="s">
        <v>40</v>
      </c>
    </row>
    <row r="45" spans="4:16" x14ac:dyDescent="0.25">
      <c r="D45" s="5" t="s">
        <v>31</v>
      </c>
      <c r="E45" s="5" t="s">
        <v>32</v>
      </c>
      <c r="F45" s="5" t="s">
        <v>33</v>
      </c>
      <c r="K45" s="6">
        <f>1*G28+1*G34</f>
        <v>3.5960259056472606E-2</v>
      </c>
      <c r="L45" s="3">
        <f>+SUMPRODUCT(G$27:G$42,$E$46:$E$61)/(SQRT(SUMSQ(G$27:G$42))*SQRT(SUMSQ($E$46:$E$61)))</f>
        <v>7.9824444310028025E-2</v>
      </c>
    </row>
    <row r="46" spans="4:16" x14ac:dyDescent="0.25">
      <c r="D46" s="6">
        <v>1</v>
      </c>
      <c r="E46" s="6">
        <v>0</v>
      </c>
      <c r="F46" s="6">
        <v>1</v>
      </c>
      <c r="K46" s="6">
        <f>1*H28+1*H34</f>
        <v>9.5894024150593615E-2</v>
      </c>
      <c r="L46" s="3">
        <f>+SUMPRODUCT(H$27:H$42,$E$46:$E$61)/(SQRT(SUMSQ(H$27:H$42))*SQRT(SUMSQ($E$46:$E$61)))</f>
        <v>0.26887122540875152</v>
      </c>
    </row>
    <row r="47" spans="4:16" x14ac:dyDescent="0.25">
      <c r="D47" s="6">
        <v>0</v>
      </c>
      <c r="E47" s="6">
        <v>1</v>
      </c>
      <c r="F47" s="6">
        <v>0</v>
      </c>
    </row>
    <row r="48" spans="4:16" x14ac:dyDescent="0.25">
      <c r="D48" s="6">
        <v>0</v>
      </c>
      <c r="E48" s="6">
        <v>0</v>
      </c>
      <c r="F48" s="6">
        <v>0</v>
      </c>
      <c r="K48" t="s">
        <v>36</v>
      </c>
    </row>
    <row r="49" spans="4:11" x14ac:dyDescent="0.25">
      <c r="D49" s="6">
        <v>0</v>
      </c>
      <c r="E49" s="6">
        <v>0</v>
      </c>
      <c r="F49" s="6">
        <v>0</v>
      </c>
      <c r="K49" t="s">
        <v>39</v>
      </c>
    </row>
    <row r="50" spans="4:11" x14ac:dyDescent="0.25">
      <c r="D50" s="6">
        <v>0</v>
      </c>
      <c r="E50" s="6">
        <v>0</v>
      </c>
      <c r="F50" s="6">
        <v>0</v>
      </c>
    </row>
    <row r="51" spans="4:11" x14ac:dyDescent="0.25">
      <c r="D51" s="6">
        <v>0</v>
      </c>
      <c r="E51" s="6">
        <v>0</v>
      </c>
      <c r="F51" s="6">
        <v>0</v>
      </c>
    </row>
    <row r="52" spans="4:11" x14ac:dyDescent="0.25">
      <c r="D52" s="6">
        <v>0</v>
      </c>
      <c r="E52" s="6">
        <v>0</v>
      </c>
      <c r="F52" s="6">
        <v>0</v>
      </c>
    </row>
    <row r="53" spans="4:11" x14ac:dyDescent="0.25">
      <c r="D53" s="6">
        <v>0</v>
      </c>
      <c r="E53" s="6">
        <v>1</v>
      </c>
      <c r="F53" s="6">
        <v>1</v>
      </c>
    </row>
    <row r="54" spans="4:11" x14ac:dyDescent="0.25">
      <c r="D54" s="6">
        <v>0</v>
      </c>
      <c r="E54" s="6">
        <v>0</v>
      </c>
      <c r="F54" s="6">
        <v>0</v>
      </c>
    </row>
    <row r="55" spans="4:11" x14ac:dyDescent="0.25">
      <c r="D55" s="6">
        <v>0</v>
      </c>
      <c r="E55" s="6">
        <v>0</v>
      </c>
      <c r="F55" s="6">
        <v>1</v>
      </c>
    </row>
    <row r="56" spans="4:11" x14ac:dyDescent="0.25">
      <c r="D56" s="6">
        <v>0</v>
      </c>
      <c r="E56" s="6">
        <v>0</v>
      </c>
      <c r="F56" s="6">
        <v>0</v>
      </c>
    </row>
    <row r="57" spans="4:11" x14ac:dyDescent="0.25">
      <c r="D57" s="6">
        <v>0</v>
      </c>
      <c r="E57" s="6">
        <v>0</v>
      </c>
      <c r="F57" s="6">
        <v>0</v>
      </c>
    </row>
    <row r="58" spans="4:11" x14ac:dyDescent="0.25">
      <c r="D58" s="6">
        <v>0</v>
      </c>
      <c r="E58" s="6">
        <v>0</v>
      </c>
      <c r="F58" s="6">
        <v>0</v>
      </c>
    </row>
    <row r="59" spans="4:11" x14ac:dyDescent="0.25">
      <c r="D59" s="6">
        <v>0</v>
      </c>
      <c r="E59" s="6">
        <v>0</v>
      </c>
      <c r="F59" s="6">
        <v>0</v>
      </c>
    </row>
    <row r="60" spans="4:11" x14ac:dyDescent="0.25">
      <c r="D60" s="6">
        <v>0</v>
      </c>
      <c r="E60" s="6">
        <v>0</v>
      </c>
      <c r="F60" s="6">
        <v>0</v>
      </c>
    </row>
    <row r="61" spans="4:11" x14ac:dyDescent="0.25">
      <c r="D61" s="6">
        <v>0</v>
      </c>
      <c r="E61" s="6">
        <v>0</v>
      </c>
      <c r="F6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2024-04-02T15:29:06Z</dcterms:created>
  <dcterms:modified xsi:type="dcterms:W3CDTF">2024-04-10T17:06:43Z</dcterms:modified>
</cp:coreProperties>
</file>