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erson\Desktop\integrador actualizados\"/>
    </mc:Choice>
  </mc:AlternateContent>
  <bookViews>
    <workbookView xWindow="0" yWindow="0" windowWidth="20490" windowHeight="7755" activeTab="2"/>
  </bookViews>
  <sheets>
    <sheet name="Fuerza bruta VS A-priori" sheetId="2" r:id="rId1"/>
    <sheet name="Clúster VS A-priori" sheetId="4" r:id="rId2"/>
    <sheet name="Diferencia escena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4" l="1"/>
  <c r="H50" i="4"/>
  <c r="B50" i="4"/>
  <c r="P49" i="4"/>
  <c r="P51" i="4" s="1"/>
  <c r="H49" i="4"/>
  <c r="B49" i="4"/>
  <c r="P37" i="4"/>
  <c r="S50" i="4" s="1"/>
  <c r="H37" i="4"/>
  <c r="K50" i="4" s="1"/>
  <c r="B37" i="4"/>
  <c r="E50" i="4" s="1"/>
  <c r="P36" i="4"/>
  <c r="H36" i="4"/>
  <c r="H38" i="4" s="1"/>
  <c r="B36" i="4"/>
  <c r="B38" i="4" s="1"/>
  <c r="B51" i="4" l="1"/>
  <c r="E49" i="4"/>
  <c r="E51" i="4" s="1"/>
  <c r="B52" i="4" s="1"/>
  <c r="H51" i="4"/>
  <c r="S49" i="4"/>
  <c r="S51" i="4" s="1"/>
  <c r="P52" i="4" s="1"/>
  <c r="P38" i="4"/>
  <c r="K49" i="4"/>
  <c r="K51" i="4" s="1"/>
  <c r="H52" i="4" s="1"/>
  <c r="H35" i="2"/>
  <c r="H34" i="2"/>
  <c r="H36" i="2" l="1"/>
  <c r="P35" i="2"/>
  <c r="P34" i="2"/>
  <c r="B35" i="2"/>
  <c r="B34" i="2"/>
  <c r="P36" i="2" l="1"/>
  <c r="B36" i="2"/>
</calcChain>
</file>

<file path=xl/sharedStrings.xml><?xml version="1.0" encoding="utf-8"?>
<sst xmlns="http://schemas.openxmlformats.org/spreadsheetml/2006/main" count="226" uniqueCount="77">
  <si>
    <t>Fuerza Bruta</t>
  </si>
  <si>
    <t>Comparacion</t>
  </si>
  <si>
    <t>A priori vs Fuerza Bruta</t>
  </si>
  <si>
    <t>Intentos</t>
  </si>
  <si>
    <t>Min support 2, confidence 20</t>
  </si>
  <si>
    <t>A priori</t>
  </si>
  <si>
    <t>Prueba de hipotesis para diferencia de medias</t>
  </si>
  <si>
    <t>H1</t>
  </si>
  <si>
    <t>H0</t>
  </si>
  <si>
    <t>Como no sabemos si las varianzas son iguales, se hace una distribucion F</t>
  </si>
  <si>
    <t>F calculada</t>
  </si>
  <si>
    <t>Como f calculada esta fuera de la region de aceptacion</t>
  </si>
  <si>
    <t>Por ende, se rechaza h0 y se acepta h1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</si>
  <si>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</si>
  <si>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</si>
  <si>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</si>
  <si>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</si>
  <si>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</si>
  <si>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</si>
  <si>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</si>
  <si>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</si>
  <si>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</si>
  <si>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</si>
  <si>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</si>
  <si>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</si>
  <si>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para un minsuport de 2 y min confidence de 20</t>
  </si>
  <si>
    <t>Se acepta que hay una diferencia en las varianzas</t>
  </si>
  <si>
    <t>En este caso, a priori muestra que es mas rapido que fuerza bruta en terminos de media de tiempo.</t>
  </si>
  <si>
    <t>No hay diferencia de media en el tiempo de ambos algoritmos</t>
  </si>
  <si>
    <t>Análisis de varianza de un factor</t>
  </si>
  <si>
    <t>RESUMEN</t>
  </si>
  <si>
    <t>Grupos</t>
  </si>
  <si>
    <t>Cuenta</t>
  </si>
  <si>
    <t>Suma</t>
  </si>
  <si>
    <t>Promedio</t>
  </si>
  <si>
    <t>Columna 1</t>
  </si>
  <si>
    <t>Columna 2</t>
  </si>
  <si>
    <t>Columna 3</t>
  </si>
  <si>
    <t>ANÁLISIS DE VARIANZA</t>
  </si>
  <si>
    <t>Origen de las variaciones</t>
  </si>
  <si>
    <t>Suma de cuadrados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</si>
  <si>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</si>
  <si>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</si>
  <si>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</si>
  <si>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</si>
  <si>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</si>
  <si>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</si>
  <si>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</si>
  <si>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Clouster</t>
  </si>
  <si>
    <t>En los tres casos, el f calculado es mucho mayor al f critico, por ende, se rechaza la idea de que sus varianzas son iguales, es decir, se rechaza H0</t>
  </si>
  <si>
    <t>Como las varianzas son diferentes, entonces</t>
  </si>
  <si>
    <t>T calculado</t>
  </si>
  <si>
    <t>T critico</t>
  </si>
  <si>
    <t>Tiempo en segundos</t>
  </si>
  <si>
    <t>Min support 2, confidence 50</t>
  </si>
  <si>
    <t>Min support 2, confidence 80</t>
  </si>
  <si>
    <t>Como el T calculado es mucho mayor que el T critico entonces concluimos que se rechaza Ho, es decir si se presentan diferencias entre las medias de tiempos.</t>
  </si>
  <si>
    <t>Clúster</t>
  </si>
  <si>
    <t>Fuerza bruta</t>
  </si>
  <si>
    <t>MS 2, MC 20</t>
  </si>
  <si>
    <t>MS 2, MC 50</t>
  </si>
  <si>
    <t>MS 2, MC 80</t>
  </si>
  <si>
    <t>Promedio cuadrados</t>
  </si>
  <si>
    <t>Grados  libertad</t>
  </si>
  <si>
    <t>Origen</t>
  </si>
  <si>
    <t>Var A</t>
  </si>
  <si>
    <t>Var FB</t>
  </si>
  <si>
    <t>Para  min confidence de 2 y min suport de 50, no hay diferencia en sus varianzas</t>
  </si>
  <si>
    <t>Para  min confidence de 2 y min suport de 80, no hay diferencia en su varianza</t>
  </si>
  <si>
    <t>por ende se realiza prueba t para medias de dos muestras emparejadas</t>
  </si>
  <si>
    <t>Haciendo una prueba de hipotesis para diferencia de medias, se puede concluir que si hay diferencia</t>
  </si>
  <si>
    <t>A priori vs Clúster</t>
  </si>
  <si>
    <t>Var C</t>
  </si>
  <si>
    <t>promedio A</t>
  </si>
  <si>
    <t>promedio C</t>
  </si>
  <si>
    <t>denominador 1</t>
  </si>
  <si>
    <t>denominador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</si>
</sst>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167" fontId="0" fillId="0" borderId="0" xfId="0" applyNumberFormat="1" applyBorder="1"/>
    <xf numFmtId="167" fontId="0" fillId="0" borderId="10" xfId="0" applyNumberFormat="1" applyBorder="1"/>
    <xf numFmtId="167" fontId="0" fillId="0" borderId="1" xfId="0" applyNumberFormat="1" applyBorder="1"/>
    <xf numFmtId="167" fontId="0" fillId="0" borderId="12" xfId="0" applyNumberFormat="1" applyBorder="1"/>
    <xf numFmtId="167" fontId="0" fillId="0" borderId="0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7" fontId="0" fillId="0" borderId="9" xfId="0" applyNumberFormat="1" applyBorder="1"/>
    <xf numFmtId="167" fontId="0" fillId="0" borderId="1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7" fontId="0" fillId="0" borderId="0" xfId="0" applyNumberFormat="1"/>
    <xf numFmtId="0" fontId="2" fillId="2" borderId="0" xfId="0" applyFont="1" applyFill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30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62000" y="4953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62000" y="4953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31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36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37</xdr:row>
      <xdr:rowOff>0</xdr:rowOff>
    </xdr:from>
    <xdr:ext cx="385811" cy="414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0" y="6477000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0" y="6477000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"1/" 𝐹_(𝛼/2)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36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463393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463393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30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762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762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31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762000" y="5334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62000" y="5334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36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533400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533400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0</xdr:rowOff>
    </xdr:from>
    <xdr:ext cx="385811" cy="4148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5334000" y="6477000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5334000" y="6477000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"1/" 𝐹_(𝛼/2)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36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1755321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1755321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15</xdr:col>
      <xdr:colOff>0</xdr:colOff>
      <xdr:row>30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6096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6096000" y="51435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31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6096000" y="5334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096000" y="53340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36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533400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5334000" y="62865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36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12885964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12885964" y="64770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81642</xdr:colOff>
      <xdr:row>37</xdr:row>
      <xdr:rowOff>-1</xdr:rowOff>
    </xdr:from>
    <xdr:ext cx="385811" cy="4148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/>
            <xdr:cNvSpPr txBox="1"/>
          </xdr:nvSpPr>
          <xdr:spPr>
            <a:xfrm>
              <a:off x="11783785" y="7102928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1/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18" name="CuadroTexto 17"/>
            <xdr:cNvSpPr txBox="1"/>
          </xdr:nvSpPr>
          <xdr:spPr>
            <a:xfrm>
              <a:off x="11783785" y="7102928"/>
              <a:ext cx="385811" cy="4148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"1/" 𝐹_(𝛼/2)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32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/>
            <xdr:cNvSpPr txBox="1"/>
          </xdr:nvSpPr>
          <xdr:spPr>
            <a:xfrm>
              <a:off x="571500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6" name="CuadroTexto 25"/>
            <xdr:cNvSpPr txBox="1"/>
          </xdr:nvSpPr>
          <xdr:spPr>
            <a:xfrm>
              <a:off x="571500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33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/>
            <xdr:cNvSpPr txBox="1"/>
          </xdr:nvSpPr>
          <xdr:spPr>
            <a:xfrm>
              <a:off x="571500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571500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38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/>
            <xdr:cNvSpPr txBox="1"/>
          </xdr:nvSpPr>
          <xdr:spPr>
            <a:xfrm>
              <a:off x="504825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504825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38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/>
            <xdr:cNvSpPr txBox="1"/>
          </xdr:nvSpPr>
          <xdr:spPr>
            <a:xfrm>
              <a:off x="647700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647700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0</xdr:colOff>
      <xdr:row>32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/>
            <xdr:cNvSpPr txBox="1"/>
          </xdr:nvSpPr>
          <xdr:spPr>
            <a:xfrm>
              <a:off x="78105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78105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33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/>
            <xdr:cNvSpPr txBox="1"/>
          </xdr:nvSpPr>
          <xdr:spPr>
            <a:xfrm>
              <a:off x="78105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1" name="CuadroTexto 30"/>
            <xdr:cNvSpPr txBox="1"/>
          </xdr:nvSpPr>
          <xdr:spPr>
            <a:xfrm>
              <a:off x="78105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38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/>
            <xdr:cNvSpPr txBox="1"/>
          </xdr:nvSpPr>
          <xdr:spPr>
            <a:xfrm>
              <a:off x="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2" name="CuadroTexto 31"/>
            <xdr:cNvSpPr txBox="1"/>
          </xdr:nvSpPr>
          <xdr:spPr>
            <a:xfrm>
              <a:off x="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38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/>
            <xdr:cNvSpPr txBox="1"/>
          </xdr:nvSpPr>
          <xdr:spPr>
            <a:xfrm>
              <a:off x="177165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3" name="CuadroTexto 32"/>
            <xdr:cNvSpPr txBox="1"/>
          </xdr:nvSpPr>
          <xdr:spPr>
            <a:xfrm>
              <a:off x="177165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15</xdr:col>
      <xdr:colOff>0</xdr:colOff>
      <xdr:row>32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/>
            <xdr:cNvSpPr txBox="1"/>
          </xdr:nvSpPr>
          <xdr:spPr>
            <a:xfrm>
              <a:off x="1181100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11811000" y="164211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33</xdr:row>
      <xdr:rowOff>0</xdr:rowOff>
    </xdr:from>
    <xdr:ext cx="6555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/>
            <xdr:cNvSpPr txBox="1"/>
          </xdr:nvSpPr>
          <xdr:spPr>
            <a:xfrm>
              <a:off x="1181100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≠</m:t>
                    </m:r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5" name="CuadroTexto 34"/>
            <xdr:cNvSpPr txBox="1"/>
          </xdr:nvSpPr>
          <xdr:spPr>
            <a:xfrm>
              <a:off x="11811000" y="16611600"/>
              <a:ext cx="6555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2〗_1≠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〖𝜎^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2〗_2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38</xdr:row>
      <xdr:rowOff>0</xdr:rowOff>
    </xdr:from>
    <xdr:ext cx="476250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/>
            <xdr:cNvSpPr txBox="1"/>
          </xdr:nvSpPr>
          <xdr:spPr>
            <a:xfrm>
              <a:off x="1104900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11049000" y="17564100"/>
              <a:ext cx="476250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38</xdr:row>
      <xdr:rowOff>0</xdr:rowOff>
    </xdr:from>
    <xdr:ext cx="567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/>
            <xdr:cNvSpPr txBox="1"/>
          </xdr:nvSpPr>
          <xdr:spPr>
            <a:xfrm>
              <a:off x="1289685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=0,</m:t>
                    </m:r>
                    <m:r>
                      <a:rPr lang="es-CO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</m:t>
                    </m:r>
                    <m:r>
                      <a:rPr lang="es-ES" sz="1100" b="0" i="1" u="none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s-ES" sz="1100" b="0" u="none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12896850" y="1756410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=0,</a:t>
              </a:r>
              <a:r>
                <a:rPr lang="es-CO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0</a:t>
              </a:r>
              <a:r>
                <a:rPr lang="es-ES" sz="1100" b="0" i="0" u="none">
                  <a:latin typeface="Cambria Math" panose="02040503050406030204" pitchFamily="18" charset="0"/>
                  <a:ea typeface="Cambria Math" panose="02040503050406030204" pitchFamily="18" charset="0"/>
                </a:rPr>
                <a:t>5</a:t>
              </a:r>
              <a:endParaRPr lang="es-ES" sz="1100" b="0" u="none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A22" zoomScale="70" zoomScaleNormal="70" workbookViewId="0">
      <selection activeCell="J22" sqref="J22"/>
    </sheetView>
  </sheetViews>
  <sheetFormatPr baseColWidth="10" defaultRowHeight="15" x14ac:dyDescent="0.25"/>
  <cols>
    <col min="1" max="1" width="11.7109375" customWidth="1"/>
    <col min="2" max="2" width="14.85546875" bestFit="1" customWidth="1"/>
    <col min="3" max="3" width="16.28515625" bestFit="1" customWidth="1"/>
    <col min="5" max="5" width="14.85546875" bestFit="1" customWidth="1"/>
    <col min="7" max="7" width="10" customWidth="1"/>
    <col min="9" max="9" width="16.28515625" bestFit="1" customWidth="1"/>
    <col min="16" max="16" width="16.28515625" customWidth="1"/>
  </cols>
  <sheetData>
    <row r="1" spans="1:17" x14ac:dyDescent="0.25">
      <c r="A1" s="7" t="s">
        <v>1</v>
      </c>
      <c r="B1" s="7"/>
    </row>
    <row r="2" spans="1:17" x14ac:dyDescent="0.25">
      <c r="A2" s="8" t="s">
        <v>2</v>
      </c>
      <c r="B2" s="8"/>
    </row>
    <row r="3" spans="1:17" ht="15.75" thickBot="1" x14ac:dyDescent="0.3">
      <c r="A3" s="9"/>
      <c r="B3" s="10"/>
    </row>
    <row r="4" spans="1:17" ht="15.75" customHeight="1" thickBot="1" x14ac:dyDescent="0.3">
      <c r="A4" s="13" t="s">
        <v>4</v>
      </c>
      <c r="B4" s="15"/>
      <c r="C4" s="15"/>
      <c r="D4" s="14"/>
      <c r="G4" s="13" t="s">
        <v>54</v>
      </c>
      <c r="H4" s="15"/>
      <c r="I4" s="15"/>
      <c r="J4" s="14"/>
      <c r="N4" s="16" t="s">
        <v>55</v>
      </c>
      <c r="O4" s="17"/>
      <c r="P4" s="17"/>
      <c r="Q4" s="18"/>
    </row>
    <row r="5" spans="1:17" ht="15.75" thickBot="1" x14ac:dyDescent="0.3">
      <c r="A5" s="5"/>
      <c r="B5" s="19" t="s">
        <v>53</v>
      </c>
      <c r="C5" s="20"/>
      <c r="D5" s="5"/>
      <c r="G5" s="5"/>
      <c r="H5" s="19" t="s">
        <v>53</v>
      </c>
      <c r="I5" s="20"/>
      <c r="J5" s="5"/>
      <c r="O5" s="55" t="s">
        <v>53</v>
      </c>
      <c r="P5" s="56"/>
    </row>
    <row r="6" spans="1:17" x14ac:dyDescent="0.25">
      <c r="A6" s="49" t="s">
        <v>3</v>
      </c>
      <c r="B6" s="22" t="s">
        <v>5</v>
      </c>
      <c r="C6" s="23" t="s">
        <v>0</v>
      </c>
      <c r="G6" s="49" t="s">
        <v>3</v>
      </c>
      <c r="H6" s="22" t="s">
        <v>5</v>
      </c>
      <c r="I6" s="23" t="s">
        <v>0</v>
      </c>
      <c r="N6" s="49" t="s">
        <v>3</v>
      </c>
      <c r="O6" s="22" t="s">
        <v>5</v>
      </c>
      <c r="P6" s="23" t="s">
        <v>0</v>
      </c>
    </row>
    <row r="7" spans="1:17" x14ac:dyDescent="0.25">
      <c r="A7" s="24">
        <v>1</v>
      </c>
      <c r="B7" s="50">
        <v>12.6603587</v>
      </c>
      <c r="C7" s="51">
        <v>12.8074507</v>
      </c>
      <c r="G7" s="24">
        <v>1</v>
      </c>
      <c r="H7" s="50">
        <v>12.941314500000001</v>
      </c>
      <c r="I7" s="51">
        <v>12.6004811</v>
      </c>
      <c r="N7" s="24">
        <v>1</v>
      </c>
      <c r="O7" s="50">
        <v>10.277965200000001</v>
      </c>
      <c r="P7" s="51">
        <v>13.2205128</v>
      </c>
    </row>
    <row r="8" spans="1:17" x14ac:dyDescent="0.25">
      <c r="A8" s="24">
        <v>2</v>
      </c>
      <c r="B8" s="50">
        <v>12.7160239</v>
      </c>
      <c r="C8" s="51">
        <v>12.9304556</v>
      </c>
      <c r="G8" s="24">
        <v>2</v>
      </c>
      <c r="H8" s="50">
        <v>13.0129661</v>
      </c>
      <c r="I8" s="51">
        <v>12.6851091</v>
      </c>
      <c r="N8" s="24">
        <v>2</v>
      </c>
      <c r="O8" s="50">
        <v>10.9700741</v>
      </c>
      <c r="P8" s="51">
        <v>13.220659700000001</v>
      </c>
    </row>
    <row r="9" spans="1:17" x14ac:dyDescent="0.25">
      <c r="A9" s="24">
        <v>3</v>
      </c>
      <c r="B9" s="50">
        <v>12.759959200000001</v>
      </c>
      <c r="C9" s="51">
        <v>13.2276285</v>
      </c>
      <c r="G9" s="24">
        <v>3</v>
      </c>
      <c r="H9" s="54">
        <v>13.123077</v>
      </c>
      <c r="I9" s="51">
        <v>12.7087219</v>
      </c>
      <c r="N9" s="24">
        <v>3</v>
      </c>
      <c r="O9" s="50">
        <v>11.0024411</v>
      </c>
      <c r="P9" s="51">
        <v>13.245452500000001</v>
      </c>
    </row>
    <row r="10" spans="1:17" x14ac:dyDescent="0.25">
      <c r="A10" s="24">
        <v>4</v>
      </c>
      <c r="B10" s="50">
        <v>12.769882900000001</v>
      </c>
      <c r="C10" s="51">
        <v>14.505674600000001</v>
      </c>
      <c r="G10" s="24">
        <v>4</v>
      </c>
      <c r="H10" s="50">
        <v>13.1729688</v>
      </c>
      <c r="I10" s="51">
        <v>12.7314395</v>
      </c>
      <c r="N10" s="24">
        <v>4</v>
      </c>
      <c r="O10" s="50">
        <v>11.0969639</v>
      </c>
      <c r="P10" s="51">
        <v>13.3645663</v>
      </c>
    </row>
    <row r="11" spans="1:17" x14ac:dyDescent="0.25">
      <c r="A11" s="24">
        <v>5</v>
      </c>
      <c r="B11" s="50">
        <v>12.7771343</v>
      </c>
      <c r="C11" s="51">
        <v>18.415182099999999</v>
      </c>
      <c r="G11" s="24">
        <v>5</v>
      </c>
      <c r="H11" s="50">
        <v>13.2201396</v>
      </c>
      <c r="I11" s="51">
        <v>12.7598845</v>
      </c>
      <c r="N11" s="24">
        <v>5</v>
      </c>
      <c r="O11" s="50">
        <v>11.1930639</v>
      </c>
      <c r="P11" s="51">
        <v>13.3870045</v>
      </c>
    </row>
    <row r="12" spans="1:17" x14ac:dyDescent="0.25">
      <c r="A12" s="24">
        <v>6</v>
      </c>
      <c r="B12" s="50">
        <v>12.7809101</v>
      </c>
      <c r="C12" s="51">
        <v>21.410592999999999</v>
      </c>
      <c r="G12" s="24">
        <v>6</v>
      </c>
      <c r="H12" s="50">
        <v>13.3038618</v>
      </c>
      <c r="I12" s="51">
        <v>12.7762466</v>
      </c>
      <c r="N12" s="24">
        <v>6</v>
      </c>
      <c r="O12" s="50">
        <v>11.211159</v>
      </c>
      <c r="P12" s="51">
        <v>13.408724400000001</v>
      </c>
    </row>
    <row r="13" spans="1:17" x14ac:dyDescent="0.25">
      <c r="A13" s="24">
        <v>7</v>
      </c>
      <c r="B13" s="50">
        <v>12.8164525</v>
      </c>
      <c r="C13" s="51">
        <v>21.844251499999999</v>
      </c>
      <c r="G13" s="24">
        <v>7</v>
      </c>
      <c r="H13" s="50">
        <v>13.3570931</v>
      </c>
      <c r="I13" s="51">
        <v>12.776440300000001</v>
      </c>
      <c r="N13" s="24">
        <v>7</v>
      </c>
      <c r="O13" s="50">
        <v>11.374858</v>
      </c>
      <c r="P13" s="51">
        <v>13.430268699999999</v>
      </c>
    </row>
    <row r="14" spans="1:17" x14ac:dyDescent="0.25">
      <c r="A14" s="24">
        <v>8</v>
      </c>
      <c r="B14" s="50">
        <v>12.832274</v>
      </c>
      <c r="C14" s="51">
        <v>22.0488073</v>
      </c>
      <c r="G14" s="24">
        <v>8</v>
      </c>
      <c r="H14" s="50">
        <v>13.358659299999999</v>
      </c>
      <c r="I14" s="51">
        <v>12.810741699999999</v>
      </c>
      <c r="N14" s="24">
        <v>8</v>
      </c>
      <c r="O14" s="50">
        <v>11.393772200000001</v>
      </c>
      <c r="P14" s="51">
        <v>13.5739318</v>
      </c>
    </row>
    <row r="15" spans="1:17" x14ac:dyDescent="0.25">
      <c r="A15" s="24">
        <v>9</v>
      </c>
      <c r="B15" s="50">
        <v>12.851660499999999</v>
      </c>
      <c r="C15" s="51">
        <v>22.430598700000001</v>
      </c>
      <c r="G15" s="24">
        <v>9</v>
      </c>
      <c r="H15" s="50">
        <v>13.359501699999999</v>
      </c>
      <c r="I15" s="51">
        <v>12.8177612</v>
      </c>
      <c r="N15" s="24">
        <v>9</v>
      </c>
      <c r="O15" s="50">
        <v>11.410201799999999</v>
      </c>
      <c r="P15" s="51">
        <v>13.676613400000001</v>
      </c>
    </row>
    <row r="16" spans="1:17" x14ac:dyDescent="0.25">
      <c r="A16" s="24">
        <v>10</v>
      </c>
      <c r="B16" s="50">
        <v>12.8605129</v>
      </c>
      <c r="C16" s="51">
        <v>22.667690499999999</v>
      </c>
      <c r="G16" s="24">
        <v>10</v>
      </c>
      <c r="H16" s="50">
        <v>13.3687808</v>
      </c>
      <c r="I16" s="51">
        <v>12.820835499999999</v>
      </c>
      <c r="N16" s="24">
        <v>10</v>
      </c>
      <c r="O16" s="50">
        <v>11.421397900000001</v>
      </c>
      <c r="P16" s="51">
        <v>13.749869</v>
      </c>
    </row>
    <row r="17" spans="1:19" x14ac:dyDescent="0.25">
      <c r="A17" s="24">
        <v>11</v>
      </c>
      <c r="B17" s="50">
        <v>12.867248200000001</v>
      </c>
      <c r="C17" s="51">
        <v>22.8744142</v>
      </c>
      <c r="G17" s="24">
        <v>11</v>
      </c>
      <c r="H17" s="50">
        <v>13.446982800000001</v>
      </c>
      <c r="I17" s="51">
        <v>12.841794699999999</v>
      </c>
      <c r="N17" s="24">
        <v>11</v>
      </c>
      <c r="O17" s="50">
        <v>11.4528318</v>
      </c>
      <c r="P17" s="51">
        <v>13.799796000000001</v>
      </c>
    </row>
    <row r="18" spans="1:19" x14ac:dyDescent="0.25">
      <c r="A18" s="24">
        <v>12</v>
      </c>
      <c r="B18" s="50">
        <v>12.888509000000001</v>
      </c>
      <c r="C18" s="51">
        <v>23.158163399999999</v>
      </c>
      <c r="G18" s="24">
        <v>12</v>
      </c>
      <c r="H18" s="50">
        <v>13.507194800000001</v>
      </c>
      <c r="I18" s="51">
        <v>12.853666499999999</v>
      </c>
      <c r="N18" s="24">
        <v>12</v>
      </c>
      <c r="O18" s="50">
        <v>11.5768272</v>
      </c>
      <c r="P18" s="51">
        <v>14.020807400000001</v>
      </c>
    </row>
    <row r="19" spans="1:19" x14ac:dyDescent="0.25">
      <c r="A19" s="24">
        <v>13</v>
      </c>
      <c r="B19" s="50">
        <v>12.904810299999999</v>
      </c>
      <c r="C19" s="51">
        <v>23.452667600000002</v>
      </c>
      <c r="G19" s="24">
        <v>13</v>
      </c>
      <c r="H19" s="50">
        <v>13.565012299999999</v>
      </c>
      <c r="I19" s="51">
        <v>12.883969</v>
      </c>
      <c r="N19" s="24">
        <v>13</v>
      </c>
      <c r="O19" s="50">
        <v>11.5886212</v>
      </c>
      <c r="P19" s="51">
        <v>14.049028399999999</v>
      </c>
    </row>
    <row r="20" spans="1:19" x14ac:dyDescent="0.25">
      <c r="A20" s="24">
        <v>14</v>
      </c>
      <c r="B20" s="50">
        <v>12.905437900000001</v>
      </c>
      <c r="C20" s="51">
        <v>24.828481199999999</v>
      </c>
      <c r="G20" s="24">
        <v>14</v>
      </c>
      <c r="H20" s="50">
        <v>13.5797399</v>
      </c>
      <c r="I20" s="51">
        <v>12.9034224</v>
      </c>
      <c r="N20" s="24">
        <v>14</v>
      </c>
      <c r="O20" s="50">
        <v>11.845095600000001</v>
      </c>
      <c r="P20" s="51">
        <v>14.0802344</v>
      </c>
    </row>
    <row r="21" spans="1:19" x14ac:dyDescent="0.25">
      <c r="A21" s="24">
        <v>15</v>
      </c>
      <c r="B21" s="50">
        <v>12.919426100000001</v>
      </c>
      <c r="C21" s="51">
        <v>25.151893000000001</v>
      </c>
      <c r="G21" s="24">
        <v>15</v>
      </c>
      <c r="H21" s="50">
        <v>13.648432</v>
      </c>
      <c r="I21" s="51">
        <v>12.904541500000001</v>
      </c>
      <c r="N21" s="24">
        <v>15</v>
      </c>
      <c r="O21" s="50">
        <v>11.865437</v>
      </c>
      <c r="P21" s="51">
        <v>14.1281558</v>
      </c>
    </row>
    <row r="22" spans="1:19" x14ac:dyDescent="0.25">
      <c r="A22" s="24">
        <v>16</v>
      </c>
      <c r="B22" s="50">
        <v>12.9206752</v>
      </c>
      <c r="C22" s="51">
        <v>25.4540696</v>
      </c>
      <c r="G22" s="24">
        <v>16</v>
      </c>
      <c r="H22" s="50">
        <v>13.6766109</v>
      </c>
      <c r="I22" s="51">
        <v>13.315258999999999</v>
      </c>
      <c r="N22" s="24">
        <v>16</v>
      </c>
      <c r="O22" s="50">
        <v>11.932307</v>
      </c>
      <c r="P22" s="51">
        <v>14.186169599999999</v>
      </c>
    </row>
    <row r="23" spans="1:19" x14ac:dyDescent="0.25">
      <c r="A23" s="24">
        <v>17</v>
      </c>
      <c r="B23" s="50">
        <v>12.9370259</v>
      </c>
      <c r="C23" s="51">
        <v>25.485021700000001</v>
      </c>
      <c r="G23" s="24">
        <v>17</v>
      </c>
      <c r="H23" s="50">
        <v>13.738141199999999</v>
      </c>
      <c r="I23" s="51">
        <v>13.6468495</v>
      </c>
      <c r="N23" s="24">
        <v>17</v>
      </c>
      <c r="O23" s="50">
        <v>12.0582245</v>
      </c>
      <c r="P23" s="51">
        <v>14.2128219</v>
      </c>
    </row>
    <row r="24" spans="1:19" x14ac:dyDescent="0.25">
      <c r="A24" s="24">
        <v>18</v>
      </c>
      <c r="B24" s="50">
        <v>12.957603300000001</v>
      </c>
      <c r="C24" s="51">
        <v>25.5203411</v>
      </c>
      <c r="G24" s="24">
        <v>18</v>
      </c>
      <c r="H24" s="50">
        <v>13.9118563</v>
      </c>
      <c r="I24" s="51">
        <v>13.688449500000001</v>
      </c>
      <c r="N24" s="24">
        <v>18</v>
      </c>
      <c r="O24" s="50">
        <v>12.087824899999999</v>
      </c>
      <c r="P24" s="51">
        <v>14.2300203</v>
      </c>
    </row>
    <row r="25" spans="1:19" x14ac:dyDescent="0.25">
      <c r="A25" s="24">
        <v>19</v>
      </c>
      <c r="B25" s="50">
        <v>12.9838773</v>
      </c>
      <c r="C25" s="51">
        <v>25.5498826</v>
      </c>
      <c r="G25" s="24">
        <v>19</v>
      </c>
      <c r="H25" s="50">
        <v>14.172748199999999</v>
      </c>
      <c r="I25" s="51">
        <v>13.875157400000001</v>
      </c>
      <c r="N25" s="24">
        <v>19</v>
      </c>
      <c r="O25" s="50">
        <v>12.1371661</v>
      </c>
      <c r="P25" s="51">
        <v>14.232981300000001</v>
      </c>
    </row>
    <row r="26" spans="1:19" ht="15.75" thickBot="1" x14ac:dyDescent="0.3">
      <c r="A26" s="25">
        <v>20</v>
      </c>
      <c r="B26" s="52">
        <v>13.040774600000001</v>
      </c>
      <c r="C26" s="53">
        <v>26.208316799999999</v>
      </c>
      <c r="G26" s="25">
        <v>20</v>
      </c>
      <c r="H26" s="52">
        <v>15.835799099999999</v>
      </c>
      <c r="I26" s="53">
        <v>14.5897898</v>
      </c>
      <c r="N26" s="25">
        <v>20</v>
      </c>
      <c r="O26" s="52">
        <v>12.303914799999999</v>
      </c>
      <c r="P26" s="53">
        <v>14.38495</v>
      </c>
    </row>
    <row r="28" spans="1:19" x14ac:dyDescent="0.25">
      <c r="A28" s="12" t="s">
        <v>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5">
      <c r="A29" s="12" t="s">
        <v>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11" t="s">
        <v>8</v>
      </c>
      <c r="G31" s="11" t="s">
        <v>8</v>
      </c>
      <c r="O31" s="11" t="s">
        <v>8</v>
      </c>
    </row>
    <row r="32" spans="1:19" x14ac:dyDescent="0.25">
      <c r="A32" s="11" t="s">
        <v>7</v>
      </c>
      <c r="G32" s="11" t="s">
        <v>7</v>
      </c>
      <c r="O32" s="11" t="s">
        <v>7</v>
      </c>
    </row>
    <row r="33" spans="1:21" x14ac:dyDescent="0.25">
      <c r="A33" s="11"/>
    </row>
    <row r="34" spans="1:21" x14ac:dyDescent="0.25">
      <c r="A34" s="11" t="s">
        <v>65</v>
      </c>
      <c r="B34">
        <f>_xlfn.VAR.S(B7:B26)</f>
        <v>8.9518364197467507E-3</v>
      </c>
      <c r="G34" s="11" t="s">
        <v>65</v>
      </c>
      <c r="H34">
        <f>_xlfn.VAR.S(H7:H26)</f>
        <v>0.3741811993224996</v>
      </c>
      <c r="O34" s="11" t="s">
        <v>65</v>
      </c>
      <c r="P34">
        <f>_xlfn.VAR.S(O7:O26)</f>
        <v>0.24031232264557709</v>
      </c>
    </row>
    <row r="35" spans="1:21" x14ac:dyDescent="0.25">
      <c r="A35" s="11" t="s">
        <v>66</v>
      </c>
      <c r="B35">
        <f>_xlfn.VAR.S(C7:C26)</f>
        <v>20.928317608636032</v>
      </c>
      <c r="G35" s="11" t="s">
        <v>66</v>
      </c>
      <c r="H35">
        <f>_xlfn.VAR.S(I7:I26)</f>
        <v>0.26257635943035729</v>
      </c>
      <c r="O35" s="11" t="s">
        <v>66</v>
      </c>
      <c r="P35">
        <f>_xlfn.VAR.S(P7:P26)</f>
        <v>0.15899842297706718</v>
      </c>
    </row>
    <row r="36" spans="1:21" x14ac:dyDescent="0.25">
      <c r="A36" s="11" t="s">
        <v>10</v>
      </c>
      <c r="B36">
        <f>B34/B35</f>
        <v>4.2773798578308995E-4</v>
      </c>
      <c r="G36" s="11" t="s">
        <v>10</v>
      </c>
      <c r="H36">
        <f>H34/H35</f>
        <v>1.4250376543199164</v>
      </c>
      <c r="O36" s="11" t="s">
        <v>10</v>
      </c>
      <c r="P36">
        <f>P34/P35</f>
        <v>1.5114132464083501</v>
      </c>
    </row>
    <row r="37" spans="1:21" x14ac:dyDescent="0.25">
      <c r="B37">
        <v>4.03</v>
      </c>
      <c r="G37" s="11"/>
      <c r="H37">
        <v>4.03</v>
      </c>
      <c r="P37">
        <v>4.03</v>
      </c>
    </row>
    <row r="38" spans="1:21" x14ac:dyDescent="0.25">
      <c r="B38">
        <v>0.97499999999999998</v>
      </c>
      <c r="H38">
        <v>0.97499999999999998</v>
      </c>
      <c r="P38">
        <v>0.97499999999999998</v>
      </c>
    </row>
    <row r="39" spans="1:21" ht="15.75" thickBot="1" x14ac:dyDescent="0.3"/>
    <row r="40" spans="1:21" x14ac:dyDescent="0.25">
      <c r="A40" s="27" t="s">
        <v>11</v>
      </c>
      <c r="B40" s="28"/>
      <c r="C40" s="28"/>
      <c r="D40" s="29"/>
      <c r="G40" s="36" t="s">
        <v>67</v>
      </c>
      <c r="H40" s="37"/>
      <c r="I40" s="37"/>
      <c r="J40" s="37"/>
      <c r="K40" s="37"/>
      <c r="L40" s="37"/>
      <c r="M40" s="38"/>
      <c r="O40" s="36" t="s">
        <v>68</v>
      </c>
      <c r="P40" s="37"/>
      <c r="Q40" s="37"/>
      <c r="R40" s="37"/>
      <c r="S40" s="37"/>
      <c r="T40" s="37"/>
      <c r="U40" s="38"/>
    </row>
    <row r="41" spans="1:21" ht="15" customHeight="1" thickBot="1" x14ac:dyDescent="0.3">
      <c r="A41" s="30" t="s">
        <v>26</v>
      </c>
      <c r="B41" s="31"/>
      <c r="C41" s="31"/>
      <c r="D41" s="32"/>
      <c r="G41" s="39" t="s">
        <v>69</v>
      </c>
      <c r="H41" s="40"/>
      <c r="I41" s="40"/>
      <c r="J41" s="40"/>
      <c r="K41" s="40"/>
      <c r="L41" s="40"/>
      <c r="M41" s="41"/>
      <c r="O41" s="39" t="s">
        <v>69</v>
      </c>
      <c r="P41" s="40"/>
      <c r="Q41" s="40"/>
      <c r="R41" s="40"/>
      <c r="S41" s="40"/>
      <c r="T41" s="40"/>
      <c r="U41" s="41"/>
    </row>
    <row r="42" spans="1:21" ht="15.75" thickBot="1" x14ac:dyDescent="0.3">
      <c r="A42" s="30" t="s">
        <v>12</v>
      </c>
      <c r="B42" s="31"/>
      <c r="C42" s="31"/>
      <c r="D42" s="32"/>
    </row>
    <row r="43" spans="1:21" ht="15.75" thickBot="1" x14ac:dyDescent="0.3">
      <c r="A43" s="33" t="s">
        <v>13</v>
      </c>
      <c r="B43" s="34"/>
      <c r="C43" s="34"/>
      <c r="D43" s="35"/>
      <c r="G43" s="4"/>
      <c r="H43" s="4" t="s">
        <v>5</v>
      </c>
      <c r="I43" s="4" t="s">
        <v>0</v>
      </c>
      <c r="O43" s="4"/>
      <c r="P43" s="4" t="s">
        <v>5</v>
      </c>
      <c r="Q43" s="4" t="s">
        <v>0</v>
      </c>
    </row>
    <row r="44" spans="1:21" x14ac:dyDescent="0.25">
      <c r="G44" s="2" t="s">
        <v>14</v>
      </c>
      <c r="H44" s="2">
        <v>13.565044010000003</v>
      </c>
      <c r="I44" s="2">
        <v>13.049528035</v>
      </c>
      <c r="O44" s="2" t="s">
        <v>14</v>
      </c>
      <c r="P44" s="2">
        <v>11.510007359999999</v>
      </c>
      <c r="Q44" s="2">
        <v>13.780128409999998</v>
      </c>
    </row>
    <row r="45" spans="1:21" x14ac:dyDescent="0.25">
      <c r="G45" s="2" t="s">
        <v>15</v>
      </c>
      <c r="H45" s="2">
        <v>0.3741811993224996</v>
      </c>
      <c r="I45" s="2">
        <v>0.26257635943035729</v>
      </c>
      <c r="O45" s="2" t="s">
        <v>15</v>
      </c>
      <c r="P45" s="2">
        <v>0.24031232264557709</v>
      </c>
      <c r="Q45" s="2">
        <v>0.15899842297706718</v>
      </c>
    </row>
    <row r="46" spans="1:21" ht="15.75" thickBot="1" x14ac:dyDescent="0.3">
      <c r="G46" s="2" t="s">
        <v>16</v>
      </c>
      <c r="H46" s="2">
        <v>20</v>
      </c>
      <c r="I46" s="2">
        <v>20</v>
      </c>
      <c r="O46" s="2" t="s">
        <v>16</v>
      </c>
      <c r="P46" s="2">
        <v>20</v>
      </c>
      <c r="Q46" s="2">
        <v>20</v>
      </c>
    </row>
    <row r="47" spans="1:21" x14ac:dyDescent="0.25">
      <c r="A47" s="4"/>
      <c r="B47" s="4" t="s">
        <v>5</v>
      </c>
      <c r="C47" s="4" t="s">
        <v>0</v>
      </c>
      <c r="G47" s="2" t="s">
        <v>17</v>
      </c>
      <c r="H47" s="2">
        <v>0.9238473804803361</v>
      </c>
      <c r="I47" s="2"/>
      <c r="O47" s="2" t="s">
        <v>17</v>
      </c>
      <c r="P47" s="2">
        <v>0.92828151652117041</v>
      </c>
      <c r="Q47" s="2"/>
    </row>
    <row r="48" spans="1:21" x14ac:dyDescent="0.25">
      <c r="A48" s="2" t="s">
        <v>14</v>
      </c>
      <c r="B48" s="2">
        <v>12.857527839999999</v>
      </c>
      <c r="C48" s="2">
        <v>21.498579184999997</v>
      </c>
      <c r="G48" s="2" t="s">
        <v>18</v>
      </c>
      <c r="H48" s="2">
        <v>0</v>
      </c>
      <c r="I48" s="2"/>
      <c r="O48" s="2" t="s">
        <v>18</v>
      </c>
      <c r="P48" s="2">
        <v>0</v>
      </c>
      <c r="Q48" s="2"/>
    </row>
    <row r="49" spans="1:22" x14ac:dyDescent="0.25">
      <c r="A49" s="2" t="s">
        <v>15</v>
      </c>
      <c r="B49" s="2">
        <v>8.9518364197467507E-3</v>
      </c>
      <c r="C49" s="2">
        <v>20.928317608636032</v>
      </c>
      <c r="G49" s="2" t="s">
        <v>19</v>
      </c>
      <c r="H49" s="2">
        <v>19</v>
      </c>
      <c r="I49" s="2"/>
      <c r="O49" s="2" t="s">
        <v>19</v>
      </c>
      <c r="P49" s="2">
        <v>19</v>
      </c>
      <c r="Q49" s="2"/>
    </row>
    <row r="50" spans="1:22" x14ac:dyDescent="0.25">
      <c r="A50" s="2" t="s">
        <v>16</v>
      </c>
      <c r="B50" s="2">
        <v>20</v>
      </c>
      <c r="C50" s="2">
        <v>20</v>
      </c>
      <c r="G50" s="2" t="s">
        <v>20</v>
      </c>
      <c r="H50" s="2">
        <v>9.6063278240627064</v>
      </c>
      <c r="I50" s="2"/>
      <c r="O50" s="2" t="s">
        <v>20</v>
      </c>
      <c r="P50" s="2">
        <v>-53.208976970368909</v>
      </c>
      <c r="Q50" s="2"/>
    </row>
    <row r="51" spans="1:22" x14ac:dyDescent="0.25">
      <c r="A51" s="2" t="s">
        <v>17</v>
      </c>
      <c r="B51" s="2">
        <v>0.90680149785843844</v>
      </c>
      <c r="C51" s="2"/>
      <c r="G51" s="2" t="s">
        <v>21</v>
      </c>
      <c r="H51" s="2">
        <v>5.0054982696749549E-9</v>
      </c>
      <c r="I51" s="2"/>
      <c r="O51" s="2" t="s">
        <v>21</v>
      </c>
      <c r="P51" s="2">
        <v>1.923028078104826E-22</v>
      </c>
      <c r="Q51" s="2"/>
    </row>
    <row r="52" spans="1:22" x14ac:dyDescent="0.25">
      <c r="A52" s="2" t="s">
        <v>18</v>
      </c>
      <c r="B52" s="2">
        <v>0</v>
      </c>
      <c r="C52" s="2"/>
      <c r="G52" s="2" t="s">
        <v>22</v>
      </c>
      <c r="H52" s="2">
        <v>1.7291328115213698</v>
      </c>
      <c r="I52" s="2"/>
      <c r="O52" s="2" t="s">
        <v>22</v>
      </c>
      <c r="P52" s="2">
        <v>1.7291328115213698</v>
      </c>
      <c r="Q52" s="2"/>
    </row>
    <row r="53" spans="1:22" x14ac:dyDescent="0.25">
      <c r="A53" s="2" t="s">
        <v>19</v>
      </c>
      <c r="B53" s="2">
        <v>19</v>
      </c>
      <c r="C53" s="2"/>
      <c r="G53" s="2" t="s">
        <v>23</v>
      </c>
      <c r="H53" s="2">
        <v>1.001099653934991E-8</v>
      </c>
      <c r="I53" s="2"/>
      <c r="O53" s="2" t="s">
        <v>23</v>
      </c>
      <c r="P53" s="2">
        <v>3.8460561562096521E-22</v>
      </c>
      <c r="Q53" s="2"/>
    </row>
    <row r="54" spans="1:22" ht="15.75" thickBot="1" x14ac:dyDescent="0.3">
      <c r="A54" s="2" t="s">
        <v>20</v>
      </c>
      <c r="B54" s="2">
        <v>-8.6083421649460767</v>
      </c>
      <c r="C54" s="2"/>
      <c r="G54" s="3" t="s">
        <v>24</v>
      </c>
      <c r="H54" s="3">
        <v>2.0930240544083096</v>
      </c>
      <c r="I54" s="3"/>
      <c r="O54" s="3" t="s">
        <v>24</v>
      </c>
      <c r="P54" s="3">
        <v>2.0930240544083096</v>
      </c>
      <c r="Q54" s="3"/>
    </row>
    <row r="55" spans="1:22" x14ac:dyDescent="0.25">
      <c r="A55" s="2" t="s">
        <v>21</v>
      </c>
      <c r="B55" s="2">
        <v>2.7746010186774198E-8</v>
      </c>
      <c r="C55" s="2"/>
      <c r="G55" s="42" t="s">
        <v>28</v>
      </c>
      <c r="H55" s="42"/>
      <c r="I55" s="42"/>
      <c r="J55" s="42"/>
      <c r="K55" s="42"/>
      <c r="O55" s="42" t="s">
        <v>27</v>
      </c>
      <c r="P55" s="42"/>
      <c r="Q55" s="42"/>
      <c r="R55" s="42"/>
      <c r="S55" s="42"/>
      <c r="T55" s="42"/>
      <c r="U55" s="42"/>
      <c r="V55" s="42"/>
    </row>
    <row r="56" spans="1:22" x14ac:dyDescent="0.25">
      <c r="A56" s="2" t="s">
        <v>22</v>
      </c>
      <c r="B56" s="2">
        <v>1.7291328115213698</v>
      </c>
      <c r="C56" s="2"/>
      <c r="G56" s="1"/>
    </row>
    <row r="57" spans="1:22" x14ac:dyDescent="0.25">
      <c r="A57" s="2" t="s">
        <v>23</v>
      </c>
      <c r="B57" s="2">
        <v>5.5492020373548397E-8</v>
      </c>
      <c r="C57" s="2"/>
    </row>
    <row r="58" spans="1:22" ht="15.75" thickBot="1" x14ac:dyDescent="0.3">
      <c r="A58" s="3" t="s">
        <v>24</v>
      </c>
      <c r="B58" s="3">
        <v>2.0930240544083096</v>
      </c>
      <c r="C58" s="3"/>
    </row>
    <row r="59" spans="1:22" x14ac:dyDescent="0.25">
      <c r="A59" s="2"/>
      <c r="B59" s="2"/>
      <c r="C59" s="2"/>
    </row>
    <row r="60" spans="1:22" x14ac:dyDescent="0.25">
      <c r="A60" s="2" t="s">
        <v>70</v>
      </c>
    </row>
    <row r="61" spans="1:22" x14ac:dyDescent="0.25">
      <c r="A61" s="2" t="s">
        <v>25</v>
      </c>
    </row>
    <row r="62" spans="1:22" s="6" customFormat="1" x14ac:dyDescent="0.25"/>
    <row r="63" spans="1:22" s="6" customFormat="1" x14ac:dyDescent="0.25"/>
  </sheetData>
  <sortState ref="Q63:Q82">
    <sortCondition ref="Q63"/>
  </sortState>
  <mergeCells count="20">
    <mergeCell ref="A1:B1"/>
    <mergeCell ref="A2:B2"/>
    <mergeCell ref="A43:D43"/>
    <mergeCell ref="A42:D42"/>
    <mergeCell ref="A41:D41"/>
    <mergeCell ref="A40:D40"/>
    <mergeCell ref="G40:M40"/>
    <mergeCell ref="G41:M41"/>
    <mergeCell ref="O40:U40"/>
    <mergeCell ref="O41:U41"/>
    <mergeCell ref="O55:V55"/>
    <mergeCell ref="G55:K55"/>
    <mergeCell ref="G4:J4"/>
    <mergeCell ref="A4:D4"/>
    <mergeCell ref="A28:S28"/>
    <mergeCell ref="A29:S29"/>
    <mergeCell ref="B5:C5"/>
    <mergeCell ref="H5:I5"/>
    <mergeCell ref="O5:P5"/>
    <mergeCell ref="N4:Q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A33" zoomScale="70" zoomScaleNormal="70" workbookViewId="0">
      <selection activeCell="R65" sqref="R65"/>
    </sheetView>
  </sheetViews>
  <sheetFormatPr baseColWidth="10" defaultRowHeight="15" x14ac:dyDescent="0.25"/>
  <cols>
    <col min="3" max="3" width="12.42578125" customWidth="1"/>
    <col min="9" max="9" width="12.42578125" customWidth="1"/>
    <col min="17" max="17" width="12.5703125" customWidth="1"/>
  </cols>
  <sheetData>
    <row r="1" spans="1:18" x14ac:dyDescent="0.25">
      <c r="A1" s="7" t="s">
        <v>1</v>
      </c>
      <c r="B1" s="7"/>
    </row>
    <row r="2" spans="1:18" x14ac:dyDescent="0.25">
      <c r="A2" s="8" t="s">
        <v>71</v>
      </c>
      <c r="B2" s="8"/>
    </row>
    <row r="5" spans="1:18" ht="15.75" thickBot="1" x14ac:dyDescent="0.3">
      <c r="A5" s="2"/>
    </row>
    <row r="6" spans="1:18" ht="15.75" thickBot="1" x14ac:dyDescent="0.3">
      <c r="A6" s="13" t="s">
        <v>4</v>
      </c>
      <c r="B6" s="15"/>
      <c r="C6" s="15"/>
      <c r="D6" s="14"/>
      <c r="G6" s="13" t="s">
        <v>54</v>
      </c>
      <c r="H6" s="15"/>
      <c r="I6" s="15"/>
      <c r="J6" s="14"/>
      <c r="O6" s="13" t="s">
        <v>55</v>
      </c>
      <c r="P6" s="15"/>
      <c r="Q6" s="15"/>
      <c r="R6" s="14"/>
    </row>
    <row r="7" spans="1:18" ht="15.75" thickBot="1" x14ac:dyDescent="0.3">
      <c r="A7" s="5"/>
      <c r="B7" s="13" t="s">
        <v>53</v>
      </c>
      <c r="C7" s="14"/>
      <c r="D7" s="5"/>
      <c r="G7" s="5"/>
      <c r="H7" s="43" t="s">
        <v>53</v>
      </c>
      <c r="I7" s="44"/>
      <c r="J7" s="5"/>
      <c r="O7" s="5"/>
      <c r="P7" s="13" t="s">
        <v>53</v>
      </c>
      <c r="Q7" s="14"/>
      <c r="R7" s="5"/>
    </row>
    <row r="8" spans="1:18" x14ac:dyDescent="0.25">
      <c r="A8" s="46" t="s">
        <v>3</v>
      </c>
      <c r="B8" s="21" t="s">
        <v>5</v>
      </c>
      <c r="C8" s="23" t="s">
        <v>48</v>
      </c>
      <c r="D8" s="11"/>
      <c r="E8" s="11"/>
      <c r="F8" s="11"/>
      <c r="G8" s="45" t="s">
        <v>3</v>
      </c>
      <c r="H8" s="21" t="s">
        <v>5</v>
      </c>
      <c r="I8" s="23" t="s">
        <v>48</v>
      </c>
      <c r="J8" s="11"/>
      <c r="K8" s="11"/>
      <c r="L8" s="11"/>
      <c r="M8" s="11"/>
      <c r="N8" s="11"/>
      <c r="O8" s="46" t="s">
        <v>3</v>
      </c>
      <c r="P8" s="21" t="s">
        <v>5</v>
      </c>
      <c r="Q8" s="23" t="s">
        <v>48</v>
      </c>
    </row>
    <row r="9" spans="1:18" x14ac:dyDescent="0.25">
      <c r="A9" s="47">
        <v>1</v>
      </c>
      <c r="B9" s="57">
        <v>12.6603587</v>
      </c>
      <c r="C9" s="51">
        <v>1.02521E-2</v>
      </c>
      <c r="G9" s="24">
        <v>1</v>
      </c>
      <c r="H9" s="57">
        <v>12.941314500000001</v>
      </c>
      <c r="I9" s="51">
        <v>7.9798000000000004E-3</v>
      </c>
      <c r="O9" s="47">
        <v>1</v>
      </c>
      <c r="P9" s="57">
        <v>10.277965200000001</v>
      </c>
      <c r="Q9" s="51">
        <v>1.1480000000000001E-2</v>
      </c>
    </row>
    <row r="10" spans="1:18" x14ac:dyDescent="0.25">
      <c r="A10" s="47">
        <v>2</v>
      </c>
      <c r="B10" s="57">
        <v>12.7160239</v>
      </c>
      <c r="C10" s="51">
        <v>1.1425899999999999E-2</v>
      </c>
      <c r="G10" s="24">
        <v>2</v>
      </c>
      <c r="H10" s="57">
        <v>13.0129661</v>
      </c>
      <c r="I10" s="51">
        <v>1.0973200000000001E-2</v>
      </c>
      <c r="O10" s="47">
        <v>2</v>
      </c>
      <c r="P10" s="57">
        <v>10.9700741</v>
      </c>
      <c r="Q10" s="51">
        <v>1.29646E-2</v>
      </c>
    </row>
    <row r="11" spans="1:18" x14ac:dyDescent="0.25">
      <c r="A11" s="47">
        <v>3</v>
      </c>
      <c r="B11" s="57">
        <v>12.759959200000001</v>
      </c>
      <c r="C11" s="51">
        <v>1.14717E-2</v>
      </c>
      <c r="G11" s="24">
        <v>3</v>
      </c>
      <c r="H11" s="57">
        <v>13.123077</v>
      </c>
      <c r="I11" s="51">
        <v>1.10061E-2</v>
      </c>
      <c r="O11" s="47">
        <v>3</v>
      </c>
      <c r="P11" s="57">
        <v>11.0024411</v>
      </c>
      <c r="Q11" s="51">
        <v>1.3060499999999999E-2</v>
      </c>
    </row>
    <row r="12" spans="1:18" x14ac:dyDescent="0.25">
      <c r="A12" s="47">
        <v>4</v>
      </c>
      <c r="B12" s="57">
        <v>12.769882900000001</v>
      </c>
      <c r="C12" s="51">
        <v>1.18066E-2</v>
      </c>
      <c r="G12" s="24">
        <v>4</v>
      </c>
      <c r="H12" s="57">
        <v>13.1729688</v>
      </c>
      <c r="I12" s="51">
        <v>1.21184E-2</v>
      </c>
      <c r="O12" s="47">
        <v>4</v>
      </c>
      <c r="P12" s="57">
        <v>11.0969639</v>
      </c>
      <c r="Q12" s="51">
        <v>1.3262599999999999E-2</v>
      </c>
    </row>
    <row r="13" spans="1:18" x14ac:dyDescent="0.25">
      <c r="A13" s="47">
        <v>5</v>
      </c>
      <c r="B13" s="57">
        <v>12.7771343</v>
      </c>
      <c r="C13" s="51">
        <v>1.1953500000000001E-2</v>
      </c>
      <c r="G13" s="24">
        <v>5</v>
      </c>
      <c r="H13" s="57">
        <v>13.2201396</v>
      </c>
      <c r="I13" s="51">
        <v>1.29657E-2</v>
      </c>
      <c r="O13" s="47">
        <v>5</v>
      </c>
      <c r="P13" s="57">
        <v>11.1930639</v>
      </c>
      <c r="Q13" s="51">
        <v>1.3970099999999999E-2</v>
      </c>
    </row>
    <row r="14" spans="1:18" x14ac:dyDescent="0.25">
      <c r="A14" s="47">
        <v>6</v>
      </c>
      <c r="B14" s="57">
        <v>12.7809101</v>
      </c>
      <c r="C14" s="51">
        <v>1.19776E-2</v>
      </c>
      <c r="G14" s="24">
        <v>6</v>
      </c>
      <c r="H14" s="57">
        <v>13.3038618</v>
      </c>
      <c r="I14" s="51">
        <v>1.3964900000000001E-2</v>
      </c>
      <c r="O14" s="47">
        <v>6</v>
      </c>
      <c r="P14" s="57">
        <v>11.211159</v>
      </c>
      <c r="Q14" s="51">
        <v>1.39837E-2</v>
      </c>
    </row>
    <row r="15" spans="1:18" x14ac:dyDescent="0.25">
      <c r="A15" s="47">
        <v>7</v>
      </c>
      <c r="B15" s="57">
        <v>12.8164525</v>
      </c>
      <c r="C15" s="51">
        <v>1.20792E-2</v>
      </c>
      <c r="G15" s="24">
        <v>7</v>
      </c>
      <c r="H15" s="57">
        <v>13.3570931</v>
      </c>
      <c r="I15" s="51">
        <v>1.4172499999999999E-2</v>
      </c>
      <c r="O15" s="47">
        <v>7</v>
      </c>
      <c r="P15" s="57">
        <v>11.374858</v>
      </c>
      <c r="Q15" s="51">
        <v>1.40906E-2</v>
      </c>
    </row>
    <row r="16" spans="1:18" x14ac:dyDescent="0.25">
      <c r="A16" s="47">
        <v>8</v>
      </c>
      <c r="B16" s="57">
        <v>12.832274</v>
      </c>
      <c r="C16" s="51">
        <v>1.21155E-2</v>
      </c>
      <c r="G16" s="24">
        <v>8</v>
      </c>
      <c r="H16" s="57">
        <v>13.358659299999999</v>
      </c>
      <c r="I16" s="51">
        <v>1.42711E-2</v>
      </c>
      <c r="O16" s="47">
        <v>8</v>
      </c>
      <c r="P16" s="57">
        <v>11.393772200000001</v>
      </c>
      <c r="Q16" s="51">
        <v>1.41596E-2</v>
      </c>
    </row>
    <row r="17" spans="1:19" x14ac:dyDescent="0.25">
      <c r="A17" s="47">
        <v>9</v>
      </c>
      <c r="B17" s="57">
        <v>12.851660499999999</v>
      </c>
      <c r="C17" s="51">
        <v>1.2286500000000001E-2</v>
      </c>
      <c r="G17" s="24">
        <v>9</v>
      </c>
      <c r="H17" s="57">
        <v>13.359501699999999</v>
      </c>
      <c r="I17" s="51">
        <v>1.49643E-2</v>
      </c>
      <c r="O17" s="47">
        <v>9</v>
      </c>
      <c r="P17" s="57">
        <v>11.410201799999999</v>
      </c>
      <c r="Q17" s="51">
        <v>1.4403600000000001E-2</v>
      </c>
    </row>
    <row r="18" spans="1:19" x14ac:dyDescent="0.25">
      <c r="A18" s="47">
        <v>10</v>
      </c>
      <c r="B18" s="57">
        <v>12.8605129</v>
      </c>
      <c r="C18" s="51">
        <v>1.2301599999999999E-2</v>
      </c>
      <c r="G18" s="24">
        <v>10</v>
      </c>
      <c r="H18" s="57">
        <v>13.3687808</v>
      </c>
      <c r="I18" s="51">
        <v>1.5484100000000001E-2</v>
      </c>
      <c r="O18" s="47">
        <v>10</v>
      </c>
      <c r="P18" s="57">
        <v>11.421397900000001</v>
      </c>
      <c r="Q18" s="51">
        <v>1.4759700000000001E-2</v>
      </c>
    </row>
    <row r="19" spans="1:19" x14ac:dyDescent="0.25">
      <c r="A19" s="47">
        <v>11</v>
      </c>
      <c r="B19" s="57">
        <v>12.867248200000001</v>
      </c>
      <c r="C19" s="51">
        <v>1.32701E-2</v>
      </c>
      <c r="G19" s="24">
        <v>11</v>
      </c>
      <c r="H19" s="57">
        <v>13.446982800000001</v>
      </c>
      <c r="I19" s="51">
        <v>1.59218E-2</v>
      </c>
      <c r="O19" s="47">
        <v>11</v>
      </c>
      <c r="P19" s="57">
        <v>11.4528318</v>
      </c>
      <c r="Q19" s="51">
        <v>1.4985399999999999E-2</v>
      </c>
    </row>
    <row r="20" spans="1:19" x14ac:dyDescent="0.25">
      <c r="A20" s="47">
        <v>12</v>
      </c>
      <c r="B20" s="57">
        <v>12.888509000000001</v>
      </c>
      <c r="C20" s="51">
        <v>1.34635E-2</v>
      </c>
      <c r="G20" s="24">
        <v>12</v>
      </c>
      <c r="H20" s="57">
        <v>13.507194800000001</v>
      </c>
      <c r="I20" s="51">
        <v>1.59445E-2</v>
      </c>
      <c r="O20" s="47">
        <v>12</v>
      </c>
      <c r="P20" s="57">
        <v>11.5768272</v>
      </c>
      <c r="Q20" s="51">
        <v>1.52996E-2</v>
      </c>
    </row>
    <row r="21" spans="1:19" x14ac:dyDescent="0.25">
      <c r="A21" s="47">
        <v>13</v>
      </c>
      <c r="B21" s="57">
        <v>12.904810299999999</v>
      </c>
      <c r="C21" s="51">
        <v>1.35993E-2</v>
      </c>
      <c r="G21" s="24">
        <v>13</v>
      </c>
      <c r="H21" s="57">
        <v>13.565012299999999</v>
      </c>
      <c r="I21" s="51">
        <v>1.5957300000000001E-2</v>
      </c>
      <c r="O21" s="47">
        <v>13</v>
      </c>
      <c r="P21" s="57">
        <v>11.5886212</v>
      </c>
      <c r="Q21" s="51">
        <v>1.5415099999999999E-2</v>
      </c>
    </row>
    <row r="22" spans="1:19" x14ac:dyDescent="0.25">
      <c r="A22" s="47">
        <v>14</v>
      </c>
      <c r="B22" s="57">
        <v>12.905437900000001</v>
      </c>
      <c r="C22" s="51">
        <v>1.3668400000000001E-2</v>
      </c>
      <c r="G22" s="24">
        <v>14</v>
      </c>
      <c r="H22" s="57">
        <v>13.5797399</v>
      </c>
      <c r="I22" s="51">
        <v>1.5958099999999999E-2</v>
      </c>
      <c r="O22" s="47">
        <v>14</v>
      </c>
      <c r="P22" s="57">
        <v>11.845095600000001</v>
      </c>
      <c r="Q22" s="51">
        <v>1.56787E-2</v>
      </c>
    </row>
    <row r="23" spans="1:19" x14ac:dyDescent="0.25">
      <c r="A23" s="47">
        <v>15</v>
      </c>
      <c r="B23" s="57">
        <v>12.919426100000001</v>
      </c>
      <c r="C23" s="51">
        <v>1.6193699999999998E-2</v>
      </c>
      <c r="G23" s="24">
        <v>15</v>
      </c>
      <c r="H23" s="57">
        <v>13.648432</v>
      </c>
      <c r="I23" s="51">
        <v>1.78777E-2</v>
      </c>
      <c r="O23" s="47">
        <v>15</v>
      </c>
      <c r="P23" s="57">
        <v>11.865437</v>
      </c>
      <c r="Q23" s="51">
        <v>1.83527E-2</v>
      </c>
    </row>
    <row r="24" spans="1:19" x14ac:dyDescent="0.25">
      <c r="A24" s="47">
        <v>16</v>
      </c>
      <c r="B24" s="57">
        <v>12.9206752</v>
      </c>
      <c r="C24" s="51">
        <v>1.6258600000000002E-2</v>
      </c>
      <c r="G24" s="24">
        <v>16</v>
      </c>
      <c r="H24" s="57">
        <v>13.6766109</v>
      </c>
      <c r="I24" s="51">
        <v>1.9151700000000001E-2</v>
      </c>
      <c r="O24" s="47">
        <v>16</v>
      </c>
      <c r="P24" s="57">
        <v>11.932307</v>
      </c>
      <c r="Q24" s="51">
        <v>1.94772E-2</v>
      </c>
    </row>
    <row r="25" spans="1:19" x14ac:dyDescent="0.25">
      <c r="A25" s="47">
        <v>17</v>
      </c>
      <c r="B25" s="57">
        <v>12.9370259</v>
      </c>
      <c r="C25" s="51">
        <v>1.6494600000000002E-2</v>
      </c>
      <c r="G25" s="24">
        <v>17</v>
      </c>
      <c r="H25" s="57">
        <v>13.738141199999999</v>
      </c>
      <c r="I25" s="51">
        <v>1.9946800000000001E-2</v>
      </c>
      <c r="O25" s="47">
        <v>17</v>
      </c>
      <c r="P25" s="57">
        <v>12.0582245</v>
      </c>
      <c r="Q25" s="51">
        <v>1.9649E-2</v>
      </c>
    </row>
    <row r="26" spans="1:19" x14ac:dyDescent="0.25">
      <c r="A26" s="47">
        <v>18</v>
      </c>
      <c r="B26" s="57">
        <v>12.957603300000001</v>
      </c>
      <c r="C26" s="51">
        <v>1.6708299999999999E-2</v>
      </c>
      <c r="G26" s="24">
        <v>18</v>
      </c>
      <c r="H26" s="57">
        <v>13.9118563</v>
      </c>
      <c r="I26" s="51">
        <v>1.99895E-2</v>
      </c>
      <c r="O26" s="47">
        <v>18</v>
      </c>
      <c r="P26" s="57">
        <v>12.087824899999999</v>
      </c>
      <c r="Q26" s="51">
        <v>1.9982699999999999E-2</v>
      </c>
    </row>
    <row r="27" spans="1:19" x14ac:dyDescent="0.25">
      <c r="A27" s="47">
        <v>19</v>
      </c>
      <c r="B27" s="57">
        <v>12.9838773</v>
      </c>
      <c r="C27" s="51">
        <v>1.7960400000000001E-2</v>
      </c>
      <c r="G27" s="24">
        <v>19</v>
      </c>
      <c r="H27" s="57">
        <v>14.172748199999999</v>
      </c>
      <c r="I27" s="51">
        <v>2.2942199999999999E-2</v>
      </c>
      <c r="O27" s="47">
        <v>19</v>
      </c>
      <c r="P27" s="57">
        <v>12.1371661</v>
      </c>
      <c r="Q27" s="51">
        <v>2.0045E-2</v>
      </c>
    </row>
    <row r="28" spans="1:19" ht="15.75" thickBot="1" x14ac:dyDescent="0.3">
      <c r="A28" s="48">
        <v>20</v>
      </c>
      <c r="B28" s="58">
        <v>13.040774600000001</v>
      </c>
      <c r="C28" s="53">
        <v>2.6202199999999998E-2</v>
      </c>
      <c r="G28" s="25">
        <v>20</v>
      </c>
      <c r="H28" s="58">
        <v>15.835799099999999</v>
      </c>
      <c r="I28" s="53">
        <v>7.9934000000000005E-2</v>
      </c>
      <c r="O28" s="48">
        <v>20</v>
      </c>
      <c r="P28" s="58">
        <v>12.303914799999999</v>
      </c>
      <c r="Q28" s="53">
        <v>2.2008799999999999E-2</v>
      </c>
    </row>
    <row r="29" spans="1:19" x14ac:dyDescent="0.25">
      <c r="A29" s="59"/>
      <c r="B29" s="50"/>
      <c r="C29" s="50"/>
      <c r="G29" s="60"/>
      <c r="H29" s="50"/>
      <c r="I29" s="50"/>
      <c r="O29" s="59"/>
      <c r="P29" s="50"/>
      <c r="Q29" s="50"/>
    </row>
    <row r="30" spans="1:19" x14ac:dyDescent="0.25">
      <c r="A30" s="12" t="s">
        <v>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 t="s">
        <v>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8" x14ac:dyDescent="0.25">
      <c r="A33" s="11" t="s">
        <v>8</v>
      </c>
      <c r="G33" s="11" t="s">
        <v>8</v>
      </c>
      <c r="O33" s="11" t="s">
        <v>8</v>
      </c>
    </row>
    <row r="34" spans="1:18" x14ac:dyDescent="0.25">
      <c r="A34" s="11" t="s">
        <v>7</v>
      </c>
      <c r="G34" s="11" t="s">
        <v>7</v>
      </c>
      <c r="O34" s="11" t="s">
        <v>7</v>
      </c>
    </row>
    <row r="35" spans="1:18" x14ac:dyDescent="0.25">
      <c r="A35" s="11"/>
      <c r="G35" s="11"/>
      <c r="O35" s="11"/>
    </row>
    <row r="36" spans="1:18" x14ac:dyDescent="0.25">
      <c r="A36" s="11" t="s">
        <v>65</v>
      </c>
      <c r="B36">
        <f>_xlfn.VAR.S(B9:B28)</f>
        <v>8.9518364197467507E-3</v>
      </c>
      <c r="G36" s="11" t="s">
        <v>65</v>
      </c>
      <c r="H36">
        <f>_xlfn.VAR.S(H9:H28)</f>
        <v>0.3741811993224996</v>
      </c>
      <c r="O36" s="11" t="s">
        <v>65</v>
      </c>
      <c r="P36">
        <f>_xlfn.VAR.S(P9:P28)</f>
        <v>0.24031232264557709</v>
      </c>
    </row>
    <row r="37" spans="1:18" x14ac:dyDescent="0.25">
      <c r="A37" s="11" t="s">
        <v>72</v>
      </c>
      <c r="B37">
        <f>_xlfn.VAR.S(C9:C28)</f>
        <v>1.2749786350815789E-5</v>
      </c>
      <c r="G37" s="11" t="s">
        <v>72</v>
      </c>
      <c r="H37">
        <f>_xlfn.VAR.S(I9:I28)</f>
        <v>2.2097870884871056E-4</v>
      </c>
      <c r="O37" s="11" t="s">
        <v>72</v>
      </c>
      <c r="P37">
        <f>_xlfn.VAR.S(Q9:Q28)</f>
        <v>8.7304579835789473E-6</v>
      </c>
    </row>
    <row r="38" spans="1:18" x14ac:dyDescent="0.25">
      <c r="A38" s="11" t="s">
        <v>10</v>
      </c>
      <c r="B38">
        <f>B36/B37</f>
        <v>702.11658246131879</v>
      </c>
      <c r="G38" s="11" t="s">
        <v>10</v>
      </c>
      <c r="H38">
        <f>H36/H37</f>
        <v>1693.2907304598136</v>
      </c>
      <c r="O38" s="11" t="s">
        <v>10</v>
      </c>
      <c r="P38">
        <f>P36/P37</f>
        <v>27525.740699695103</v>
      </c>
    </row>
    <row r="39" spans="1:18" x14ac:dyDescent="0.25">
      <c r="B39">
        <v>4.03</v>
      </c>
      <c r="H39">
        <v>4.03</v>
      </c>
      <c r="P39">
        <v>4.03</v>
      </c>
    </row>
    <row r="40" spans="1:18" x14ac:dyDescent="0.25">
      <c r="B40">
        <v>0.97499999999999998</v>
      </c>
      <c r="H40">
        <v>0.97499999999999998</v>
      </c>
      <c r="P40">
        <v>0.97499999999999998</v>
      </c>
    </row>
    <row r="42" spans="1:18" ht="15.75" thickBot="1" x14ac:dyDescent="0.3"/>
    <row r="43" spans="1:18" x14ac:dyDescent="0.25">
      <c r="A43" s="61" t="s">
        <v>49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</row>
    <row r="44" spans="1:18" ht="15.75" thickBot="1" x14ac:dyDescent="0.3">
      <c r="A44" s="6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6"/>
    </row>
    <row r="45" spans="1:18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 x14ac:dyDescent="0.25">
      <c r="A46" s="11" t="s">
        <v>50</v>
      </c>
      <c r="B46" s="11"/>
      <c r="C46" s="11"/>
      <c r="D46" s="11"/>
      <c r="E46" s="11"/>
      <c r="F46" s="11"/>
      <c r="G46" s="11" t="s">
        <v>50</v>
      </c>
      <c r="H46" s="11"/>
      <c r="I46" s="11"/>
      <c r="J46" s="11"/>
      <c r="K46" s="11"/>
      <c r="L46" s="11"/>
      <c r="M46" s="11"/>
      <c r="N46" s="11"/>
      <c r="O46" s="11" t="s">
        <v>50</v>
      </c>
      <c r="P46" s="11"/>
      <c r="Q46" s="11"/>
      <c r="R46" s="11"/>
    </row>
    <row r="48" spans="1:18" x14ac:dyDescent="0.25">
      <c r="A48" t="s">
        <v>51</v>
      </c>
      <c r="G48" t="s">
        <v>51</v>
      </c>
      <c r="O48" t="s">
        <v>51</v>
      </c>
    </row>
    <row r="49" spans="1:19" x14ac:dyDescent="0.25">
      <c r="A49" t="s">
        <v>73</v>
      </c>
      <c r="B49">
        <f>AVERAGE(B9:B28)</f>
        <v>12.857527839999999</v>
      </c>
      <c r="D49" t="s">
        <v>75</v>
      </c>
      <c r="E49">
        <f>((B36/20)^2)/19</f>
        <v>1.0544128327092673E-8</v>
      </c>
      <c r="G49" t="s">
        <v>73</v>
      </c>
      <c r="H49">
        <f>AVERAGE(H9:H28)</f>
        <v>13.565044010000003</v>
      </c>
      <c r="J49" t="s">
        <v>75</v>
      </c>
      <c r="K49">
        <f>((H36/20)^2)/19</f>
        <v>1.8422574990318966E-5</v>
      </c>
      <c r="O49" t="s">
        <v>73</v>
      </c>
      <c r="P49">
        <f>AVERAGE(P9:P28)</f>
        <v>11.510007359999999</v>
      </c>
      <c r="R49" t="s">
        <v>75</v>
      </c>
      <c r="S49">
        <f>((P36/20)^2)/19</f>
        <v>7.598685844119992E-6</v>
      </c>
    </row>
    <row r="50" spans="1:19" x14ac:dyDescent="0.25">
      <c r="A50" t="s">
        <v>74</v>
      </c>
      <c r="B50">
        <f>AVERAGE(C9:C28)</f>
        <v>1.4074465000000003E-2</v>
      </c>
      <c r="D50" t="s">
        <v>76</v>
      </c>
      <c r="E50">
        <f>((B37/20)^2)/19</f>
        <v>2.1389085788348501E-14</v>
      </c>
      <c r="G50" t="s">
        <v>74</v>
      </c>
      <c r="H50">
        <f>AVERAGE(I9:I28)</f>
        <v>1.8576185000000002E-2</v>
      </c>
      <c r="J50" t="s">
        <v>76</v>
      </c>
      <c r="K50">
        <f>((H37/20)^2)/19</f>
        <v>6.4252091795319992E-12</v>
      </c>
      <c r="O50" t="s">
        <v>74</v>
      </c>
      <c r="P50">
        <f>AVERAGE(Q9:Q28)</f>
        <v>1.5851459999999998E-2</v>
      </c>
      <c r="R50" t="s">
        <v>76</v>
      </c>
      <c r="S50">
        <f>((P37/20)^2)/19</f>
        <v>1.0029065342504919E-14</v>
      </c>
    </row>
    <row r="51" spans="1:19" x14ac:dyDescent="0.25">
      <c r="A51" t="s">
        <v>51</v>
      </c>
      <c r="B51">
        <f>(B49-B50)/SQRT((B36/20)+(B37/20))</f>
        <v>606.64090008325945</v>
      </c>
      <c r="D51" t="s">
        <v>33</v>
      </c>
      <c r="E51">
        <f>E49+E50</f>
        <v>1.0544149716178461E-8</v>
      </c>
      <c r="G51" t="s">
        <v>51</v>
      </c>
      <c r="H51">
        <f>(H49-H50)/SQRT((H36/20)+(H37/20))</f>
        <v>99.008364008555944</v>
      </c>
      <c r="J51" t="s">
        <v>33</v>
      </c>
      <c r="K51">
        <f>K49+K50</f>
        <v>1.8422581415528147E-5</v>
      </c>
      <c r="O51" t="s">
        <v>51</v>
      </c>
      <c r="P51">
        <f>(P49-P50)/SQRT((P36/20)+(P37/20))</f>
        <v>104.85669668815821</v>
      </c>
      <c r="R51" t="s">
        <v>33</v>
      </c>
      <c r="S51">
        <f>S49+S50</f>
        <v>7.5986858541490578E-6</v>
      </c>
    </row>
    <row r="52" spans="1:19" x14ac:dyDescent="0.25">
      <c r="A52" t="s">
        <v>52</v>
      </c>
      <c r="B52">
        <f>(((B36/20)+(B37/20))^2)/SQRT(E51)</f>
        <v>1.9565669918659837E-3</v>
      </c>
      <c r="G52" t="s">
        <v>52</v>
      </c>
      <c r="H52">
        <f>(((H36/20)+(H37/20))^2)/SQRT(K51)</f>
        <v>8.1647238311420026E-2</v>
      </c>
      <c r="O52" t="s">
        <v>52</v>
      </c>
      <c r="P52">
        <f>(((P36/20)+(P37/20))^2)/SQRT(S51)</f>
        <v>5.2378662017949454E-2</v>
      </c>
    </row>
    <row r="53" spans="1:19" ht="15.75" thickBot="1" x14ac:dyDescent="0.3"/>
    <row r="54" spans="1:19" x14ac:dyDescent="0.25">
      <c r="A54" s="68" t="s">
        <v>56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70"/>
    </row>
    <row r="55" spans="1:19" ht="15.75" thickBot="1" x14ac:dyDescent="0.3">
      <c r="A55" s="71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3"/>
    </row>
  </sheetData>
  <mergeCells count="12">
    <mergeCell ref="A54:S55"/>
    <mergeCell ref="A1:B1"/>
    <mergeCell ref="A2:B2"/>
    <mergeCell ref="A43:R44"/>
    <mergeCell ref="A6:D6"/>
    <mergeCell ref="G6:J6"/>
    <mergeCell ref="O6:R6"/>
    <mergeCell ref="B7:C7"/>
    <mergeCell ref="H7:I7"/>
    <mergeCell ref="P7:Q7"/>
    <mergeCell ref="A30:S30"/>
    <mergeCell ref="A31:S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70" zoomScaleNormal="70" workbookViewId="0"/>
  </sheetViews>
  <sheetFormatPr baseColWidth="10" defaultRowHeight="15" x14ac:dyDescent="0.25"/>
  <cols>
    <col min="2" max="2" width="19.140625" bestFit="1" customWidth="1"/>
    <col min="3" max="3" width="18.140625" bestFit="1" customWidth="1"/>
    <col min="4" max="4" width="23.140625" bestFit="1" customWidth="1"/>
    <col min="6" max="6" width="15.28515625" bestFit="1" customWidth="1"/>
    <col min="7" max="7" width="20" bestFit="1" customWidth="1"/>
    <col min="10" max="10" width="16.28515625" customWidth="1"/>
    <col min="11" max="12" width="15.28515625" customWidth="1"/>
    <col min="18" max="18" width="15.5703125" customWidth="1"/>
    <col min="19" max="19" width="14.7109375" customWidth="1"/>
    <col min="20" max="20" width="14.42578125" customWidth="1"/>
    <col min="21" max="21" width="15.28515625" customWidth="1"/>
  </cols>
  <sheetData>
    <row r="1" spans="1:21" x14ac:dyDescent="0.25">
      <c r="A1" s="75" t="s">
        <v>5</v>
      </c>
      <c r="B1" s="11"/>
      <c r="C1" s="11"/>
      <c r="D1" s="11"/>
      <c r="I1" s="75" t="s">
        <v>57</v>
      </c>
      <c r="J1" s="11"/>
      <c r="K1" s="11"/>
      <c r="L1" s="11"/>
      <c r="R1" s="75" t="s">
        <v>58</v>
      </c>
    </row>
    <row r="2" spans="1:21" x14ac:dyDescent="0.25">
      <c r="A2" s="11" t="s">
        <v>3</v>
      </c>
      <c r="B2" s="11" t="s">
        <v>59</v>
      </c>
      <c r="C2" s="11" t="s">
        <v>60</v>
      </c>
      <c r="D2" s="11" t="s">
        <v>61</v>
      </c>
      <c r="I2" s="11" t="s">
        <v>3</v>
      </c>
      <c r="J2" s="11" t="s">
        <v>59</v>
      </c>
      <c r="K2" s="11" t="s">
        <v>60</v>
      </c>
      <c r="L2" s="11" t="s">
        <v>61</v>
      </c>
      <c r="R2" s="11" t="s">
        <v>3</v>
      </c>
      <c r="S2" s="11" t="s">
        <v>59</v>
      </c>
      <c r="T2" s="11" t="s">
        <v>60</v>
      </c>
      <c r="U2" s="11" t="s">
        <v>61</v>
      </c>
    </row>
    <row r="3" spans="1:21" x14ac:dyDescent="0.25">
      <c r="A3">
        <v>1</v>
      </c>
      <c r="B3" s="74">
        <v>12.759959200000001</v>
      </c>
      <c r="C3" s="74">
        <v>13.123077</v>
      </c>
      <c r="D3" s="74">
        <v>10.277965200000001</v>
      </c>
      <c r="I3">
        <v>1</v>
      </c>
      <c r="J3" s="74">
        <v>1.32701E-2</v>
      </c>
      <c r="K3" s="74">
        <v>1.21184E-2</v>
      </c>
      <c r="L3" s="74">
        <v>1.1480000000000001E-2</v>
      </c>
      <c r="R3">
        <v>1</v>
      </c>
      <c r="S3" s="74">
        <v>23.158163399999999</v>
      </c>
      <c r="T3" s="74">
        <v>21.937551500000001</v>
      </c>
      <c r="U3" s="74">
        <v>13.408724400000001</v>
      </c>
    </row>
    <row r="4" spans="1:21" x14ac:dyDescent="0.25">
      <c r="A4">
        <v>2</v>
      </c>
      <c r="B4" s="74">
        <v>12.919426100000001</v>
      </c>
      <c r="C4" s="74">
        <v>13.738141199999999</v>
      </c>
      <c r="D4" s="74">
        <v>11.410201799999999</v>
      </c>
      <c r="I4">
        <v>2</v>
      </c>
      <c r="J4" s="74">
        <v>1.6494600000000002E-2</v>
      </c>
      <c r="K4" s="74">
        <v>1.29657E-2</v>
      </c>
      <c r="L4" s="74">
        <v>1.94772E-2</v>
      </c>
      <c r="R4">
        <v>2</v>
      </c>
      <c r="S4" s="74">
        <v>25.151893000000001</v>
      </c>
      <c r="T4" s="74">
        <v>13.315258999999999</v>
      </c>
      <c r="U4" s="74">
        <v>13.799796000000001</v>
      </c>
    </row>
    <row r="5" spans="1:21" x14ac:dyDescent="0.25">
      <c r="A5">
        <v>3</v>
      </c>
      <c r="B5" s="74">
        <v>12.9370259</v>
      </c>
      <c r="C5" s="74">
        <v>13.2201396</v>
      </c>
      <c r="D5" s="74">
        <v>11.5768272</v>
      </c>
      <c r="I5">
        <v>3</v>
      </c>
      <c r="J5" s="74">
        <v>1.6193699999999998E-2</v>
      </c>
      <c r="K5" s="74">
        <v>1.78777E-2</v>
      </c>
      <c r="L5" s="74">
        <v>1.3060499999999999E-2</v>
      </c>
      <c r="R5">
        <v>3</v>
      </c>
      <c r="S5" s="74">
        <v>23.452667600000002</v>
      </c>
      <c r="T5" s="74">
        <v>13.875157400000001</v>
      </c>
      <c r="U5" s="74">
        <v>13.5739318</v>
      </c>
    </row>
    <row r="6" spans="1:21" x14ac:dyDescent="0.25">
      <c r="A6">
        <v>4</v>
      </c>
      <c r="B6" s="74">
        <v>12.867248200000001</v>
      </c>
      <c r="C6" s="74">
        <v>13.1729688</v>
      </c>
      <c r="D6" s="74">
        <v>11.421397900000001</v>
      </c>
      <c r="I6">
        <v>4</v>
      </c>
      <c r="J6" s="74">
        <v>1.3668400000000001E-2</v>
      </c>
      <c r="K6" s="74">
        <v>1.3964900000000001E-2</v>
      </c>
      <c r="L6" s="74">
        <v>1.5415099999999999E-2</v>
      </c>
      <c r="R6">
        <v>4</v>
      </c>
      <c r="S6" s="74">
        <v>22.0488073</v>
      </c>
      <c r="T6" s="74">
        <v>12.6004811</v>
      </c>
      <c r="U6" s="74">
        <v>13.749869</v>
      </c>
    </row>
    <row r="7" spans="1:21" x14ac:dyDescent="0.25">
      <c r="A7">
        <v>5</v>
      </c>
      <c r="B7" s="74">
        <v>12.832274</v>
      </c>
      <c r="C7" s="74">
        <v>13.6766109</v>
      </c>
      <c r="D7" s="74">
        <v>11.374858</v>
      </c>
      <c r="I7">
        <v>5</v>
      </c>
      <c r="J7" s="74">
        <v>1.2286500000000001E-2</v>
      </c>
      <c r="K7" s="74">
        <v>1.59445E-2</v>
      </c>
      <c r="L7" s="74">
        <v>1.9649E-2</v>
      </c>
      <c r="R7">
        <v>5</v>
      </c>
      <c r="S7" s="74">
        <v>22.8744142</v>
      </c>
      <c r="T7" s="74">
        <v>12.7087219</v>
      </c>
      <c r="U7" s="74">
        <v>13.245452500000001</v>
      </c>
    </row>
    <row r="8" spans="1:21" x14ac:dyDescent="0.25">
      <c r="A8">
        <v>6</v>
      </c>
      <c r="B8" s="74">
        <v>12.9838773</v>
      </c>
      <c r="C8" s="74">
        <v>12.941314500000001</v>
      </c>
      <c r="D8" s="74">
        <v>11.0024411</v>
      </c>
      <c r="I8">
        <v>6</v>
      </c>
      <c r="J8" s="74">
        <v>1.02521E-2</v>
      </c>
      <c r="K8" s="74">
        <v>1.99895E-2</v>
      </c>
      <c r="L8" s="74">
        <v>1.29646E-2</v>
      </c>
      <c r="R8">
        <v>6</v>
      </c>
      <c r="S8" s="74">
        <v>21.410592999999999</v>
      </c>
      <c r="T8" s="74">
        <v>24.494183400000001</v>
      </c>
      <c r="U8" s="74">
        <v>13.3645663</v>
      </c>
    </row>
    <row r="9" spans="1:21" x14ac:dyDescent="0.25">
      <c r="A9">
        <v>7</v>
      </c>
      <c r="B9" s="74">
        <v>12.904810299999999</v>
      </c>
      <c r="C9" s="74">
        <v>13.565012299999999</v>
      </c>
      <c r="D9" s="74">
        <v>11.393772200000001</v>
      </c>
      <c r="I9">
        <v>7</v>
      </c>
      <c r="J9" s="74">
        <v>1.18066E-2</v>
      </c>
      <c r="K9" s="74">
        <v>1.5957300000000001E-2</v>
      </c>
      <c r="L9" s="74">
        <v>1.3262599999999999E-2</v>
      </c>
      <c r="R9">
        <v>7</v>
      </c>
      <c r="S9" s="74">
        <v>25.5498826</v>
      </c>
      <c r="T9" s="74">
        <v>25.4892103</v>
      </c>
      <c r="U9" s="74">
        <v>13.430268699999999</v>
      </c>
    </row>
    <row r="10" spans="1:21" x14ac:dyDescent="0.25">
      <c r="A10">
        <v>8</v>
      </c>
      <c r="B10" s="74">
        <v>12.8605129</v>
      </c>
      <c r="C10" s="74">
        <v>13.3038618</v>
      </c>
      <c r="D10" s="74">
        <v>11.4528318</v>
      </c>
      <c r="I10">
        <v>8</v>
      </c>
      <c r="J10" s="74">
        <v>1.1425899999999999E-2</v>
      </c>
      <c r="K10" s="74">
        <v>1.0973200000000001E-2</v>
      </c>
      <c r="L10" s="74">
        <v>2.0045E-2</v>
      </c>
      <c r="R10">
        <v>8</v>
      </c>
      <c r="S10" s="74">
        <v>12.9304556</v>
      </c>
      <c r="T10" s="74">
        <v>12.841794699999999</v>
      </c>
      <c r="U10" s="74">
        <v>13.676613400000001</v>
      </c>
    </row>
    <row r="11" spans="1:21" x14ac:dyDescent="0.25">
      <c r="A11">
        <v>9</v>
      </c>
      <c r="B11" s="74">
        <v>12.6603587</v>
      </c>
      <c r="C11" s="74">
        <v>13.3570931</v>
      </c>
      <c r="D11" s="74">
        <v>11.845095600000001</v>
      </c>
      <c r="I11">
        <v>9</v>
      </c>
      <c r="J11" s="74">
        <v>1.21155E-2</v>
      </c>
      <c r="K11" s="74">
        <v>1.42711E-2</v>
      </c>
      <c r="L11" s="74">
        <v>1.83527E-2</v>
      </c>
      <c r="R11">
        <v>9</v>
      </c>
      <c r="S11" s="74">
        <v>26.208316799999999</v>
      </c>
      <c r="T11" s="74">
        <v>12.904541500000001</v>
      </c>
      <c r="U11" s="74">
        <v>14.0802344</v>
      </c>
    </row>
    <row r="12" spans="1:21" x14ac:dyDescent="0.25">
      <c r="A12">
        <v>10</v>
      </c>
      <c r="B12" s="74">
        <v>13.040774600000001</v>
      </c>
      <c r="C12" s="74">
        <v>13.359501699999999</v>
      </c>
      <c r="D12" s="74">
        <v>11.5886212</v>
      </c>
      <c r="I12">
        <v>10</v>
      </c>
      <c r="J12" s="74">
        <v>1.2301599999999999E-2</v>
      </c>
      <c r="K12" s="74">
        <v>1.49643E-2</v>
      </c>
      <c r="L12" s="74">
        <v>1.56787E-2</v>
      </c>
      <c r="R12">
        <v>10</v>
      </c>
      <c r="S12" s="74">
        <v>22.667690499999999</v>
      </c>
      <c r="T12" s="74">
        <v>12.853666499999999</v>
      </c>
      <c r="U12" s="74">
        <v>13.3870045</v>
      </c>
    </row>
    <row r="13" spans="1:21" x14ac:dyDescent="0.25">
      <c r="A13">
        <v>11</v>
      </c>
      <c r="B13" s="74">
        <v>12.888509000000001</v>
      </c>
      <c r="C13" s="74">
        <v>13.3687808</v>
      </c>
      <c r="D13" s="74">
        <v>11.211159</v>
      </c>
      <c r="I13">
        <v>11</v>
      </c>
      <c r="J13" s="74">
        <v>1.14717E-2</v>
      </c>
      <c r="K13" s="74">
        <v>7.9798000000000004E-3</v>
      </c>
      <c r="L13" s="74">
        <v>1.4985399999999999E-2</v>
      </c>
      <c r="R13">
        <v>11</v>
      </c>
      <c r="S13" s="74">
        <v>18.415182099999999</v>
      </c>
      <c r="T13" s="74">
        <v>12.8177612</v>
      </c>
      <c r="U13" s="74">
        <v>13.220659700000001</v>
      </c>
    </row>
    <row r="14" spans="1:21" x14ac:dyDescent="0.25">
      <c r="A14">
        <v>12</v>
      </c>
      <c r="B14" s="74">
        <v>12.851660499999999</v>
      </c>
      <c r="C14" s="74">
        <v>13.358659299999999</v>
      </c>
      <c r="D14" s="74">
        <v>11.1930639</v>
      </c>
      <c r="I14">
        <v>12</v>
      </c>
      <c r="J14" s="74">
        <v>1.6708299999999999E-2</v>
      </c>
      <c r="K14" s="74">
        <v>1.9151700000000001E-2</v>
      </c>
      <c r="L14" s="74">
        <v>1.40906E-2</v>
      </c>
      <c r="R14">
        <v>12</v>
      </c>
      <c r="S14" s="74">
        <v>25.5203411</v>
      </c>
      <c r="T14" s="74">
        <v>12.9034224</v>
      </c>
      <c r="U14" s="74">
        <v>13.2205128</v>
      </c>
    </row>
    <row r="15" spans="1:21" x14ac:dyDescent="0.25">
      <c r="A15">
        <v>13</v>
      </c>
      <c r="B15" s="74">
        <v>12.9206752</v>
      </c>
      <c r="C15" s="74">
        <v>13.446982800000001</v>
      </c>
      <c r="D15" s="74">
        <v>11.0969639</v>
      </c>
      <c r="I15">
        <v>13</v>
      </c>
      <c r="J15" s="74">
        <v>1.19776E-2</v>
      </c>
      <c r="K15" s="74">
        <v>1.4172499999999999E-2</v>
      </c>
      <c r="L15" s="74">
        <v>1.3970099999999999E-2</v>
      </c>
      <c r="R15">
        <v>13</v>
      </c>
      <c r="S15" s="74">
        <v>14.505674600000001</v>
      </c>
      <c r="T15" s="74">
        <v>12.6851091</v>
      </c>
      <c r="U15" s="74">
        <v>14.2300203</v>
      </c>
    </row>
    <row r="16" spans="1:21" x14ac:dyDescent="0.25">
      <c r="A16">
        <v>14</v>
      </c>
      <c r="B16" s="74">
        <v>12.769882900000001</v>
      </c>
      <c r="C16" s="74">
        <v>13.5797399</v>
      </c>
      <c r="D16" s="74">
        <v>12.303914799999999</v>
      </c>
      <c r="I16">
        <v>14</v>
      </c>
      <c r="J16" s="74">
        <v>1.34635E-2</v>
      </c>
      <c r="K16" s="74">
        <v>1.10061E-2</v>
      </c>
      <c r="L16" s="74">
        <v>1.4403600000000001E-2</v>
      </c>
      <c r="R16">
        <v>14</v>
      </c>
      <c r="S16" s="74">
        <v>24.828481199999999</v>
      </c>
      <c r="T16" s="74">
        <v>12.776440300000001</v>
      </c>
      <c r="U16" s="74">
        <v>14.38495</v>
      </c>
    </row>
    <row r="17" spans="1:23" x14ac:dyDescent="0.25">
      <c r="A17">
        <v>15</v>
      </c>
      <c r="B17" s="74">
        <v>12.7809101</v>
      </c>
      <c r="C17" s="74">
        <v>13.507194800000001</v>
      </c>
      <c r="D17" s="74">
        <v>12.087824899999999</v>
      </c>
      <c r="I17">
        <v>15</v>
      </c>
      <c r="J17" s="74">
        <v>1.20792E-2</v>
      </c>
      <c r="K17" s="74">
        <v>1.9946800000000001E-2</v>
      </c>
      <c r="L17" s="74">
        <v>1.9982699999999999E-2</v>
      </c>
      <c r="R17">
        <v>15</v>
      </c>
      <c r="S17" s="74">
        <v>13.2276285</v>
      </c>
      <c r="T17" s="74">
        <v>12.7314395</v>
      </c>
      <c r="U17" s="74">
        <v>14.2128219</v>
      </c>
    </row>
    <row r="18" spans="1:23" x14ac:dyDescent="0.25">
      <c r="A18">
        <v>16</v>
      </c>
      <c r="B18" s="74">
        <v>12.7160239</v>
      </c>
      <c r="C18" s="74">
        <v>13.9118563</v>
      </c>
      <c r="D18" s="74">
        <v>12.0582245</v>
      </c>
      <c r="I18">
        <v>16</v>
      </c>
      <c r="J18" s="74">
        <v>2.6202199999999998E-2</v>
      </c>
      <c r="K18" s="74">
        <v>1.5484100000000001E-2</v>
      </c>
      <c r="L18" s="74">
        <v>1.4759700000000001E-2</v>
      </c>
      <c r="R18">
        <v>16</v>
      </c>
      <c r="S18" s="74">
        <v>21.844251499999999</v>
      </c>
      <c r="T18" s="74">
        <v>12.883969</v>
      </c>
      <c r="U18" s="74">
        <v>14.186169599999999</v>
      </c>
    </row>
    <row r="19" spans="1:23" x14ac:dyDescent="0.25">
      <c r="A19">
        <v>17</v>
      </c>
      <c r="B19" s="74">
        <v>12.8164525</v>
      </c>
      <c r="C19" s="74">
        <v>15.835799099999999</v>
      </c>
      <c r="D19" s="74">
        <v>12.1371661</v>
      </c>
      <c r="I19">
        <v>17</v>
      </c>
      <c r="J19" s="74">
        <v>1.35993E-2</v>
      </c>
      <c r="K19" s="74">
        <v>1.5958099999999999E-2</v>
      </c>
      <c r="L19" s="74">
        <v>1.41596E-2</v>
      </c>
      <c r="R19">
        <v>17</v>
      </c>
      <c r="S19" s="74">
        <v>25.485021700000001</v>
      </c>
      <c r="T19" s="74">
        <v>12.810741699999999</v>
      </c>
      <c r="U19" s="74">
        <v>14.1281558</v>
      </c>
    </row>
    <row r="20" spans="1:23" x14ac:dyDescent="0.25">
      <c r="A20">
        <v>18</v>
      </c>
      <c r="B20" s="74">
        <v>12.905437900000001</v>
      </c>
      <c r="C20" s="74">
        <v>13.648432</v>
      </c>
      <c r="D20" s="74">
        <v>11.865437</v>
      </c>
      <c r="I20">
        <v>18</v>
      </c>
      <c r="J20" s="74">
        <v>1.1953500000000001E-2</v>
      </c>
      <c r="K20" s="74">
        <v>2.2942199999999999E-2</v>
      </c>
      <c r="L20" s="74">
        <v>2.2008799999999999E-2</v>
      </c>
      <c r="R20">
        <v>18</v>
      </c>
      <c r="S20" s="74">
        <v>25.4540696</v>
      </c>
      <c r="T20" s="74">
        <v>12.7762466</v>
      </c>
      <c r="U20" s="74">
        <v>14.020807400000001</v>
      </c>
    </row>
    <row r="21" spans="1:23" x14ac:dyDescent="0.25">
      <c r="A21">
        <v>19</v>
      </c>
      <c r="B21" s="74">
        <v>12.957603300000001</v>
      </c>
      <c r="C21" s="74">
        <v>14.172748199999999</v>
      </c>
      <c r="D21" s="74">
        <v>11.932307</v>
      </c>
      <c r="I21">
        <v>19</v>
      </c>
      <c r="J21" s="74">
        <v>1.7960400000000001E-2</v>
      </c>
      <c r="K21" s="74">
        <v>1.59218E-2</v>
      </c>
      <c r="L21" s="74">
        <v>1.39837E-2</v>
      </c>
      <c r="R21">
        <v>19</v>
      </c>
      <c r="S21" s="74">
        <v>22.430598700000001</v>
      </c>
      <c r="T21" s="74">
        <v>12.820835499999999</v>
      </c>
      <c r="U21" s="74">
        <v>14.049028399999999</v>
      </c>
    </row>
    <row r="22" spans="1:23" x14ac:dyDescent="0.25">
      <c r="A22">
        <v>20</v>
      </c>
      <c r="B22" s="74">
        <v>12.7771343</v>
      </c>
      <c r="C22" s="74">
        <v>13.0129661</v>
      </c>
      <c r="D22" s="74">
        <v>10.9700741</v>
      </c>
      <c r="I22">
        <v>20</v>
      </c>
      <c r="J22" s="74">
        <v>1.6258600000000002E-2</v>
      </c>
      <c r="K22" s="74">
        <v>7.9934000000000005E-2</v>
      </c>
      <c r="L22" s="74">
        <v>1.52996E-2</v>
      </c>
      <c r="R22">
        <v>20</v>
      </c>
      <c r="S22" s="74">
        <v>12.8074507</v>
      </c>
      <c r="T22" s="74">
        <v>12.7598845</v>
      </c>
      <c r="U22" s="74">
        <v>14.232981300000001</v>
      </c>
    </row>
    <row r="24" spans="1:23" ht="15" customHeight="1" x14ac:dyDescent="0.25">
      <c r="A24" s="76" t="s">
        <v>29</v>
      </c>
      <c r="B24" s="76"/>
      <c r="C24" s="76"/>
      <c r="J24" s="76" t="s">
        <v>29</v>
      </c>
      <c r="K24" s="76"/>
      <c r="L24" s="76"/>
      <c r="S24" s="76" t="s">
        <v>29</v>
      </c>
      <c r="T24" s="76"/>
      <c r="U24" s="76"/>
    </row>
    <row r="26" spans="1:23" ht="15.75" thickBot="1" x14ac:dyDescent="0.3">
      <c r="A26" t="s">
        <v>30</v>
      </c>
      <c r="J26" t="s">
        <v>30</v>
      </c>
      <c r="S26" t="s">
        <v>30</v>
      </c>
    </row>
    <row r="27" spans="1:23" x14ac:dyDescent="0.25">
      <c r="A27" s="4" t="s">
        <v>31</v>
      </c>
      <c r="B27" s="4" t="s">
        <v>32</v>
      </c>
      <c r="C27" s="4" t="s">
        <v>33</v>
      </c>
      <c r="D27" s="4" t="s">
        <v>34</v>
      </c>
      <c r="E27" s="4" t="s">
        <v>15</v>
      </c>
      <c r="J27" s="4" t="s">
        <v>31</v>
      </c>
      <c r="K27" s="4" t="s">
        <v>32</v>
      </c>
      <c r="L27" s="4" t="s">
        <v>33</v>
      </c>
      <c r="M27" s="4" t="s">
        <v>34</v>
      </c>
      <c r="N27" s="4" t="s">
        <v>15</v>
      </c>
      <c r="S27" s="4" t="s">
        <v>31</v>
      </c>
      <c r="T27" s="4" t="s">
        <v>32</v>
      </c>
      <c r="U27" s="4" t="s">
        <v>33</v>
      </c>
      <c r="V27" s="4" t="s">
        <v>34</v>
      </c>
      <c r="W27" s="4" t="s">
        <v>15</v>
      </c>
    </row>
    <row r="28" spans="1:23" x14ac:dyDescent="0.25">
      <c r="A28" s="2" t="s">
        <v>35</v>
      </c>
      <c r="B28" s="2">
        <v>20</v>
      </c>
      <c r="C28" s="2">
        <v>257.1505568</v>
      </c>
      <c r="D28" s="2">
        <v>12.857527839999999</v>
      </c>
      <c r="E28" s="2">
        <v>8.9518364197467542E-3</v>
      </c>
      <c r="J28" s="2" t="s">
        <v>35</v>
      </c>
      <c r="K28" s="2">
        <v>20</v>
      </c>
      <c r="L28" s="2">
        <v>0.28148930000000005</v>
      </c>
      <c r="M28" s="2">
        <v>1.4074465000000003E-2</v>
      </c>
      <c r="N28" s="2">
        <v>1.2749786350815788E-5</v>
      </c>
      <c r="S28" s="2" t="s">
        <v>35</v>
      </c>
      <c r="T28" s="2">
        <v>20</v>
      </c>
      <c r="U28" s="2">
        <v>429.97158370000005</v>
      </c>
      <c r="V28" s="2">
        <v>21.498579185000004</v>
      </c>
      <c r="W28" s="2">
        <v>20.92831760863584</v>
      </c>
    </row>
    <row r="29" spans="1:23" x14ac:dyDescent="0.25">
      <c r="A29" s="2" t="s">
        <v>36</v>
      </c>
      <c r="B29" s="2">
        <v>20</v>
      </c>
      <c r="C29" s="2">
        <v>271.30088020000005</v>
      </c>
      <c r="D29" s="2">
        <v>13.565044010000003</v>
      </c>
      <c r="E29" s="2">
        <v>0.37418119932249955</v>
      </c>
      <c r="J29" s="2" t="s">
        <v>36</v>
      </c>
      <c r="K29" s="2">
        <v>20</v>
      </c>
      <c r="L29" s="2">
        <v>0.37152370000000001</v>
      </c>
      <c r="M29" s="2">
        <v>1.8576185000000002E-2</v>
      </c>
      <c r="N29" s="2">
        <v>2.2097870884871056E-4</v>
      </c>
      <c r="S29" s="2" t="s">
        <v>36</v>
      </c>
      <c r="T29" s="2">
        <v>20</v>
      </c>
      <c r="U29" s="2">
        <v>290.98641709999998</v>
      </c>
      <c r="V29" s="2">
        <v>14.549320854999999</v>
      </c>
      <c r="W29" s="2">
        <v>16.925618594061426</v>
      </c>
    </row>
    <row r="30" spans="1:23" ht="15.75" thickBot="1" x14ac:dyDescent="0.3">
      <c r="A30" s="3" t="s">
        <v>37</v>
      </c>
      <c r="B30" s="3">
        <v>20</v>
      </c>
      <c r="C30" s="3">
        <v>230.2001472</v>
      </c>
      <c r="D30" s="3">
        <v>11.510007359999999</v>
      </c>
      <c r="E30" s="3">
        <v>0.24031232264557703</v>
      </c>
      <c r="J30" s="3" t="s">
        <v>37</v>
      </c>
      <c r="K30" s="3">
        <v>20</v>
      </c>
      <c r="L30" s="3">
        <v>0.31702919999999996</v>
      </c>
      <c r="M30" s="3">
        <v>1.5851459999999998E-2</v>
      </c>
      <c r="N30" s="3">
        <v>8.7304579835789456E-6</v>
      </c>
      <c r="S30" s="3" t="s">
        <v>37</v>
      </c>
      <c r="T30" s="3">
        <v>20</v>
      </c>
      <c r="U30" s="3">
        <v>275.60256820000001</v>
      </c>
      <c r="V30" s="3">
        <v>13.78012841</v>
      </c>
      <c r="W30" s="3">
        <v>0.15899842297706715</v>
      </c>
    </row>
    <row r="33" spans="1:25" ht="15.75" thickBot="1" x14ac:dyDescent="0.3">
      <c r="A33" t="s">
        <v>38</v>
      </c>
      <c r="J33" t="s">
        <v>38</v>
      </c>
      <c r="S33" t="s">
        <v>38</v>
      </c>
    </row>
    <row r="34" spans="1:25" x14ac:dyDescent="0.25">
      <c r="A34" s="4" t="s">
        <v>64</v>
      </c>
      <c r="B34" s="4" t="s">
        <v>40</v>
      </c>
      <c r="C34" s="4" t="s">
        <v>63</v>
      </c>
      <c r="D34" s="4" t="s">
        <v>62</v>
      </c>
      <c r="E34" s="4" t="s">
        <v>42</v>
      </c>
      <c r="F34" s="4" t="s">
        <v>43</v>
      </c>
      <c r="G34" s="4" t="s">
        <v>44</v>
      </c>
      <c r="J34" s="4" t="s">
        <v>39</v>
      </c>
      <c r="K34" s="4" t="s">
        <v>40</v>
      </c>
      <c r="L34" s="4" t="s">
        <v>19</v>
      </c>
      <c r="M34" s="4" t="s">
        <v>41</v>
      </c>
      <c r="N34" s="4" t="s">
        <v>42</v>
      </c>
      <c r="O34" s="4" t="s">
        <v>43</v>
      </c>
      <c r="P34" s="4" t="s">
        <v>44</v>
      </c>
      <c r="S34" s="4" t="s">
        <v>39</v>
      </c>
      <c r="T34" s="4" t="s">
        <v>40</v>
      </c>
      <c r="U34" s="4" t="s">
        <v>19</v>
      </c>
      <c r="V34" s="4" t="s">
        <v>41</v>
      </c>
      <c r="W34" s="4" t="s">
        <v>42</v>
      </c>
      <c r="X34" s="4" t="s">
        <v>43</v>
      </c>
      <c r="Y34" s="4" t="s">
        <v>44</v>
      </c>
    </row>
    <row r="35" spans="1:25" x14ac:dyDescent="0.25">
      <c r="A35" s="2" t="s">
        <v>45</v>
      </c>
      <c r="B35" s="2">
        <v>43.597108051160809</v>
      </c>
      <c r="C35" s="2">
        <v>2</v>
      </c>
      <c r="D35" s="2">
        <v>21.798554025580405</v>
      </c>
      <c r="E35" s="2">
        <v>104.89397538518665</v>
      </c>
      <c r="F35" s="2">
        <v>7.8830878788234399E-20</v>
      </c>
      <c r="G35" s="2">
        <v>3.158842719260647</v>
      </c>
      <c r="J35" s="2" t="s">
        <v>45</v>
      </c>
      <c r="K35" s="2">
        <v>2.0564880342699952E-4</v>
      </c>
      <c r="L35" s="2">
        <v>2</v>
      </c>
      <c r="M35" s="2">
        <v>1.0282440171349976E-4</v>
      </c>
      <c r="N35" s="2">
        <v>1.2722698052215873</v>
      </c>
      <c r="O35" s="2">
        <v>0.28803021459546696</v>
      </c>
      <c r="P35" s="2">
        <v>3.158842719260647</v>
      </c>
      <c r="S35" s="2" t="s">
        <v>45</v>
      </c>
      <c r="T35" s="2">
        <v>723.05553813745064</v>
      </c>
      <c r="U35" s="2">
        <v>2</v>
      </c>
      <c r="V35" s="2">
        <v>361.52776906872532</v>
      </c>
      <c r="W35" s="2">
        <v>28.53195413315008</v>
      </c>
      <c r="X35" s="2">
        <v>2.592437625150524E-9</v>
      </c>
      <c r="Y35" s="2">
        <v>3.158842719260647</v>
      </c>
    </row>
    <row r="36" spans="1:25" x14ac:dyDescent="0.25">
      <c r="A36" s="2" t="s">
        <v>46</v>
      </c>
      <c r="B36" s="2">
        <v>11.845461809368643</v>
      </c>
      <c r="C36" s="2">
        <v>57</v>
      </c>
      <c r="D36" s="2">
        <v>0.20781511946260778</v>
      </c>
      <c r="E36" s="2"/>
      <c r="F36" s="2"/>
      <c r="G36" s="2"/>
      <c r="J36" s="2" t="s">
        <v>46</v>
      </c>
      <c r="K36" s="2">
        <v>4.606720110479E-3</v>
      </c>
      <c r="L36" s="2">
        <v>57</v>
      </c>
      <c r="M36" s="2">
        <v>8.0819651061035094E-5</v>
      </c>
      <c r="N36" s="2"/>
      <c r="O36" s="2"/>
      <c r="P36" s="2"/>
      <c r="S36" s="2" t="s">
        <v>46</v>
      </c>
      <c r="T36" s="2">
        <v>722.24575788781453</v>
      </c>
      <c r="U36" s="2">
        <v>57</v>
      </c>
      <c r="V36" s="2">
        <v>12.67097820855815</v>
      </c>
      <c r="W36" s="2"/>
      <c r="X36" s="2"/>
      <c r="Y36" s="2"/>
    </row>
    <row r="37" spans="1:25" x14ac:dyDescent="0.25">
      <c r="A37" s="2"/>
      <c r="B37" s="2"/>
      <c r="C37" s="2"/>
      <c r="D37" s="2"/>
      <c r="E37" s="2"/>
      <c r="F37" s="2"/>
      <c r="G37" s="2"/>
      <c r="J37" s="2"/>
      <c r="K37" s="2"/>
      <c r="L37" s="2"/>
      <c r="M37" s="2"/>
      <c r="N37" s="2"/>
      <c r="O37" s="2"/>
      <c r="P37" s="2"/>
      <c r="S37" s="2"/>
      <c r="T37" s="2"/>
      <c r="U37" s="2"/>
      <c r="V37" s="2"/>
      <c r="W37" s="2"/>
      <c r="X37" s="2"/>
      <c r="Y37" s="2"/>
    </row>
    <row r="38" spans="1:25" ht="15.75" thickBot="1" x14ac:dyDescent="0.3">
      <c r="A38" s="3" t="s">
        <v>47</v>
      </c>
      <c r="B38" s="3">
        <v>55.442569860529453</v>
      </c>
      <c r="C38" s="3">
        <v>59</v>
      </c>
      <c r="D38" s="3"/>
      <c r="E38" s="3"/>
      <c r="F38" s="3"/>
      <c r="G38" s="3"/>
      <c r="J38" s="3" t="s">
        <v>47</v>
      </c>
      <c r="K38" s="3">
        <v>4.8123689139059995E-3</v>
      </c>
      <c r="L38" s="3">
        <v>59</v>
      </c>
      <c r="M38" s="3"/>
      <c r="N38" s="3"/>
      <c r="O38" s="3"/>
      <c r="P38" s="3"/>
      <c r="S38" s="3" t="s">
        <v>47</v>
      </c>
      <c r="T38" s="3">
        <v>1445.3012960252652</v>
      </c>
      <c r="U38" s="3">
        <v>59</v>
      </c>
      <c r="V38" s="3"/>
      <c r="W38" s="3"/>
      <c r="X38" s="3"/>
      <c r="Y38" s="3"/>
    </row>
  </sheetData>
  <mergeCells count="3">
    <mergeCell ref="S24:U24"/>
    <mergeCell ref="J24:L24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Fuerza bruta VS A-priori</vt:lpstr>
      <vt:lpstr>Clúster VS A-priori</vt:lpstr>
      <vt:lpstr>Diferencia escenarios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Anderson</cp:lastModifiedBy>
  <dcterms:created xsi:type="dcterms:W3CDTF">2018-11-23T19:15:10Z</dcterms:created>
  <dcterms:modified xsi:type="dcterms:W3CDTF">2018-11-27T16:00:16Z</dcterms:modified>
</cp:coreProperties>
</file>