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068BF1B8-3E65-43DD-9C67-7628BE033D18}" xr6:coauthVersionLast="47" xr6:coauthVersionMax="47" xr10:uidLastSave="{00000000-0000-0000-0000-000000000000}"/>
  <bookViews>
    <workbookView xWindow="-108" yWindow="-108" windowWidth="23256" windowHeight="13896" firstSheet="18" activeTab="26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3" l="1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<sst xmlns="http://schemas.openxmlformats.org/spreadsheetml/2006/main" count="656" uniqueCount="180">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</sst>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8" fontId="0" fillId="0" borderId="0" xfId="0" applyNumberFormat="1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C5" sqref="C5:F23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U8" sqref="P8:U2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8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70" t="s">
        <v>77</v>
      </c>
      <c r="E5" s="71"/>
      <c r="F5" s="29"/>
      <c r="G5" s="6"/>
      <c r="H5" s="70" t="s">
        <v>76</v>
      </c>
      <c r="I5" s="71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F8" sqref="F8:F17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78" t="s">
        <v>77</v>
      </c>
      <c r="E2" s="79"/>
      <c r="F2" s="79"/>
      <c r="G2" s="79"/>
      <c r="H2" s="79"/>
      <c r="I2" s="80"/>
      <c r="J2" s="29"/>
      <c r="K2" s="29"/>
      <c r="L2" s="1"/>
      <c r="M2" s="78" t="s">
        <v>76</v>
      </c>
      <c r="N2" s="79"/>
      <c r="O2" s="79"/>
      <c r="P2" s="79"/>
      <c r="Q2" s="79"/>
      <c r="R2" s="80"/>
      <c r="S2" s="1"/>
      <c r="T2" s="1"/>
    </row>
    <row r="3" spans="3:20" x14ac:dyDescent="0.3">
      <c r="C3" s="1"/>
      <c r="D3" s="54" t="s">
        <v>74</v>
      </c>
      <c r="E3" s="72" t="s">
        <v>75</v>
      </c>
      <c r="F3" s="73"/>
      <c r="G3" s="74"/>
      <c r="H3" s="44" t="s">
        <v>112</v>
      </c>
      <c r="I3" s="55" t="s">
        <v>113</v>
      </c>
      <c r="J3" s="29"/>
      <c r="K3" s="29"/>
      <c r="L3" s="1"/>
      <c r="M3" s="54" t="s">
        <v>74</v>
      </c>
      <c r="N3" s="72" t="s">
        <v>75</v>
      </c>
      <c r="O3" s="73"/>
      <c r="P3" s="74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72" t="s">
        <v>116</v>
      </c>
      <c r="F4" s="73"/>
      <c r="G4" s="74"/>
      <c r="H4" s="44">
        <v>2</v>
      </c>
      <c r="I4" s="55">
        <f>4-H4</f>
        <v>2</v>
      </c>
      <c r="J4" s="29"/>
      <c r="K4" s="29"/>
      <c r="L4" s="1"/>
      <c r="M4" s="54">
        <v>1</v>
      </c>
      <c r="N4" s="72" t="s">
        <v>121</v>
      </c>
      <c r="O4" s="73"/>
      <c r="P4" s="74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72" t="s">
        <v>117</v>
      </c>
      <c r="F5" s="73"/>
      <c r="G5" s="74"/>
      <c r="H5" s="44">
        <v>2</v>
      </c>
      <c r="I5" s="55">
        <f>4-H5</f>
        <v>2</v>
      </c>
      <c r="J5" s="29"/>
      <c r="K5" s="29"/>
      <c r="L5" s="1"/>
      <c r="M5" s="54">
        <v>2</v>
      </c>
      <c r="N5" s="72" t="s">
        <v>38</v>
      </c>
      <c r="O5" s="73"/>
      <c r="P5" s="74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72" t="s">
        <v>118</v>
      </c>
      <c r="F6" s="73"/>
      <c r="G6" s="74"/>
      <c r="H6" s="44">
        <v>2</v>
      </c>
      <c r="I6" s="55">
        <f>4-H6</f>
        <v>2</v>
      </c>
      <c r="J6" s="29"/>
      <c r="K6" s="29"/>
      <c r="L6" s="1"/>
      <c r="M6" s="54">
        <v>3</v>
      </c>
      <c r="N6" s="72" t="s">
        <v>36</v>
      </c>
      <c r="O6" s="73"/>
      <c r="P6" s="74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72" t="s">
        <v>119</v>
      </c>
      <c r="F7" s="73"/>
      <c r="G7" s="74"/>
      <c r="H7" s="44">
        <v>2</v>
      </c>
      <c r="I7" s="55">
        <f>4-H7</f>
        <v>2</v>
      </c>
      <c r="J7" s="29"/>
      <c r="K7" s="29"/>
      <c r="L7" s="1"/>
      <c r="M7" s="54">
        <v>4</v>
      </c>
      <c r="N7" s="72" t="s">
        <v>122</v>
      </c>
      <c r="O7" s="73"/>
      <c r="P7" s="74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75" t="s">
        <v>120</v>
      </c>
      <c r="F8" s="76"/>
      <c r="G8" s="77"/>
      <c r="H8" s="57">
        <v>2</v>
      </c>
      <c r="I8" s="58">
        <f>4-H8</f>
        <v>2</v>
      </c>
      <c r="J8" s="29"/>
      <c r="K8" s="29"/>
      <c r="L8" s="1"/>
      <c r="M8" s="56">
        <v>5</v>
      </c>
      <c r="N8" s="75" t="s">
        <v>81</v>
      </c>
      <c r="O8" s="76"/>
      <c r="P8" s="77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78" t="s">
        <v>114</v>
      </c>
      <c r="E10" s="79"/>
      <c r="F10" s="79"/>
      <c r="G10" s="79"/>
      <c r="H10" s="79"/>
      <c r="I10" s="80"/>
      <c r="J10" s="29"/>
      <c r="K10" s="29"/>
      <c r="L10" s="1"/>
      <c r="M10" s="78" t="s">
        <v>115</v>
      </c>
      <c r="N10" s="79"/>
      <c r="O10" s="79"/>
      <c r="P10" s="79"/>
      <c r="Q10" s="79"/>
      <c r="R10" s="80"/>
      <c r="S10" s="1"/>
      <c r="T10" s="1"/>
    </row>
    <row r="11" spans="3:20" x14ac:dyDescent="0.3">
      <c r="C11" s="1"/>
      <c r="D11" s="54" t="s">
        <v>74</v>
      </c>
      <c r="E11" s="72" t="s">
        <v>75</v>
      </c>
      <c r="F11" s="73"/>
      <c r="G11" s="74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72" t="s">
        <v>75</v>
      </c>
      <c r="O11" s="73"/>
      <c r="P11" s="74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72" t="s">
        <v>123</v>
      </c>
      <c r="F12" s="73"/>
      <c r="G12" s="74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72" t="s">
        <v>82</v>
      </c>
      <c r="O12" s="73"/>
      <c r="P12" s="74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72" t="s">
        <v>78</v>
      </c>
      <c r="F13" s="73"/>
      <c r="G13" s="74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72" t="s">
        <v>127</v>
      </c>
      <c r="O13" s="73"/>
      <c r="P13" s="74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72" t="s">
        <v>124</v>
      </c>
      <c r="F14" s="73"/>
      <c r="G14" s="74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72" t="s">
        <v>128</v>
      </c>
      <c r="O14" s="73"/>
      <c r="P14" s="74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72" t="s">
        <v>125</v>
      </c>
      <c r="F15" s="73"/>
      <c r="G15" s="74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72" t="s">
        <v>129</v>
      </c>
      <c r="O15" s="73"/>
      <c r="P15" s="74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75" t="s">
        <v>126</v>
      </c>
      <c r="F16" s="76"/>
      <c r="G16" s="77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75" t="s">
        <v>130</v>
      </c>
      <c r="O16" s="76"/>
      <c r="P16" s="77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N11:P11"/>
    <mergeCell ref="N12:P12"/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6:G16"/>
    <mergeCell ref="N13:P13"/>
    <mergeCell ref="N14:P14"/>
    <mergeCell ref="N15:P15"/>
    <mergeCell ref="N16:P16"/>
    <mergeCell ref="E11:G11"/>
    <mergeCell ref="E12:G12"/>
    <mergeCell ref="E13:G13"/>
    <mergeCell ref="E14:G14"/>
    <mergeCell ref="E15:G15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78" t="s">
        <v>77</v>
      </c>
      <c r="E2" s="79"/>
      <c r="F2" s="79"/>
      <c r="G2" s="79"/>
      <c r="H2" s="79"/>
      <c r="I2" s="83"/>
      <c r="J2" s="80"/>
      <c r="K2" s="29"/>
      <c r="L2" s="29"/>
      <c r="M2" s="1"/>
      <c r="N2" s="78" t="s">
        <v>76</v>
      </c>
      <c r="O2" s="79"/>
      <c r="P2" s="79"/>
      <c r="Q2" s="79"/>
      <c r="R2" s="79"/>
      <c r="S2" s="80"/>
      <c r="T2" s="1"/>
      <c r="U2" s="1"/>
    </row>
    <row r="3" spans="3:21" x14ac:dyDescent="0.3">
      <c r="C3" s="1"/>
      <c r="D3" s="54" t="s">
        <v>74</v>
      </c>
      <c r="E3" s="72" t="s">
        <v>75</v>
      </c>
      <c r="F3" s="73"/>
      <c r="G3" s="74"/>
      <c r="H3" s="44" t="s">
        <v>112</v>
      </c>
      <c r="I3" s="72" t="s">
        <v>113</v>
      </c>
      <c r="J3" s="81"/>
      <c r="K3" s="29"/>
      <c r="L3" s="29"/>
      <c r="M3" s="1"/>
      <c r="N3" s="54" t="s">
        <v>74</v>
      </c>
      <c r="O3" s="72" t="s">
        <v>75</v>
      </c>
      <c r="P3" s="73"/>
      <c r="Q3" s="74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72" t="s">
        <v>134</v>
      </c>
      <c r="F4" s="73"/>
      <c r="G4" s="74"/>
      <c r="H4" s="44">
        <v>5</v>
      </c>
      <c r="I4" s="72">
        <v>0</v>
      </c>
      <c r="J4" s="81"/>
      <c r="K4" s="29"/>
      <c r="L4" s="29"/>
      <c r="M4" s="1"/>
      <c r="N4" s="54">
        <v>1</v>
      </c>
      <c r="O4" s="72" t="s">
        <v>140</v>
      </c>
      <c r="P4" s="73"/>
      <c r="Q4" s="74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72" t="s">
        <v>135</v>
      </c>
      <c r="F5" s="73"/>
      <c r="G5" s="74"/>
      <c r="H5" s="44">
        <v>4</v>
      </c>
      <c r="I5" s="72">
        <v>1</v>
      </c>
      <c r="J5" s="81"/>
      <c r="K5" s="29"/>
      <c r="L5" s="29"/>
      <c r="M5" s="1"/>
      <c r="N5" s="54">
        <v>2</v>
      </c>
      <c r="O5" s="72" t="s">
        <v>141</v>
      </c>
      <c r="P5" s="73"/>
      <c r="Q5" s="74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72" t="s">
        <v>136</v>
      </c>
      <c r="F6" s="73"/>
      <c r="G6" s="74"/>
      <c r="H6" s="44">
        <v>3</v>
      </c>
      <c r="I6" s="72">
        <v>2</v>
      </c>
      <c r="J6" s="81"/>
      <c r="K6" s="29"/>
      <c r="L6" s="29"/>
      <c r="M6" s="1"/>
      <c r="N6" s="54">
        <v>3</v>
      </c>
      <c r="O6" s="72" t="s">
        <v>142</v>
      </c>
      <c r="P6" s="73"/>
      <c r="Q6" s="74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72" t="s">
        <v>138</v>
      </c>
      <c r="F7" s="73"/>
      <c r="G7" s="74"/>
      <c r="H7" s="44">
        <v>2</v>
      </c>
      <c r="I7" s="72">
        <v>3</v>
      </c>
      <c r="J7" s="81"/>
      <c r="K7" s="29"/>
      <c r="L7" s="29"/>
      <c r="M7" s="1"/>
      <c r="N7" s="54">
        <v>4</v>
      </c>
      <c r="O7" s="72" t="s">
        <v>143</v>
      </c>
      <c r="P7" s="73"/>
      <c r="Q7" s="74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72" t="s">
        <v>137</v>
      </c>
      <c r="F8" s="73"/>
      <c r="G8" s="74"/>
      <c r="H8" s="59">
        <v>1</v>
      </c>
      <c r="I8" s="72">
        <v>4</v>
      </c>
      <c r="J8" s="81"/>
      <c r="K8" s="29"/>
      <c r="L8" s="29"/>
      <c r="M8" s="1"/>
      <c r="N8" s="61">
        <v>5</v>
      </c>
      <c r="O8" s="72" t="s">
        <v>144</v>
      </c>
      <c r="P8" s="73"/>
      <c r="Q8" s="74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75" t="s">
        <v>139</v>
      </c>
      <c r="F9" s="76"/>
      <c r="G9" s="77"/>
      <c r="H9" s="57">
        <v>0</v>
      </c>
      <c r="I9" s="75">
        <v>5</v>
      </c>
      <c r="J9" s="82"/>
      <c r="K9" s="29"/>
      <c r="L9" s="29"/>
      <c r="M9" s="1"/>
      <c r="N9" s="56">
        <v>6</v>
      </c>
      <c r="O9" s="75" t="s">
        <v>145</v>
      </c>
      <c r="P9" s="76"/>
      <c r="Q9" s="77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M13" sqref="M13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85">
        <f>AA10-AA9</f>
        <v>-1.2456451148334935E-10</v>
      </c>
      <c r="AB7" s="86">
        <f>AB9-AB10</f>
        <v>1.2456451148334935E-10</v>
      </c>
      <c r="AD7" s="85">
        <f>AA7+AB7</f>
        <v>0</v>
      </c>
    </row>
    <row r="9" spans="2:30" x14ac:dyDescent="0.3">
      <c r="B9">
        <v>0.48</v>
      </c>
      <c r="X9">
        <f>SUMIF(AC$15:AC$78,$Z9,$R$15:$R$78)</f>
        <v>0.21874999959902236</v>
      </c>
      <c r="Y9">
        <f>SUMIF(AD$15:AD$78,$Z9,$R$15:$R$78)</f>
        <v>0.21874999959902236</v>
      </c>
      <c r="Z9">
        <v>1</v>
      </c>
      <c r="AA9" s="85">
        <f>SUMIF(AA$15:AA$78,$Z9,$R$15:$R$78)</f>
        <v>9.3749999919804483E-2</v>
      </c>
      <c r="AB9" s="85">
        <f t="shared" ref="AB9:AB12" si="0">SUMIF(AB$15:AB$78,$Z9,$R$15:$R$78)</f>
        <v>9.3749999919804483E-2</v>
      </c>
      <c r="AD9" s="85">
        <f>AB9-AA9</f>
        <v>0</v>
      </c>
    </row>
    <row r="10" spans="2:30" x14ac:dyDescent="0.3">
      <c r="C10">
        <f>1-C12</f>
        <v>0.49999999999999989</v>
      </c>
      <c r="D10">
        <f t="shared" ref="D10:H10" si="1">1-D12</f>
        <v>0.49999999999999989</v>
      </c>
      <c r="E10">
        <f t="shared" si="1"/>
        <v>0.49999999871687184</v>
      </c>
      <c r="F10">
        <f t="shared" si="1"/>
        <v>0.5</v>
      </c>
      <c r="G10">
        <f t="shared" si="1"/>
        <v>0.49999999672383955</v>
      </c>
      <c r="H10">
        <f t="shared" si="1"/>
        <v>0.5</v>
      </c>
      <c r="X10">
        <f>SUMIF(AC$15:AC$78,$Z10,$R$15:$R$78)</f>
        <v>0.2187499989761999</v>
      </c>
      <c r="Y10">
        <f>SUMIF(AD$15:AD$78,$Z10,$R$15:$R$78)</f>
        <v>0.21874999897619987</v>
      </c>
      <c r="Z10">
        <v>2</v>
      </c>
      <c r="AA10" s="85">
        <f t="shared" ref="AA10:AB12" si="2">SUMIF(AA$15:AA$78,$Z10,$R$15:$R$78)</f>
        <v>9.3749999795239972E-2</v>
      </c>
      <c r="AB10" s="85">
        <f t="shared" si="0"/>
        <v>9.3749999795239972E-2</v>
      </c>
      <c r="AD10" s="85">
        <f t="shared" ref="AD10:AD12" si="3">AB10-AA10</f>
        <v>0</v>
      </c>
    </row>
    <row r="11" spans="2:30" x14ac:dyDescent="0.3">
      <c r="C11" t="str">
        <f>C13&amp;C14</f>
        <v>12</v>
      </c>
      <c r="D11" t="str">
        <f t="shared" ref="D11:H11" si="4">D13&amp;D14</f>
        <v>13</v>
      </c>
      <c r="E11" t="str">
        <f t="shared" si="4"/>
        <v>14</v>
      </c>
      <c r="F11" t="str">
        <f t="shared" si="4"/>
        <v>23</v>
      </c>
      <c r="G11" t="str">
        <f t="shared" si="4"/>
        <v>24</v>
      </c>
      <c r="H11" t="str">
        <f t="shared" si="4"/>
        <v>34</v>
      </c>
      <c r="X11">
        <f>SUMIF(AC$15:AC$78,$Z11,$R$15:$R$78)</f>
        <v>0.21875000000000003</v>
      </c>
      <c r="Y11">
        <f>SUMIF(AD$15:AD$78,$Z11,$R$15:$R$78)</f>
        <v>0.21875000000000003</v>
      </c>
      <c r="Z11">
        <v>3</v>
      </c>
      <c r="AA11" s="85">
        <f t="shared" si="2"/>
        <v>9.375E-2</v>
      </c>
      <c r="AB11" s="85">
        <f t="shared" si="0"/>
        <v>9.375E-2</v>
      </c>
      <c r="AD11" s="85">
        <f t="shared" si="3"/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>SUMIF(AC$15:AC$78,$Z12,$R$15:$R$78)</f>
        <v>0.21875000142477771</v>
      </c>
      <c r="Y12">
        <f>SUMIF(AD$15:AD$78,$Z12,$R$15:$R$78)</f>
        <v>0.21875000142477771</v>
      </c>
      <c r="Z12">
        <v>4</v>
      </c>
      <c r="AA12" s="85">
        <f t="shared" si="2"/>
        <v>9.3750000284955531E-2</v>
      </c>
      <c r="AB12" s="85">
        <f t="shared" si="0"/>
        <v>9.3750000284955531E-2</v>
      </c>
      <c r="AD12" s="85">
        <f t="shared" si="3"/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84" t="s">
        <v>164</v>
      </c>
      <c r="U13" s="84"/>
      <c r="V13" s="84"/>
      <c r="W13" s="84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G15" si="5">C13</f>
        <v>1</v>
      </c>
      <c r="D15">
        <f t="shared" si="5"/>
        <v>1</v>
      </c>
      <c r="E15">
        <f t="shared" si="5"/>
        <v>1</v>
      </c>
      <c r="F15">
        <f t="shared" si="5"/>
        <v>2</v>
      </c>
      <c r="G15">
        <f>G13</f>
        <v>2</v>
      </c>
      <c r="H15">
        <f>H13</f>
        <v>3</v>
      </c>
      <c r="K15">
        <f>IF(C15=C$13,1-C$12,C$12)</f>
        <v>0.49999999999999989</v>
      </c>
      <c r="L15">
        <f>IF(D15=D$13,1-D$12,D$12)</f>
        <v>0.49999999999999989</v>
      </c>
      <c r="M15">
        <f>IF(E15=E$13,1-E$12,E$12)</f>
        <v>0.49999999871687184</v>
      </c>
      <c r="N15">
        <f>IF(F15=F$13,1-F$12,F$12)</f>
        <v>0.5</v>
      </c>
      <c r="O15">
        <f>IF(G15=G$13,1-G$12,G$12)</f>
        <v>0.49999999672383955</v>
      </c>
      <c r="P15">
        <f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6">COUNTIF($C15:$H15,U$14)</f>
        <v>2</v>
      </c>
      <c r="V15">
        <f t="shared" si="6"/>
        <v>1</v>
      </c>
      <c r="W15">
        <f t="shared" si="6"/>
        <v>0</v>
      </c>
      <c r="Y15">
        <f t="shared" ref="Y15:Y22" si="7">IFERROR(_xlfn.XLOOKUP(3,T15:W15,T$14:W$14), "")</f>
        <v>1</v>
      </c>
      <c r="Z15" t="str">
        <f t="shared" ref="Z15:Z78" si="8">IF(COUNTIF(T15:W15,2)=3,"X","")</f>
        <v/>
      </c>
      <c r="AA15" t="str">
        <f>IF(AND(Y15="",Z15=""),_xlfn.XLOOKUP(_xlfn.XLOOKUP(2,T15:W15,T$14:W$14,-1,0,1)&amp;_xlfn.XLOOKUP(2,T15:W15,T$14:W$14,-1,0,-1),C$11:H$11,C15:H15), "")</f>
        <v/>
      </c>
      <c r="AB15" t="str">
        <f>IF(AND(Y15="",Z15=""),_xlfn.XLOOKUP(2,T15:W15,T$14:W$14,-1,0,1)+_xlfn.XLOOKUP(2,T15:W15,T$14:W$14,-1,0,-1)-AA15, "")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 t="shared" ref="C16:F16" si="9">IF(AND(D15=D$14,D16=D$13),C$13+C$14-C15,C15)</f>
        <v>1</v>
      </c>
      <c r="D16">
        <f t="shared" si="9"/>
        <v>1</v>
      </c>
      <c r="E16">
        <f t="shared" si="9"/>
        <v>1</v>
      </c>
      <c r="F16">
        <f t="shared" si="9"/>
        <v>2</v>
      </c>
      <c r="G16">
        <f>IF(AND(H15=H$14,H16=H$13),G$13+G$14-G15,G15)</f>
        <v>2</v>
      </c>
      <c r="H16">
        <f>H$14+H$13-H15</f>
        <v>4</v>
      </c>
      <c r="K16">
        <f>IF(C16=C$13,1-C$12,C$12)</f>
        <v>0.49999999999999989</v>
      </c>
      <c r="L16">
        <f>IF(D16=D$13,1-D$12,D$12)</f>
        <v>0.49999999999999989</v>
      </c>
      <c r="M16">
        <f>IF(E16=E$13,1-E$12,E$12)</f>
        <v>0.49999999871687184</v>
      </c>
      <c r="N16">
        <f>IF(F16=F$13,1-F$12,F$12)</f>
        <v>0.5</v>
      </c>
      <c r="O16">
        <f>IF(G16=G$13,1-G$12,G$12)</f>
        <v>0.49999999672383955</v>
      </c>
      <c r="P16">
        <f>IF(H16=H$13,1-H$12,H$12)</f>
        <v>0.5</v>
      </c>
      <c r="R16">
        <f t="shared" ref="R16:R78" si="10">PRODUCT(K16:P16)</f>
        <v>1.5624999857522224E-2</v>
      </c>
      <c r="T16">
        <f t="shared" ref="T16:W47" si="11">COUNTIF($C16:$H16,T$14)</f>
        <v>3</v>
      </c>
      <c r="U16">
        <f t="shared" si="6"/>
        <v>2</v>
      </c>
      <c r="V16">
        <f t="shared" si="6"/>
        <v>0</v>
      </c>
      <c r="W16">
        <f t="shared" si="6"/>
        <v>1</v>
      </c>
      <c r="Y16">
        <f t="shared" si="7"/>
        <v>1</v>
      </c>
      <c r="Z16" t="str">
        <f t="shared" si="8"/>
        <v/>
      </c>
      <c r="AA16" t="str">
        <f>IF(AND(Y16="",Z16=""),_xlfn.XLOOKUP(_xlfn.XLOOKUP(2,T16:W16,T$14:W$14,-1,0,1)&amp;_xlfn.XLOOKUP(2,T16:W16,T$14:W$14,-1,0,-1),C$11:H$11,C16:H16), "")</f>
        <v/>
      </c>
      <c r="AB16" t="str">
        <f>IF(AND(Y16="",Z16=""),_xlfn.XLOOKUP(2,T16:W16,T$14:W$14,-1,0,1)+_xlfn.XLOOKUP(2,T16:W16,T$14:W$14,-1,0,-1)-AA16, "")</f>
        <v/>
      </c>
      <c r="AC16" t="str">
        <f t="shared" ref="AC16:AC78" si="12">Y16&amp;AA16</f>
        <v>1</v>
      </c>
      <c r="AD16" t="str">
        <f t="shared" ref="AD16:AD78" si="13">AB16&amp;Y16</f>
        <v>1</v>
      </c>
    </row>
    <row r="17" spans="3:30" x14ac:dyDescent="0.3">
      <c r="C17">
        <f t="shared" ref="C17:C19" si="14">IF(AND(D16=D$14,D17=D$13),C$13+C$14-C16,C16)</f>
        <v>1</v>
      </c>
      <c r="D17">
        <f t="shared" ref="D17:D19" si="15">IF(AND(E16=E$14,E17=E$13),D$13+D$14-D16,D16)</f>
        <v>1</v>
      </c>
      <c r="E17">
        <f t="shared" ref="E17:E19" si="16">IF(AND(F16=F$14,F17=F$13),E$13+E$14-E16,E16)</f>
        <v>1</v>
      </c>
      <c r="F17">
        <f t="shared" ref="F17:G19" si="17">IF(AND(G16=G$14,G17=G$13),F$13+F$14-F16,F16)</f>
        <v>2</v>
      </c>
      <c r="G17">
        <f t="shared" si="17"/>
        <v>4</v>
      </c>
      <c r="H17">
        <f t="shared" ref="H17:H19" si="18">H$14+H$13-H16</f>
        <v>3</v>
      </c>
      <c r="K17">
        <f>IF(C17=C$13,1-C$12,C$12)</f>
        <v>0.49999999999999989</v>
      </c>
      <c r="L17">
        <f>IF(D17=D$13,1-D$12,D$12)</f>
        <v>0.49999999999999989</v>
      </c>
      <c r="M17">
        <f>IF(E17=E$13,1-E$12,E$12)</f>
        <v>0.49999999871687184</v>
      </c>
      <c r="N17">
        <f>IF(F17=F$13,1-F$12,F$12)</f>
        <v>0.5</v>
      </c>
      <c r="O17">
        <f>IF(G17=G$13,1-G$12,G$12)</f>
        <v>0.50000000327616045</v>
      </c>
      <c r="P17">
        <f>IF(H17=H$13,1-H$12,H$12)</f>
        <v>0.5</v>
      </c>
      <c r="R17">
        <f t="shared" si="10"/>
        <v>1.5625000062282252E-2</v>
      </c>
      <c r="T17">
        <f t="shared" si="11"/>
        <v>3</v>
      </c>
      <c r="U17">
        <f t="shared" si="6"/>
        <v>1</v>
      </c>
      <c r="V17">
        <f t="shared" si="6"/>
        <v>1</v>
      </c>
      <c r="W17">
        <f t="shared" si="6"/>
        <v>1</v>
      </c>
      <c r="Y17">
        <f t="shared" si="7"/>
        <v>1</v>
      </c>
      <c r="Z17" t="str">
        <f t="shared" si="8"/>
        <v/>
      </c>
      <c r="AA17" t="str">
        <f>IF(AND(Y17="",Z17=""),_xlfn.XLOOKUP(_xlfn.XLOOKUP(2,T17:W17,T$14:W$14,-1,0,1)&amp;_xlfn.XLOOKUP(2,T17:W17,T$14:W$14,-1,0,-1),C$11:H$11,C17:H17), "")</f>
        <v/>
      </c>
      <c r="AB17" t="str">
        <f>IF(AND(Y17="",Z17=""),_xlfn.XLOOKUP(2,T17:W17,T$14:W$14,-1,0,1)+_xlfn.XLOOKUP(2,T17:W17,T$14:W$14,-1,0,-1)-AA17, "")</f>
        <v/>
      </c>
      <c r="AC17" t="str">
        <f t="shared" si="12"/>
        <v>1</v>
      </c>
      <c r="AD17" t="str">
        <f t="shared" si="13"/>
        <v>1</v>
      </c>
    </row>
    <row r="18" spans="3:30" x14ac:dyDescent="0.3">
      <c r="C18">
        <f t="shared" si="14"/>
        <v>1</v>
      </c>
      <c r="D18">
        <f t="shared" si="15"/>
        <v>1</v>
      </c>
      <c r="E18">
        <f t="shared" si="16"/>
        <v>1</v>
      </c>
      <c r="F18">
        <f t="shared" si="17"/>
        <v>2</v>
      </c>
      <c r="G18">
        <f t="shared" ref="G18:G19" si="19">IF(AND(H17=H$14,H18=H$13),G$13+G$14-G17,G17)</f>
        <v>4</v>
      </c>
      <c r="H18">
        <f t="shared" si="18"/>
        <v>4</v>
      </c>
      <c r="K18">
        <f>IF(C18=C$13,1-C$12,C$12)</f>
        <v>0.49999999999999989</v>
      </c>
      <c r="L18">
        <f>IF(D18=D$13,1-D$12,D$12)</f>
        <v>0.49999999999999989</v>
      </c>
      <c r="M18">
        <f>IF(E18=E$13,1-E$12,E$12)</f>
        <v>0.49999999871687184</v>
      </c>
      <c r="N18">
        <f>IF(F18=F$13,1-F$12,F$12)</f>
        <v>0.5</v>
      </c>
      <c r="O18">
        <f>IF(G18=G$13,1-G$12,G$12)</f>
        <v>0.50000000327616045</v>
      </c>
      <c r="P18">
        <f>IF(H18=H$13,1-H$12,H$12)</f>
        <v>0.5</v>
      </c>
      <c r="R18">
        <f t="shared" si="10"/>
        <v>1.5625000062282252E-2</v>
      </c>
      <c r="T18">
        <f t="shared" si="11"/>
        <v>3</v>
      </c>
      <c r="U18">
        <f t="shared" si="6"/>
        <v>1</v>
      </c>
      <c r="V18">
        <f t="shared" si="6"/>
        <v>0</v>
      </c>
      <c r="W18">
        <f t="shared" si="6"/>
        <v>2</v>
      </c>
      <c r="Y18">
        <f t="shared" si="7"/>
        <v>1</v>
      </c>
      <c r="Z18" t="str">
        <f t="shared" si="8"/>
        <v/>
      </c>
      <c r="AA18" t="str">
        <f>IF(AND(Y18="",Z18=""),_xlfn.XLOOKUP(_xlfn.XLOOKUP(2,T18:W18,T$14:W$14,-1,0,1)&amp;_xlfn.XLOOKUP(2,T18:W18,T$14:W$14,-1,0,-1),C$11:H$11,C18:H18), "")</f>
        <v/>
      </c>
      <c r="AB18" t="str">
        <f>IF(AND(Y18="",Z18=""),_xlfn.XLOOKUP(2,T18:W18,T$14:W$14,-1,0,1)+_xlfn.XLOOKUP(2,T18:W18,T$14:W$14,-1,0,-1)-AA18, "")</f>
        <v/>
      </c>
      <c r="AC18" t="str">
        <f t="shared" si="12"/>
        <v>1</v>
      </c>
      <c r="AD18" t="str">
        <f t="shared" si="13"/>
        <v>1</v>
      </c>
    </row>
    <row r="19" spans="3:30" x14ac:dyDescent="0.3">
      <c r="C19">
        <f t="shared" si="14"/>
        <v>1</v>
      </c>
      <c r="D19">
        <f t="shared" si="15"/>
        <v>1</v>
      </c>
      <c r="E19">
        <f t="shared" si="16"/>
        <v>1</v>
      </c>
      <c r="F19">
        <f t="shared" si="17"/>
        <v>3</v>
      </c>
      <c r="G19">
        <f t="shared" si="19"/>
        <v>2</v>
      </c>
      <c r="H19">
        <f t="shared" si="18"/>
        <v>3</v>
      </c>
      <c r="K19">
        <f>IF(C19=C$13,1-C$12,C$12)</f>
        <v>0.49999999999999989</v>
      </c>
      <c r="L19">
        <f>IF(D19=D$13,1-D$12,D$12)</f>
        <v>0.49999999999999989</v>
      </c>
      <c r="M19">
        <f>IF(E19=E$13,1-E$12,E$12)</f>
        <v>0.49999999871687184</v>
      </c>
      <c r="N19">
        <f>IF(F19=F$13,1-F$12,F$12)</f>
        <v>0.5</v>
      </c>
      <c r="O19">
        <f>IF(G19=G$13,1-G$12,G$12)</f>
        <v>0.49999999672383955</v>
      </c>
      <c r="P19">
        <f>IF(H19=H$13,1-H$12,H$12)</f>
        <v>0.5</v>
      </c>
      <c r="R19">
        <f t="shared" si="10"/>
        <v>1.5624999857522224E-2</v>
      </c>
      <c r="T19">
        <f t="shared" si="11"/>
        <v>3</v>
      </c>
      <c r="U19">
        <f t="shared" si="6"/>
        <v>1</v>
      </c>
      <c r="V19">
        <f t="shared" si="6"/>
        <v>2</v>
      </c>
      <c r="W19">
        <f t="shared" si="6"/>
        <v>0</v>
      </c>
      <c r="Y19">
        <f t="shared" si="7"/>
        <v>1</v>
      </c>
      <c r="Z19" t="str">
        <f t="shared" si="8"/>
        <v/>
      </c>
      <c r="AA19" t="str">
        <f>IF(AND(Y19="",Z19=""),_xlfn.XLOOKUP(_xlfn.XLOOKUP(2,T19:W19,T$14:W$14,-1,0,1)&amp;_xlfn.XLOOKUP(2,T19:W19,T$14:W$14,-1,0,-1),C$11:H$11,C19:H19), "")</f>
        <v/>
      </c>
      <c r="AB19" t="str">
        <f>IF(AND(Y19="",Z19=""),_xlfn.XLOOKUP(2,T19:W19,T$14:W$14,-1,0,1)+_xlfn.XLOOKUP(2,T19:W19,T$14:W$14,-1,0,-1)-AA19, "")</f>
        <v/>
      </c>
      <c r="AC19" t="str">
        <f t="shared" si="12"/>
        <v>1</v>
      </c>
      <c r="AD19" t="str">
        <f t="shared" si="13"/>
        <v>1</v>
      </c>
    </row>
    <row r="20" spans="3:30" x14ac:dyDescent="0.3">
      <c r="C20">
        <f>IF(AND(D19=D$14,D20=D$13),C$13+C$14-C19,C19)</f>
        <v>1</v>
      </c>
      <c r="D20">
        <f>IF(AND(E19=E$14,E20=E$13),D$13+D$14-D19,D19)</f>
        <v>1</v>
      </c>
      <c r="E20">
        <f>IF(AND(F19=F$14,F20=F$13),E$13+E$14-E19,E19)</f>
        <v>1</v>
      </c>
      <c r="F20">
        <f>IF(AND(G19=G$14,G20=G$13),F$13+F$14-F19,F19)</f>
        <v>3</v>
      </c>
      <c r="G20">
        <f>IF(AND(H19=H$14,H20=H$13),G$13+G$14-G19,G19)</f>
        <v>2</v>
      </c>
      <c r="H20">
        <f>H$14+H$13-H19</f>
        <v>4</v>
      </c>
      <c r="K20">
        <f>IF(C20=C$13,1-C$12,C$12)</f>
        <v>0.49999999999999989</v>
      </c>
      <c r="L20">
        <f>IF(D20=D$13,1-D$12,D$12)</f>
        <v>0.49999999999999989</v>
      </c>
      <c r="M20">
        <f>IF(E20=E$13,1-E$12,E$12)</f>
        <v>0.49999999871687184</v>
      </c>
      <c r="N20">
        <f>IF(F20=F$13,1-F$12,F$12)</f>
        <v>0.5</v>
      </c>
      <c r="O20">
        <f>IF(G20=G$13,1-G$12,G$12)</f>
        <v>0.49999999672383955</v>
      </c>
      <c r="P20">
        <f>IF(H20=H$13,1-H$12,H$12)</f>
        <v>0.5</v>
      </c>
      <c r="R20">
        <f t="shared" si="10"/>
        <v>1.5624999857522224E-2</v>
      </c>
      <c r="T20">
        <f t="shared" si="11"/>
        <v>3</v>
      </c>
      <c r="U20">
        <f t="shared" si="6"/>
        <v>1</v>
      </c>
      <c r="V20">
        <f t="shared" si="6"/>
        <v>1</v>
      </c>
      <c r="W20">
        <f t="shared" si="6"/>
        <v>1</v>
      </c>
      <c r="Y20">
        <f t="shared" si="7"/>
        <v>1</v>
      </c>
      <c r="Z20" t="str">
        <f t="shared" si="8"/>
        <v/>
      </c>
      <c r="AA20" t="str">
        <f>IF(AND(Y20="",Z20=""),_xlfn.XLOOKUP(_xlfn.XLOOKUP(2,T20:W20,T$14:W$14,-1,0,1)&amp;_xlfn.XLOOKUP(2,T20:W20,T$14:W$14,-1,0,-1),C$11:H$11,C20:H20), "")</f>
        <v/>
      </c>
      <c r="AB20" t="str">
        <f>IF(AND(Y20="",Z20=""),_xlfn.XLOOKUP(2,T20:W20,T$14:W$14,-1,0,1)+_xlfn.XLOOKUP(2,T20:W20,T$14:W$14,-1,0,-1)-AA20, "")</f>
        <v/>
      </c>
      <c r="AC20" t="str">
        <f t="shared" si="12"/>
        <v>1</v>
      </c>
      <c r="AD20" t="str">
        <f t="shared" si="13"/>
        <v>1</v>
      </c>
    </row>
    <row r="21" spans="3:30" x14ac:dyDescent="0.3">
      <c r="C21">
        <f>IF(AND(D20=D$14,D21=D$13),C$13+C$14-C20,C20)</f>
        <v>1</v>
      </c>
      <c r="D21">
        <f>IF(AND(E20=E$14,E21=E$13),D$13+D$14-D20,D20)</f>
        <v>1</v>
      </c>
      <c r="E21">
        <f>IF(AND(F20=F$14,F21=F$13),E$13+E$14-E20,E20)</f>
        <v>1</v>
      </c>
      <c r="F21">
        <f>IF(AND(G20=G$14,G21=G$13),F$13+F$14-F20,F20)</f>
        <v>3</v>
      </c>
      <c r="G21">
        <f>IF(AND(H20=H$14,H21=H$13),G$13+G$14-G20,G20)</f>
        <v>4</v>
      </c>
      <c r="H21">
        <f>H$14+H$13-H20</f>
        <v>3</v>
      </c>
      <c r="K21">
        <f>IF(C21=C$13,1-C$12,C$12)</f>
        <v>0.49999999999999989</v>
      </c>
      <c r="L21">
        <f>IF(D21=D$13,1-D$12,D$12)</f>
        <v>0.49999999999999989</v>
      </c>
      <c r="M21">
        <f>IF(E21=E$13,1-E$12,E$12)</f>
        <v>0.49999999871687184</v>
      </c>
      <c r="N21">
        <f>IF(F21=F$13,1-F$12,F$12)</f>
        <v>0.5</v>
      </c>
      <c r="O21">
        <f>IF(G21=G$13,1-G$12,G$12)</f>
        <v>0.50000000327616045</v>
      </c>
      <c r="P21">
        <f>IF(H21=H$13,1-H$12,H$12)</f>
        <v>0.5</v>
      </c>
      <c r="R21">
        <f t="shared" si="10"/>
        <v>1.5625000062282252E-2</v>
      </c>
      <c r="T21">
        <f t="shared" si="11"/>
        <v>3</v>
      </c>
      <c r="U21">
        <f t="shared" si="6"/>
        <v>0</v>
      </c>
      <c r="V21">
        <f t="shared" si="6"/>
        <v>2</v>
      </c>
      <c r="W21">
        <f t="shared" si="6"/>
        <v>1</v>
      </c>
      <c r="Y21">
        <f t="shared" si="7"/>
        <v>1</v>
      </c>
      <c r="Z21" t="str">
        <f t="shared" si="8"/>
        <v/>
      </c>
      <c r="AA21" t="str">
        <f>IF(AND(Y21="",Z21=""),_xlfn.XLOOKUP(_xlfn.XLOOKUP(2,T21:W21,T$14:W$14,-1,0,1)&amp;_xlfn.XLOOKUP(2,T21:W21,T$14:W$14,-1,0,-1),C$11:H$11,C21:H21), "")</f>
        <v/>
      </c>
      <c r="AB21" t="str">
        <f>IF(AND(Y21="",Z21=""),_xlfn.XLOOKUP(2,T21:W21,T$14:W$14,-1,0,1)+_xlfn.XLOOKUP(2,T21:W21,T$14:W$14,-1,0,-1)-AA21, "")</f>
        <v/>
      </c>
      <c r="AC21" t="str">
        <f t="shared" si="12"/>
        <v>1</v>
      </c>
      <c r="AD21" t="str">
        <f t="shared" si="13"/>
        <v>1</v>
      </c>
    </row>
    <row r="22" spans="3:30" x14ac:dyDescent="0.3">
      <c r="C22">
        <f>IF(AND(D21=D$14,D22=D$13),C$13+C$14-C21,C21)</f>
        <v>1</v>
      </c>
      <c r="D22">
        <f>IF(AND(E21=E$14,E22=E$13),D$13+D$14-D21,D21)</f>
        <v>1</v>
      </c>
      <c r="E22">
        <f>IF(AND(F21=F$14,F22=F$13),E$13+E$14-E21,E21)</f>
        <v>1</v>
      </c>
      <c r="F22">
        <f>IF(AND(G21=G$14,G22=G$13),F$13+F$14-F21,F21)</f>
        <v>3</v>
      </c>
      <c r="G22">
        <f>IF(AND(H21=H$14,H22=H$13),G$13+G$14-G21,G21)</f>
        <v>4</v>
      </c>
      <c r="H22">
        <f>H$14+H$13-H21</f>
        <v>4</v>
      </c>
      <c r="K22">
        <f>IF(C22=C$13,1-C$12,C$12)</f>
        <v>0.49999999999999989</v>
      </c>
      <c r="L22">
        <f>IF(D22=D$13,1-D$12,D$12)</f>
        <v>0.49999999999999989</v>
      </c>
      <c r="M22">
        <f>IF(E22=E$13,1-E$12,E$12)</f>
        <v>0.49999999871687184</v>
      </c>
      <c r="N22">
        <f>IF(F22=F$13,1-F$12,F$12)</f>
        <v>0.5</v>
      </c>
      <c r="O22">
        <f>IF(G22=G$13,1-G$12,G$12)</f>
        <v>0.50000000327616045</v>
      </c>
      <c r="P22">
        <f>IF(H22=H$13,1-H$12,H$12)</f>
        <v>0.5</v>
      </c>
      <c r="R22">
        <f t="shared" si="10"/>
        <v>1.5625000062282252E-2</v>
      </c>
      <c r="T22">
        <f t="shared" si="11"/>
        <v>3</v>
      </c>
      <c r="U22">
        <f t="shared" si="6"/>
        <v>0</v>
      </c>
      <c r="V22">
        <f t="shared" si="6"/>
        <v>1</v>
      </c>
      <c r="W22">
        <f t="shared" si="6"/>
        <v>2</v>
      </c>
      <c r="Y22">
        <f t="shared" si="7"/>
        <v>1</v>
      </c>
      <c r="Z22" t="str">
        <f t="shared" si="8"/>
        <v/>
      </c>
      <c r="AA22" t="str">
        <f>IF(AND(Y22="",Z22=""),_xlfn.XLOOKUP(_xlfn.XLOOKUP(2,T22:W22,T$14:W$14,-1,0,1)&amp;_xlfn.XLOOKUP(2,T22:W22,T$14:W$14,-1,0,-1),C$11:H$11,C22:H22), "")</f>
        <v/>
      </c>
      <c r="AB22" t="str">
        <f>IF(AND(Y22="",Z22=""),_xlfn.XLOOKUP(2,T22:W22,T$14:W$14,-1,0,1)+_xlfn.XLOOKUP(2,T22:W22,T$14:W$14,-1,0,-1)-AA22, "")</f>
        <v/>
      </c>
      <c r="AC22" t="str">
        <f t="shared" si="12"/>
        <v>1</v>
      </c>
      <c r="AD22" t="str">
        <f t="shared" si="13"/>
        <v>1</v>
      </c>
    </row>
    <row r="23" spans="3:30" x14ac:dyDescent="0.3">
      <c r="C23">
        <f>IF(AND(D22=D$14,D23=D$13),C$13+C$14-C22,C22)</f>
        <v>1</v>
      </c>
      <c r="D23">
        <f>IF(AND(E22=E$14,E23=E$13),D$13+D$14-D22,D22)</f>
        <v>1</v>
      </c>
      <c r="E23">
        <f>IF(AND(F22=F$14,F23=F$13),E$13+E$14-E22,E22)</f>
        <v>4</v>
      </c>
      <c r="F23">
        <f>IF(AND(G22=G$14,G23=G$13),F$13+F$14-F22,F22)</f>
        <v>2</v>
      </c>
      <c r="G23">
        <f>IF(AND(H22=H$14,H23=H$13),G$13+G$14-G22,G22)</f>
        <v>2</v>
      </c>
      <c r="H23">
        <f>H$14+H$13-H22</f>
        <v>3</v>
      </c>
      <c r="K23">
        <f>IF(C23=C$13,1-C$12,C$12)</f>
        <v>0.49999999999999989</v>
      </c>
      <c r="L23">
        <f>IF(D23=D$13,1-D$12,D$12)</f>
        <v>0.49999999999999989</v>
      </c>
      <c r="M23">
        <f>IF(E23=E$13,1-E$12,E$12)</f>
        <v>0.50000000128312816</v>
      </c>
      <c r="N23">
        <f>IF(F23=F$13,1-F$12,F$12)</f>
        <v>0.5</v>
      </c>
      <c r="O23">
        <f>IF(G23=G$13,1-G$12,G$12)</f>
        <v>0.49999999672383955</v>
      </c>
      <c r="P23">
        <f>IF(H23=H$13,1-H$12,H$12)</f>
        <v>0.5</v>
      </c>
      <c r="R23">
        <f t="shared" si="10"/>
        <v>1.5624999937717734E-2</v>
      </c>
      <c r="T23">
        <f t="shared" si="11"/>
        <v>2</v>
      </c>
      <c r="U23">
        <f t="shared" si="6"/>
        <v>2</v>
      </c>
      <c r="V23">
        <f t="shared" si="6"/>
        <v>1</v>
      </c>
      <c r="W23">
        <f t="shared" si="6"/>
        <v>1</v>
      </c>
      <c r="Y23" t="str">
        <f>IFERROR(_xlfn.XLOOKUP(3,T23:W23,T$14:W$14), "")</f>
        <v/>
      </c>
      <c r="Z23" t="str">
        <f>IF(COUNTIF(T23:W23,2)=3,"X","")</f>
        <v/>
      </c>
      <c r="AA23">
        <f>IF(AND(Y23="",Z23=""),_xlfn.XLOOKUP(_xlfn.XLOOKUP(2,T23:W23,T$14:W$14,-1,0,1)&amp;_xlfn.XLOOKUP(2,T23:W23,T$14:W$14,-1,0,-1),C$11:H$11,C23:H23), "")</f>
        <v>1</v>
      </c>
      <c r="AB23">
        <f>IF(AND(Y23="",Z23=""),_xlfn.XLOOKUP(2,T23:W23,T$14:W$14,-1,0,1)+_xlfn.XLOOKUP(2,T23:W23,T$14:W$14,-1,0,-1)-AA23, "")</f>
        <v>2</v>
      </c>
      <c r="AC23" t="str">
        <f t="shared" si="12"/>
        <v>1</v>
      </c>
      <c r="AD23" t="str">
        <f t="shared" si="13"/>
        <v>2</v>
      </c>
    </row>
    <row r="24" spans="3:30" x14ac:dyDescent="0.3">
      <c r="C24">
        <f>IF(AND(D23=D$14,D24=D$13),C$13+C$14-C23,C23)</f>
        <v>1</v>
      </c>
      <c r="D24">
        <f>IF(AND(E23=E$14,E24=E$13),D$13+D$14-D23,D23)</f>
        <v>1</v>
      </c>
      <c r="E24">
        <f>IF(AND(F23=F$14,F24=F$13),E$13+E$14-E23,E23)</f>
        <v>4</v>
      </c>
      <c r="F24">
        <f>IF(AND(G23=G$14,G24=G$13),F$13+F$14-F23,F23)</f>
        <v>2</v>
      </c>
      <c r="G24">
        <f>IF(AND(H23=H$14,H24=H$13),G$13+G$14-G23,G23)</f>
        <v>2</v>
      </c>
      <c r="H24">
        <f>H$14+H$13-H23</f>
        <v>4</v>
      </c>
      <c r="K24">
        <f>IF(C24=C$13,1-C$12,C$12)</f>
        <v>0.49999999999999989</v>
      </c>
      <c r="L24">
        <f>IF(D24=D$13,1-D$12,D$12)</f>
        <v>0.49999999999999989</v>
      </c>
      <c r="M24">
        <f>IF(E24=E$13,1-E$12,E$12)</f>
        <v>0.50000000128312816</v>
      </c>
      <c r="N24">
        <f>IF(F24=F$13,1-F$12,F$12)</f>
        <v>0.5</v>
      </c>
      <c r="O24">
        <f>IF(G24=G$13,1-G$12,G$12)</f>
        <v>0.49999999672383955</v>
      </c>
      <c r="P24">
        <f>IF(H24=H$13,1-H$12,H$12)</f>
        <v>0.5</v>
      </c>
      <c r="R24">
        <f t="shared" si="10"/>
        <v>1.5624999937717734E-2</v>
      </c>
      <c r="T24">
        <f t="shared" si="11"/>
        <v>2</v>
      </c>
      <c r="U24">
        <f t="shared" si="6"/>
        <v>2</v>
      </c>
      <c r="V24">
        <f t="shared" si="6"/>
        <v>0</v>
      </c>
      <c r="W24">
        <f t="shared" si="6"/>
        <v>2</v>
      </c>
      <c r="Y24" t="str">
        <f>IFERROR(_xlfn.XLOOKUP(3,T24:W24,T$14:W$14), "")</f>
        <v/>
      </c>
      <c r="Z24" t="str">
        <f t="shared" si="8"/>
        <v>X</v>
      </c>
      <c r="AA24" t="str">
        <f>IF(AND(Y24="",Z24=""),_xlfn.XLOOKUP(_xlfn.XLOOKUP(2,T24:W24,T$14:W$14,-1,0,1)&amp;_xlfn.XLOOKUP(2,T24:W24,T$14:W$14,-1,0,-1),C$11:H$11,C24:H24), "")</f>
        <v/>
      </c>
      <c r="AB24" t="str">
        <f>IF(AND(Y24="",Z24=""),_xlfn.XLOOKUP(2,T24:W24,T$14:W$14,-1,0,1)+_xlfn.XLOOKUP(2,T24:W24,T$14:W$14,-1,0,-1)-AA24, "")</f>
        <v/>
      </c>
      <c r="AC24" t="str">
        <f t="shared" si="12"/>
        <v/>
      </c>
      <c r="AD24" t="str">
        <f t="shared" si="13"/>
        <v/>
      </c>
    </row>
    <row r="25" spans="3:30" x14ac:dyDescent="0.3">
      <c r="C25">
        <f>IF(AND(D24=D$14,D25=D$13),C$13+C$14-C24,C24)</f>
        <v>1</v>
      </c>
      <c r="D25">
        <f>IF(AND(E24=E$14,E25=E$13),D$13+D$14-D24,D24)</f>
        <v>1</v>
      </c>
      <c r="E25">
        <f>IF(AND(F24=F$14,F25=F$13),E$13+E$14-E24,E24)</f>
        <v>4</v>
      </c>
      <c r="F25">
        <f>IF(AND(G24=G$14,G25=G$13),F$13+F$14-F24,F24)</f>
        <v>2</v>
      </c>
      <c r="G25">
        <f>IF(AND(H24=H$14,H25=H$13),G$13+G$14-G24,G24)</f>
        <v>4</v>
      </c>
      <c r="H25">
        <f>H$14+H$13-H24</f>
        <v>3</v>
      </c>
      <c r="K25">
        <f>IF(C25=C$13,1-C$12,C$12)</f>
        <v>0.49999999999999989</v>
      </c>
      <c r="L25">
        <f>IF(D25=D$13,1-D$12,D$12)</f>
        <v>0.49999999999999989</v>
      </c>
      <c r="M25">
        <f>IF(E25=E$13,1-E$12,E$12)</f>
        <v>0.50000000128312816</v>
      </c>
      <c r="N25">
        <f>IF(F25=F$13,1-F$12,F$12)</f>
        <v>0.5</v>
      </c>
      <c r="O25">
        <f>IF(G25=G$13,1-G$12,G$12)</f>
        <v>0.50000000327616045</v>
      </c>
      <c r="P25">
        <f>IF(H25=H$13,1-H$12,H$12)</f>
        <v>0.5</v>
      </c>
      <c r="R25">
        <f t="shared" si="10"/>
        <v>1.5625000142477762E-2</v>
      </c>
      <c r="T25">
        <f t="shared" si="11"/>
        <v>2</v>
      </c>
      <c r="U25">
        <f t="shared" si="6"/>
        <v>1</v>
      </c>
      <c r="V25">
        <f t="shared" si="6"/>
        <v>1</v>
      </c>
      <c r="W25">
        <f t="shared" si="6"/>
        <v>2</v>
      </c>
      <c r="Y25" t="str">
        <f>IFERROR(_xlfn.XLOOKUP(3,T25:W25,T$14:W$14), "")</f>
        <v/>
      </c>
      <c r="Z25" t="str">
        <f t="shared" si="8"/>
        <v/>
      </c>
      <c r="AA25">
        <f>IF(AND(Y25="",Z25=""),_xlfn.XLOOKUP(_xlfn.XLOOKUP(2,T25:W25,T$14:W$14,-1,0,1)&amp;_xlfn.XLOOKUP(2,T25:W25,T$14:W$14,-1,0,-1),C$11:H$11,C25:H25), "")</f>
        <v>4</v>
      </c>
      <c r="AB25">
        <f>IF(AND(Y25="",Z25=""),_xlfn.XLOOKUP(2,T25:W25,T$14:W$14,-1,0,1)+_xlfn.XLOOKUP(2,T25:W25,T$14:W$14,-1,0,-1)-AA25, "")</f>
        <v>1</v>
      </c>
      <c r="AC25" t="str">
        <f t="shared" si="12"/>
        <v>4</v>
      </c>
      <c r="AD25" t="str">
        <f t="shared" si="13"/>
        <v>1</v>
      </c>
    </row>
    <row r="26" spans="3:30" x14ac:dyDescent="0.3">
      <c r="C26">
        <f>IF(AND(D25=D$14,D26=D$13),C$13+C$14-C25,C25)</f>
        <v>1</v>
      </c>
      <c r="D26">
        <f>IF(AND(E25=E$14,E26=E$13),D$13+D$14-D25,D25)</f>
        <v>1</v>
      </c>
      <c r="E26">
        <f>IF(AND(F25=F$14,F26=F$13),E$13+E$14-E25,E25)</f>
        <v>4</v>
      </c>
      <c r="F26">
        <f>IF(AND(G25=G$14,G26=G$13),F$13+F$14-F25,F25)</f>
        <v>2</v>
      </c>
      <c r="G26">
        <f>IF(AND(H25=H$14,H26=H$13),G$13+G$14-G25,G25)</f>
        <v>4</v>
      </c>
      <c r="H26">
        <f>H$14+H$13-H25</f>
        <v>4</v>
      </c>
      <c r="K26">
        <f>IF(C26=C$13,1-C$12,C$12)</f>
        <v>0.49999999999999989</v>
      </c>
      <c r="L26">
        <f>IF(D26=D$13,1-D$12,D$12)</f>
        <v>0.49999999999999989</v>
      </c>
      <c r="M26">
        <f>IF(E26=E$13,1-E$12,E$12)</f>
        <v>0.50000000128312816</v>
      </c>
      <c r="N26">
        <f>IF(F26=F$13,1-F$12,F$12)</f>
        <v>0.5</v>
      </c>
      <c r="O26">
        <f>IF(G26=G$13,1-G$12,G$12)</f>
        <v>0.50000000327616045</v>
      </c>
      <c r="P26">
        <f>IF(H26=H$13,1-H$12,H$12)</f>
        <v>0.5</v>
      </c>
      <c r="R26">
        <f t="shared" si="10"/>
        <v>1.5625000142477762E-2</v>
      </c>
      <c r="T26">
        <f t="shared" si="11"/>
        <v>2</v>
      </c>
      <c r="U26">
        <f t="shared" si="6"/>
        <v>1</v>
      </c>
      <c r="V26">
        <f t="shared" si="6"/>
        <v>0</v>
      </c>
      <c r="W26">
        <f t="shared" si="6"/>
        <v>3</v>
      </c>
      <c r="Y26">
        <f>IFERROR(_xlfn.XLOOKUP(3,T26:W26,T$14:W$14), "")</f>
        <v>4</v>
      </c>
      <c r="Z26" t="str">
        <f t="shared" si="8"/>
        <v/>
      </c>
      <c r="AA26" t="str">
        <f>IF(AND(Y26="",Z26=""),_xlfn.XLOOKUP(_xlfn.XLOOKUP(2,T26:W26,T$14:W$14,-1,0,1)&amp;_xlfn.XLOOKUP(2,T26:W26,T$14:W$14,-1,0,-1),C$11:H$11,C26:H26), "")</f>
        <v/>
      </c>
      <c r="AB26" t="str">
        <f>IF(AND(Y26="",Z26=""),_xlfn.XLOOKUP(2,T26:W26,T$14:W$14,-1,0,1)+_xlfn.XLOOKUP(2,T26:W26,T$14:W$14,-1,0,-1)-AA26, "")</f>
        <v/>
      </c>
      <c r="AC26" t="str">
        <f t="shared" si="12"/>
        <v>4</v>
      </c>
      <c r="AD26" t="str">
        <f t="shared" si="13"/>
        <v>4</v>
      </c>
    </row>
    <row r="27" spans="3:30" x14ac:dyDescent="0.3">
      <c r="C27">
        <f>IF(AND(D26=D$14,D27=D$13),C$13+C$14-C26,C26)</f>
        <v>1</v>
      </c>
      <c r="D27">
        <f>IF(AND(E26=E$14,E27=E$13),D$13+D$14-D26,D26)</f>
        <v>1</v>
      </c>
      <c r="E27">
        <f>IF(AND(F26=F$14,F27=F$13),E$13+E$14-E26,E26)</f>
        <v>4</v>
      </c>
      <c r="F27">
        <f>IF(AND(G26=G$14,G27=G$13),F$13+F$14-F26,F26)</f>
        <v>3</v>
      </c>
      <c r="G27">
        <f>IF(AND(H26=H$14,H27=H$13),G$13+G$14-G26,G26)</f>
        <v>2</v>
      </c>
      <c r="H27">
        <f>H$14+H$13-H26</f>
        <v>3</v>
      </c>
      <c r="K27">
        <f>IF(C27=C$13,1-C$12,C$12)</f>
        <v>0.49999999999999989</v>
      </c>
      <c r="L27">
        <f>IF(D27=D$13,1-D$12,D$12)</f>
        <v>0.49999999999999989</v>
      </c>
      <c r="M27">
        <f>IF(E27=E$13,1-E$12,E$12)</f>
        <v>0.50000000128312816</v>
      </c>
      <c r="N27">
        <f>IF(F27=F$13,1-F$12,F$12)</f>
        <v>0.5</v>
      </c>
      <c r="O27">
        <f>IF(G27=G$13,1-G$12,G$12)</f>
        <v>0.49999999672383955</v>
      </c>
      <c r="P27">
        <f>IF(H27=H$13,1-H$12,H$12)</f>
        <v>0.5</v>
      </c>
      <c r="R27">
        <f t="shared" si="10"/>
        <v>1.5624999937717734E-2</v>
      </c>
      <c r="T27">
        <f t="shared" si="11"/>
        <v>2</v>
      </c>
      <c r="U27">
        <f t="shared" si="6"/>
        <v>1</v>
      </c>
      <c r="V27">
        <f t="shared" si="6"/>
        <v>2</v>
      </c>
      <c r="W27">
        <f t="shared" si="6"/>
        <v>1</v>
      </c>
      <c r="Y27" t="str">
        <f>IFERROR(_xlfn.XLOOKUP(3,T27:W27,T$14:W$14), "")</f>
        <v/>
      </c>
      <c r="Z27" t="str">
        <f t="shared" si="8"/>
        <v/>
      </c>
      <c r="AA27">
        <f>IF(AND(Y27="",Z27=""),_xlfn.XLOOKUP(_xlfn.XLOOKUP(2,T27:W27,T$14:W$14,-1,0,1)&amp;_xlfn.XLOOKUP(2,T27:W27,T$14:W$14,-1,0,-1),C$11:H$11,C27:H27), "")</f>
        <v>1</v>
      </c>
      <c r="AB27">
        <f>IF(AND(Y27="",Z27=""),_xlfn.XLOOKUP(2,T27:W27,T$14:W$14,-1,0,1)+_xlfn.XLOOKUP(2,T27:W27,T$14:W$14,-1,0,-1)-AA27, "")</f>
        <v>3</v>
      </c>
      <c r="AC27" t="str">
        <f t="shared" si="12"/>
        <v>1</v>
      </c>
      <c r="AD27" t="str">
        <f t="shared" si="13"/>
        <v>3</v>
      </c>
    </row>
    <row r="28" spans="3:30" x14ac:dyDescent="0.3">
      <c r="C28">
        <f>IF(AND(D27=D$14,D28=D$13),C$13+C$14-C27,C27)</f>
        <v>1</v>
      </c>
      <c r="D28">
        <f>IF(AND(E27=E$14,E28=E$13),D$13+D$14-D27,D27)</f>
        <v>1</v>
      </c>
      <c r="E28">
        <f>IF(AND(F27=F$14,F28=F$13),E$13+E$14-E27,E27)</f>
        <v>4</v>
      </c>
      <c r="F28">
        <f>IF(AND(G27=G$14,G28=G$13),F$13+F$14-F27,F27)</f>
        <v>3</v>
      </c>
      <c r="G28">
        <f>IF(AND(H27=H$14,H28=H$13),G$13+G$14-G27,G27)</f>
        <v>2</v>
      </c>
      <c r="H28">
        <f>H$14+H$13-H27</f>
        <v>4</v>
      </c>
      <c r="K28">
        <f>IF(C28=C$13,1-C$12,C$12)</f>
        <v>0.49999999999999989</v>
      </c>
      <c r="L28">
        <f>IF(D28=D$13,1-D$12,D$12)</f>
        <v>0.49999999999999989</v>
      </c>
      <c r="M28">
        <f>IF(E28=E$13,1-E$12,E$12)</f>
        <v>0.50000000128312816</v>
      </c>
      <c r="N28">
        <f>IF(F28=F$13,1-F$12,F$12)</f>
        <v>0.5</v>
      </c>
      <c r="O28">
        <f>IF(G28=G$13,1-G$12,G$12)</f>
        <v>0.49999999672383955</v>
      </c>
      <c r="P28">
        <f>IF(H28=H$13,1-H$12,H$12)</f>
        <v>0.5</v>
      </c>
      <c r="R28">
        <f t="shared" si="10"/>
        <v>1.5624999937717734E-2</v>
      </c>
      <c r="T28">
        <f t="shared" si="11"/>
        <v>2</v>
      </c>
      <c r="U28">
        <f t="shared" si="6"/>
        <v>1</v>
      </c>
      <c r="V28">
        <f t="shared" si="6"/>
        <v>1</v>
      </c>
      <c r="W28">
        <f t="shared" si="6"/>
        <v>2</v>
      </c>
      <c r="Y28" t="str">
        <f>IFERROR(_xlfn.XLOOKUP(3,T28:W28,T$14:W$14), "")</f>
        <v/>
      </c>
      <c r="Z28" t="str">
        <f t="shared" si="8"/>
        <v/>
      </c>
      <c r="AA28">
        <f>IF(AND(Y28="",Z28=""),_xlfn.XLOOKUP(_xlfn.XLOOKUP(2,T28:W28,T$14:W$14,-1,0,1)&amp;_xlfn.XLOOKUP(2,T28:W28,T$14:W$14,-1,0,-1),C$11:H$11,C28:H28), "")</f>
        <v>4</v>
      </c>
      <c r="AB28">
        <f>IF(AND(Y28="",Z28=""),_xlfn.XLOOKUP(2,T28:W28,T$14:W$14,-1,0,1)+_xlfn.XLOOKUP(2,T28:W28,T$14:W$14,-1,0,-1)-AA28, "")</f>
        <v>1</v>
      </c>
      <c r="AC28" t="str">
        <f t="shared" si="12"/>
        <v>4</v>
      </c>
      <c r="AD28" t="str">
        <f t="shared" si="13"/>
        <v>1</v>
      </c>
    </row>
    <row r="29" spans="3:30" x14ac:dyDescent="0.3">
      <c r="C29">
        <f>IF(AND(D28=D$14,D29=D$13),C$13+C$14-C28,C28)</f>
        <v>1</v>
      </c>
      <c r="D29">
        <f>IF(AND(E28=E$14,E29=E$13),D$13+D$14-D28,D28)</f>
        <v>1</v>
      </c>
      <c r="E29">
        <f>IF(AND(F28=F$14,F29=F$13),E$13+E$14-E28,E28)</f>
        <v>4</v>
      </c>
      <c r="F29">
        <f>IF(AND(G28=G$14,G29=G$13),F$13+F$14-F28,F28)</f>
        <v>3</v>
      </c>
      <c r="G29">
        <f>IF(AND(H28=H$14,H29=H$13),G$13+G$14-G28,G28)</f>
        <v>4</v>
      </c>
      <c r="H29">
        <f>H$14+H$13-H28</f>
        <v>3</v>
      </c>
      <c r="K29">
        <f>IF(C29=C$13,1-C$12,C$12)</f>
        <v>0.49999999999999989</v>
      </c>
      <c r="L29">
        <f>IF(D29=D$13,1-D$12,D$12)</f>
        <v>0.49999999999999989</v>
      </c>
      <c r="M29">
        <f>IF(E29=E$13,1-E$12,E$12)</f>
        <v>0.50000000128312816</v>
      </c>
      <c r="N29">
        <f>IF(F29=F$13,1-F$12,F$12)</f>
        <v>0.5</v>
      </c>
      <c r="O29">
        <f>IF(G29=G$13,1-G$12,G$12)</f>
        <v>0.50000000327616045</v>
      </c>
      <c r="P29">
        <f>IF(H29=H$13,1-H$12,H$12)</f>
        <v>0.5</v>
      </c>
      <c r="R29">
        <f t="shared" si="10"/>
        <v>1.5625000142477762E-2</v>
      </c>
      <c r="T29">
        <f t="shared" si="11"/>
        <v>2</v>
      </c>
      <c r="U29">
        <f t="shared" si="6"/>
        <v>0</v>
      </c>
      <c r="V29">
        <f t="shared" si="6"/>
        <v>2</v>
      </c>
      <c r="W29">
        <f t="shared" si="6"/>
        <v>2</v>
      </c>
      <c r="Y29" t="str">
        <f>IFERROR(_xlfn.XLOOKUP(3,T29:W29,T$14:W$14), "")</f>
        <v/>
      </c>
      <c r="Z29" t="str">
        <f t="shared" si="8"/>
        <v>X</v>
      </c>
      <c r="AA29" t="str">
        <f>IF(AND(Y29="",Z29=""),_xlfn.XLOOKUP(_xlfn.XLOOKUP(2,T29:W29,T$14:W$14,-1,0,1)&amp;_xlfn.XLOOKUP(2,T29:W29,T$14:W$14,-1,0,-1),C$11:H$11,C29:H29), "")</f>
        <v/>
      </c>
      <c r="AB29" t="str">
        <f>IF(AND(Y29="",Z29=""),_xlfn.XLOOKUP(2,T29:W29,T$14:W$14,-1,0,1)+_xlfn.XLOOKUP(2,T29:W29,T$14:W$14,-1,0,-1)-AA29, "")</f>
        <v/>
      </c>
      <c r="AC29" t="str">
        <f t="shared" si="12"/>
        <v/>
      </c>
      <c r="AD29" t="str">
        <f t="shared" si="13"/>
        <v/>
      </c>
    </row>
    <row r="30" spans="3:30" x14ac:dyDescent="0.3">
      <c r="C30">
        <f>IF(AND(D29=D$14,D30=D$13),C$13+C$14-C29,C29)</f>
        <v>1</v>
      </c>
      <c r="D30">
        <f>IF(AND(E29=E$14,E30=E$13),D$13+D$14-D29,D29)</f>
        <v>1</v>
      </c>
      <c r="E30">
        <f>IF(AND(F29=F$14,F30=F$13),E$13+E$14-E29,E29)</f>
        <v>4</v>
      </c>
      <c r="F30">
        <f>IF(AND(G29=G$14,G30=G$13),F$13+F$14-F29,F29)</f>
        <v>3</v>
      </c>
      <c r="G30">
        <f>IF(AND(H29=H$14,H30=H$13),G$13+G$14-G29,G29)</f>
        <v>4</v>
      </c>
      <c r="H30">
        <f>H$14+H$13-H29</f>
        <v>4</v>
      </c>
      <c r="K30">
        <f>IF(C30=C$13,1-C$12,C$12)</f>
        <v>0.49999999999999989</v>
      </c>
      <c r="L30">
        <f>IF(D30=D$13,1-D$12,D$12)</f>
        <v>0.49999999999999989</v>
      </c>
      <c r="M30">
        <f>IF(E30=E$13,1-E$12,E$12)</f>
        <v>0.50000000128312816</v>
      </c>
      <c r="N30">
        <f>IF(F30=F$13,1-F$12,F$12)</f>
        <v>0.5</v>
      </c>
      <c r="O30">
        <f>IF(G30=G$13,1-G$12,G$12)</f>
        <v>0.50000000327616045</v>
      </c>
      <c r="P30">
        <f>IF(H30=H$13,1-H$12,H$12)</f>
        <v>0.5</v>
      </c>
      <c r="R30">
        <f t="shared" si="10"/>
        <v>1.5625000142477762E-2</v>
      </c>
      <c r="T30">
        <f t="shared" si="11"/>
        <v>2</v>
      </c>
      <c r="U30">
        <f t="shared" si="6"/>
        <v>0</v>
      </c>
      <c r="V30">
        <f t="shared" si="6"/>
        <v>1</v>
      </c>
      <c r="W30">
        <f t="shared" si="6"/>
        <v>3</v>
      </c>
      <c r="Y30">
        <f>IFERROR(_xlfn.XLOOKUP(3,T30:W30,T$14:W$14), "")</f>
        <v>4</v>
      </c>
      <c r="Z30" t="str">
        <f t="shared" si="8"/>
        <v/>
      </c>
      <c r="AA30" t="str">
        <f>IF(AND(Y30="",Z30=""),_xlfn.XLOOKUP(_xlfn.XLOOKUP(2,T30:W30,T$14:W$14,-1,0,1)&amp;_xlfn.XLOOKUP(2,T30:W30,T$14:W$14,-1,0,-1),C$11:H$11,C30:H30), "")</f>
        <v/>
      </c>
      <c r="AB30" t="str">
        <f>IF(AND(Y30="",Z30=""),_xlfn.XLOOKUP(2,T30:W30,T$14:W$14,-1,0,1)+_xlfn.XLOOKUP(2,T30:W30,T$14:W$14,-1,0,-1)-AA30, "")</f>
        <v/>
      </c>
      <c r="AC30" t="str">
        <f t="shared" si="12"/>
        <v>4</v>
      </c>
      <c r="AD30" t="str">
        <f t="shared" si="13"/>
        <v>4</v>
      </c>
    </row>
    <row r="31" spans="3:30" x14ac:dyDescent="0.3">
      <c r="C31">
        <f>IF(AND(D30=D$14,D31=D$13),C$13+C$14-C30,C30)</f>
        <v>1</v>
      </c>
      <c r="D31">
        <f>IF(AND(E30=E$14,E31=E$13),D$13+D$14-D30,D30)</f>
        <v>3</v>
      </c>
      <c r="E31">
        <f>IF(AND(F30=F$14,F31=F$13),E$13+E$14-E30,E30)</f>
        <v>1</v>
      </c>
      <c r="F31">
        <f>IF(AND(G30=G$14,G31=G$13),F$13+F$14-F30,F30)</f>
        <v>2</v>
      </c>
      <c r="G31">
        <f>IF(AND(H30=H$14,H31=H$13),G$13+G$14-G30,G30)</f>
        <v>2</v>
      </c>
      <c r="H31">
        <f>H$14+H$13-H30</f>
        <v>3</v>
      </c>
      <c r="K31">
        <f>IF(C31=C$13,1-C$12,C$12)</f>
        <v>0.49999999999999989</v>
      </c>
      <c r="L31">
        <f>IF(D31=D$13,1-D$12,D$12)</f>
        <v>0.50000000000000011</v>
      </c>
      <c r="M31">
        <f>IF(E31=E$13,1-E$12,E$12)</f>
        <v>0.49999999871687184</v>
      </c>
      <c r="N31">
        <f>IF(F31=F$13,1-F$12,F$12)</f>
        <v>0.5</v>
      </c>
      <c r="O31">
        <f>IF(G31=G$13,1-G$12,G$12)</f>
        <v>0.49999999672383955</v>
      </c>
      <c r="P31">
        <f>IF(H31=H$13,1-H$12,H$12)</f>
        <v>0.5</v>
      </c>
      <c r="R31">
        <f t="shared" si="10"/>
        <v>1.5624999857522231E-2</v>
      </c>
      <c r="T31">
        <f t="shared" si="11"/>
        <v>2</v>
      </c>
      <c r="U31">
        <f t="shared" si="11"/>
        <v>2</v>
      </c>
      <c r="V31">
        <f t="shared" si="11"/>
        <v>2</v>
      </c>
      <c r="W31">
        <f t="shared" si="11"/>
        <v>0</v>
      </c>
      <c r="Y31" t="str">
        <f>IFERROR(_xlfn.XLOOKUP(3,T31:W31,T$14:W$14), "")</f>
        <v/>
      </c>
      <c r="Z31" t="str">
        <f t="shared" si="8"/>
        <v>X</v>
      </c>
      <c r="AA31" t="str">
        <f>IF(AND(Y31="",Z31=""),_xlfn.XLOOKUP(_xlfn.XLOOKUP(2,T31:W31,T$14:W$14,-1,0,1)&amp;_xlfn.XLOOKUP(2,T31:W31,T$14:W$14,-1,0,-1),C$11:H$11,C31:H31), "")</f>
        <v/>
      </c>
      <c r="AB31" t="str">
        <f>IF(AND(Y31="",Z31=""),_xlfn.XLOOKUP(2,T31:W31,T$14:W$14,-1,0,1)+_xlfn.XLOOKUP(2,T31:W31,T$14:W$14,-1,0,-1)-AA31, "")</f>
        <v/>
      </c>
      <c r="AC31" t="str">
        <f t="shared" si="12"/>
        <v/>
      </c>
      <c r="AD31" t="str">
        <f t="shared" si="13"/>
        <v/>
      </c>
    </row>
    <row r="32" spans="3:30" x14ac:dyDescent="0.3">
      <c r="C32">
        <f>IF(AND(D31=D$14,D32=D$13),C$13+C$14-C31,C31)</f>
        <v>1</v>
      </c>
      <c r="D32">
        <f>IF(AND(E31=E$14,E32=E$13),D$13+D$14-D31,D31)</f>
        <v>3</v>
      </c>
      <c r="E32">
        <f>IF(AND(F31=F$14,F32=F$13),E$13+E$14-E31,E31)</f>
        <v>1</v>
      </c>
      <c r="F32">
        <f>IF(AND(G31=G$14,G32=G$13),F$13+F$14-F31,F31)</f>
        <v>2</v>
      </c>
      <c r="G32">
        <f>IF(AND(H31=H$14,H32=H$13),G$13+G$14-G31,G31)</f>
        <v>2</v>
      </c>
      <c r="H32">
        <f>H$14+H$13-H31</f>
        <v>4</v>
      </c>
      <c r="K32">
        <f>IF(C32=C$13,1-C$12,C$12)</f>
        <v>0.49999999999999989</v>
      </c>
      <c r="L32">
        <f>IF(D32=D$13,1-D$12,D$12)</f>
        <v>0.50000000000000011</v>
      </c>
      <c r="M32">
        <f>IF(E32=E$13,1-E$12,E$12)</f>
        <v>0.49999999871687184</v>
      </c>
      <c r="N32">
        <f>IF(F32=F$13,1-F$12,F$12)</f>
        <v>0.5</v>
      </c>
      <c r="O32">
        <f>IF(G32=G$13,1-G$12,G$12)</f>
        <v>0.49999999672383955</v>
      </c>
      <c r="P32">
        <f>IF(H32=H$13,1-H$12,H$12)</f>
        <v>0.5</v>
      </c>
      <c r="R32">
        <f t="shared" si="10"/>
        <v>1.5624999857522231E-2</v>
      </c>
      <c r="T32">
        <f t="shared" si="11"/>
        <v>2</v>
      </c>
      <c r="U32">
        <f t="shared" si="11"/>
        <v>2</v>
      </c>
      <c r="V32">
        <f t="shared" si="11"/>
        <v>1</v>
      </c>
      <c r="W32">
        <f t="shared" si="11"/>
        <v>1</v>
      </c>
      <c r="Y32" t="str">
        <f>IFERROR(_xlfn.XLOOKUP(3,T32:W32,T$14:W$14), "")</f>
        <v/>
      </c>
      <c r="Z32" t="str">
        <f t="shared" si="8"/>
        <v/>
      </c>
      <c r="AA32">
        <f>IF(AND(Y32="",Z32=""),_xlfn.XLOOKUP(_xlfn.XLOOKUP(2,T32:W32,T$14:W$14,-1,0,1)&amp;_xlfn.XLOOKUP(2,T32:W32,T$14:W$14,-1,0,-1),C$11:H$11,C32:H32), "")</f>
        <v>1</v>
      </c>
      <c r="AB32">
        <f>IF(AND(Y32="",Z32=""),_xlfn.XLOOKUP(2,T32:W32,T$14:W$14,-1,0,1)+_xlfn.XLOOKUP(2,T32:W32,T$14:W$14,-1,0,-1)-AA32, "")</f>
        <v>2</v>
      </c>
      <c r="AC32" t="str">
        <f t="shared" si="12"/>
        <v>1</v>
      </c>
      <c r="AD32" t="str">
        <f t="shared" si="13"/>
        <v>2</v>
      </c>
    </row>
    <row r="33" spans="3:30" x14ac:dyDescent="0.3">
      <c r="C33">
        <f>IF(AND(D32=D$14,D33=D$13),C$13+C$14-C32,C32)</f>
        <v>1</v>
      </c>
      <c r="D33">
        <f>IF(AND(E32=E$14,E33=E$13),D$13+D$14-D32,D32)</f>
        <v>3</v>
      </c>
      <c r="E33">
        <f>IF(AND(F32=F$14,F33=F$13),E$13+E$14-E32,E32)</f>
        <v>1</v>
      </c>
      <c r="F33">
        <f>IF(AND(G32=G$14,G33=G$13),F$13+F$14-F32,F32)</f>
        <v>2</v>
      </c>
      <c r="G33">
        <f>IF(AND(H32=H$14,H33=H$13),G$13+G$14-G32,G32)</f>
        <v>4</v>
      </c>
      <c r="H33">
        <f>H$14+H$13-H32</f>
        <v>3</v>
      </c>
      <c r="K33">
        <f>IF(C33=C$13,1-C$12,C$12)</f>
        <v>0.49999999999999989</v>
      </c>
      <c r="L33">
        <f>IF(D33=D$13,1-D$12,D$12)</f>
        <v>0.50000000000000011</v>
      </c>
      <c r="M33">
        <f>IF(E33=E$13,1-E$12,E$12)</f>
        <v>0.49999999871687184</v>
      </c>
      <c r="N33">
        <f>IF(F33=F$13,1-F$12,F$12)</f>
        <v>0.5</v>
      </c>
      <c r="O33">
        <f>IF(G33=G$13,1-G$12,G$12)</f>
        <v>0.50000000327616045</v>
      </c>
      <c r="P33">
        <f>IF(H33=H$13,1-H$12,H$12)</f>
        <v>0.5</v>
      </c>
      <c r="R33">
        <f t="shared" si="10"/>
        <v>1.5625000062282259E-2</v>
      </c>
      <c r="T33">
        <f t="shared" si="11"/>
        <v>2</v>
      </c>
      <c r="U33">
        <f t="shared" si="11"/>
        <v>1</v>
      </c>
      <c r="V33">
        <f t="shared" si="11"/>
        <v>2</v>
      </c>
      <c r="W33">
        <f t="shared" si="11"/>
        <v>1</v>
      </c>
      <c r="Y33" t="str">
        <f>IFERROR(_xlfn.XLOOKUP(3,T33:W33,T$14:W$14), "")</f>
        <v/>
      </c>
      <c r="Z33" t="str">
        <f t="shared" si="8"/>
        <v/>
      </c>
      <c r="AA33">
        <f>IF(AND(Y33="",Z33=""),_xlfn.XLOOKUP(_xlfn.XLOOKUP(2,T33:W33,T$14:W$14,-1,0,1)&amp;_xlfn.XLOOKUP(2,T33:W33,T$14:W$14,-1,0,-1),C$11:H$11,C33:H33), "")</f>
        <v>3</v>
      </c>
      <c r="AB33">
        <f>IF(AND(Y33="",Z33=""),_xlfn.XLOOKUP(2,T33:W33,T$14:W$14,-1,0,1)+_xlfn.XLOOKUP(2,T33:W33,T$14:W$14,-1,0,-1)-AA33, "")</f>
        <v>1</v>
      </c>
      <c r="AC33" t="str">
        <f t="shared" si="12"/>
        <v>3</v>
      </c>
      <c r="AD33" t="str">
        <f t="shared" si="13"/>
        <v>1</v>
      </c>
    </row>
    <row r="34" spans="3:30" x14ac:dyDescent="0.3">
      <c r="C34">
        <f>IF(AND(D33=D$14,D34=D$13),C$13+C$14-C33,C33)</f>
        <v>1</v>
      </c>
      <c r="D34">
        <f>IF(AND(E33=E$14,E34=E$13),D$13+D$14-D33,D33)</f>
        <v>3</v>
      </c>
      <c r="E34">
        <f>IF(AND(F33=F$14,F34=F$13),E$13+E$14-E33,E33)</f>
        <v>1</v>
      </c>
      <c r="F34">
        <f>IF(AND(G33=G$14,G34=G$13),F$13+F$14-F33,F33)</f>
        <v>2</v>
      </c>
      <c r="G34">
        <f>IF(AND(H33=H$14,H34=H$13),G$13+G$14-G33,G33)</f>
        <v>4</v>
      </c>
      <c r="H34">
        <f>H$14+H$13-H33</f>
        <v>4</v>
      </c>
      <c r="K34">
        <f>IF(C34=C$13,1-C$12,C$12)</f>
        <v>0.49999999999999989</v>
      </c>
      <c r="L34">
        <f>IF(D34=D$13,1-D$12,D$12)</f>
        <v>0.50000000000000011</v>
      </c>
      <c r="M34">
        <f>IF(E34=E$13,1-E$12,E$12)</f>
        <v>0.49999999871687184</v>
      </c>
      <c r="N34">
        <f>IF(F34=F$13,1-F$12,F$12)</f>
        <v>0.5</v>
      </c>
      <c r="O34">
        <f>IF(G34=G$13,1-G$12,G$12)</f>
        <v>0.50000000327616045</v>
      </c>
      <c r="P34">
        <f>IF(H34=H$13,1-H$12,H$12)</f>
        <v>0.5</v>
      </c>
      <c r="R34">
        <f t="shared" si="10"/>
        <v>1.5625000062282259E-2</v>
      </c>
      <c r="T34">
        <f t="shared" si="11"/>
        <v>2</v>
      </c>
      <c r="U34">
        <f t="shared" si="11"/>
        <v>1</v>
      </c>
      <c r="V34">
        <f t="shared" si="11"/>
        <v>1</v>
      </c>
      <c r="W34">
        <f t="shared" si="11"/>
        <v>2</v>
      </c>
      <c r="Y34" t="str">
        <f>IFERROR(_xlfn.XLOOKUP(3,T34:W34,T$14:W$14), "")</f>
        <v/>
      </c>
      <c r="Z34" t="str">
        <f t="shared" si="8"/>
        <v/>
      </c>
      <c r="AA34">
        <f>IF(AND(Y34="",Z34=""),_xlfn.XLOOKUP(_xlfn.XLOOKUP(2,T34:W34,T$14:W$14,-1,0,1)&amp;_xlfn.XLOOKUP(2,T34:W34,T$14:W$14,-1,0,-1),C$11:H$11,C34:H34), "")</f>
        <v>1</v>
      </c>
      <c r="AB34">
        <f>IF(AND(Y34="",Z34=""),_xlfn.XLOOKUP(2,T34:W34,T$14:W$14,-1,0,1)+_xlfn.XLOOKUP(2,T34:W34,T$14:W$14,-1,0,-1)-AA34, "")</f>
        <v>4</v>
      </c>
      <c r="AC34" t="str">
        <f t="shared" si="12"/>
        <v>1</v>
      </c>
      <c r="AD34" t="str">
        <f t="shared" si="13"/>
        <v>4</v>
      </c>
    </row>
    <row r="35" spans="3:30" x14ac:dyDescent="0.3">
      <c r="C35">
        <f>IF(AND(D34=D$14,D35=D$13),C$13+C$14-C34,C34)</f>
        <v>1</v>
      </c>
      <c r="D35">
        <f>IF(AND(E34=E$14,E35=E$13),D$13+D$14-D34,D34)</f>
        <v>3</v>
      </c>
      <c r="E35">
        <f>IF(AND(F34=F$14,F35=F$13),E$13+E$14-E34,E34)</f>
        <v>1</v>
      </c>
      <c r="F35">
        <f>IF(AND(G34=G$14,G35=G$13),F$13+F$14-F34,F34)</f>
        <v>3</v>
      </c>
      <c r="G35">
        <f>IF(AND(H34=H$14,H35=H$13),G$13+G$14-G34,G34)</f>
        <v>2</v>
      </c>
      <c r="H35">
        <f>H$14+H$13-H34</f>
        <v>3</v>
      </c>
      <c r="K35">
        <f>IF(C35=C$13,1-C$12,C$12)</f>
        <v>0.49999999999999989</v>
      </c>
      <c r="L35">
        <f>IF(D35=D$13,1-D$12,D$12)</f>
        <v>0.50000000000000011</v>
      </c>
      <c r="M35">
        <f>IF(E35=E$13,1-E$12,E$12)</f>
        <v>0.49999999871687184</v>
      </c>
      <c r="N35">
        <f>IF(F35=F$13,1-F$12,F$12)</f>
        <v>0.5</v>
      </c>
      <c r="O35">
        <f>IF(G35=G$13,1-G$12,G$12)</f>
        <v>0.49999999672383955</v>
      </c>
      <c r="P35">
        <f>IF(H35=H$13,1-H$12,H$12)</f>
        <v>0.5</v>
      </c>
      <c r="R35">
        <f t="shared" si="10"/>
        <v>1.5624999857522231E-2</v>
      </c>
      <c r="T35">
        <f t="shared" si="11"/>
        <v>2</v>
      </c>
      <c r="U35">
        <f t="shared" si="11"/>
        <v>1</v>
      </c>
      <c r="V35">
        <f t="shared" si="11"/>
        <v>3</v>
      </c>
      <c r="W35">
        <f t="shared" si="11"/>
        <v>0</v>
      </c>
      <c r="Y35">
        <f>IFERROR(_xlfn.XLOOKUP(3,T35:W35,T$14:W$14), "")</f>
        <v>3</v>
      </c>
      <c r="Z35" t="str">
        <f t="shared" si="8"/>
        <v/>
      </c>
      <c r="AA35" t="str">
        <f>IF(AND(Y35="",Z35=""),_xlfn.XLOOKUP(_xlfn.XLOOKUP(2,T35:W35,T$14:W$14,-1,0,1)&amp;_xlfn.XLOOKUP(2,T35:W35,T$14:W$14,-1,0,-1),C$11:H$11,C35:H35), "")</f>
        <v/>
      </c>
      <c r="AB35" t="str">
        <f>IF(AND(Y35="",Z35=""),_xlfn.XLOOKUP(2,T35:W35,T$14:W$14,-1,0,1)+_xlfn.XLOOKUP(2,T35:W35,T$14:W$14,-1,0,-1)-AA35, "")</f>
        <v/>
      </c>
      <c r="AC35" t="str">
        <f t="shared" si="12"/>
        <v>3</v>
      </c>
      <c r="AD35" t="str">
        <f t="shared" si="13"/>
        <v>3</v>
      </c>
    </row>
    <row r="36" spans="3:30" x14ac:dyDescent="0.3">
      <c r="C36">
        <f>IF(AND(D35=D$14,D36=D$13),C$13+C$14-C35,C35)</f>
        <v>1</v>
      </c>
      <c r="D36">
        <f>IF(AND(E35=E$14,E36=E$13),D$13+D$14-D35,D35)</f>
        <v>3</v>
      </c>
      <c r="E36">
        <f>IF(AND(F35=F$14,F36=F$13),E$13+E$14-E35,E35)</f>
        <v>1</v>
      </c>
      <c r="F36">
        <f>IF(AND(G35=G$14,G36=G$13),F$13+F$14-F35,F35)</f>
        <v>3</v>
      </c>
      <c r="G36">
        <f>IF(AND(H35=H$14,H36=H$13),G$13+G$14-G35,G35)</f>
        <v>2</v>
      </c>
      <c r="H36">
        <f>H$14+H$13-H35</f>
        <v>4</v>
      </c>
      <c r="K36">
        <f>IF(C36=C$13,1-C$12,C$12)</f>
        <v>0.49999999999999989</v>
      </c>
      <c r="L36">
        <f>IF(D36=D$13,1-D$12,D$12)</f>
        <v>0.50000000000000011</v>
      </c>
      <c r="M36">
        <f>IF(E36=E$13,1-E$12,E$12)</f>
        <v>0.49999999871687184</v>
      </c>
      <c r="N36">
        <f>IF(F36=F$13,1-F$12,F$12)</f>
        <v>0.5</v>
      </c>
      <c r="O36">
        <f>IF(G36=G$13,1-G$12,G$12)</f>
        <v>0.49999999672383955</v>
      </c>
      <c r="P36">
        <f>IF(H36=H$13,1-H$12,H$12)</f>
        <v>0.5</v>
      </c>
      <c r="R36">
        <f t="shared" si="10"/>
        <v>1.5624999857522231E-2</v>
      </c>
      <c r="T36">
        <f t="shared" si="11"/>
        <v>2</v>
      </c>
      <c r="U36">
        <f t="shared" si="11"/>
        <v>1</v>
      </c>
      <c r="V36">
        <f t="shared" si="11"/>
        <v>2</v>
      </c>
      <c r="W36">
        <f t="shared" si="11"/>
        <v>1</v>
      </c>
      <c r="Y36" t="str">
        <f>IFERROR(_xlfn.XLOOKUP(3,T36:W36,T$14:W$14), "")</f>
        <v/>
      </c>
      <c r="Z36" t="str">
        <f t="shared" si="8"/>
        <v/>
      </c>
      <c r="AA36">
        <f>IF(AND(Y36="",Z36=""),_xlfn.XLOOKUP(_xlfn.XLOOKUP(2,T36:W36,T$14:W$14,-1,0,1)&amp;_xlfn.XLOOKUP(2,T36:W36,T$14:W$14,-1,0,-1),C$11:H$11,C36:H36), "")</f>
        <v>3</v>
      </c>
      <c r="AB36">
        <f>IF(AND(Y36="",Z36=""),_xlfn.XLOOKUP(2,T36:W36,T$14:W$14,-1,0,1)+_xlfn.XLOOKUP(2,T36:W36,T$14:W$14,-1,0,-1)-AA36, "")</f>
        <v>1</v>
      </c>
      <c r="AC36" t="str">
        <f t="shared" si="12"/>
        <v>3</v>
      </c>
      <c r="AD36" t="str">
        <f t="shared" si="13"/>
        <v>1</v>
      </c>
    </row>
    <row r="37" spans="3:30" x14ac:dyDescent="0.3">
      <c r="C37">
        <f>IF(AND(D36=D$14,D37=D$13),C$13+C$14-C36,C36)</f>
        <v>1</v>
      </c>
      <c r="D37">
        <f>IF(AND(E36=E$14,E37=E$13),D$13+D$14-D36,D36)</f>
        <v>3</v>
      </c>
      <c r="E37">
        <f>IF(AND(F36=F$14,F37=F$13),E$13+E$14-E36,E36)</f>
        <v>1</v>
      </c>
      <c r="F37">
        <f>IF(AND(G36=G$14,G37=G$13),F$13+F$14-F36,F36)</f>
        <v>3</v>
      </c>
      <c r="G37">
        <f>IF(AND(H36=H$14,H37=H$13),G$13+G$14-G36,G36)</f>
        <v>4</v>
      </c>
      <c r="H37">
        <f>H$14+H$13-H36</f>
        <v>3</v>
      </c>
      <c r="K37">
        <f>IF(C37=C$13,1-C$12,C$12)</f>
        <v>0.49999999999999989</v>
      </c>
      <c r="L37">
        <f>IF(D37=D$13,1-D$12,D$12)</f>
        <v>0.50000000000000011</v>
      </c>
      <c r="M37">
        <f>IF(E37=E$13,1-E$12,E$12)</f>
        <v>0.49999999871687184</v>
      </c>
      <c r="N37">
        <f>IF(F37=F$13,1-F$12,F$12)</f>
        <v>0.5</v>
      </c>
      <c r="O37">
        <f>IF(G37=G$13,1-G$12,G$12)</f>
        <v>0.50000000327616045</v>
      </c>
      <c r="P37">
        <f>IF(H37=H$13,1-H$12,H$12)</f>
        <v>0.5</v>
      </c>
      <c r="R37">
        <f t="shared" si="10"/>
        <v>1.5625000062282259E-2</v>
      </c>
      <c r="T37">
        <f t="shared" si="11"/>
        <v>2</v>
      </c>
      <c r="U37">
        <f t="shared" si="11"/>
        <v>0</v>
      </c>
      <c r="V37">
        <f t="shared" si="11"/>
        <v>3</v>
      </c>
      <c r="W37">
        <f t="shared" si="11"/>
        <v>1</v>
      </c>
      <c r="Y37">
        <f>IFERROR(_xlfn.XLOOKUP(3,T37:W37,T$14:W$14), "")</f>
        <v>3</v>
      </c>
      <c r="Z37" t="str">
        <f t="shared" si="8"/>
        <v/>
      </c>
      <c r="AA37" t="str">
        <f>IF(AND(Y37="",Z37=""),_xlfn.XLOOKUP(_xlfn.XLOOKUP(2,T37:W37,T$14:W$14,-1,0,1)&amp;_xlfn.XLOOKUP(2,T37:W37,T$14:W$14,-1,0,-1),C$11:H$11,C37:H37), "")</f>
        <v/>
      </c>
      <c r="AB37" t="str">
        <f>IF(AND(Y37="",Z37=""),_xlfn.XLOOKUP(2,T37:W37,T$14:W$14,-1,0,1)+_xlfn.XLOOKUP(2,T37:W37,T$14:W$14,-1,0,-1)-AA37, "")</f>
        <v/>
      </c>
      <c r="AC37" t="str">
        <f t="shared" si="12"/>
        <v>3</v>
      </c>
      <c r="AD37" t="str">
        <f t="shared" si="13"/>
        <v>3</v>
      </c>
    </row>
    <row r="38" spans="3:30" x14ac:dyDescent="0.3">
      <c r="C38">
        <f>IF(AND(D37=D$14,D38=D$13),C$13+C$14-C37,C37)</f>
        <v>1</v>
      </c>
      <c r="D38">
        <f>IF(AND(E37=E$14,E38=E$13),D$13+D$14-D37,D37)</f>
        <v>3</v>
      </c>
      <c r="E38">
        <f>IF(AND(F37=F$14,F38=F$13),E$13+E$14-E37,E37)</f>
        <v>1</v>
      </c>
      <c r="F38">
        <f>IF(AND(G37=G$14,G38=G$13),F$13+F$14-F37,F37)</f>
        <v>3</v>
      </c>
      <c r="G38">
        <f>IF(AND(H37=H$14,H38=H$13),G$13+G$14-G37,G37)</f>
        <v>4</v>
      </c>
      <c r="H38">
        <f>H$14+H$13-H37</f>
        <v>4</v>
      </c>
      <c r="K38">
        <f>IF(C38=C$13,1-C$12,C$12)</f>
        <v>0.49999999999999989</v>
      </c>
      <c r="L38">
        <f>IF(D38=D$13,1-D$12,D$12)</f>
        <v>0.50000000000000011</v>
      </c>
      <c r="M38">
        <f>IF(E38=E$13,1-E$12,E$12)</f>
        <v>0.49999999871687184</v>
      </c>
      <c r="N38">
        <f>IF(F38=F$13,1-F$12,F$12)</f>
        <v>0.5</v>
      </c>
      <c r="O38">
        <f>IF(G38=G$13,1-G$12,G$12)</f>
        <v>0.50000000327616045</v>
      </c>
      <c r="P38">
        <f>IF(H38=H$13,1-H$12,H$12)</f>
        <v>0.5</v>
      </c>
      <c r="R38">
        <f t="shared" si="10"/>
        <v>1.5625000062282259E-2</v>
      </c>
      <c r="T38">
        <f t="shared" si="11"/>
        <v>2</v>
      </c>
      <c r="U38">
        <f t="shared" si="11"/>
        <v>0</v>
      </c>
      <c r="V38">
        <f t="shared" si="11"/>
        <v>2</v>
      </c>
      <c r="W38">
        <f t="shared" si="11"/>
        <v>2</v>
      </c>
      <c r="Y38" t="str">
        <f>IFERROR(_xlfn.XLOOKUP(3,T38:W38,T$14:W$14), "")</f>
        <v/>
      </c>
      <c r="Z38" t="str">
        <f t="shared" si="8"/>
        <v>X</v>
      </c>
      <c r="AA38" t="str">
        <f>IF(AND(Y38="",Z38=""),_xlfn.XLOOKUP(_xlfn.XLOOKUP(2,T38:W38,T$14:W$14,-1,0,1)&amp;_xlfn.XLOOKUP(2,T38:W38,T$14:W$14,-1,0,-1),C$11:H$11,C38:H38), "")</f>
        <v/>
      </c>
      <c r="AB38" t="str">
        <f>IF(AND(Y38="",Z38=""),_xlfn.XLOOKUP(2,T38:W38,T$14:W$14,-1,0,1)+_xlfn.XLOOKUP(2,T38:W38,T$14:W$14,-1,0,-1)-AA38, "")</f>
        <v/>
      </c>
      <c r="AC38" t="str">
        <f t="shared" si="12"/>
        <v/>
      </c>
      <c r="AD38" t="str">
        <f t="shared" si="13"/>
        <v/>
      </c>
    </row>
    <row r="39" spans="3:30" x14ac:dyDescent="0.3">
      <c r="C39">
        <f>IF(AND(D38=D$14,D39=D$13),C$13+C$14-C38,C38)</f>
        <v>1</v>
      </c>
      <c r="D39">
        <f>IF(AND(E38=E$14,E39=E$13),D$13+D$14-D38,D38)</f>
        <v>3</v>
      </c>
      <c r="E39">
        <f>IF(AND(F38=F$14,F39=F$13),E$13+E$14-E38,E38)</f>
        <v>4</v>
      </c>
      <c r="F39">
        <f>IF(AND(G38=G$14,G39=G$13),F$13+F$14-F38,F38)</f>
        <v>2</v>
      </c>
      <c r="G39">
        <f>IF(AND(H38=H$14,H39=H$13),G$13+G$14-G38,G38)</f>
        <v>2</v>
      </c>
      <c r="H39">
        <f>H$14+H$13-H38</f>
        <v>3</v>
      </c>
      <c r="K39">
        <f>IF(C39=C$13,1-C$12,C$12)</f>
        <v>0.49999999999999989</v>
      </c>
      <c r="L39">
        <f>IF(D39=D$13,1-D$12,D$12)</f>
        <v>0.50000000000000011</v>
      </c>
      <c r="M39">
        <f>IF(E39=E$13,1-E$12,E$12)</f>
        <v>0.50000000128312816</v>
      </c>
      <c r="N39">
        <f>IF(F39=F$13,1-F$12,F$12)</f>
        <v>0.5</v>
      </c>
      <c r="O39">
        <f>IF(G39=G$13,1-G$12,G$12)</f>
        <v>0.49999999672383955</v>
      </c>
      <c r="P39">
        <f>IF(H39=H$13,1-H$12,H$12)</f>
        <v>0.5</v>
      </c>
      <c r="R39">
        <f t="shared" si="10"/>
        <v>1.5624999937717741E-2</v>
      </c>
      <c r="T39">
        <f t="shared" si="11"/>
        <v>1</v>
      </c>
      <c r="U39">
        <f t="shared" si="11"/>
        <v>2</v>
      </c>
      <c r="V39">
        <f t="shared" si="11"/>
        <v>2</v>
      </c>
      <c r="W39">
        <f t="shared" si="11"/>
        <v>1</v>
      </c>
      <c r="Y39" t="str">
        <f>IFERROR(_xlfn.XLOOKUP(3,T39:W39,T$14:W$14), "")</f>
        <v/>
      </c>
      <c r="Z39" t="str">
        <f t="shared" si="8"/>
        <v/>
      </c>
      <c r="AA39">
        <f>IF(AND(Y39="",Z39=""),_xlfn.XLOOKUP(_xlfn.XLOOKUP(2,T39:W39,T$14:W$14,-1,0,1)&amp;_xlfn.XLOOKUP(2,T39:W39,T$14:W$14,-1,0,-1),C$11:H$11,C39:H39), "")</f>
        <v>2</v>
      </c>
      <c r="AB39">
        <f>IF(AND(Y39="",Z39=""),_xlfn.XLOOKUP(2,T39:W39,T$14:W$14,-1,0,1)+_xlfn.XLOOKUP(2,T39:W39,T$14:W$14,-1,0,-1)-AA39, "")</f>
        <v>3</v>
      </c>
      <c r="AC39" t="str">
        <f t="shared" si="12"/>
        <v>2</v>
      </c>
      <c r="AD39" t="str">
        <f t="shared" si="13"/>
        <v>3</v>
      </c>
    </row>
    <row r="40" spans="3:30" x14ac:dyDescent="0.3">
      <c r="C40">
        <f>IF(AND(D39=D$14,D40=D$13),C$13+C$14-C39,C39)</f>
        <v>1</v>
      </c>
      <c r="D40">
        <f>IF(AND(E39=E$14,E40=E$13),D$13+D$14-D39,D39)</f>
        <v>3</v>
      </c>
      <c r="E40">
        <f>IF(AND(F39=F$14,F40=F$13),E$13+E$14-E39,E39)</f>
        <v>4</v>
      </c>
      <c r="F40">
        <f>IF(AND(G39=G$14,G40=G$13),F$13+F$14-F39,F39)</f>
        <v>2</v>
      </c>
      <c r="G40">
        <f>IF(AND(H39=H$14,H40=H$13),G$13+G$14-G39,G39)</f>
        <v>2</v>
      </c>
      <c r="H40">
        <f>H$14+H$13-H39</f>
        <v>4</v>
      </c>
      <c r="K40">
        <f>IF(C40=C$13,1-C$12,C$12)</f>
        <v>0.49999999999999989</v>
      </c>
      <c r="L40">
        <f>IF(D40=D$13,1-D$12,D$12)</f>
        <v>0.50000000000000011</v>
      </c>
      <c r="M40">
        <f>IF(E40=E$13,1-E$12,E$12)</f>
        <v>0.50000000128312816</v>
      </c>
      <c r="N40">
        <f>IF(F40=F$13,1-F$12,F$12)</f>
        <v>0.5</v>
      </c>
      <c r="O40">
        <f>IF(G40=G$13,1-G$12,G$12)</f>
        <v>0.49999999672383955</v>
      </c>
      <c r="P40">
        <f>IF(H40=H$13,1-H$12,H$12)</f>
        <v>0.5</v>
      </c>
      <c r="R40">
        <f t="shared" si="10"/>
        <v>1.5624999937717741E-2</v>
      </c>
      <c r="T40">
        <f t="shared" si="11"/>
        <v>1</v>
      </c>
      <c r="U40">
        <f t="shared" si="11"/>
        <v>2</v>
      </c>
      <c r="V40">
        <f t="shared" si="11"/>
        <v>1</v>
      </c>
      <c r="W40">
        <f t="shared" si="11"/>
        <v>2</v>
      </c>
      <c r="Y40" t="str">
        <f>IFERROR(_xlfn.XLOOKUP(3,T40:W40,T$14:W$14), "")</f>
        <v/>
      </c>
      <c r="Z40" t="str">
        <f t="shared" si="8"/>
        <v/>
      </c>
      <c r="AA40">
        <f>IF(AND(Y40="",Z40=""),_xlfn.XLOOKUP(_xlfn.XLOOKUP(2,T40:W40,T$14:W$14,-1,0,1)&amp;_xlfn.XLOOKUP(2,T40:W40,T$14:W$14,-1,0,-1),C$11:H$11,C40:H40), "")</f>
        <v>2</v>
      </c>
      <c r="AB40">
        <f>IF(AND(Y40="",Z40=""),_xlfn.XLOOKUP(2,T40:W40,T$14:W$14,-1,0,1)+_xlfn.XLOOKUP(2,T40:W40,T$14:W$14,-1,0,-1)-AA40, "")</f>
        <v>4</v>
      </c>
      <c r="AC40" t="str">
        <f t="shared" si="12"/>
        <v>2</v>
      </c>
      <c r="AD40" t="str">
        <f t="shared" si="13"/>
        <v>4</v>
      </c>
    </row>
    <row r="41" spans="3:30" x14ac:dyDescent="0.3">
      <c r="C41">
        <f>IF(AND(D40=D$14,D41=D$13),C$13+C$14-C40,C40)</f>
        <v>1</v>
      </c>
      <c r="D41">
        <f>IF(AND(E40=E$14,E41=E$13),D$13+D$14-D40,D40)</f>
        <v>3</v>
      </c>
      <c r="E41">
        <f>IF(AND(F40=F$14,F41=F$13),E$13+E$14-E40,E40)</f>
        <v>4</v>
      </c>
      <c r="F41">
        <f>IF(AND(G40=G$14,G41=G$13),F$13+F$14-F40,F40)</f>
        <v>2</v>
      </c>
      <c r="G41">
        <f>IF(AND(H40=H$14,H41=H$13),G$13+G$14-G40,G40)</f>
        <v>4</v>
      </c>
      <c r="H41">
        <f>H$14+H$13-H40</f>
        <v>3</v>
      </c>
      <c r="K41">
        <f>IF(C41=C$13,1-C$12,C$12)</f>
        <v>0.49999999999999989</v>
      </c>
      <c r="L41">
        <f>IF(D41=D$13,1-D$12,D$12)</f>
        <v>0.50000000000000011</v>
      </c>
      <c r="M41">
        <f>IF(E41=E$13,1-E$12,E$12)</f>
        <v>0.50000000128312816</v>
      </c>
      <c r="N41">
        <f>IF(F41=F$13,1-F$12,F$12)</f>
        <v>0.5</v>
      </c>
      <c r="O41">
        <f>IF(G41=G$13,1-G$12,G$12)</f>
        <v>0.50000000327616045</v>
      </c>
      <c r="P41">
        <f>IF(H41=H$13,1-H$12,H$12)</f>
        <v>0.5</v>
      </c>
      <c r="R41">
        <f t="shared" si="10"/>
        <v>1.5625000142477769E-2</v>
      </c>
      <c r="T41">
        <f t="shared" si="11"/>
        <v>1</v>
      </c>
      <c r="U41">
        <f t="shared" si="11"/>
        <v>1</v>
      </c>
      <c r="V41">
        <f t="shared" si="11"/>
        <v>2</v>
      </c>
      <c r="W41">
        <f t="shared" si="11"/>
        <v>2</v>
      </c>
      <c r="Y41" t="str">
        <f>IFERROR(_xlfn.XLOOKUP(3,T41:W41,T$14:W$14), "")</f>
        <v/>
      </c>
      <c r="Z41" t="str">
        <f t="shared" si="8"/>
        <v/>
      </c>
      <c r="AA41">
        <f>IF(AND(Y41="",Z41=""),_xlfn.XLOOKUP(_xlfn.XLOOKUP(2,T41:W41,T$14:W$14,-1,0,1)&amp;_xlfn.XLOOKUP(2,T41:W41,T$14:W$14,-1,0,-1),C$11:H$11,C41:H41), "")</f>
        <v>3</v>
      </c>
      <c r="AB41">
        <f>IF(AND(Y41="",Z41=""),_xlfn.XLOOKUP(2,T41:W41,T$14:W$14,-1,0,1)+_xlfn.XLOOKUP(2,T41:W41,T$14:W$14,-1,0,-1)-AA41, "")</f>
        <v>4</v>
      </c>
      <c r="AC41" t="str">
        <f t="shared" si="12"/>
        <v>3</v>
      </c>
      <c r="AD41" t="str">
        <f t="shared" si="13"/>
        <v>4</v>
      </c>
    </row>
    <row r="42" spans="3:30" x14ac:dyDescent="0.3">
      <c r="C42">
        <f>IF(AND(D41=D$14,D42=D$13),C$13+C$14-C41,C41)</f>
        <v>1</v>
      </c>
      <c r="D42">
        <f>IF(AND(E41=E$14,E42=E$13),D$13+D$14-D41,D41)</f>
        <v>3</v>
      </c>
      <c r="E42">
        <f>IF(AND(F41=F$14,F42=F$13),E$13+E$14-E41,E41)</f>
        <v>4</v>
      </c>
      <c r="F42">
        <f>IF(AND(G41=G$14,G42=G$13),F$13+F$14-F41,F41)</f>
        <v>2</v>
      </c>
      <c r="G42">
        <f>IF(AND(H41=H$14,H42=H$13),G$13+G$14-G41,G41)</f>
        <v>4</v>
      </c>
      <c r="H42">
        <f>H$14+H$13-H41</f>
        <v>4</v>
      </c>
      <c r="K42">
        <f>IF(C42=C$13,1-C$12,C$12)</f>
        <v>0.49999999999999989</v>
      </c>
      <c r="L42">
        <f>IF(D42=D$13,1-D$12,D$12)</f>
        <v>0.50000000000000011</v>
      </c>
      <c r="M42">
        <f>IF(E42=E$13,1-E$12,E$12)</f>
        <v>0.50000000128312816</v>
      </c>
      <c r="N42">
        <f>IF(F42=F$13,1-F$12,F$12)</f>
        <v>0.5</v>
      </c>
      <c r="O42">
        <f>IF(G42=G$13,1-G$12,G$12)</f>
        <v>0.50000000327616045</v>
      </c>
      <c r="P42">
        <f>IF(H42=H$13,1-H$12,H$12)</f>
        <v>0.5</v>
      </c>
      <c r="R42">
        <f t="shared" si="10"/>
        <v>1.5625000142477769E-2</v>
      </c>
      <c r="T42">
        <f t="shared" si="11"/>
        <v>1</v>
      </c>
      <c r="U42">
        <f t="shared" si="11"/>
        <v>1</v>
      </c>
      <c r="V42">
        <f t="shared" si="11"/>
        <v>1</v>
      </c>
      <c r="W42">
        <f t="shared" si="11"/>
        <v>3</v>
      </c>
      <c r="Y42">
        <f>IFERROR(_xlfn.XLOOKUP(3,T42:W42,T$14:W$14), "")</f>
        <v>4</v>
      </c>
      <c r="Z42" t="str">
        <f t="shared" si="8"/>
        <v/>
      </c>
      <c r="AA42" t="str">
        <f>IF(AND(Y42="",Z42=""),_xlfn.XLOOKUP(_xlfn.XLOOKUP(2,T42:W42,T$14:W$14,-1,0,1)&amp;_xlfn.XLOOKUP(2,T42:W42,T$14:W$14,-1,0,-1),C$11:H$11,C42:H42), "")</f>
        <v/>
      </c>
      <c r="AB42" t="str">
        <f>IF(AND(Y42="",Z42=""),_xlfn.XLOOKUP(2,T42:W42,T$14:W$14,-1,0,1)+_xlfn.XLOOKUP(2,T42:W42,T$14:W$14,-1,0,-1)-AA42, "")</f>
        <v/>
      </c>
      <c r="AC42" t="str">
        <f t="shared" si="12"/>
        <v>4</v>
      </c>
      <c r="AD42" t="str">
        <f t="shared" si="13"/>
        <v>4</v>
      </c>
    </row>
    <row r="43" spans="3:30" x14ac:dyDescent="0.3">
      <c r="C43">
        <f>IF(AND(D42=D$14,D43=D$13),C$13+C$14-C42,C42)</f>
        <v>1</v>
      </c>
      <c r="D43">
        <f>IF(AND(E42=E$14,E43=E$13),D$13+D$14-D42,D42)</f>
        <v>3</v>
      </c>
      <c r="E43">
        <f>IF(AND(F42=F$14,F43=F$13),E$13+E$14-E42,E42)</f>
        <v>4</v>
      </c>
      <c r="F43">
        <f>IF(AND(G42=G$14,G43=G$13),F$13+F$14-F42,F42)</f>
        <v>3</v>
      </c>
      <c r="G43">
        <f>IF(AND(H42=H$14,H43=H$13),G$13+G$14-G42,G42)</f>
        <v>2</v>
      </c>
      <c r="H43">
        <f>H$14+H$13-H42</f>
        <v>3</v>
      </c>
      <c r="K43">
        <f>IF(C43=C$13,1-C$12,C$12)</f>
        <v>0.49999999999999989</v>
      </c>
      <c r="L43">
        <f>IF(D43=D$13,1-D$12,D$12)</f>
        <v>0.50000000000000011</v>
      </c>
      <c r="M43">
        <f>IF(E43=E$13,1-E$12,E$12)</f>
        <v>0.50000000128312816</v>
      </c>
      <c r="N43">
        <f>IF(F43=F$13,1-F$12,F$12)</f>
        <v>0.5</v>
      </c>
      <c r="O43">
        <f>IF(G43=G$13,1-G$12,G$12)</f>
        <v>0.49999999672383955</v>
      </c>
      <c r="P43">
        <f>IF(H43=H$13,1-H$12,H$12)</f>
        <v>0.5</v>
      </c>
      <c r="R43">
        <f t="shared" si="10"/>
        <v>1.5624999937717741E-2</v>
      </c>
      <c r="T43">
        <f t="shared" si="11"/>
        <v>1</v>
      </c>
      <c r="U43">
        <f t="shared" si="11"/>
        <v>1</v>
      </c>
      <c r="V43">
        <f t="shared" si="11"/>
        <v>3</v>
      </c>
      <c r="W43">
        <f t="shared" si="11"/>
        <v>1</v>
      </c>
      <c r="Y43">
        <f>IFERROR(_xlfn.XLOOKUP(3,T43:W43,T$14:W$14), "")</f>
        <v>3</v>
      </c>
      <c r="Z43" t="str">
        <f t="shared" si="8"/>
        <v/>
      </c>
      <c r="AA43" t="str">
        <f>IF(AND(Y43="",Z43=""),_xlfn.XLOOKUP(_xlfn.XLOOKUP(2,T43:W43,T$14:W$14,-1,0,1)&amp;_xlfn.XLOOKUP(2,T43:W43,T$14:W$14,-1,0,-1),C$11:H$11,C43:H43), "")</f>
        <v/>
      </c>
      <c r="AB43" t="str">
        <f>IF(AND(Y43="",Z43=""),_xlfn.XLOOKUP(2,T43:W43,T$14:W$14,-1,0,1)+_xlfn.XLOOKUP(2,T43:W43,T$14:W$14,-1,0,-1)-AA43, "")</f>
        <v/>
      </c>
      <c r="AC43" t="str">
        <f t="shared" si="12"/>
        <v>3</v>
      </c>
      <c r="AD43" t="str">
        <f t="shared" si="13"/>
        <v>3</v>
      </c>
    </row>
    <row r="44" spans="3:30" x14ac:dyDescent="0.3">
      <c r="C44">
        <f>IF(AND(D43=D$14,D44=D$13),C$13+C$14-C43,C43)</f>
        <v>1</v>
      </c>
      <c r="D44">
        <f>IF(AND(E43=E$14,E44=E$13),D$13+D$14-D43,D43)</f>
        <v>3</v>
      </c>
      <c r="E44">
        <f>IF(AND(F43=F$14,F44=F$13),E$13+E$14-E43,E43)</f>
        <v>4</v>
      </c>
      <c r="F44">
        <f>IF(AND(G43=G$14,G44=G$13),F$13+F$14-F43,F43)</f>
        <v>3</v>
      </c>
      <c r="G44">
        <f>IF(AND(H43=H$14,H44=H$13),G$13+G$14-G43,G43)</f>
        <v>2</v>
      </c>
      <c r="H44">
        <f>H$14+H$13-H43</f>
        <v>4</v>
      </c>
      <c r="K44">
        <f>IF(C44=C$13,1-C$12,C$12)</f>
        <v>0.49999999999999989</v>
      </c>
      <c r="L44">
        <f>IF(D44=D$13,1-D$12,D$12)</f>
        <v>0.50000000000000011</v>
      </c>
      <c r="M44">
        <f>IF(E44=E$13,1-E$12,E$12)</f>
        <v>0.50000000128312816</v>
      </c>
      <c r="N44">
        <f>IF(F44=F$13,1-F$12,F$12)</f>
        <v>0.5</v>
      </c>
      <c r="O44">
        <f>IF(G44=G$13,1-G$12,G$12)</f>
        <v>0.49999999672383955</v>
      </c>
      <c r="P44">
        <f>IF(H44=H$13,1-H$12,H$12)</f>
        <v>0.5</v>
      </c>
      <c r="R44">
        <f t="shared" si="10"/>
        <v>1.5624999937717741E-2</v>
      </c>
      <c r="T44">
        <f t="shared" si="11"/>
        <v>1</v>
      </c>
      <c r="U44">
        <f t="shared" si="11"/>
        <v>1</v>
      </c>
      <c r="V44">
        <f t="shared" si="11"/>
        <v>2</v>
      </c>
      <c r="W44">
        <f t="shared" si="11"/>
        <v>2</v>
      </c>
      <c r="Y44" t="str">
        <f>IFERROR(_xlfn.XLOOKUP(3,T44:W44,T$14:W$14), "")</f>
        <v/>
      </c>
      <c r="Z44" t="str">
        <f t="shared" si="8"/>
        <v/>
      </c>
      <c r="AA44">
        <f>IF(AND(Y44="",Z44=""),_xlfn.XLOOKUP(_xlfn.XLOOKUP(2,T44:W44,T$14:W$14,-1,0,1)&amp;_xlfn.XLOOKUP(2,T44:W44,T$14:W$14,-1,0,-1),C$11:H$11,C44:H44), "")</f>
        <v>4</v>
      </c>
      <c r="AB44">
        <f>IF(AND(Y44="",Z44=""),_xlfn.XLOOKUP(2,T44:W44,T$14:W$14,-1,0,1)+_xlfn.XLOOKUP(2,T44:W44,T$14:W$14,-1,0,-1)-AA44, "")</f>
        <v>3</v>
      </c>
      <c r="AC44" t="str">
        <f t="shared" si="12"/>
        <v>4</v>
      </c>
      <c r="AD44" t="str">
        <f t="shared" si="13"/>
        <v>3</v>
      </c>
    </row>
    <row r="45" spans="3:30" x14ac:dyDescent="0.3">
      <c r="C45">
        <f>IF(AND(D44=D$14,D45=D$13),C$13+C$14-C44,C44)</f>
        <v>1</v>
      </c>
      <c r="D45">
        <f>IF(AND(E44=E$14,E45=E$13),D$13+D$14-D44,D44)</f>
        <v>3</v>
      </c>
      <c r="E45">
        <f>IF(AND(F44=F$14,F45=F$13),E$13+E$14-E44,E44)</f>
        <v>4</v>
      </c>
      <c r="F45">
        <f>IF(AND(G44=G$14,G45=G$13),F$13+F$14-F44,F44)</f>
        <v>3</v>
      </c>
      <c r="G45">
        <f>IF(AND(H44=H$14,H45=H$13),G$13+G$14-G44,G44)</f>
        <v>4</v>
      </c>
      <c r="H45">
        <f>H$14+H$13-H44</f>
        <v>3</v>
      </c>
      <c r="K45">
        <f>IF(C45=C$13,1-C$12,C$12)</f>
        <v>0.49999999999999989</v>
      </c>
      <c r="L45">
        <f>IF(D45=D$13,1-D$12,D$12)</f>
        <v>0.50000000000000011</v>
      </c>
      <c r="M45">
        <f>IF(E45=E$13,1-E$12,E$12)</f>
        <v>0.50000000128312816</v>
      </c>
      <c r="N45">
        <f>IF(F45=F$13,1-F$12,F$12)</f>
        <v>0.5</v>
      </c>
      <c r="O45">
        <f>IF(G45=G$13,1-G$12,G$12)</f>
        <v>0.50000000327616045</v>
      </c>
      <c r="P45">
        <f>IF(H45=H$13,1-H$12,H$12)</f>
        <v>0.5</v>
      </c>
      <c r="R45">
        <f t="shared" si="10"/>
        <v>1.5625000142477769E-2</v>
      </c>
      <c r="T45">
        <f t="shared" si="11"/>
        <v>1</v>
      </c>
      <c r="U45">
        <f t="shared" si="11"/>
        <v>0</v>
      </c>
      <c r="V45">
        <f t="shared" si="11"/>
        <v>3</v>
      </c>
      <c r="W45">
        <f t="shared" si="11"/>
        <v>2</v>
      </c>
      <c r="Y45">
        <f>IFERROR(_xlfn.XLOOKUP(3,T45:W45,T$14:W$14), "")</f>
        <v>3</v>
      </c>
      <c r="Z45" t="str">
        <f t="shared" si="8"/>
        <v/>
      </c>
      <c r="AA45" t="str">
        <f>IF(AND(Y45="",Z45=""),_xlfn.XLOOKUP(_xlfn.XLOOKUP(2,T45:W45,T$14:W$14,-1,0,1)&amp;_xlfn.XLOOKUP(2,T45:W45,T$14:W$14,-1,0,-1),C$11:H$11,C45:H45), "")</f>
        <v/>
      </c>
      <c r="AB45" t="str">
        <f>IF(AND(Y45="",Z45=""),_xlfn.XLOOKUP(2,T45:W45,T$14:W$14,-1,0,1)+_xlfn.XLOOKUP(2,T45:W45,T$14:W$14,-1,0,-1)-AA45, "")</f>
        <v/>
      </c>
      <c r="AC45" t="str">
        <f t="shared" si="12"/>
        <v>3</v>
      </c>
      <c r="AD45" t="str">
        <f t="shared" si="13"/>
        <v>3</v>
      </c>
    </row>
    <row r="46" spans="3:30" x14ac:dyDescent="0.3">
      <c r="C46">
        <f>IF(AND(D45=D$14,D46=D$13),C$13+C$14-C45,C45)</f>
        <v>1</v>
      </c>
      <c r="D46">
        <f>IF(AND(E45=E$14,E46=E$13),D$13+D$14-D45,D45)</f>
        <v>3</v>
      </c>
      <c r="E46">
        <f>IF(AND(F45=F$14,F46=F$13),E$13+E$14-E45,E45)</f>
        <v>4</v>
      </c>
      <c r="F46">
        <f>IF(AND(G45=G$14,G46=G$13),F$13+F$14-F45,F45)</f>
        <v>3</v>
      </c>
      <c r="G46">
        <f>IF(AND(H45=H$14,H46=H$13),G$13+G$14-G45,G45)</f>
        <v>4</v>
      </c>
      <c r="H46">
        <f>H$14+H$13-H45</f>
        <v>4</v>
      </c>
      <c r="K46">
        <f>IF(C46=C$13,1-C$12,C$12)</f>
        <v>0.49999999999999989</v>
      </c>
      <c r="L46">
        <f>IF(D46=D$13,1-D$12,D$12)</f>
        <v>0.50000000000000011</v>
      </c>
      <c r="M46">
        <f>IF(E46=E$13,1-E$12,E$12)</f>
        <v>0.50000000128312816</v>
      </c>
      <c r="N46">
        <f>IF(F46=F$13,1-F$12,F$12)</f>
        <v>0.5</v>
      </c>
      <c r="O46">
        <f>IF(G46=G$13,1-G$12,G$12)</f>
        <v>0.50000000327616045</v>
      </c>
      <c r="P46">
        <f>IF(H46=H$13,1-H$12,H$12)</f>
        <v>0.5</v>
      </c>
      <c r="R46">
        <f t="shared" si="10"/>
        <v>1.5625000142477769E-2</v>
      </c>
      <c r="T46">
        <f t="shared" si="11"/>
        <v>1</v>
      </c>
      <c r="U46">
        <f t="shared" si="11"/>
        <v>0</v>
      </c>
      <c r="V46">
        <f t="shared" si="11"/>
        <v>2</v>
      </c>
      <c r="W46">
        <f t="shared" si="11"/>
        <v>3</v>
      </c>
      <c r="Y46">
        <f>IFERROR(_xlfn.XLOOKUP(3,T46:W46,T$14:W$14), "")</f>
        <v>4</v>
      </c>
      <c r="Z46" t="str">
        <f t="shared" si="8"/>
        <v/>
      </c>
      <c r="AA46" t="str">
        <f>IF(AND(Y46="",Z46=""),_xlfn.XLOOKUP(_xlfn.XLOOKUP(2,T46:W46,T$14:W$14,-1,0,1)&amp;_xlfn.XLOOKUP(2,T46:W46,T$14:W$14,-1,0,-1),C$11:H$11,C46:H46), "")</f>
        <v/>
      </c>
      <c r="AB46" t="str">
        <f>IF(AND(Y46="",Z46=""),_xlfn.XLOOKUP(2,T46:W46,T$14:W$14,-1,0,1)+_xlfn.XLOOKUP(2,T46:W46,T$14:W$14,-1,0,-1)-AA46, "")</f>
        <v/>
      </c>
      <c r="AC46" t="str">
        <f t="shared" si="12"/>
        <v>4</v>
      </c>
      <c r="AD46" t="str">
        <f t="shared" si="13"/>
        <v>4</v>
      </c>
    </row>
    <row r="47" spans="3:30" x14ac:dyDescent="0.3">
      <c r="C47">
        <f>IF(AND(D46=D$14,D47=D$13),C$13+C$14-C46,C46)</f>
        <v>2</v>
      </c>
      <c r="D47">
        <f>IF(AND(E46=E$14,E47=E$13),D$13+D$14-D46,D46)</f>
        <v>1</v>
      </c>
      <c r="E47">
        <f>IF(AND(F46=F$14,F47=F$13),E$13+E$14-E46,E46)</f>
        <v>1</v>
      </c>
      <c r="F47">
        <f>IF(AND(G46=G$14,G47=G$13),F$13+F$14-F46,F46)</f>
        <v>2</v>
      </c>
      <c r="G47">
        <f>IF(AND(H46=H$14,H47=H$13),G$13+G$14-G46,G46)</f>
        <v>2</v>
      </c>
      <c r="H47">
        <f>H$14+H$13-H46</f>
        <v>3</v>
      </c>
      <c r="K47">
        <f>IF(C47=C$13,1-C$12,C$12)</f>
        <v>0.50000000000000011</v>
      </c>
      <c r="L47">
        <f>IF(D47=D$13,1-D$12,D$12)</f>
        <v>0.49999999999999989</v>
      </c>
      <c r="M47">
        <f>IF(E47=E$13,1-E$12,E$12)</f>
        <v>0.49999999871687184</v>
      </c>
      <c r="N47">
        <f>IF(F47=F$13,1-F$12,F$12)</f>
        <v>0.5</v>
      </c>
      <c r="O47">
        <f>IF(G47=G$13,1-G$12,G$12)</f>
        <v>0.49999999672383955</v>
      </c>
      <c r="P47">
        <f>IF(H47=H$13,1-H$12,H$12)</f>
        <v>0.5</v>
      </c>
      <c r="R47">
        <f t="shared" si="10"/>
        <v>1.5624999857522231E-2</v>
      </c>
      <c r="T47">
        <f t="shared" si="11"/>
        <v>2</v>
      </c>
      <c r="U47">
        <f t="shared" si="11"/>
        <v>3</v>
      </c>
      <c r="V47">
        <f t="shared" si="11"/>
        <v>1</v>
      </c>
      <c r="W47">
        <f t="shared" si="11"/>
        <v>0</v>
      </c>
      <c r="Y47">
        <f>IFERROR(_xlfn.XLOOKUP(3,T47:W47,T$14:W$14), "")</f>
        <v>2</v>
      </c>
      <c r="Z47" t="str">
        <f t="shared" si="8"/>
        <v/>
      </c>
      <c r="AA47" t="str">
        <f>IF(AND(Y47="",Z47=""),_xlfn.XLOOKUP(_xlfn.XLOOKUP(2,T47:W47,T$14:W$14,-1,0,1)&amp;_xlfn.XLOOKUP(2,T47:W47,T$14:W$14,-1,0,-1),C$11:H$11,C47:H47), "")</f>
        <v/>
      </c>
      <c r="AB47" t="str">
        <f>IF(AND(Y47="",Z47=""),_xlfn.XLOOKUP(2,T47:W47,T$14:W$14,-1,0,1)+_xlfn.XLOOKUP(2,T47:W47,T$14:W$14,-1,0,-1)-AA47, "")</f>
        <v/>
      </c>
      <c r="AC47" t="str">
        <f t="shared" si="12"/>
        <v>2</v>
      </c>
      <c r="AD47" t="str">
        <f t="shared" si="13"/>
        <v>2</v>
      </c>
    </row>
    <row r="48" spans="3:30" x14ac:dyDescent="0.3">
      <c r="C48">
        <f>IF(AND(D47=D$14,D48=D$13),C$13+C$14-C47,C47)</f>
        <v>2</v>
      </c>
      <c r="D48">
        <f>IF(AND(E47=E$14,E48=E$13),D$13+D$14-D47,D47)</f>
        <v>1</v>
      </c>
      <c r="E48">
        <f>IF(AND(F47=F$14,F48=F$13),E$13+E$14-E47,E47)</f>
        <v>1</v>
      </c>
      <c r="F48">
        <f>IF(AND(G47=G$14,G48=G$13),F$13+F$14-F47,F47)</f>
        <v>2</v>
      </c>
      <c r="G48">
        <f>IF(AND(H47=H$14,H48=H$13),G$13+G$14-G47,G47)</f>
        <v>2</v>
      </c>
      <c r="H48">
        <f>H$14+H$13-H47</f>
        <v>4</v>
      </c>
      <c r="K48">
        <f>IF(C48=C$13,1-C$12,C$12)</f>
        <v>0.50000000000000011</v>
      </c>
      <c r="L48">
        <f>IF(D48=D$13,1-D$12,D$12)</f>
        <v>0.49999999999999989</v>
      </c>
      <c r="M48">
        <f>IF(E48=E$13,1-E$12,E$12)</f>
        <v>0.49999999871687184</v>
      </c>
      <c r="N48">
        <f>IF(F48=F$13,1-F$12,F$12)</f>
        <v>0.5</v>
      </c>
      <c r="O48">
        <f>IF(G48=G$13,1-G$12,G$12)</f>
        <v>0.49999999672383955</v>
      </c>
      <c r="P48">
        <f>IF(H48=H$13,1-H$12,H$12)</f>
        <v>0.5</v>
      </c>
      <c r="R48">
        <f t="shared" si="10"/>
        <v>1.5624999857522231E-2</v>
      </c>
      <c r="T48">
        <f t="shared" ref="T48:W78" si="20">COUNTIF($C48:$H48,T$14)</f>
        <v>2</v>
      </c>
      <c r="U48">
        <f t="shared" si="20"/>
        <v>3</v>
      </c>
      <c r="V48">
        <f t="shared" si="20"/>
        <v>0</v>
      </c>
      <c r="W48">
        <f t="shared" si="20"/>
        <v>1</v>
      </c>
      <c r="Y48">
        <f>IFERROR(_xlfn.XLOOKUP(3,T48:W48,T$14:W$14), "")</f>
        <v>2</v>
      </c>
      <c r="Z48" t="str">
        <f t="shared" si="8"/>
        <v/>
      </c>
      <c r="AA48" t="str">
        <f>IF(AND(Y48="",Z48=""),_xlfn.XLOOKUP(_xlfn.XLOOKUP(2,T48:W48,T$14:W$14,-1,0,1)&amp;_xlfn.XLOOKUP(2,T48:W48,T$14:W$14,-1,0,-1),C$11:H$11,C48:H48), "")</f>
        <v/>
      </c>
      <c r="AB48" t="str">
        <f>IF(AND(Y48="",Z48=""),_xlfn.XLOOKUP(2,T48:W48,T$14:W$14,-1,0,1)+_xlfn.XLOOKUP(2,T48:W48,T$14:W$14,-1,0,-1)-AA48, "")</f>
        <v/>
      </c>
      <c r="AC48" t="str">
        <f t="shared" si="12"/>
        <v>2</v>
      </c>
      <c r="AD48" t="str">
        <f t="shared" si="13"/>
        <v>2</v>
      </c>
    </row>
    <row r="49" spans="3:30" x14ac:dyDescent="0.3">
      <c r="C49">
        <f>IF(AND(D48=D$14,D49=D$13),C$13+C$14-C48,C48)</f>
        <v>2</v>
      </c>
      <c r="D49">
        <f>IF(AND(E48=E$14,E49=E$13),D$13+D$14-D48,D48)</f>
        <v>1</v>
      </c>
      <c r="E49">
        <f>IF(AND(F48=F$14,F49=F$13),E$13+E$14-E48,E48)</f>
        <v>1</v>
      </c>
      <c r="F49">
        <f>IF(AND(G48=G$14,G49=G$13),F$13+F$14-F48,F48)</f>
        <v>2</v>
      </c>
      <c r="G49">
        <f>IF(AND(H48=H$14,H49=H$13),G$13+G$14-G48,G48)</f>
        <v>4</v>
      </c>
      <c r="H49">
        <f>H$14+H$13-H48</f>
        <v>3</v>
      </c>
      <c r="K49">
        <f>IF(C49=C$13,1-C$12,C$12)</f>
        <v>0.50000000000000011</v>
      </c>
      <c r="L49">
        <f>IF(D49=D$13,1-D$12,D$12)</f>
        <v>0.49999999999999989</v>
      </c>
      <c r="M49">
        <f>IF(E49=E$13,1-E$12,E$12)</f>
        <v>0.49999999871687184</v>
      </c>
      <c r="N49">
        <f>IF(F49=F$13,1-F$12,F$12)</f>
        <v>0.5</v>
      </c>
      <c r="O49">
        <f>IF(G49=G$13,1-G$12,G$12)</f>
        <v>0.50000000327616045</v>
      </c>
      <c r="P49">
        <f>IF(H49=H$13,1-H$12,H$12)</f>
        <v>0.5</v>
      </c>
      <c r="R49">
        <f t="shared" si="10"/>
        <v>1.5625000062282259E-2</v>
      </c>
      <c r="T49">
        <f t="shared" si="20"/>
        <v>2</v>
      </c>
      <c r="U49">
        <f t="shared" si="20"/>
        <v>2</v>
      </c>
      <c r="V49">
        <f t="shared" si="20"/>
        <v>1</v>
      </c>
      <c r="W49">
        <f t="shared" si="20"/>
        <v>1</v>
      </c>
      <c r="Y49" t="str">
        <f>IFERROR(_xlfn.XLOOKUP(3,T49:W49,T$14:W$14), "")</f>
        <v/>
      </c>
      <c r="Z49" t="str">
        <f t="shared" si="8"/>
        <v/>
      </c>
      <c r="AA49">
        <f>IF(AND(Y49="",Z49=""),_xlfn.XLOOKUP(_xlfn.XLOOKUP(2,T49:W49,T$14:W$14,-1,0,1)&amp;_xlfn.XLOOKUP(2,T49:W49,T$14:W$14,-1,0,-1),C$11:H$11,C49:H49), "")</f>
        <v>2</v>
      </c>
      <c r="AB49">
        <f>IF(AND(Y49="",Z49=""),_xlfn.XLOOKUP(2,T49:W49,T$14:W$14,-1,0,1)+_xlfn.XLOOKUP(2,T49:W49,T$14:W$14,-1,0,-1)-AA49, "")</f>
        <v>1</v>
      </c>
      <c r="AC49" t="str">
        <f t="shared" si="12"/>
        <v>2</v>
      </c>
      <c r="AD49" t="str">
        <f t="shared" si="13"/>
        <v>1</v>
      </c>
    </row>
    <row r="50" spans="3:30" x14ac:dyDescent="0.3">
      <c r="C50">
        <f>IF(AND(D49=D$14,D50=D$13),C$13+C$14-C49,C49)</f>
        <v>2</v>
      </c>
      <c r="D50">
        <f>IF(AND(E49=E$14,E50=E$13),D$13+D$14-D49,D49)</f>
        <v>1</v>
      </c>
      <c r="E50">
        <f>IF(AND(F49=F$14,F50=F$13),E$13+E$14-E49,E49)</f>
        <v>1</v>
      </c>
      <c r="F50">
        <f>IF(AND(G49=G$14,G50=G$13),F$13+F$14-F49,F49)</f>
        <v>2</v>
      </c>
      <c r="G50">
        <f>IF(AND(H49=H$14,H50=H$13),G$13+G$14-G49,G49)</f>
        <v>4</v>
      </c>
      <c r="H50">
        <f>H$14+H$13-H49</f>
        <v>4</v>
      </c>
      <c r="K50">
        <f>IF(C50=C$13,1-C$12,C$12)</f>
        <v>0.50000000000000011</v>
      </c>
      <c r="L50">
        <f>IF(D50=D$13,1-D$12,D$12)</f>
        <v>0.49999999999999989</v>
      </c>
      <c r="M50">
        <f>IF(E50=E$13,1-E$12,E$12)</f>
        <v>0.49999999871687184</v>
      </c>
      <c r="N50">
        <f>IF(F50=F$13,1-F$12,F$12)</f>
        <v>0.5</v>
      </c>
      <c r="O50">
        <f>IF(G50=G$13,1-G$12,G$12)</f>
        <v>0.50000000327616045</v>
      </c>
      <c r="P50">
        <f>IF(H50=H$13,1-H$12,H$12)</f>
        <v>0.5</v>
      </c>
      <c r="R50">
        <f t="shared" si="10"/>
        <v>1.5625000062282259E-2</v>
      </c>
      <c r="T50">
        <f t="shared" si="20"/>
        <v>2</v>
      </c>
      <c r="U50">
        <f t="shared" si="20"/>
        <v>2</v>
      </c>
      <c r="V50">
        <f t="shared" si="20"/>
        <v>0</v>
      </c>
      <c r="W50">
        <f t="shared" si="20"/>
        <v>2</v>
      </c>
      <c r="Y50" t="str">
        <f>IFERROR(_xlfn.XLOOKUP(3,T50:W50,T$14:W$14), "")</f>
        <v/>
      </c>
      <c r="Z50" t="str">
        <f t="shared" si="8"/>
        <v>X</v>
      </c>
      <c r="AA50" t="str">
        <f>IF(AND(Y50="",Z50=""),_xlfn.XLOOKUP(_xlfn.XLOOKUP(2,T50:W50,T$14:W$14,-1,0,1)&amp;_xlfn.XLOOKUP(2,T50:W50,T$14:W$14,-1,0,-1),C$11:H$11,C50:H50), "")</f>
        <v/>
      </c>
      <c r="AB50" t="str">
        <f>IF(AND(Y50="",Z50=""),_xlfn.XLOOKUP(2,T50:W50,T$14:W$14,-1,0,1)+_xlfn.XLOOKUP(2,T50:W50,T$14:W$14,-1,0,-1)-AA50, "")</f>
        <v/>
      </c>
      <c r="AC50" t="str">
        <f t="shared" si="12"/>
        <v/>
      </c>
      <c r="AD50" t="str">
        <f t="shared" si="13"/>
        <v/>
      </c>
    </row>
    <row r="51" spans="3:30" x14ac:dyDescent="0.3">
      <c r="C51">
        <f>IF(AND(D50=D$14,D51=D$13),C$13+C$14-C50,C50)</f>
        <v>2</v>
      </c>
      <c r="D51">
        <f>IF(AND(E50=E$14,E51=E$13),D$13+D$14-D50,D50)</f>
        <v>1</v>
      </c>
      <c r="E51">
        <f>IF(AND(F50=F$14,F51=F$13),E$13+E$14-E50,E50)</f>
        <v>1</v>
      </c>
      <c r="F51">
        <f>IF(AND(G50=G$14,G51=G$13),F$13+F$14-F50,F50)</f>
        <v>3</v>
      </c>
      <c r="G51">
        <f>IF(AND(H50=H$14,H51=H$13),G$13+G$14-G50,G50)</f>
        <v>2</v>
      </c>
      <c r="H51">
        <f>H$14+H$13-H50</f>
        <v>3</v>
      </c>
      <c r="K51">
        <f>IF(C51=C$13,1-C$12,C$12)</f>
        <v>0.50000000000000011</v>
      </c>
      <c r="L51">
        <f>IF(D51=D$13,1-D$12,D$12)</f>
        <v>0.49999999999999989</v>
      </c>
      <c r="M51">
        <f>IF(E51=E$13,1-E$12,E$12)</f>
        <v>0.49999999871687184</v>
      </c>
      <c r="N51">
        <f>IF(F51=F$13,1-F$12,F$12)</f>
        <v>0.5</v>
      </c>
      <c r="O51">
        <f>IF(G51=G$13,1-G$12,G$12)</f>
        <v>0.49999999672383955</v>
      </c>
      <c r="P51">
        <f>IF(H51=H$13,1-H$12,H$12)</f>
        <v>0.5</v>
      </c>
      <c r="R51">
        <f t="shared" si="10"/>
        <v>1.5624999857522231E-2</v>
      </c>
      <c r="T51">
        <f t="shared" si="20"/>
        <v>2</v>
      </c>
      <c r="U51">
        <f t="shared" si="20"/>
        <v>2</v>
      </c>
      <c r="V51">
        <f t="shared" si="20"/>
        <v>2</v>
      </c>
      <c r="W51">
        <f t="shared" si="20"/>
        <v>0</v>
      </c>
      <c r="Y51" t="str">
        <f>IFERROR(_xlfn.XLOOKUP(3,T51:W51,T$14:W$14), "")</f>
        <v/>
      </c>
      <c r="Z51" t="str">
        <f t="shared" si="8"/>
        <v>X</v>
      </c>
      <c r="AA51" t="str">
        <f>IF(AND(Y51="",Z51=""),_xlfn.XLOOKUP(_xlfn.XLOOKUP(2,T51:W51,T$14:W$14,-1,0,1)&amp;_xlfn.XLOOKUP(2,T51:W51,T$14:W$14,-1,0,-1),C$11:H$11,C51:H51), "")</f>
        <v/>
      </c>
      <c r="AB51" t="str">
        <f>IF(AND(Y51="",Z51=""),_xlfn.XLOOKUP(2,T51:W51,T$14:W$14,-1,0,1)+_xlfn.XLOOKUP(2,T51:W51,T$14:W$14,-1,0,-1)-AA51, "")</f>
        <v/>
      </c>
      <c r="AC51" t="str">
        <f t="shared" si="12"/>
        <v/>
      </c>
      <c r="AD51" t="str">
        <f t="shared" si="13"/>
        <v/>
      </c>
    </row>
    <row r="52" spans="3:30" x14ac:dyDescent="0.3">
      <c r="C52">
        <f>IF(AND(D51=D$14,D52=D$13),C$13+C$14-C51,C51)</f>
        <v>2</v>
      </c>
      <c r="D52">
        <f>IF(AND(E51=E$14,E52=E$13),D$13+D$14-D51,D51)</f>
        <v>1</v>
      </c>
      <c r="E52">
        <f>IF(AND(F51=F$14,F52=F$13),E$13+E$14-E51,E51)</f>
        <v>1</v>
      </c>
      <c r="F52">
        <f>IF(AND(G51=G$14,G52=G$13),F$13+F$14-F51,F51)</f>
        <v>3</v>
      </c>
      <c r="G52">
        <f>IF(AND(H51=H$14,H52=H$13),G$13+G$14-G51,G51)</f>
        <v>2</v>
      </c>
      <c r="H52">
        <f>H$14+H$13-H51</f>
        <v>4</v>
      </c>
      <c r="K52">
        <f>IF(C52=C$13,1-C$12,C$12)</f>
        <v>0.50000000000000011</v>
      </c>
      <c r="L52">
        <f>IF(D52=D$13,1-D$12,D$12)</f>
        <v>0.49999999999999989</v>
      </c>
      <c r="M52">
        <f>IF(E52=E$13,1-E$12,E$12)</f>
        <v>0.49999999871687184</v>
      </c>
      <c r="N52">
        <f>IF(F52=F$13,1-F$12,F$12)</f>
        <v>0.5</v>
      </c>
      <c r="O52">
        <f>IF(G52=G$13,1-G$12,G$12)</f>
        <v>0.49999999672383955</v>
      </c>
      <c r="P52">
        <f>IF(H52=H$13,1-H$12,H$12)</f>
        <v>0.5</v>
      </c>
      <c r="R52">
        <f t="shared" si="10"/>
        <v>1.5624999857522231E-2</v>
      </c>
      <c r="T52">
        <f t="shared" si="20"/>
        <v>2</v>
      </c>
      <c r="U52">
        <f t="shared" si="20"/>
        <v>2</v>
      </c>
      <c r="V52">
        <f t="shared" si="20"/>
        <v>1</v>
      </c>
      <c r="W52">
        <f t="shared" si="20"/>
        <v>1</v>
      </c>
      <c r="Y52" t="str">
        <f>IFERROR(_xlfn.XLOOKUP(3,T52:W52,T$14:W$14), "")</f>
        <v/>
      </c>
      <c r="Z52" t="str">
        <f t="shared" si="8"/>
        <v/>
      </c>
      <c r="AA52">
        <f>IF(AND(Y52="",Z52=""),_xlfn.XLOOKUP(_xlfn.XLOOKUP(2,T52:W52,T$14:W$14,-1,0,1)&amp;_xlfn.XLOOKUP(2,T52:W52,T$14:W$14,-1,0,-1),C$11:H$11,C52:H52), "")</f>
        <v>2</v>
      </c>
      <c r="AB52">
        <f>IF(AND(Y52="",Z52=""),_xlfn.XLOOKUP(2,T52:W52,T$14:W$14,-1,0,1)+_xlfn.XLOOKUP(2,T52:W52,T$14:W$14,-1,0,-1)-AA52, "")</f>
        <v>1</v>
      </c>
      <c r="AC52" t="str">
        <f t="shared" si="12"/>
        <v>2</v>
      </c>
      <c r="AD52" t="str">
        <f t="shared" si="13"/>
        <v>1</v>
      </c>
    </row>
    <row r="53" spans="3:30" x14ac:dyDescent="0.3">
      <c r="C53">
        <f>IF(AND(D52=D$14,D53=D$13),C$13+C$14-C52,C52)</f>
        <v>2</v>
      </c>
      <c r="D53">
        <f>IF(AND(E52=E$14,E53=E$13),D$13+D$14-D52,D52)</f>
        <v>1</v>
      </c>
      <c r="E53">
        <f>IF(AND(F52=F$14,F53=F$13),E$13+E$14-E52,E52)</f>
        <v>1</v>
      </c>
      <c r="F53">
        <f>IF(AND(G52=G$14,G53=G$13),F$13+F$14-F52,F52)</f>
        <v>3</v>
      </c>
      <c r="G53">
        <f>IF(AND(H52=H$14,H53=H$13),G$13+G$14-G52,G52)</f>
        <v>4</v>
      </c>
      <c r="H53">
        <f>H$14+H$13-H52</f>
        <v>3</v>
      </c>
      <c r="K53">
        <f>IF(C53=C$13,1-C$12,C$12)</f>
        <v>0.50000000000000011</v>
      </c>
      <c r="L53">
        <f>IF(D53=D$13,1-D$12,D$12)</f>
        <v>0.49999999999999989</v>
      </c>
      <c r="M53">
        <f>IF(E53=E$13,1-E$12,E$12)</f>
        <v>0.49999999871687184</v>
      </c>
      <c r="N53">
        <f>IF(F53=F$13,1-F$12,F$12)</f>
        <v>0.5</v>
      </c>
      <c r="O53">
        <f>IF(G53=G$13,1-G$12,G$12)</f>
        <v>0.50000000327616045</v>
      </c>
      <c r="P53">
        <f>IF(H53=H$13,1-H$12,H$12)</f>
        <v>0.5</v>
      </c>
      <c r="R53">
        <f t="shared" si="10"/>
        <v>1.5625000062282259E-2</v>
      </c>
      <c r="T53">
        <f t="shared" si="20"/>
        <v>2</v>
      </c>
      <c r="U53">
        <f t="shared" si="20"/>
        <v>1</v>
      </c>
      <c r="V53">
        <f t="shared" si="20"/>
        <v>2</v>
      </c>
      <c r="W53">
        <f t="shared" si="20"/>
        <v>1</v>
      </c>
      <c r="Y53" t="str">
        <f>IFERROR(_xlfn.XLOOKUP(3,T53:W53,T$14:W$14), "")</f>
        <v/>
      </c>
      <c r="Z53" t="str">
        <f t="shared" si="8"/>
        <v/>
      </c>
      <c r="AA53">
        <f>IF(AND(Y53="",Z53=""),_xlfn.XLOOKUP(_xlfn.XLOOKUP(2,T53:W53,T$14:W$14,-1,0,1)&amp;_xlfn.XLOOKUP(2,T53:W53,T$14:W$14,-1,0,-1),C$11:H$11,C53:H53), "")</f>
        <v>1</v>
      </c>
      <c r="AB53">
        <f>IF(AND(Y53="",Z53=""),_xlfn.XLOOKUP(2,T53:W53,T$14:W$14,-1,0,1)+_xlfn.XLOOKUP(2,T53:W53,T$14:W$14,-1,0,-1)-AA53, "")</f>
        <v>3</v>
      </c>
      <c r="AC53" t="str">
        <f t="shared" si="12"/>
        <v>1</v>
      </c>
      <c r="AD53" t="str">
        <f t="shared" si="13"/>
        <v>3</v>
      </c>
    </row>
    <row r="54" spans="3:30" x14ac:dyDescent="0.3">
      <c r="C54">
        <f>IF(AND(D53=D$14,D54=D$13),C$13+C$14-C53,C53)</f>
        <v>2</v>
      </c>
      <c r="D54">
        <f>IF(AND(E53=E$14,E54=E$13),D$13+D$14-D53,D53)</f>
        <v>1</v>
      </c>
      <c r="E54">
        <f>IF(AND(F53=F$14,F54=F$13),E$13+E$14-E53,E53)</f>
        <v>1</v>
      </c>
      <c r="F54">
        <f>IF(AND(G53=G$14,G54=G$13),F$13+F$14-F53,F53)</f>
        <v>3</v>
      </c>
      <c r="G54">
        <f>IF(AND(H53=H$14,H54=H$13),G$13+G$14-G53,G53)</f>
        <v>4</v>
      </c>
      <c r="H54">
        <f>H$14+H$13-H53</f>
        <v>4</v>
      </c>
      <c r="K54">
        <f>IF(C54=C$13,1-C$12,C$12)</f>
        <v>0.50000000000000011</v>
      </c>
      <c r="L54">
        <f>IF(D54=D$13,1-D$12,D$12)</f>
        <v>0.49999999999999989</v>
      </c>
      <c r="M54">
        <f>IF(E54=E$13,1-E$12,E$12)</f>
        <v>0.49999999871687184</v>
      </c>
      <c r="N54">
        <f>IF(F54=F$13,1-F$12,F$12)</f>
        <v>0.5</v>
      </c>
      <c r="O54">
        <f>IF(G54=G$13,1-G$12,G$12)</f>
        <v>0.50000000327616045</v>
      </c>
      <c r="P54">
        <f>IF(H54=H$13,1-H$12,H$12)</f>
        <v>0.5</v>
      </c>
      <c r="R54">
        <f t="shared" si="10"/>
        <v>1.5625000062282259E-2</v>
      </c>
      <c r="T54">
        <f t="shared" si="20"/>
        <v>2</v>
      </c>
      <c r="U54">
        <f t="shared" si="20"/>
        <v>1</v>
      </c>
      <c r="V54">
        <f t="shared" si="20"/>
        <v>1</v>
      </c>
      <c r="W54">
        <f t="shared" si="20"/>
        <v>2</v>
      </c>
      <c r="Y54" t="str">
        <f>IFERROR(_xlfn.XLOOKUP(3,T54:W54,T$14:W$14), "")</f>
        <v/>
      </c>
      <c r="Z54" t="str">
        <f t="shared" si="8"/>
        <v/>
      </c>
      <c r="AA54">
        <f>IF(AND(Y54="",Z54=""),_xlfn.XLOOKUP(_xlfn.XLOOKUP(2,T54:W54,T$14:W$14,-1,0,1)&amp;_xlfn.XLOOKUP(2,T54:W54,T$14:W$14,-1,0,-1),C$11:H$11,C54:H54), "")</f>
        <v>1</v>
      </c>
      <c r="AB54">
        <f>IF(AND(Y54="",Z54=""),_xlfn.XLOOKUP(2,T54:W54,T$14:W$14,-1,0,1)+_xlfn.XLOOKUP(2,T54:W54,T$14:W$14,-1,0,-1)-AA54, "")</f>
        <v>4</v>
      </c>
      <c r="AC54" t="str">
        <f t="shared" si="12"/>
        <v>1</v>
      </c>
      <c r="AD54" t="str">
        <f t="shared" si="13"/>
        <v>4</v>
      </c>
    </row>
    <row r="55" spans="3:30" x14ac:dyDescent="0.3">
      <c r="C55">
        <f>IF(AND(D54=D$14,D55=D$13),C$13+C$14-C54,C54)</f>
        <v>2</v>
      </c>
      <c r="D55">
        <f>IF(AND(E54=E$14,E55=E$13),D$13+D$14-D54,D54)</f>
        <v>1</v>
      </c>
      <c r="E55">
        <f>IF(AND(F54=F$14,F55=F$13),E$13+E$14-E54,E54)</f>
        <v>4</v>
      </c>
      <c r="F55">
        <f>IF(AND(G54=G$14,G55=G$13),F$13+F$14-F54,F54)</f>
        <v>2</v>
      </c>
      <c r="G55">
        <f>IF(AND(H54=H$14,H55=H$13),G$13+G$14-G54,G54)</f>
        <v>2</v>
      </c>
      <c r="H55">
        <f>H$14+H$13-H54</f>
        <v>3</v>
      </c>
      <c r="K55">
        <f>IF(C55=C$13,1-C$12,C$12)</f>
        <v>0.50000000000000011</v>
      </c>
      <c r="L55">
        <f>IF(D55=D$13,1-D$12,D$12)</f>
        <v>0.49999999999999989</v>
      </c>
      <c r="M55">
        <f>IF(E55=E$13,1-E$12,E$12)</f>
        <v>0.50000000128312816</v>
      </c>
      <c r="N55">
        <f>IF(F55=F$13,1-F$12,F$12)</f>
        <v>0.5</v>
      </c>
      <c r="O55">
        <f>IF(G55=G$13,1-G$12,G$12)</f>
        <v>0.49999999672383955</v>
      </c>
      <c r="P55">
        <f>IF(H55=H$13,1-H$12,H$12)</f>
        <v>0.5</v>
      </c>
      <c r="R55">
        <f t="shared" si="10"/>
        <v>1.5624999937717741E-2</v>
      </c>
      <c r="T55">
        <f t="shared" si="20"/>
        <v>1</v>
      </c>
      <c r="U55">
        <f t="shared" si="20"/>
        <v>3</v>
      </c>
      <c r="V55">
        <f t="shared" si="20"/>
        <v>1</v>
      </c>
      <c r="W55">
        <f t="shared" si="20"/>
        <v>1</v>
      </c>
      <c r="Y55">
        <f>IFERROR(_xlfn.XLOOKUP(3,T55:W55,T$14:W$14), "")</f>
        <v>2</v>
      </c>
      <c r="Z55" t="str">
        <f t="shared" si="8"/>
        <v/>
      </c>
      <c r="AA55" t="str">
        <f>IF(AND(Y55="",Z55=""),_xlfn.XLOOKUP(_xlfn.XLOOKUP(2,T55:W55,T$14:W$14,-1,0,1)&amp;_xlfn.XLOOKUP(2,T55:W55,T$14:W$14,-1,0,-1),C$11:H$11,C55:H55), "")</f>
        <v/>
      </c>
      <c r="AB55" t="str">
        <f>IF(AND(Y55="",Z55=""),_xlfn.XLOOKUP(2,T55:W55,T$14:W$14,-1,0,1)+_xlfn.XLOOKUP(2,T55:W55,T$14:W$14,-1,0,-1)-AA55, "")</f>
        <v/>
      </c>
      <c r="AC55" t="str">
        <f t="shared" si="12"/>
        <v>2</v>
      </c>
      <c r="AD55" t="str">
        <f t="shared" si="13"/>
        <v>2</v>
      </c>
    </row>
    <row r="56" spans="3:30" x14ac:dyDescent="0.3">
      <c r="C56">
        <f>IF(AND(D55=D$14,D56=D$13),C$13+C$14-C55,C55)</f>
        <v>2</v>
      </c>
      <c r="D56">
        <f>IF(AND(E55=E$14,E56=E$13),D$13+D$14-D55,D55)</f>
        <v>1</v>
      </c>
      <c r="E56">
        <f>IF(AND(F55=F$14,F56=F$13),E$13+E$14-E55,E55)</f>
        <v>4</v>
      </c>
      <c r="F56">
        <f>IF(AND(G55=G$14,G56=G$13),F$13+F$14-F55,F55)</f>
        <v>2</v>
      </c>
      <c r="G56">
        <f>IF(AND(H55=H$14,H56=H$13),G$13+G$14-G55,G55)</f>
        <v>2</v>
      </c>
      <c r="H56">
        <f>H$14+H$13-H55</f>
        <v>4</v>
      </c>
      <c r="K56">
        <f>IF(C56=C$13,1-C$12,C$12)</f>
        <v>0.50000000000000011</v>
      </c>
      <c r="L56">
        <f>IF(D56=D$13,1-D$12,D$12)</f>
        <v>0.49999999999999989</v>
      </c>
      <c r="M56">
        <f>IF(E56=E$13,1-E$12,E$12)</f>
        <v>0.50000000128312816</v>
      </c>
      <c r="N56">
        <f>IF(F56=F$13,1-F$12,F$12)</f>
        <v>0.5</v>
      </c>
      <c r="O56">
        <f>IF(G56=G$13,1-G$12,G$12)</f>
        <v>0.49999999672383955</v>
      </c>
      <c r="P56">
        <f>IF(H56=H$13,1-H$12,H$12)</f>
        <v>0.5</v>
      </c>
      <c r="R56">
        <f t="shared" si="10"/>
        <v>1.5624999937717741E-2</v>
      </c>
      <c r="T56">
        <f t="shared" si="20"/>
        <v>1</v>
      </c>
      <c r="U56">
        <f t="shared" si="20"/>
        <v>3</v>
      </c>
      <c r="V56">
        <f t="shared" si="20"/>
        <v>0</v>
      </c>
      <c r="W56">
        <f t="shared" si="20"/>
        <v>2</v>
      </c>
      <c r="Y56">
        <f>IFERROR(_xlfn.XLOOKUP(3,T56:W56,T$14:W$14), "")</f>
        <v>2</v>
      </c>
      <c r="Z56" t="str">
        <f t="shared" si="8"/>
        <v/>
      </c>
      <c r="AA56" t="str">
        <f>IF(AND(Y56="",Z56=""),_xlfn.XLOOKUP(_xlfn.XLOOKUP(2,T56:W56,T$14:W$14,-1,0,1)&amp;_xlfn.XLOOKUP(2,T56:W56,T$14:W$14,-1,0,-1),C$11:H$11,C56:H56), "")</f>
        <v/>
      </c>
      <c r="AB56" t="str">
        <f>IF(AND(Y56="",Z56=""),_xlfn.XLOOKUP(2,T56:W56,T$14:W$14,-1,0,1)+_xlfn.XLOOKUP(2,T56:W56,T$14:W$14,-1,0,-1)-AA56, "")</f>
        <v/>
      </c>
      <c r="AC56" t="str">
        <f t="shared" si="12"/>
        <v>2</v>
      </c>
      <c r="AD56" t="str">
        <f t="shared" si="13"/>
        <v>2</v>
      </c>
    </row>
    <row r="57" spans="3:30" x14ac:dyDescent="0.3">
      <c r="C57">
        <f>IF(AND(D56=D$14,D57=D$13),C$13+C$14-C56,C56)</f>
        <v>2</v>
      </c>
      <c r="D57">
        <f>IF(AND(E56=E$14,E57=E$13),D$13+D$14-D56,D56)</f>
        <v>1</v>
      </c>
      <c r="E57">
        <f>IF(AND(F56=F$14,F57=F$13),E$13+E$14-E56,E56)</f>
        <v>4</v>
      </c>
      <c r="F57">
        <f>IF(AND(G56=G$14,G57=G$13),F$13+F$14-F56,F56)</f>
        <v>2</v>
      </c>
      <c r="G57">
        <f>IF(AND(H56=H$14,H57=H$13),G$13+G$14-G56,G56)</f>
        <v>4</v>
      </c>
      <c r="H57">
        <f>H$14+H$13-H56</f>
        <v>3</v>
      </c>
      <c r="K57">
        <f>IF(C57=C$13,1-C$12,C$12)</f>
        <v>0.50000000000000011</v>
      </c>
      <c r="L57">
        <f>IF(D57=D$13,1-D$12,D$12)</f>
        <v>0.49999999999999989</v>
      </c>
      <c r="M57">
        <f>IF(E57=E$13,1-E$12,E$12)</f>
        <v>0.50000000128312816</v>
      </c>
      <c r="N57">
        <f>IF(F57=F$13,1-F$12,F$12)</f>
        <v>0.5</v>
      </c>
      <c r="O57">
        <f>IF(G57=G$13,1-G$12,G$12)</f>
        <v>0.50000000327616045</v>
      </c>
      <c r="P57">
        <f>IF(H57=H$13,1-H$12,H$12)</f>
        <v>0.5</v>
      </c>
      <c r="R57">
        <f t="shared" si="10"/>
        <v>1.5625000142477769E-2</v>
      </c>
      <c r="T57">
        <f t="shared" si="20"/>
        <v>1</v>
      </c>
      <c r="U57">
        <f t="shared" si="20"/>
        <v>2</v>
      </c>
      <c r="V57">
        <f t="shared" si="20"/>
        <v>1</v>
      </c>
      <c r="W57">
        <f t="shared" si="20"/>
        <v>2</v>
      </c>
      <c r="Y57" t="str">
        <f>IFERROR(_xlfn.XLOOKUP(3,T57:W57,T$14:W$14), "")</f>
        <v/>
      </c>
      <c r="Z57" t="str">
        <f t="shared" si="8"/>
        <v/>
      </c>
      <c r="AA57">
        <f>IF(AND(Y57="",Z57=""),_xlfn.XLOOKUP(_xlfn.XLOOKUP(2,T57:W57,T$14:W$14,-1,0,1)&amp;_xlfn.XLOOKUP(2,T57:W57,T$14:W$14,-1,0,-1),C$11:H$11,C57:H57), "")</f>
        <v>4</v>
      </c>
      <c r="AB57">
        <f>IF(AND(Y57="",Z57=""),_xlfn.XLOOKUP(2,T57:W57,T$14:W$14,-1,0,1)+_xlfn.XLOOKUP(2,T57:W57,T$14:W$14,-1,0,-1)-AA57, "")</f>
        <v>2</v>
      </c>
      <c r="AC57" t="str">
        <f t="shared" si="12"/>
        <v>4</v>
      </c>
      <c r="AD57" t="str">
        <f t="shared" si="13"/>
        <v>2</v>
      </c>
    </row>
    <row r="58" spans="3:30" x14ac:dyDescent="0.3">
      <c r="C58">
        <f>IF(AND(D57=D$14,D58=D$13),C$13+C$14-C57,C57)</f>
        <v>2</v>
      </c>
      <c r="D58">
        <f>IF(AND(E57=E$14,E58=E$13),D$13+D$14-D57,D57)</f>
        <v>1</v>
      </c>
      <c r="E58">
        <f>IF(AND(F57=F$14,F58=F$13),E$13+E$14-E57,E57)</f>
        <v>4</v>
      </c>
      <c r="F58">
        <f>IF(AND(G57=G$14,G58=G$13),F$13+F$14-F57,F57)</f>
        <v>2</v>
      </c>
      <c r="G58">
        <f>IF(AND(H57=H$14,H58=H$13),G$13+G$14-G57,G57)</f>
        <v>4</v>
      </c>
      <c r="H58">
        <f>H$14+H$13-H57</f>
        <v>4</v>
      </c>
      <c r="K58">
        <f>IF(C58=C$13,1-C$12,C$12)</f>
        <v>0.50000000000000011</v>
      </c>
      <c r="L58">
        <f>IF(D58=D$13,1-D$12,D$12)</f>
        <v>0.49999999999999989</v>
      </c>
      <c r="M58">
        <f>IF(E58=E$13,1-E$12,E$12)</f>
        <v>0.50000000128312816</v>
      </c>
      <c r="N58">
        <f>IF(F58=F$13,1-F$12,F$12)</f>
        <v>0.5</v>
      </c>
      <c r="O58">
        <f>IF(G58=G$13,1-G$12,G$12)</f>
        <v>0.50000000327616045</v>
      </c>
      <c r="P58">
        <f>IF(H58=H$13,1-H$12,H$12)</f>
        <v>0.5</v>
      </c>
      <c r="R58">
        <f t="shared" si="10"/>
        <v>1.5625000142477769E-2</v>
      </c>
      <c r="T58">
        <f t="shared" si="20"/>
        <v>1</v>
      </c>
      <c r="U58">
        <f t="shared" si="20"/>
        <v>2</v>
      </c>
      <c r="V58">
        <f t="shared" si="20"/>
        <v>0</v>
      </c>
      <c r="W58">
        <f t="shared" si="20"/>
        <v>3</v>
      </c>
      <c r="Y58">
        <f>IFERROR(_xlfn.XLOOKUP(3,T58:W58,T$14:W$14), "")</f>
        <v>4</v>
      </c>
      <c r="Z58" t="str">
        <f t="shared" si="8"/>
        <v/>
      </c>
      <c r="AA58" t="str">
        <f>IF(AND(Y58="",Z58=""),_xlfn.XLOOKUP(_xlfn.XLOOKUP(2,T58:W58,T$14:W$14,-1,0,1)&amp;_xlfn.XLOOKUP(2,T58:W58,T$14:W$14,-1,0,-1),C$11:H$11,C58:H58), "")</f>
        <v/>
      </c>
      <c r="AB58" t="str">
        <f>IF(AND(Y58="",Z58=""),_xlfn.XLOOKUP(2,T58:W58,T$14:W$14,-1,0,1)+_xlfn.XLOOKUP(2,T58:W58,T$14:W$14,-1,0,-1)-AA58, "")</f>
        <v/>
      </c>
      <c r="AC58" t="str">
        <f t="shared" si="12"/>
        <v>4</v>
      </c>
      <c r="AD58" t="str">
        <f t="shared" si="13"/>
        <v>4</v>
      </c>
    </row>
    <row r="59" spans="3:30" x14ac:dyDescent="0.3">
      <c r="C59">
        <f>IF(AND(D58=D$14,D59=D$13),C$13+C$14-C58,C58)</f>
        <v>2</v>
      </c>
      <c r="D59">
        <f>IF(AND(E58=E$14,E59=E$13),D$13+D$14-D58,D58)</f>
        <v>1</v>
      </c>
      <c r="E59">
        <f>IF(AND(F58=F$14,F59=F$13),E$13+E$14-E58,E58)</f>
        <v>4</v>
      </c>
      <c r="F59">
        <f>IF(AND(G58=G$14,G59=G$13),F$13+F$14-F58,F58)</f>
        <v>3</v>
      </c>
      <c r="G59">
        <f>IF(AND(H58=H$14,H59=H$13),G$13+G$14-G58,G58)</f>
        <v>2</v>
      </c>
      <c r="H59">
        <f>H$14+H$13-H58</f>
        <v>3</v>
      </c>
      <c r="K59">
        <f>IF(C59=C$13,1-C$12,C$12)</f>
        <v>0.50000000000000011</v>
      </c>
      <c r="L59">
        <f>IF(D59=D$13,1-D$12,D$12)</f>
        <v>0.49999999999999989</v>
      </c>
      <c r="M59">
        <f>IF(E59=E$13,1-E$12,E$12)</f>
        <v>0.50000000128312816</v>
      </c>
      <c r="N59">
        <f>IF(F59=F$13,1-F$12,F$12)</f>
        <v>0.5</v>
      </c>
      <c r="O59">
        <f>IF(G59=G$13,1-G$12,G$12)</f>
        <v>0.49999999672383955</v>
      </c>
      <c r="P59">
        <f>IF(H59=H$13,1-H$12,H$12)</f>
        <v>0.5</v>
      </c>
      <c r="R59">
        <f t="shared" si="10"/>
        <v>1.5624999937717741E-2</v>
      </c>
      <c r="T59">
        <f t="shared" si="20"/>
        <v>1</v>
      </c>
      <c r="U59">
        <f t="shared" si="20"/>
        <v>2</v>
      </c>
      <c r="V59">
        <f t="shared" si="20"/>
        <v>2</v>
      </c>
      <c r="W59">
        <f t="shared" si="20"/>
        <v>1</v>
      </c>
      <c r="Y59" t="str">
        <f>IFERROR(_xlfn.XLOOKUP(3,T59:W59,T$14:W$14), "")</f>
        <v/>
      </c>
      <c r="Z59" t="str">
        <f t="shared" si="8"/>
        <v/>
      </c>
      <c r="AA59">
        <f>IF(AND(Y59="",Z59=""),_xlfn.XLOOKUP(_xlfn.XLOOKUP(2,T59:W59,T$14:W$14,-1,0,1)&amp;_xlfn.XLOOKUP(2,T59:W59,T$14:W$14,-1,0,-1),C$11:H$11,C59:H59), "")</f>
        <v>3</v>
      </c>
      <c r="AB59">
        <f>IF(AND(Y59="",Z59=""),_xlfn.XLOOKUP(2,T59:W59,T$14:W$14,-1,0,1)+_xlfn.XLOOKUP(2,T59:W59,T$14:W$14,-1,0,-1)-AA59, "")</f>
        <v>2</v>
      </c>
      <c r="AC59" t="str">
        <f t="shared" si="12"/>
        <v>3</v>
      </c>
      <c r="AD59" t="str">
        <f t="shared" si="13"/>
        <v>2</v>
      </c>
    </row>
    <row r="60" spans="3:30" x14ac:dyDescent="0.3">
      <c r="C60">
        <f>IF(AND(D59=D$14,D60=D$13),C$13+C$14-C59,C59)</f>
        <v>2</v>
      </c>
      <c r="D60">
        <f>IF(AND(E59=E$14,E60=E$13),D$13+D$14-D59,D59)</f>
        <v>1</v>
      </c>
      <c r="E60">
        <f>IF(AND(F59=F$14,F60=F$13),E$13+E$14-E59,E59)</f>
        <v>4</v>
      </c>
      <c r="F60">
        <f>IF(AND(G59=G$14,G60=G$13),F$13+F$14-F59,F59)</f>
        <v>3</v>
      </c>
      <c r="G60">
        <f>IF(AND(H59=H$14,H60=H$13),G$13+G$14-G59,G59)</f>
        <v>2</v>
      </c>
      <c r="H60">
        <f>H$14+H$13-H59</f>
        <v>4</v>
      </c>
      <c r="K60">
        <f>IF(C60=C$13,1-C$12,C$12)</f>
        <v>0.50000000000000011</v>
      </c>
      <c r="L60">
        <f>IF(D60=D$13,1-D$12,D$12)</f>
        <v>0.49999999999999989</v>
      </c>
      <c r="M60">
        <f>IF(E60=E$13,1-E$12,E$12)</f>
        <v>0.50000000128312816</v>
      </c>
      <c r="N60">
        <f>IF(F60=F$13,1-F$12,F$12)</f>
        <v>0.5</v>
      </c>
      <c r="O60">
        <f>IF(G60=G$13,1-G$12,G$12)</f>
        <v>0.49999999672383955</v>
      </c>
      <c r="P60">
        <f>IF(H60=H$13,1-H$12,H$12)</f>
        <v>0.5</v>
      </c>
      <c r="R60">
        <f t="shared" si="10"/>
        <v>1.5624999937717741E-2</v>
      </c>
      <c r="T60">
        <f t="shared" si="20"/>
        <v>1</v>
      </c>
      <c r="U60">
        <f t="shared" si="20"/>
        <v>2</v>
      </c>
      <c r="V60">
        <f t="shared" si="20"/>
        <v>1</v>
      </c>
      <c r="W60">
        <f t="shared" si="20"/>
        <v>2</v>
      </c>
      <c r="Y60" t="str">
        <f>IFERROR(_xlfn.XLOOKUP(3,T60:W60,T$14:W$14), "")</f>
        <v/>
      </c>
      <c r="Z60" t="str">
        <f t="shared" si="8"/>
        <v/>
      </c>
      <c r="AA60">
        <f>IF(AND(Y60="",Z60=""),_xlfn.XLOOKUP(_xlfn.XLOOKUP(2,T60:W60,T$14:W$14,-1,0,1)&amp;_xlfn.XLOOKUP(2,T60:W60,T$14:W$14,-1,0,-1),C$11:H$11,C60:H60), "")</f>
        <v>2</v>
      </c>
      <c r="AB60">
        <f>IF(AND(Y60="",Z60=""),_xlfn.XLOOKUP(2,T60:W60,T$14:W$14,-1,0,1)+_xlfn.XLOOKUP(2,T60:W60,T$14:W$14,-1,0,-1)-AA60, "")</f>
        <v>4</v>
      </c>
      <c r="AC60" t="str">
        <f t="shared" si="12"/>
        <v>2</v>
      </c>
      <c r="AD60" t="str">
        <f t="shared" si="13"/>
        <v>4</v>
      </c>
    </row>
    <row r="61" spans="3:30" x14ac:dyDescent="0.3">
      <c r="C61">
        <f>IF(AND(D60=D$14,D61=D$13),C$13+C$14-C60,C60)</f>
        <v>2</v>
      </c>
      <c r="D61">
        <f>IF(AND(E60=E$14,E61=E$13),D$13+D$14-D60,D60)</f>
        <v>1</v>
      </c>
      <c r="E61">
        <f>IF(AND(F60=F$14,F61=F$13),E$13+E$14-E60,E60)</f>
        <v>4</v>
      </c>
      <c r="F61">
        <f>IF(AND(G60=G$14,G61=G$13),F$13+F$14-F60,F60)</f>
        <v>3</v>
      </c>
      <c r="G61">
        <f>IF(AND(H60=H$14,H61=H$13),G$13+G$14-G60,G60)</f>
        <v>4</v>
      </c>
      <c r="H61">
        <f>H$14+H$13-H60</f>
        <v>3</v>
      </c>
      <c r="K61">
        <f>IF(C61=C$13,1-C$12,C$12)</f>
        <v>0.50000000000000011</v>
      </c>
      <c r="L61">
        <f>IF(D61=D$13,1-D$12,D$12)</f>
        <v>0.49999999999999989</v>
      </c>
      <c r="M61">
        <f>IF(E61=E$13,1-E$12,E$12)</f>
        <v>0.50000000128312816</v>
      </c>
      <c r="N61">
        <f>IF(F61=F$13,1-F$12,F$12)</f>
        <v>0.5</v>
      </c>
      <c r="O61">
        <f>IF(G61=G$13,1-G$12,G$12)</f>
        <v>0.50000000327616045</v>
      </c>
      <c r="P61">
        <f>IF(H61=H$13,1-H$12,H$12)</f>
        <v>0.5</v>
      </c>
      <c r="R61">
        <f t="shared" si="10"/>
        <v>1.5625000142477769E-2</v>
      </c>
      <c r="T61">
        <f t="shared" si="20"/>
        <v>1</v>
      </c>
      <c r="U61">
        <f t="shared" si="20"/>
        <v>1</v>
      </c>
      <c r="V61">
        <f t="shared" si="20"/>
        <v>2</v>
      </c>
      <c r="W61">
        <f t="shared" si="20"/>
        <v>2</v>
      </c>
      <c r="Y61" t="str">
        <f>IFERROR(_xlfn.XLOOKUP(3,T61:W61,T$14:W$14), "")</f>
        <v/>
      </c>
      <c r="Z61" t="str">
        <f t="shared" si="8"/>
        <v/>
      </c>
      <c r="AA61">
        <f>IF(AND(Y61="",Z61=""),_xlfn.XLOOKUP(_xlfn.XLOOKUP(2,T61:W61,T$14:W$14,-1,0,1)&amp;_xlfn.XLOOKUP(2,T61:W61,T$14:W$14,-1,0,-1),C$11:H$11,C61:H61), "")</f>
        <v>3</v>
      </c>
      <c r="AB61">
        <f>IF(AND(Y61="",Z61=""),_xlfn.XLOOKUP(2,T61:W61,T$14:W$14,-1,0,1)+_xlfn.XLOOKUP(2,T61:W61,T$14:W$14,-1,0,-1)-AA61, "")</f>
        <v>4</v>
      </c>
      <c r="AC61" t="str">
        <f t="shared" si="12"/>
        <v>3</v>
      </c>
      <c r="AD61" t="str">
        <f t="shared" si="13"/>
        <v>4</v>
      </c>
    </row>
    <row r="62" spans="3:30" x14ac:dyDescent="0.3">
      <c r="C62">
        <f>IF(AND(D61=D$14,D62=D$13),C$13+C$14-C61,C61)</f>
        <v>2</v>
      </c>
      <c r="D62">
        <f>IF(AND(E61=E$14,E62=E$13),D$13+D$14-D61,D61)</f>
        <v>1</v>
      </c>
      <c r="E62">
        <f>IF(AND(F61=F$14,F62=F$13),E$13+E$14-E61,E61)</f>
        <v>4</v>
      </c>
      <c r="F62">
        <f>IF(AND(G61=G$14,G62=G$13),F$13+F$14-F61,F61)</f>
        <v>3</v>
      </c>
      <c r="G62">
        <f>IF(AND(H61=H$14,H62=H$13),G$13+G$14-G61,G61)</f>
        <v>4</v>
      </c>
      <c r="H62">
        <f>H$14+H$13-H61</f>
        <v>4</v>
      </c>
      <c r="K62">
        <f>IF(C62=C$13,1-C$12,C$12)</f>
        <v>0.50000000000000011</v>
      </c>
      <c r="L62">
        <f>IF(D62=D$13,1-D$12,D$12)</f>
        <v>0.49999999999999989</v>
      </c>
      <c r="M62">
        <f>IF(E62=E$13,1-E$12,E$12)</f>
        <v>0.50000000128312816</v>
      </c>
      <c r="N62">
        <f>IF(F62=F$13,1-F$12,F$12)</f>
        <v>0.5</v>
      </c>
      <c r="O62">
        <f>IF(G62=G$13,1-G$12,G$12)</f>
        <v>0.50000000327616045</v>
      </c>
      <c r="P62">
        <f>IF(H62=H$13,1-H$12,H$12)</f>
        <v>0.5</v>
      </c>
      <c r="R62">
        <f t="shared" si="10"/>
        <v>1.5625000142477769E-2</v>
      </c>
      <c r="T62">
        <f t="shared" si="20"/>
        <v>1</v>
      </c>
      <c r="U62">
        <f t="shared" si="20"/>
        <v>1</v>
      </c>
      <c r="V62">
        <f t="shared" si="20"/>
        <v>1</v>
      </c>
      <c r="W62">
        <f t="shared" si="20"/>
        <v>3</v>
      </c>
      <c r="Y62">
        <f>IFERROR(_xlfn.XLOOKUP(3,T62:W62,T$14:W$14), "")</f>
        <v>4</v>
      </c>
      <c r="Z62" t="str">
        <f t="shared" si="8"/>
        <v/>
      </c>
      <c r="AA62" t="str">
        <f>IF(AND(Y62="",Z62=""),_xlfn.XLOOKUP(_xlfn.XLOOKUP(2,T62:W62,T$14:W$14,-1,0,1)&amp;_xlfn.XLOOKUP(2,T62:W62,T$14:W$14,-1,0,-1),C$11:H$11,C62:H62), "")</f>
        <v/>
      </c>
      <c r="AB62" t="str">
        <f>IF(AND(Y62="",Z62=""),_xlfn.XLOOKUP(2,T62:W62,T$14:W$14,-1,0,1)+_xlfn.XLOOKUP(2,T62:W62,T$14:W$14,-1,0,-1)-AA62, "")</f>
        <v/>
      </c>
      <c r="AC62" t="str">
        <f t="shared" si="12"/>
        <v>4</v>
      </c>
      <c r="AD62" t="str">
        <f t="shared" si="13"/>
        <v>4</v>
      </c>
    </row>
    <row r="63" spans="3:30" x14ac:dyDescent="0.3">
      <c r="C63">
        <f>IF(AND(D62=D$14,D63=D$13),C$13+C$14-C62,C62)</f>
        <v>2</v>
      </c>
      <c r="D63">
        <f>IF(AND(E62=E$14,E63=E$13),D$13+D$14-D62,D62)</f>
        <v>3</v>
      </c>
      <c r="E63">
        <f>IF(AND(F62=F$14,F63=F$13),E$13+E$14-E62,E62)</f>
        <v>1</v>
      </c>
      <c r="F63">
        <f>IF(AND(G62=G$14,G63=G$13),F$13+F$14-F62,F62)</f>
        <v>2</v>
      </c>
      <c r="G63">
        <f>IF(AND(H62=H$14,H63=H$13),G$13+G$14-G62,G62)</f>
        <v>2</v>
      </c>
      <c r="H63">
        <f>H$14+H$13-H62</f>
        <v>3</v>
      </c>
      <c r="K63">
        <f>IF(C63=C$13,1-C$12,C$12)</f>
        <v>0.50000000000000011</v>
      </c>
      <c r="L63">
        <f>IF(D63=D$13,1-D$12,D$12)</f>
        <v>0.50000000000000011</v>
      </c>
      <c r="M63">
        <f>IF(E63=E$13,1-E$12,E$12)</f>
        <v>0.49999999871687184</v>
      </c>
      <c r="N63">
        <f>IF(F63=F$13,1-F$12,F$12)</f>
        <v>0.5</v>
      </c>
      <c r="O63">
        <f>IF(G63=G$13,1-G$12,G$12)</f>
        <v>0.49999999672383955</v>
      </c>
      <c r="P63">
        <f>IF(H63=H$13,1-H$12,H$12)</f>
        <v>0.5</v>
      </c>
      <c r="R63">
        <f t="shared" si="10"/>
        <v>1.5624999857522238E-2</v>
      </c>
      <c r="T63">
        <f t="shared" si="20"/>
        <v>1</v>
      </c>
      <c r="U63">
        <f t="shared" si="20"/>
        <v>3</v>
      </c>
      <c r="V63">
        <f t="shared" si="20"/>
        <v>2</v>
      </c>
      <c r="W63">
        <f t="shared" si="20"/>
        <v>0</v>
      </c>
      <c r="Y63">
        <f>IFERROR(_xlfn.XLOOKUP(3,T63:W63,T$14:W$14), "")</f>
        <v>2</v>
      </c>
      <c r="Z63" t="str">
        <f t="shared" si="8"/>
        <v/>
      </c>
      <c r="AA63" t="str">
        <f>IF(AND(Y63="",Z63=""),_xlfn.XLOOKUP(_xlfn.XLOOKUP(2,T63:W63,T$14:W$14,-1,0,1)&amp;_xlfn.XLOOKUP(2,T63:W63,T$14:W$14,-1,0,-1),C$11:H$11,C63:H63), "")</f>
        <v/>
      </c>
      <c r="AB63" t="str">
        <f>IF(AND(Y63="",Z63=""),_xlfn.XLOOKUP(2,T63:W63,T$14:W$14,-1,0,1)+_xlfn.XLOOKUP(2,T63:W63,T$14:W$14,-1,0,-1)-AA63, "")</f>
        <v/>
      </c>
      <c r="AC63" t="str">
        <f t="shared" si="12"/>
        <v>2</v>
      </c>
      <c r="AD63" t="str">
        <f t="shared" si="13"/>
        <v>2</v>
      </c>
    </row>
    <row r="64" spans="3:30" x14ac:dyDescent="0.3">
      <c r="C64">
        <f>IF(AND(D63=D$14,D64=D$13),C$13+C$14-C63,C63)</f>
        <v>2</v>
      </c>
      <c r="D64">
        <f>IF(AND(E63=E$14,E64=E$13),D$13+D$14-D63,D63)</f>
        <v>3</v>
      </c>
      <c r="E64">
        <f>IF(AND(F63=F$14,F64=F$13),E$13+E$14-E63,E63)</f>
        <v>1</v>
      </c>
      <c r="F64">
        <f>IF(AND(G63=G$14,G64=G$13),F$13+F$14-F63,F63)</f>
        <v>2</v>
      </c>
      <c r="G64">
        <f>IF(AND(H63=H$14,H64=H$13),G$13+G$14-G63,G63)</f>
        <v>2</v>
      </c>
      <c r="H64">
        <f>H$14+H$13-H63</f>
        <v>4</v>
      </c>
      <c r="K64">
        <f>IF(C64=C$13,1-C$12,C$12)</f>
        <v>0.50000000000000011</v>
      </c>
      <c r="L64">
        <f>IF(D64=D$13,1-D$12,D$12)</f>
        <v>0.50000000000000011</v>
      </c>
      <c r="M64">
        <f>IF(E64=E$13,1-E$12,E$12)</f>
        <v>0.49999999871687184</v>
      </c>
      <c r="N64">
        <f>IF(F64=F$13,1-F$12,F$12)</f>
        <v>0.5</v>
      </c>
      <c r="O64">
        <f>IF(G64=G$13,1-G$12,G$12)</f>
        <v>0.49999999672383955</v>
      </c>
      <c r="P64">
        <f>IF(H64=H$13,1-H$12,H$12)</f>
        <v>0.5</v>
      </c>
      <c r="R64">
        <f t="shared" si="10"/>
        <v>1.5624999857522238E-2</v>
      </c>
      <c r="T64">
        <f t="shared" si="20"/>
        <v>1</v>
      </c>
      <c r="U64">
        <f t="shared" si="20"/>
        <v>3</v>
      </c>
      <c r="V64">
        <f t="shared" si="20"/>
        <v>1</v>
      </c>
      <c r="W64">
        <f t="shared" si="20"/>
        <v>1</v>
      </c>
      <c r="Y64">
        <f>IFERROR(_xlfn.XLOOKUP(3,T64:W64,T$14:W$14), "")</f>
        <v>2</v>
      </c>
      <c r="Z64" t="str">
        <f t="shared" si="8"/>
        <v/>
      </c>
      <c r="AA64" t="str">
        <f>IF(AND(Y64="",Z64=""),_xlfn.XLOOKUP(_xlfn.XLOOKUP(2,T64:W64,T$14:W$14,-1,0,1)&amp;_xlfn.XLOOKUP(2,T64:W64,T$14:W$14,-1,0,-1),C$11:H$11,C64:H64), "")</f>
        <v/>
      </c>
      <c r="AB64" t="str">
        <f>IF(AND(Y64="",Z64=""),_xlfn.XLOOKUP(2,T64:W64,T$14:W$14,-1,0,1)+_xlfn.XLOOKUP(2,T64:W64,T$14:W$14,-1,0,-1)-AA64, "")</f>
        <v/>
      </c>
      <c r="AC64" t="str">
        <f t="shared" si="12"/>
        <v>2</v>
      </c>
      <c r="AD64" t="str">
        <f t="shared" si="13"/>
        <v>2</v>
      </c>
    </row>
    <row r="65" spans="3:30" x14ac:dyDescent="0.3">
      <c r="C65">
        <f>IF(AND(D64=D$14,D65=D$13),C$13+C$14-C64,C64)</f>
        <v>2</v>
      </c>
      <c r="D65">
        <f>IF(AND(E64=E$14,E65=E$13),D$13+D$14-D64,D64)</f>
        <v>3</v>
      </c>
      <c r="E65">
        <f>IF(AND(F64=F$14,F65=F$13),E$13+E$14-E64,E64)</f>
        <v>1</v>
      </c>
      <c r="F65">
        <f>IF(AND(G64=G$14,G65=G$13),F$13+F$14-F64,F64)</f>
        <v>2</v>
      </c>
      <c r="G65">
        <f>IF(AND(H64=H$14,H65=H$13),G$13+G$14-G64,G64)</f>
        <v>4</v>
      </c>
      <c r="H65">
        <f>H$14+H$13-H64</f>
        <v>3</v>
      </c>
      <c r="K65">
        <f>IF(C65=C$13,1-C$12,C$12)</f>
        <v>0.50000000000000011</v>
      </c>
      <c r="L65">
        <f>IF(D65=D$13,1-D$12,D$12)</f>
        <v>0.50000000000000011</v>
      </c>
      <c r="M65">
        <f>IF(E65=E$13,1-E$12,E$12)</f>
        <v>0.49999999871687184</v>
      </c>
      <c r="N65">
        <f>IF(F65=F$13,1-F$12,F$12)</f>
        <v>0.5</v>
      </c>
      <c r="O65">
        <f>IF(G65=G$13,1-G$12,G$12)</f>
        <v>0.50000000327616045</v>
      </c>
      <c r="P65">
        <f>IF(H65=H$13,1-H$12,H$12)</f>
        <v>0.5</v>
      </c>
      <c r="R65">
        <f t="shared" si="10"/>
        <v>1.5625000062282266E-2</v>
      </c>
      <c r="T65">
        <f t="shared" si="20"/>
        <v>1</v>
      </c>
      <c r="U65">
        <f t="shared" si="20"/>
        <v>2</v>
      </c>
      <c r="V65">
        <f t="shared" si="20"/>
        <v>2</v>
      </c>
      <c r="W65">
        <f t="shared" si="20"/>
        <v>1</v>
      </c>
      <c r="Y65" t="str">
        <f>IFERROR(_xlfn.XLOOKUP(3,T65:W65,T$14:W$14), "")</f>
        <v/>
      </c>
      <c r="Z65" t="str">
        <f t="shared" si="8"/>
        <v/>
      </c>
      <c r="AA65">
        <f>IF(AND(Y65="",Z65=""),_xlfn.XLOOKUP(_xlfn.XLOOKUP(2,T65:W65,T$14:W$14,-1,0,1)&amp;_xlfn.XLOOKUP(2,T65:W65,T$14:W$14,-1,0,-1),C$11:H$11,C65:H65), "")</f>
        <v>2</v>
      </c>
      <c r="AB65">
        <f>IF(AND(Y65="",Z65=""),_xlfn.XLOOKUP(2,T65:W65,T$14:W$14,-1,0,1)+_xlfn.XLOOKUP(2,T65:W65,T$14:W$14,-1,0,-1)-AA65, "")</f>
        <v>3</v>
      </c>
      <c r="AC65" t="str">
        <f t="shared" si="12"/>
        <v>2</v>
      </c>
      <c r="AD65" t="str">
        <f t="shared" si="13"/>
        <v>3</v>
      </c>
    </row>
    <row r="66" spans="3:30" x14ac:dyDescent="0.3">
      <c r="C66">
        <f>IF(AND(D65=D$14,D66=D$13),C$13+C$14-C65,C65)</f>
        <v>2</v>
      </c>
      <c r="D66">
        <f>IF(AND(E65=E$14,E66=E$13),D$13+D$14-D65,D65)</f>
        <v>3</v>
      </c>
      <c r="E66">
        <f>IF(AND(F65=F$14,F66=F$13),E$13+E$14-E65,E65)</f>
        <v>1</v>
      </c>
      <c r="F66">
        <f>IF(AND(G65=G$14,G66=G$13),F$13+F$14-F65,F65)</f>
        <v>2</v>
      </c>
      <c r="G66">
        <f>IF(AND(H65=H$14,H66=H$13),G$13+G$14-G65,G65)</f>
        <v>4</v>
      </c>
      <c r="H66">
        <f>H$14+H$13-H65</f>
        <v>4</v>
      </c>
      <c r="K66">
        <f>IF(C66=C$13,1-C$12,C$12)</f>
        <v>0.50000000000000011</v>
      </c>
      <c r="L66">
        <f>IF(D66=D$13,1-D$12,D$12)</f>
        <v>0.50000000000000011</v>
      </c>
      <c r="M66">
        <f>IF(E66=E$13,1-E$12,E$12)</f>
        <v>0.49999999871687184</v>
      </c>
      <c r="N66">
        <f>IF(F66=F$13,1-F$12,F$12)</f>
        <v>0.5</v>
      </c>
      <c r="O66">
        <f>IF(G66=G$13,1-G$12,G$12)</f>
        <v>0.50000000327616045</v>
      </c>
      <c r="P66">
        <f>IF(H66=H$13,1-H$12,H$12)</f>
        <v>0.5</v>
      </c>
      <c r="R66">
        <f t="shared" si="10"/>
        <v>1.5625000062282266E-2</v>
      </c>
      <c r="T66">
        <f t="shared" si="20"/>
        <v>1</v>
      </c>
      <c r="U66">
        <f t="shared" si="20"/>
        <v>2</v>
      </c>
      <c r="V66">
        <f t="shared" si="20"/>
        <v>1</v>
      </c>
      <c r="W66">
        <f t="shared" si="20"/>
        <v>2</v>
      </c>
      <c r="Y66" t="str">
        <f>IFERROR(_xlfn.XLOOKUP(3,T66:W66,T$14:W$14), "")</f>
        <v/>
      </c>
      <c r="Z66" t="str">
        <f t="shared" si="8"/>
        <v/>
      </c>
      <c r="AA66">
        <f>IF(AND(Y66="",Z66=""),_xlfn.XLOOKUP(_xlfn.XLOOKUP(2,T66:W66,T$14:W$14,-1,0,1)&amp;_xlfn.XLOOKUP(2,T66:W66,T$14:W$14,-1,0,-1),C$11:H$11,C66:H66), "")</f>
        <v>4</v>
      </c>
      <c r="AB66">
        <f>IF(AND(Y66="",Z66=""),_xlfn.XLOOKUP(2,T66:W66,T$14:W$14,-1,0,1)+_xlfn.XLOOKUP(2,T66:W66,T$14:W$14,-1,0,-1)-AA66, "")</f>
        <v>2</v>
      </c>
      <c r="AC66" t="str">
        <f t="shared" si="12"/>
        <v>4</v>
      </c>
      <c r="AD66" t="str">
        <f t="shared" si="13"/>
        <v>2</v>
      </c>
    </row>
    <row r="67" spans="3:30" x14ac:dyDescent="0.3">
      <c r="C67">
        <f>IF(AND(D66=D$14,D67=D$13),C$13+C$14-C66,C66)</f>
        <v>2</v>
      </c>
      <c r="D67">
        <f>IF(AND(E66=E$14,E67=E$13),D$13+D$14-D66,D66)</f>
        <v>3</v>
      </c>
      <c r="E67">
        <f>IF(AND(F66=F$14,F67=F$13),E$13+E$14-E66,E66)</f>
        <v>1</v>
      </c>
      <c r="F67">
        <f>IF(AND(G66=G$14,G67=G$13),F$13+F$14-F66,F66)</f>
        <v>3</v>
      </c>
      <c r="G67">
        <f>IF(AND(H66=H$14,H67=H$13),G$13+G$14-G66,G66)</f>
        <v>2</v>
      </c>
      <c r="H67">
        <f>H$14+H$13-H66</f>
        <v>3</v>
      </c>
      <c r="K67">
        <f>IF(C67=C$13,1-C$12,C$12)</f>
        <v>0.50000000000000011</v>
      </c>
      <c r="L67">
        <f>IF(D67=D$13,1-D$12,D$12)</f>
        <v>0.50000000000000011</v>
      </c>
      <c r="M67">
        <f>IF(E67=E$13,1-E$12,E$12)</f>
        <v>0.49999999871687184</v>
      </c>
      <c r="N67">
        <f>IF(F67=F$13,1-F$12,F$12)</f>
        <v>0.5</v>
      </c>
      <c r="O67">
        <f>IF(G67=G$13,1-G$12,G$12)</f>
        <v>0.49999999672383955</v>
      </c>
      <c r="P67">
        <f>IF(H67=H$13,1-H$12,H$12)</f>
        <v>0.5</v>
      </c>
      <c r="R67">
        <f t="shared" si="10"/>
        <v>1.5624999857522238E-2</v>
      </c>
      <c r="T67">
        <f t="shared" si="20"/>
        <v>1</v>
      </c>
      <c r="U67">
        <f t="shared" si="20"/>
        <v>2</v>
      </c>
      <c r="V67">
        <f t="shared" si="20"/>
        <v>3</v>
      </c>
      <c r="W67">
        <f t="shared" si="20"/>
        <v>0</v>
      </c>
      <c r="Y67">
        <f>IFERROR(_xlfn.XLOOKUP(3,T67:W67,T$14:W$14), "")</f>
        <v>3</v>
      </c>
      <c r="Z67" t="str">
        <f t="shared" si="8"/>
        <v/>
      </c>
      <c r="AA67" t="str">
        <f>IF(AND(Y67="",Z67=""),_xlfn.XLOOKUP(_xlfn.XLOOKUP(2,T67:W67,T$14:W$14,-1,0,1)&amp;_xlfn.XLOOKUP(2,T67:W67,T$14:W$14,-1,0,-1),C$11:H$11,C67:H67), "")</f>
        <v/>
      </c>
      <c r="AB67" t="str">
        <f>IF(AND(Y67="",Z67=""),_xlfn.XLOOKUP(2,T67:W67,T$14:W$14,-1,0,1)+_xlfn.XLOOKUP(2,T67:W67,T$14:W$14,-1,0,-1)-AA67, "")</f>
        <v/>
      </c>
      <c r="AC67" t="str">
        <f t="shared" si="12"/>
        <v>3</v>
      </c>
      <c r="AD67" t="str">
        <f t="shared" si="13"/>
        <v>3</v>
      </c>
    </row>
    <row r="68" spans="3:30" x14ac:dyDescent="0.3">
      <c r="C68">
        <f>IF(AND(D67=D$14,D68=D$13),C$13+C$14-C67,C67)</f>
        <v>2</v>
      </c>
      <c r="D68">
        <f>IF(AND(E67=E$14,E68=E$13),D$13+D$14-D67,D67)</f>
        <v>3</v>
      </c>
      <c r="E68">
        <f>IF(AND(F67=F$14,F68=F$13),E$13+E$14-E67,E67)</f>
        <v>1</v>
      </c>
      <c r="F68">
        <f>IF(AND(G67=G$14,G68=G$13),F$13+F$14-F67,F67)</f>
        <v>3</v>
      </c>
      <c r="G68">
        <f>IF(AND(H67=H$14,H68=H$13),G$13+G$14-G67,G67)</f>
        <v>2</v>
      </c>
      <c r="H68">
        <f>H$14+H$13-H67</f>
        <v>4</v>
      </c>
      <c r="K68">
        <f>IF(C68=C$13,1-C$12,C$12)</f>
        <v>0.50000000000000011</v>
      </c>
      <c r="L68">
        <f>IF(D68=D$13,1-D$12,D$12)</f>
        <v>0.50000000000000011</v>
      </c>
      <c r="M68">
        <f>IF(E68=E$13,1-E$12,E$12)</f>
        <v>0.49999999871687184</v>
      </c>
      <c r="N68">
        <f>IF(F68=F$13,1-F$12,F$12)</f>
        <v>0.5</v>
      </c>
      <c r="O68">
        <f>IF(G68=G$13,1-G$12,G$12)</f>
        <v>0.49999999672383955</v>
      </c>
      <c r="P68">
        <f>IF(H68=H$13,1-H$12,H$12)</f>
        <v>0.5</v>
      </c>
      <c r="R68">
        <f t="shared" si="10"/>
        <v>1.5624999857522238E-2</v>
      </c>
      <c r="T68">
        <f t="shared" si="20"/>
        <v>1</v>
      </c>
      <c r="U68">
        <f t="shared" si="20"/>
        <v>2</v>
      </c>
      <c r="V68">
        <f t="shared" si="20"/>
        <v>2</v>
      </c>
      <c r="W68">
        <f t="shared" si="20"/>
        <v>1</v>
      </c>
      <c r="Y68" t="str">
        <f>IFERROR(_xlfn.XLOOKUP(3,T68:W68,T$14:W$14), "")</f>
        <v/>
      </c>
      <c r="Z68" t="str">
        <f t="shared" si="8"/>
        <v/>
      </c>
      <c r="AA68">
        <f>IF(AND(Y68="",Z68=""),_xlfn.XLOOKUP(_xlfn.XLOOKUP(2,T68:W68,T$14:W$14,-1,0,1)&amp;_xlfn.XLOOKUP(2,T68:W68,T$14:W$14,-1,0,-1),C$11:H$11,C68:H68), "")</f>
        <v>3</v>
      </c>
      <c r="AB68">
        <f>IF(AND(Y68="",Z68=""),_xlfn.XLOOKUP(2,T68:W68,T$14:W$14,-1,0,1)+_xlfn.XLOOKUP(2,T68:W68,T$14:W$14,-1,0,-1)-AA68, "")</f>
        <v>2</v>
      </c>
      <c r="AC68" t="str">
        <f t="shared" si="12"/>
        <v>3</v>
      </c>
      <c r="AD68" t="str">
        <f t="shared" si="13"/>
        <v>2</v>
      </c>
    </row>
    <row r="69" spans="3:30" x14ac:dyDescent="0.3">
      <c r="C69">
        <f>IF(AND(D68=D$14,D69=D$13),C$13+C$14-C68,C68)</f>
        <v>2</v>
      </c>
      <c r="D69">
        <f>IF(AND(E68=E$14,E69=E$13),D$13+D$14-D68,D68)</f>
        <v>3</v>
      </c>
      <c r="E69">
        <f>IF(AND(F68=F$14,F69=F$13),E$13+E$14-E68,E68)</f>
        <v>1</v>
      </c>
      <c r="F69">
        <f>IF(AND(G68=G$14,G69=G$13),F$13+F$14-F68,F68)</f>
        <v>3</v>
      </c>
      <c r="G69">
        <f>IF(AND(H68=H$14,H69=H$13),G$13+G$14-G68,G68)</f>
        <v>4</v>
      </c>
      <c r="H69">
        <f>H$14+H$13-H68</f>
        <v>3</v>
      </c>
      <c r="K69">
        <f>IF(C69=C$13,1-C$12,C$12)</f>
        <v>0.50000000000000011</v>
      </c>
      <c r="L69">
        <f>IF(D69=D$13,1-D$12,D$12)</f>
        <v>0.50000000000000011</v>
      </c>
      <c r="M69">
        <f>IF(E69=E$13,1-E$12,E$12)</f>
        <v>0.49999999871687184</v>
      </c>
      <c r="N69">
        <f>IF(F69=F$13,1-F$12,F$12)</f>
        <v>0.5</v>
      </c>
      <c r="O69">
        <f>IF(G69=G$13,1-G$12,G$12)</f>
        <v>0.50000000327616045</v>
      </c>
      <c r="P69">
        <f>IF(H69=H$13,1-H$12,H$12)</f>
        <v>0.5</v>
      </c>
      <c r="R69">
        <f t="shared" si="10"/>
        <v>1.5625000062282266E-2</v>
      </c>
      <c r="T69">
        <f t="shared" si="20"/>
        <v>1</v>
      </c>
      <c r="U69">
        <f t="shared" si="20"/>
        <v>1</v>
      </c>
      <c r="V69">
        <f t="shared" si="20"/>
        <v>3</v>
      </c>
      <c r="W69">
        <f t="shared" si="20"/>
        <v>1</v>
      </c>
      <c r="Y69">
        <f>IFERROR(_xlfn.XLOOKUP(3,T69:W69,T$14:W$14), "")</f>
        <v>3</v>
      </c>
      <c r="Z69" t="str">
        <f t="shared" si="8"/>
        <v/>
      </c>
      <c r="AA69" t="str">
        <f>IF(AND(Y69="",Z69=""),_xlfn.XLOOKUP(_xlfn.XLOOKUP(2,T69:W69,T$14:W$14,-1,0,1)&amp;_xlfn.XLOOKUP(2,T69:W69,T$14:W$14,-1,0,-1),C$11:H$11,C69:H69), "")</f>
        <v/>
      </c>
      <c r="AB69" t="str">
        <f>IF(AND(Y69="",Z69=""),_xlfn.XLOOKUP(2,T69:W69,T$14:W$14,-1,0,1)+_xlfn.XLOOKUP(2,T69:W69,T$14:W$14,-1,0,-1)-AA69, "")</f>
        <v/>
      </c>
      <c r="AC69" t="str">
        <f t="shared" si="12"/>
        <v>3</v>
      </c>
      <c r="AD69" t="str">
        <f t="shared" si="13"/>
        <v>3</v>
      </c>
    </row>
    <row r="70" spans="3:30" x14ac:dyDescent="0.3">
      <c r="C70">
        <f>IF(AND(D69=D$14,D70=D$13),C$13+C$14-C69,C69)</f>
        <v>2</v>
      </c>
      <c r="D70">
        <f>IF(AND(E69=E$14,E70=E$13),D$13+D$14-D69,D69)</f>
        <v>3</v>
      </c>
      <c r="E70">
        <f>IF(AND(F69=F$14,F70=F$13),E$13+E$14-E69,E69)</f>
        <v>1</v>
      </c>
      <c r="F70">
        <f>IF(AND(G69=G$14,G70=G$13),F$13+F$14-F69,F69)</f>
        <v>3</v>
      </c>
      <c r="G70">
        <f>IF(AND(H69=H$14,H70=H$13),G$13+G$14-G69,G69)</f>
        <v>4</v>
      </c>
      <c r="H70">
        <f>H$14+H$13-H69</f>
        <v>4</v>
      </c>
      <c r="K70">
        <f>IF(C70=C$13,1-C$12,C$12)</f>
        <v>0.50000000000000011</v>
      </c>
      <c r="L70">
        <f>IF(D70=D$13,1-D$12,D$12)</f>
        <v>0.50000000000000011</v>
      </c>
      <c r="M70">
        <f>IF(E70=E$13,1-E$12,E$12)</f>
        <v>0.49999999871687184</v>
      </c>
      <c r="N70">
        <f>IF(F70=F$13,1-F$12,F$12)</f>
        <v>0.5</v>
      </c>
      <c r="O70">
        <f>IF(G70=G$13,1-G$12,G$12)</f>
        <v>0.50000000327616045</v>
      </c>
      <c r="P70">
        <f>IF(H70=H$13,1-H$12,H$12)</f>
        <v>0.5</v>
      </c>
      <c r="R70">
        <f t="shared" si="10"/>
        <v>1.5625000062282266E-2</v>
      </c>
      <c r="T70">
        <f t="shared" si="20"/>
        <v>1</v>
      </c>
      <c r="U70">
        <f t="shared" si="20"/>
        <v>1</v>
      </c>
      <c r="V70">
        <f t="shared" si="20"/>
        <v>2</v>
      </c>
      <c r="W70">
        <f t="shared" si="20"/>
        <v>2</v>
      </c>
      <c r="Y70" t="str">
        <f>IFERROR(_xlfn.XLOOKUP(3,T70:W70,T$14:W$14), "")</f>
        <v/>
      </c>
      <c r="Z70" t="str">
        <f t="shared" si="8"/>
        <v/>
      </c>
      <c r="AA70">
        <f>IF(AND(Y70="",Z70=""),_xlfn.XLOOKUP(_xlfn.XLOOKUP(2,T70:W70,T$14:W$14,-1,0,1)&amp;_xlfn.XLOOKUP(2,T70:W70,T$14:W$14,-1,0,-1),C$11:H$11,C70:H70), "")</f>
        <v>4</v>
      </c>
      <c r="AB70">
        <f>IF(AND(Y70="",Z70=""),_xlfn.XLOOKUP(2,T70:W70,T$14:W$14,-1,0,1)+_xlfn.XLOOKUP(2,T70:W70,T$14:W$14,-1,0,-1)-AA70, "")</f>
        <v>3</v>
      </c>
      <c r="AC70" t="str">
        <f t="shared" si="12"/>
        <v>4</v>
      </c>
      <c r="AD70" t="str">
        <f t="shared" si="13"/>
        <v>3</v>
      </c>
    </row>
    <row r="71" spans="3:30" x14ac:dyDescent="0.3">
      <c r="C71">
        <f>IF(AND(D70=D$14,D71=D$13),C$13+C$14-C70,C70)</f>
        <v>2</v>
      </c>
      <c r="D71">
        <f>IF(AND(E70=E$14,E71=E$13),D$13+D$14-D70,D70)</f>
        <v>3</v>
      </c>
      <c r="E71">
        <f>IF(AND(F70=F$14,F71=F$13),E$13+E$14-E70,E70)</f>
        <v>4</v>
      </c>
      <c r="F71">
        <f>IF(AND(G70=G$14,G71=G$13),F$13+F$14-F70,F70)</f>
        <v>2</v>
      </c>
      <c r="G71">
        <f>IF(AND(H70=H$14,H71=H$13),G$13+G$14-G70,G70)</f>
        <v>2</v>
      </c>
      <c r="H71">
        <f>H$14+H$13-H70</f>
        <v>3</v>
      </c>
      <c r="K71">
        <f>IF(C71=C$13,1-C$12,C$12)</f>
        <v>0.50000000000000011</v>
      </c>
      <c r="L71">
        <f>IF(D71=D$13,1-D$12,D$12)</f>
        <v>0.50000000000000011</v>
      </c>
      <c r="M71">
        <f>IF(E71=E$13,1-E$12,E$12)</f>
        <v>0.50000000128312816</v>
      </c>
      <c r="N71">
        <f>IF(F71=F$13,1-F$12,F$12)</f>
        <v>0.5</v>
      </c>
      <c r="O71">
        <f>IF(G71=G$13,1-G$12,G$12)</f>
        <v>0.49999999672383955</v>
      </c>
      <c r="P71">
        <f>IF(H71=H$13,1-H$12,H$12)</f>
        <v>0.5</v>
      </c>
      <c r="R71">
        <f t="shared" si="10"/>
        <v>1.5624999937717748E-2</v>
      </c>
      <c r="T71">
        <f t="shared" si="20"/>
        <v>0</v>
      </c>
      <c r="U71">
        <f t="shared" si="20"/>
        <v>3</v>
      </c>
      <c r="V71">
        <f t="shared" si="20"/>
        <v>2</v>
      </c>
      <c r="W71">
        <f t="shared" si="20"/>
        <v>1</v>
      </c>
      <c r="Y71">
        <f>IFERROR(_xlfn.XLOOKUP(3,T71:W71,T$14:W$14), "")</f>
        <v>2</v>
      </c>
      <c r="Z71" t="str">
        <f t="shared" si="8"/>
        <v/>
      </c>
      <c r="AA71" t="str">
        <f>IF(AND(Y71="",Z71=""),_xlfn.XLOOKUP(_xlfn.XLOOKUP(2,T71:W71,T$14:W$14,-1,0,1)&amp;_xlfn.XLOOKUP(2,T71:W71,T$14:W$14,-1,0,-1),C$11:H$11,C71:H71), "")</f>
        <v/>
      </c>
      <c r="AB71" t="str">
        <f>IF(AND(Y71="",Z71=""),_xlfn.XLOOKUP(2,T71:W71,T$14:W$14,-1,0,1)+_xlfn.XLOOKUP(2,T71:W71,T$14:W$14,-1,0,-1)-AA71, "")</f>
        <v/>
      </c>
      <c r="AC71" t="str">
        <f t="shared" si="12"/>
        <v>2</v>
      </c>
      <c r="AD71" t="str">
        <f t="shared" si="13"/>
        <v>2</v>
      </c>
    </row>
    <row r="72" spans="3:30" x14ac:dyDescent="0.3">
      <c r="C72">
        <f>IF(AND(D71=D$14,D72=D$13),C$13+C$14-C71,C71)</f>
        <v>2</v>
      </c>
      <c r="D72">
        <f>IF(AND(E71=E$14,E72=E$13),D$13+D$14-D71,D71)</f>
        <v>3</v>
      </c>
      <c r="E72">
        <f>IF(AND(F71=F$14,F72=F$13),E$13+E$14-E71,E71)</f>
        <v>4</v>
      </c>
      <c r="F72">
        <f>IF(AND(G71=G$14,G72=G$13),F$13+F$14-F71,F71)</f>
        <v>2</v>
      </c>
      <c r="G72">
        <f>IF(AND(H71=H$14,H72=H$13),G$13+G$14-G71,G71)</f>
        <v>2</v>
      </c>
      <c r="H72">
        <f>H$14+H$13-H71</f>
        <v>4</v>
      </c>
      <c r="K72">
        <f>IF(C72=C$13,1-C$12,C$12)</f>
        <v>0.50000000000000011</v>
      </c>
      <c r="L72">
        <f>IF(D72=D$13,1-D$12,D$12)</f>
        <v>0.50000000000000011</v>
      </c>
      <c r="M72">
        <f>IF(E72=E$13,1-E$12,E$12)</f>
        <v>0.50000000128312816</v>
      </c>
      <c r="N72">
        <f>IF(F72=F$13,1-F$12,F$12)</f>
        <v>0.5</v>
      </c>
      <c r="O72">
        <f>IF(G72=G$13,1-G$12,G$12)</f>
        <v>0.49999999672383955</v>
      </c>
      <c r="P72">
        <f>IF(H72=H$13,1-H$12,H$12)</f>
        <v>0.5</v>
      </c>
      <c r="R72">
        <f t="shared" si="10"/>
        <v>1.5624999937717748E-2</v>
      </c>
      <c r="T72">
        <f t="shared" si="20"/>
        <v>0</v>
      </c>
      <c r="U72">
        <f t="shared" si="20"/>
        <v>3</v>
      </c>
      <c r="V72">
        <f t="shared" si="20"/>
        <v>1</v>
      </c>
      <c r="W72">
        <f t="shared" si="20"/>
        <v>2</v>
      </c>
      <c r="Y72">
        <f>IFERROR(_xlfn.XLOOKUP(3,T72:W72,T$14:W$14), "")</f>
        <v>2</v>
      </c>
      <c r="Z72" t="str">
        <f t="shared" si="8"/>
        <v/>
      </c>
      <c r="AA72" t="str">
        <f>IF(AND(Y72="",Z72=""),_xlfn.XLOOKUP(_xlfn.XLOOKUP(2,T72:W72,T$14:W$14,-1,0,1)&amp;_xlfn.XLOOKUP(2,T72:W72,T$14:W$14,-1,0,-1),C$11:H$11,C72:H72), "")</f>
        <v/>
      </c>
      <c r="AB72" t="str">
        <f>IF(AND(Y72="",Z72=""),_xlfn.XLOOKUP(2,T72:W72,T$14:W$14,-1,0,1)+_xlfn.XLOOKUP(2,T72:W72,T$14:W$14,-1,0,-1)-AA72, "")</f>
        <v/>
      </c>
      <c r="AC72" t="str">
        <f t="shared" si="12"/>
        <v>2</v>
      </c>
      <c r="AD72" t="str">
        <f t="shared" si="13"/>
        <v>2</v>
      </c>
    </row>
    <row r="73" spans="3:30" x14ac:dyDescent="0.3">
      <c r="C73">
        <f>IF(AND(D72=D$14,D73=D$13),C$13+C$14-C72,C72)</f>
        <v>2</v>
      </c>
      <c r="D73">
        <f>IF(AND(E72=E$14,E73=E$13),D$13+D$14-D72,D72)</f>
        <v>3</v>
      </c>
      <c r="E73">
        <f>IF(AND(F72=F$14,F73=F$13),E$13+E$14-E72,E72)</f>
        <v>4</v>
      </c>
      <c r="F73">
        <f>IF(AND(G72=G$14,G73=G$13),F$13+F$14-F72,F72)</f>
        <v>2</v>
      </c>
      <c r="G73">
        <f>IF(AND(H72=H$14,H73=H$13),G$13+G$14-G72,G72)</f>
        <v>4</v>
      </c>
      <c r="H73">
        <f>H$14+H$13-H72</f>
        <v>3</v>
      </c>
      <c r="K73">
        <f>IF(C73=C$13,1-C$12,C$12)</f>
        <v>0.50000000000000011</v>
      </c>
      <c r="L73">
        <f>IF(D73=D$13,1-D$12,D$12)</f>
        <v>0.50000000000000011</v>
      </c>
      <c r="M73">
        <f>IF(E73=E$13,1-E$12,E$12)</f>
        <v>0.50000000128312816</v>
      </c>
      <c r="N73">
        <f>IF(F73=F$13,1-F$12,F$12)</f>
        <v>0.5</v>
      </c>
      <c r="O73">
        <f>IF(G73=G$13,1-G$12,G$12)</f>
        <v>0.50000000327616045</v>
      </c>
      <c r="P73">
        <f>IF(H73=H$13,1-H$12,H$12)</f>
        <v>0.5</v>
      </c>
      <c r="R73">
        <f t="shared" si="10"/>
        <v>1.5625000142477776E-2</v>
      </c>
      <c r="T73">
        <f t="shared" si="20"/>
        <v>0</v>
      </c>
      <c r="U73">
        <f t="shared" si="20"/>
        <v>2</v>
      </c>
      <c r="V73">
        <f t="shared" si="20"/>
        <v>2</v>
      </c>
      <c r="W73">
        <f t="shared" si="20"/>
        <v>2</v>
      </c>
      <c r="Y73" t="str">
        <f>IFERROR(_xlfn.XLOOKUP(3,T73:W73,T$14:W$14), "")</f>
        <v/>
      </c>
      <c r="Z73" t="str">
        <f t="shared" si="8"/>
        <v>X</v>
      </c>
      <c r="AA73" t="str">
        <f>IF(AND(Y73="",Z73=""),_xlfn.XLOOKUP(_xlfn.XLOOKUP(2,T73:W73,T$14:W$14,-1,0,1)&amp;_xlfn.XLOOKUP(2,T73:W73,T$14:W$14,-1,0,-1),C$11:H$11,C73:H73), "")</f>
        <v/>
      </c>
      <c r="AB73" t="str">
        <f>IF(AND(Y73="",Z73=""),_xlfn.XLOOKUP(2,T73:W73,T$14:W$14,-1,0,1)+_xlfn.XLOOKUP(2,T73:W73,T$14:W$14,-1,0,-1)-AA73, "")</f>
        <v/>
      </c>
      <c r="AC73" t="str">
        <f t="shared" si="12"/>
        <v/>
      </c>
      <c r="AD73" t="str">
        <f t="shared" si="13"/>
        <v/>
      </c>
    </row>
    <row r="74" spans="3:30" x14ac:dyDescent="0.3">
      <c r="C74">
        <f>IF(AND(D73=D$14,D74=D$13),C$13+C$14-C73,C73)</f>
        <v>2</v>
      </c>
      <c r="D74">
        <f>IF(AND(E73=E$14,E74=E$13),D$13+D$14-D73,D73)</f>
        <v>3</v>
      </c>
      <c r="E74">
        <f>IF(AND(F73=F$14,F74=F$13),E$13+E$14-E73,E73)</f>
        <v>4</v>
      </c>
      <c r="F74">
        <f>IF(AND(G73=G$14,G74=G$13),F$13+F$14-F73,F73)</f>
        <v>2</v>
      </c>
      <c r="G74">
        <f>IF(AND(H73=H$14,H74=H$13),G$13+G$14-G73,G73)</f>
        <v>4</v>
      </c>
      <c r="H74">
        <f>H$14+H$13-H73</f>
        <v>4</v>
      </c>
      <c r="K74">
        <f>IF(C74=C$13,1-C$12,C$12)</f>
        <v>0.50000000000000011</v>
      </c>
      <c r="L74">
        <f>IF(D74=D$13,1-D$12,D$12)</f>
        <v>0.50000000000000011</v>
      </c>
      <c r="M74">
        <f>IF(E74=E$13,1-E$12,E$12)</f>
        <v>0.50000000128312816</v>
      </c>
      <c r="N74">
        <f>IF(F74=F$13,1-F$12,F$12)</f>
        <v>0.5</v>
      </c>
      <c r="O74">
        <f>IF(G74=G$13,1-G$12,G$12)</f>
        <v>0.50000000327616045</v>
      </c>
      <c r="P74">
        <f>IF(H74=H$13,1-H$12,H$12)</f>
        <v>0.5</v>
      </c>
      <c r="R74">
        <f t="shared" si="10"/>
        <v>1.5625000142477776E-2</v>
      </c>
      <c r="T74">
        <f t="shared" si="20"/>
        <v>0</v>
      </c>
      <c r="U74">
        <f t="shared" si="20"/>
        <v>2</v>
      </c>
      <c r="V74">
        <f t="shared" si="20"/>
        <v>1</v>
      </c>
      <c r="W74">
        <f t="shared" si="20"/>
        <v>3</v>
      </c>
      <c r="Y74">
        <f>IFERROR(_xlfn.XLOOKUP(3,T74:W74,T$14:W$14), "")</f>
        <v>4</v>
      </c>
      <c r="Z74" t="str">
        <f t="shared" si="8"/>
        <v/>
      </c>
      <c r="AA74" t="str">
        <f>IF(AND(Y74="",Z74=""),_xlfn.XLOOKUP(_xlfn.XLOOKUP(2,T74:W74,T$14:W$14,-1,0,1)&amp;_xlfn.XLOOKUP(2,T74:W74,T$14:W$14,-1,0,-1),C$11:H$11,C74:H74), "")</f>
        <v/>
      </c>
      <c r="AB74" t="str">
        <f>IF(AND(Y74="",Z74=""),_xlfn.XLOOKUP(2,T74:W74,T$14:W$14,-1,0,1)+_xlfn.XLOOKUP(2,T74:W74,T$14:W$14,-1,0,-1)-AA74, "")</f>
        <v/>
      </c>
      <c r="AC74" t="str">
        <f t="shared" si="12"/>
        <v>4</v>
      </c>
      <c r="AD74" t="str">
        <f t="shared" si="13"/>
        <v>4</v>
      </c>
    </row>
    <row r="75" spans="3:30" x14ac:dyDescent="0.3">
      <c r="C75">
        <f>IF(AND(D74=D$14,D75=D$13),C$13+C$14-C74,C74)</f>
        <v>2</v>
      </c>
      <c r="D75">
        <f>IF(AND(E74=E$14,E75=E$13),D$13+D$14-D74,D74)</f>
        <v>3</v>
      </c>
      <c r="E75">
        <f>IF(AND(F74=F$14,F75=F$13),E$13+E$14-E74,E74)</f>
        <v>4</v>
      </c>
      <c r="F75">
        <f>IF(AND(G74=G$14,G75=G$13),F$13+F$14-F74,F74)</f>
        <v>3</v>
      </c>
      <c r="G75">
        <f>IF(AND(H74=H$14,H75=H$13),G$13+G$14-G74,G74)</f>
        <v>2</v>
      </c>
      <c r="H75">
        <f>H$14+H$13-H74</f>
        <v>3</v>
      </c>
      <c r="K75">
        <f>IF(C75=C$13,1-C$12,C$12)</f>
        <v>0.50000000000000011</v>
      </c>
      <c r="L75">
        <f>IF(D75=D$13,1-D$12,D$12)</f>
        <v>0.50000000000000011</v>
      </c>
      <c r="M75">
        <f>IF(E75=E$13,1-E$12,E$12)</f>
        <v>0.50000000128312816</v>
      </c>
      <c r="N75">
        <f>IF(F75=F$13,1-F$12,F$12)</f>
        <v>0.5</v>
      </c>
      <c r="O75">
        <f>IF(G75=G$13,1-G$12,G$12)</f>
        <v>0.49999999672383955</v>
      </c>
      <c r="P75">
        <f>IF(H75=H$13,1-H$12,H$12)</f>
        <v>0.5</v>
      </c>
      <c r="R75">
        <f t="shared" si="10"/>
        <v>1.5624999937717748E-2</v>
      </c>
      <c r="T75">
        <f t="shared" si="20"/>
        <v>0</v>
      </c>
      <c r="U75">
        <f t="shared" si="20"/>
        <v>2</v>
      </c>
      <c r="V75">
        <f t="shared" si="20"/>
        <v>3</v>
      </c>
      <c r="W75">
        <f t="shared" si="20"/>
        <v>1</v>
      </c>
      <c r="Y75">
        <f>IFERROR(_xlfn.XLOOKUP(3,T75:W75,T$14:W$14), "")</f>
        <v>3</v>
      </c>
      <c r="Z75" t="str">
        <f t="shared" si="8"/>
        <v/>
      </c>
      <c r="AA75" t="str">
        <f>IF(AND(Y75="",Z75=""),_xlfn.XLOOKUP(_xlfn.XLOOKUP(2,T75:W75,T$14:W$14,-1,0,1)&amp;_xlfn.XLOOKUP(2,T75:W75,T$14:W$14,-1,0,-1),C$11:H$11,C75:H75), "")</f>
        <v/>
      </c>
      <c r="AB75" t="str">
        <f>IF(AND(Y75="",Z75=""),_xlfn.XLOOKUP(2,T75:W75,T$14:W$14,-1,0,1)+_xlfn.XLOOKUP(2,T75:W75,T$14:W$14,-1,0,-1)-AA75, "")</f>
        <v/>
      </c>
      <c r="AC75" t="str">
        <f t="shared" si="12"/>
        <v>3</v>
      </c>
      <c r="AD75" t="str">
        <f t="shared" si="13"/>
        <v>3</v>
      </c>
    </row>
    <row r="76" spans="3:30" x14ac:dyDescent="0.3">
      <c r="C76">
        <f>IF(AND(D75=D$14,D76=D$13),C$13+C$14-C75,C75)</f>
        <v>2</v>
      </c>
      <c r="D76">
        <f>IF(AND(E75=E$14,E76=E$13),D$13+D$14-D75,D75)</f>
        <v>3</v>
      </c>
      <c r="E76">
        <f>IF(AND(F75=F$14,F76=F$13),E$13+E$14-E75,E75)</f>
        <v>4</v>
      </c>
      <c r="F76">
        <f>IF(AND(G75=G$14,G76=G$13),F$13+F$14-F75,F75)</f>
        <v>3</v>
      </c>
      <c r="G76">
        <f>IF(AND(H75=H$14,H76=H$13),G$13+G$14-G75,G75)</f>
        <v>2</v>
      </c>
      <c r="H76">
        <f>H$14+H$13-H75</f>
        <v>4</v>
      </c>
      <c r="K76">
        <f>IF(C76=C$13,1-C$12,C$12)</f>
        <v>0.50000000000000011</v>
      </c>
      <c r="L76">
        <f>IF(D76=D$13,1-D$12,D$12)</f>
        <v>0.50000000000000011</v>
      </c>
      <c r="M76">
        <f>IF(E76=E$13,1-E$12,E$12)</f>
        <v>0.50000000128312816</v>
      </c>
      <c r="N76">
        <f>IF(F76=F$13,1-F$12,F$12)</f>
        <v>0.5</v>
      </c>
      <c r="O76">
        <f>IF(G76=G$13,1-G$12,G$12)</f>
        <v>0.49999999672383955</v>
      </c>
      <c r="P76">
        <f>IF(H76=H$13,1-H$12,H$12)</f>
        <v>0.5</v>
      </c>
      <c r="R76">
        <f t="shared" si="10"/>
        <v>1.5624999937717748E-2</v>
      </c>
      <c r="T76">
        <f t="shared" si="20"/>
        <v>0</v>
      </c>
      <c r="U76">
        <f t="shared" si="20"/>
        <v>2</v>
      </c>
      <c r="V76">
        <f t="shared" si="20"/>
        <v>2</v>
      </c>
      <c r="W76">
        <f t="shared" si="20"/>
        <v>2</v>
      </c>
      <c r="Y76" t="str">
        <f>IFERROR(_xlfn.XLOOKUP(3,T76:W76,T$14:W$14), "")</f>
        <v/>
      </c>
      <c r="Z76" t="str">
        <f t="shared" si="8"/>
        <v>X</v>
      </c>
      <c r="AA76" t="str">
        <f>IF(AND(Y76="",Z76=""),_xlfn.XLOOKUP(_xlfn.XLOOKUP(2,T76:W76,T$14:W$14,-1,0,1)&amp;_xlfn.XLOOKUP(2,T76:W76,T$14:W$14,-1,0,-1),C$11:H$11,C76:H76), "")</f>
        <v/>
      </c>
      <c r="AB76" t="str">
        <f>IF(AND(Y76="",Z76=""),_xlfn.XLOOKUP(2,T76:W76,T$14:W$14,-1,0,1)+_xlfn.XLOOKUP(2,T76:W76,T$14:W$14,-1,0,-1)-AA76, "")</f>
        <v/>
      </c>
      <c r="AC76" t="str">
        <f t="shared" si="12"/>
        <v/>
      </c>
      <c r="AD76" t="str">
        <f t="shared" si="13"/>
        <v/>
      </c>
    </row>
    <row r="77" spans="3:30" x14ac:dyDescent="0.3">
      <c r="C77">
        <f>IF(AND(D76=D$14,D77=D$13),C$13+C$14-C76,C76)</f>
        <v>2</v>
      </c>
      <c r="D77">
        <f>IF(AND(E76=E$14,E77=E$13),D$13+D$14-D76,D76)</f>
        <v>3</v>
      </c>
      <c r="E77">
        <f>IF(AND(F76=F$14,F77=F$13),E$13+E$14-E76,E76)</f>
        <v>4</v>
      </c>
      <c r="F77">
        <f>IF(AND(G76=G$14,G77=G$13),F$13+F$14-F76,F76)</f>
        <v>3</v>
      </c>
      <c r="G77">
        <f>IF(AND(H76=H$14,H77=H$13),G$13+G$14-G76,G76)</f>
        <v>4</v>
      </c>
      <c r="H77">
        <f>H$14+H$13-H76</f>
        <v>3</v>
      </c>
      <c r="K77">
        <f>IF(C77=C$13,1-C$12,C$12)</f>
        <v>0.50000000000000011</v>
      </c>
      <c r="L77">
        <f>IF(D77=D$13,1-D$12,D$12)</f>
        <v>0.50000000000000011</v>
      </c>
      <c r="M77">
        <f>IF(E77=E$13,1-E$12,E$12)</f>
        <v>0.50000000128312816</v>
      </c>
      <c r="N77">
        <f>IF(F77=F$13,1-F$12,F$12)</f>
        <v>0.5</v>
      </c>
      <c r="O77">
        <f>IF(G77=G$13,1-G$12,G$12)</f>
        <v>0.50000000327616045</v>
      </c>
      <c r="P77">
        <f>IF(H77=H$13,1-H$12,H$12)</f>
        <v>0.5</v>
      </c>
      <c r="R77">
        <f t="shared" si="10"/>
        <v>1.5625000142477776E-2</v>
      </c>
      <c r="T77">
        <f t="shared" si="20"/>
        <v>0</v>
      </c>
      <c r="U77">
        <f t="shared" si="20"/>
        <v>1</v>
      </c>
      <c r="V77">
        <f t="shared" si="20"/>
        <v>3</v>
      </c>
      <c r="W77">
        <f t="shared" si="20"/>
        <v>2</v>
      </c>
      <c r="Y77">
        <f>IFERROR(_xlfn.XLOOKUP(3,T77:W77,T$14:W$14), "")</f>
        <v>3</v>
      </c>
      <c r="Z77" t="str">
        <f t="shared" si="8"/>
        <v/>
      </c>
      <c r="AA77" t="str">
        <f>IF(AND(Y77="",Z77=""),_xlfn.XLOOKUP(_xlfn.XLOOKUP(2,T77:W77,T$14:W$14,-1,0,1)&amp;_xlfn.XLOOKUP(2,T77:W77,T$14:W$14,-1,0,-1),C$11:H$11,C77:H77), "")</f>
        <v/>
      </c>
      <c r="AB77" t="str">
        <f>IF(AND(Y77="",Z77=""),_xlfn.XLOOKUP(2,T77:W77,T$14:W$14,-1,0,1)+_xlfn.XLOOKUP(2,T77:W77,T$14:W$14,-1,0,-1)-AA77, "")</f>
        <v/>
      </c>
      <c r="AC77" t="str">
        <f t="shared" si="12"/>
        <v>3</v>
      </c>
      <c r="AD77" t="str">
        <f t="shared" si="13"/>
        <v>3</v>
      </c>
    </row>
    <row r="78" spans="3:30" x14ac:dyDescent="0.3">
      <c r="C78">
        <f>IF(AND(D77=D$14,D78=D$13),C$13+C$14-C77,C77)</f>
        <v>2</v>
      </c>
      <c r="D78">
        <f>IF(AND(E77=E$14,E78=E$13),D$13+D$14-D77,D77)</f>
        <v>3</v>
      </c>
      <c r="E78">
        <f>IF(AND(F77=F$14,F78=F$13),E$13+E$14-E77,E77)</f>
        <v>4</v>
      </c>
      <c r="F78">
        <f>IF(AND(G77=G$14,G78=G$13),F$13+F$14-F77,F77)</f>
        <v>3</v>
      </c>
      <c r="G78">
        <f>IF(AND(H77=H$14,H78=H$13),G$13+G$14-G77,G77)</f>
        <v>4</v>
      </c>
      <c r="H78">
        <f>H$14+H$13-H77</f>
        <v>4</v>
      </c>
      <c r="K78">
        <f>IF(C78=C$13,1-C$12,C$12)</f>
        <v>0.50000000000000011</v>
      </c>
      <c r="L78">
        <f>IF(D78=D$13,1-D$12,D$12)</f>
        <v>0.50000000000000011</v>
      </c>
      <c r="M78">
        <f>IF(E78=E$13,1-E$12,E$12)</f>
        <v>0.50000000128312816</v>
      </c>
      <c r="N78">
        <f>IF(F78=F$13,1-F$12,F$12)</f>
        <v>0.5</v>
      </c>
      <c r="O78">
        <f>IF(G78=G$13,1-G$12,G$12)</f>
        <v>0.50000000327616045</v>
      </c>
      <c r="P78">
        <f>IF(H78=H$13,1-H$12,H$12)</f>
        <v>0.5</v>
      </c>
      <c r="R78">
        <f t="shared" si="10"/>
        <v>1.5625000142477776E-2</v>
      </c>
      <c r="T78">
        <f t="shared" si="20"/>
        <v>0</v>
      </c>
      <c r="U78">
        <f t="shared" si="20"/>
        <v>1</v>
      </c>
      <c r="V78">
        <f t="shared" si="20"/>
        <v>2</v>
      </c>
      <c r="W78">
        <f t="shared" si="20"/>
        <v>3</v>
      </c>
      <c r="Y78">
        <f>IFERROR(_xlfn.XLOOKUP(3,T78:W78,T$14:W$14), "")</f>
        <v>4</v>
      </c>
      <c r="Z78" t="str">
        <f t="shared" si="8"/>
        <v/>
      </c>
      <c r="AA78" t="str">
        <f>IF(AND(Y78="",Z78=""),_xlfn.XLOOKUP(_xlfn.XLOOKUP(2,T78:W78,T$14:W$14,-1,0,1)&amp;_xlfn.XLOOKUP(2,T78:W78,T$14:W$14,-1,0,-1),C$11:H$11,C78:H78), "")</f>
        <v/>
      </c>
      <c r="AB78" t="str">
        <f>IF(AND(Y78="",Z78=""),_xlfn.XLOOKUP(2,T78:W78,T$14:W$14,-1,0,1)+_xlfn.XLOOKUP(2,T78:W78,T$14:W$14,-1,0,-1)-AA78, "")</f>
        <v/>
      </c>
      <c r="AC78" t="str">
        <f t="shared" si="12"/>
        <v>4</v>
      </c>
      <c r="AD78" t="str">
        <f t="shared" si="13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R47"/>
  <sheetViews>
    <sheetView tabSelected="1" zoomScale="70" zoomScaleNormal="70" workbookViewId="0">
      <selection activeCell="U28" sqref="U28"/>
    </sheetView>
  </sheetViews>
  <sheetFormatPr defaultRowHeight="14.4" x14ac:dyDescent="0.3"/>
  <cols>
    <col min="3" max="11" width="14.44140625" customWidth="1"/>
    <col min="15" max="18" width="14.44140625" customWidth="1"/>
  </cols>
  <sheetData>
    <row r="3" spans="2:18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</row>
    <row r="6" spans="2:18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</row>
    <row r="7" spans="2:18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</row>
    <row r="8" spans="2:18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</row>
    <row r="9" spans="2:18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</row>
    <row r="10" spans="2:18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</row>
    <row r="11" spans="2:18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</row>
    <row r="12" spans="2:18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</row>
    <row r="13" spans="2:18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</row>
    <row r="14" spans="2:18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</row>
    <row r="15" spans="2:18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</row>
    <row r="16" spans="2:18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</row>
    <row r="17" spans="2:18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</row>
    <row r="18" spans="2:18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</row>
    <row r="19" spans="2:18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</row>
    <row r="20" spans="2:18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</row>
    <row r="21" spans="2:18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</row>
    <row r="22" spans="2:18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87"/>
    </row>
    <row r="23" spans="2:18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87"/>
    </row>
    <row r="24" spans="2:18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87"/>
    </row>
    <row r="25" spans="2:18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87"/>
    </row>
    <row r="26" spans="2:18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87"/>
    </row>
    <row r="27" spans="2:18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87"/>
    </row>
    <row r="28" spans="2:18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87"/>
    </row>
    <row r="29" spans="2:18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87"/>
    </row>
    <row r="30" spans="2:18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87"/>
    </row>
    <row r="31" spans="2:18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87"/>
    </row>
    <row r="32" spans="2:18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87"/>
    </row>
    <row r="33" spans="2:18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87"/>
    </row>
    <row r="34" spans="2:18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87"/>
    </row>
    <row r="35" spans="2:18" ht="15" thickTop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87"/>
    </row>
    <row r="36" spans="2:18" ht="15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87"/>
    </row>
    <row r="37" spans="2:18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87"/>
    </row>
    <row r="38" spans="2:18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87"/>
    </row>
    <row r="39" spans="2:18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</row>
    <row r="41" spans="2:18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</row>
    <row r="45" spans="2:18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R45" s="1"/>
    </row>
    <row r="46" spans="2:18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R46" s="1"/>
    </row>
    <row r="47" spans="2:18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R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M15" sqref="M15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87"/>
      <c r="D3" s="87"/>
      <c r="E3" s="87"/>
      <c r="F3" s="87"/>
      <c r="G3" s="87"/>
      <c r="H3" s="1"/>
      <c r="I3" s="1"/>
      <c r="J3" s="1"/>
      <c r="K3" s="1"/>
    </row>
    <row r="4" spans="2:11" ht="15" thickBot="1" x14ac:dyDescent="0.35">
      <c r="B4" s="1"/>
      <c r="C4" s="12">
        <v>1</v>
      </c>
      <c r="D4" s="87"/>
      <c r="E4" s="6">
        <v>1</v>
      </c>
      <c r="F4" s="1"/>
      <c r="G4" s="87"/>
      <c r="H4" s="6">
        <v>1</v>
      </c>
      <c r="I4" s="1"/>
      <c r="J4" s="1"/>
      <c r="K4" s="1"/>
    </row>
    <row r="5" spans="2:11" ht="15.6" thickTop="1" thickBot="1" x14ac:dyDescent="0.35">
      <c r="B5" s="1"/>
      <c r="C5" s="88"/>
      <c r="D5" s="87"/>
      <c r="E5" s="28" t="s">
        <v>40</v>
      </c>
      <c r="F5" s="1"/>
      <c r="G5" s="87"/>
      <c r="H5" s="28" t="s">
        <v>40</v>
      </c>
      <c r="I5" s="1"/>
      <c r="J5" s="1"/>
      <c r="K5" s="1"/>
    </row>
    <row r="6" spans="2:11" ht="15.6" thickTop="1" thickBot="1" x14ac:dyDescent="0.35">
      <c r="B6" s="1"/>
      <c r="C6" s="88"/>
      <c r="D6" s="87"/>
      <c r="E6" s="8">
        <v>2</v>
      </c>
      <c r="F6" s="4"/>
      <c r="G6" s="87"/>
      <c r="H6" s="8">
        <v>4</v>
      </c>
      <c r="I6" s="4"/>
      <c r="J6" s="5"/>
      <c r="K6" s="1"/>
    </row>
    <row r="7" spans="2:11" ht="15.6" thickTop="1" thickBot="1" x14ac:dyDescent="0.35">
      <c r="B7" s="1"/>
      <c r="C7" s="88"/>
      <c r="D7" s="89"/>
      <c r="E7" s="1"/>
      <c r="F7" s="1"/>
      <c r="G7" s="87"/>
      <c r="H7" s="6"/>
      <c r="I7" s="23" t="s">
        <v>44</v>
      </c>
      <c r="J7" s="5"/>
      <c r="K7" s="1"/>
    </row>
    <row r="8" spans="2:11" ht="15.6" thickTop="1" thickBot="1" x14ac:dyDescent="0.35">
      <c r="B8" s="1"/>
      <c r="C8" s="88"/>
      <c r="D8" s="87"/>
      <c r="E8" s="1"/>
      <c r="F8" s="12" t="s">
        <v>40</v>
      </c>
      <c r="G8" s="87"/>
      <c r="H8" s="6">
        <v>2</v>
      </c>
      <c r="I8" s="1"/>
      <c r="J8" s="4"/>
      <c r="K8" s="1"/>
    </row>
    <row r="9" spans="2:11" ht="15.6" thickTop="1" thickBot="1" x14ac:dyDescent="0.35">
      <c r="B9" s="1"/>
      <c r="C9" s="89"/>
      <c r="D9" s="87"/>
      <c r="E9" s="87"/>
      <c r="F9" s="87"/>
      <c r="G9" s="87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88"/>
      <c r="D10" s="87"/>
      <c r="E10" s="87"/>
      <c r="F10" s="87"/>
      <c r="G10" s="87"/>
      <c r="H10" s="8">
        <v>3</v>
      </c>
      <c r="I10" s="4"/>
      <c r="J10" s="1"/>
      <c r="K10" s="1"/>
    </row>
    <row r="11" spans="2:11" ht="15.6" thickTop="1" thickBot="1" x14ac:dyDescent="0.35">
      <c r="B11" s="1"/>
      <c r="C11" s="87"/>
      <c r="D11" s="87"/>
      <c r="E11" s="88"/>
      <c r="F11" s="87"/>
      <c r="G11" s="87"/>
      <c r="H11" s="1"/>
      <c r="I11" s="1"/>
      <c r="J11" s="12" t="s">
        <v>44</v>
      </c>
      <c r="K11" s="1"/>
    </row>
    <row r="12" spans="2:11" ht="15" thickTop="1" x14ac:dyDescent="0.3">
      <c r="B12" s="1"/>
      <c r="C12" s="87"/>
      <c r="D12" s="87"/>
      <c r="E12" s="87"/>
      <c r="F12" s="87"/>
      <c r="G12" s="87"/>
      <c r="H12" s="1"/>
      <c r="I12" s="1"/>
      <c r="J12" s="1"/>
      <c r="K12" s="1"/>
    </row>
    <row r="13" spans="2:11" ht="15" thickBot="1" x14ac:dyDescent="0.35">
      <c r="B13" s="1"/>
      <c r="C13" s="87"/>
      <c r="D13" s="88"/>
      <c r="E13" s="87"/>
      <c r="F13" s="87"/>
      <c r="G13" s="87"/>
      <c r="H13" s="1"/>
      <c r="I13" s="6" t="s">
        <v>62</v>
      </c>
      <c r="J13" s="1"/>
      <c r="K13" s="1"/>
    </row>
    <row r="14" spans="2:11" ht="15.6" thickTop="1" thickBot="1" x14ac:dyDescent="0.35">
      <c r="B14" s="1"/>
      <c r="C14" s="87"/>
      <c r="D14" s="89"/>
      <c r="E14" s="87"/>
      <c r="F14" s="87"/>
      <c r="G14" s="87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87"/>
      <c r="D15" s="88"/>
      <c r="E15" s="87"/>
      <c r="F15" s="87"/>
      <c r="G15" s="87"/>
      <c r="H15" s="1"/>
      <c r="I15" s="8" t="s">
        <v>72</v>
      </c>
      <c r="J15" s="4"/>
      <c r="K15" s="1"/>
    </row>
    <row r="16" spans="2:11" ht="15" thickTop="1" x14ac:dyDescent="0.3">
      <c r="B16" s="1"/>
      <c r="C16" s="87"/>
      <c r="D16" s="87"/>
      <c r="E16" s="87"/>
      <c r="F16" s="87"/>
      <c r="G16" s="87"/>
      <c r="H16" s="1"/>
      <c r="I16" s="1"/>
      <c r="J16" s="1"/>
      <c r="K16" s="1"/>
    </row>
    <row r="17" spans="2:11" ht="15" thickBot="1" x14ac:dyDescent="0.35">
      <c r="B17" s="1"/>
      <c r="C17" s="87"/>
      <c r="D17" s="87"/>
      <c r="E17" s="88"/>
      <c r="F17" s="87"/>
      <c r="G17" s="87"/>
      <c r="H17" s="1"/>
      <c r="I17" s="1"/>
      <c r="J17" s="12" t="s">
        <v>46</v>
      </c>
      <c r="K17" s="1"/>
    </row>
    <row r="18" spans="2:11" ht="15" thickTop="1" x14ac:dyDescent="0.3">
      <c r="B18" s="1"/>
      <c r="C18" s="87"/>
      <c r="D18" s="87"/>
      <c r="E18" s="87"/>
      <c r="F18" s="87"/>
      <c r="G18" s="87"/>
      <c r="H18" s="1"/>
      <c r="I18" s="1"/>
      <c r="J18" s="1"/>
      <c r="K18" s="1"/>
    </row>
    <row r="19" spans="2:11" x14ac:dyDescent="0.3">
      <c r="B19" s="1"/>
      <c r="C19" s="87"/>
      <c r="D19" s="87"/>
      <c r="E19" s="87"/>
      <c r="F19" s="87"/>
      <c r="G19" s="87"/>
      <c r="H19" s="1"/>
      <c r="I19" s="1"/>
      <c r="J19" s="1"/>
      <c r="K19" s="1"/>
    </row>
    <row r="20" spans="2:11" x14ac:dyDescent="0.3">
      <c r="B20" s="1"/>
      <c r="C20" s="87"/>
      <c r="D20" s="87"/>
      <c r="E20" s="87"/>
      <c r="F20" s="87"/>
      <c r="G20" s="87"/>
      <c r="H20" s="1"/>
      <c r="I20" s="1"/>
      <c r="J20" s="1"/>
      <c r="K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63"/>
      <c r="E8" s="1"/>
      <c r="F8" s="4"/>
      <c r="G8" s="5"/>
    </row>
    <row r="9" spans="2:7" ht="15.6" thickTop="1" thickBot="1" x14ac:dyDescent="0.35">
      <c r="B9" s="1"/>
      <c r="C9" s="1"/>
      <c r="D9" s="63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63"/>
      <c r="E12" s="1"/>
      <c r="F12" s="1"/>
      <c r="G12" s="4"/>
    </row>
    <row r="13" spans="2:7" ht="15.6" thickTop="1" thickBot="1" x14ac:dyDescent="0.35">
      <c r="B13" s="1"/>
      <c r="C13" s="1"/>
      <c r="D13" s="63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63"/>
      <c r="E16" s="1"/>
      <c r="F16" s="4"/>
      <c r="G16" s="1"/>
    </row>
    <row r="17" spans="2:7" ht="15.6" thickTop="1" thickBot="1" x14ac:dyDescent="0.35">
      <c r="B17" s="1"/>
      <c r="C17" s="1"/>
      <c r="D17" s="63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63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3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66" t="s">
        <v>25</v>
      </c>
      <c r="C10" s="1"/>
      <c r="D10" s="1"/>
      <c r="E10" s="68"/>
      <c r="F10" s="69"/>
      <c r="G10" s="6"/>
      <c r="H10" s="1"/>
      <c r="I10" s="5"/>
    </row>
    <row r="11" spans="2:9" ht="4.95" customHeight="1" x14ac:dyDescent="0.3">
      <c r="B11" s="66"/>
      <c r="C11" s="1"/>
      <c r="D11" s="1"/>
      <c r="E11" s="68"/>
      <c r="F11" s="69"/>
      <c r="G11" s="6"/>
      <c r="H11" s="1"/>
      <c r="I11" s="5"/>
    </row>
    <row r="12" spans="2:9" ht="4.95" customHeight="1" thickBot="1" x14ac:dyDescent="0.35">
      <c r="B12" s="67"/>
      <c r="C12" s="1"/>
      <c r="D12" s="1"/>
      <c r="E12" s="69"/>
      <c r="F12" s="1"/>
      <c r="G12" s="6"/>
      <c r="H12" s="1"/>
      <c r="I12" s="5"/>
    </row>
    <row r="13" spans="2:9" ht="4.95" customHeight="1" thickTop="1" x14ac:dyDescent="0.3">
      <c r="B13" s="2"/>
      <c r="C13" s="66" t="s">
        <v>29</v>
      </c>
      <c r="D13" s="1"/>
      <c r="E13" s="69"/>
      <c r="F13" s="1"/>
      <c r="G13" s="6"/>
      <c r="H13" s="1"/>
      <c r="I13" s="64" t="s">
        <v>32</v>
      </c>
    </row>
    <row r="14" spans="2:9" ht="4.95" customHeight="1" x14ac:dyDescent="0.3">
      <c r="B14" s="14"/>
      <c r="C14" s="66"/>
      <c r="D14" s="69"/>
      <c r="E14" s="68"/>
      <c r="F14" s="1"/>
      <c r="G14" s="6"/>
      <c r="H14" s="1"/>
      <c r="I14" s="64"/>
    </row>
    <row r="15" spans="2:9" ht="4.95" customHeight="1" thickBot="1" x14ac:dyDescent="0.35">
      <c r="B15" s="18"/>
      <c r="C15" s="67"/>
      <c r="D15" s="69"/>
      <c r="E15" s="68"/>
      <c r="F15" s="1"/>
      <c r="G15" s="1"/>
      <c r="H15" s="1"/>
      <c r="I15" s="65"/>
    </row>
    <row r="16" spans="2:9" ht="15.6" thickTop="1" thickBot="1" x14ac:dyDescent="0.35">
      <c r="B16" s="8" t="s">
        <v>26</v>
      </c>
      <c r="C16" s="9"/>
      <c r="D16" s="1"/>
      <c r="E16" s="1"/>
      <c r="F16" s="63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3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63"/>
      <c r="E20" s="63"/>
      <c r="F20" s="63"/>
      <c r="G20" s="1"/>
      <c r="H20" s="4"/>
      <c r="I20" s="1"/>
    </row>
    <row r="21" spans="2:9" ht="15.6" thickTop="1" thickBot="1" x14ac:dyDescent="0.35">
      <c r="B21" s="1"/>
      <c r="C21" s="1"/>
      <c r="D21" s="63"/>
      <c r="E21" s="63"/>
      <c r="F21" s="63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2023-12-17T05:08:26Z</dcterms:modified>
</cp:coreProperties>
</file>