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 medianas " sheetId="1" state="visible" r:id="rId2"/>
    <sheet name="inf geo micro area " sheetId="2" state="visible" r:id="rId3"/>
    <sheet name="atual x otimizado" sheetId="3" state="visible" r:id="rId4"/>
    <sheet name="dist eucidina" sheetId="4" state="visible" r:id="rId5"/>
    <sheet name="dist real" sheetId="5" state="visible" r:id="rId6"/>
    <sheet name="Paciêntes microarea desat." sheetId="6" state="visible" r:id="rId7"/>
    <sheet name="hab. microarea" sheetId="7" state="visible" r:id="rId8"/>
    <sheet name="centros" sheetId="8" state="visible" r:id="rId9"/>
    <sheet name="Sheet7" sheetId="9" state="visible" r:id="rId10"/>
    <sheet name="restriçõ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<sst xmlns="http://schemas.openxmlformats.org/spreadsheetml/2006/main" count="1477" uniqueCount="688">
  <si>
    <t xml:space="preserve">Pontos medianas</t>
  </si>
  <si>
    <t xml:space="preserve">m1</t>
  </si>
  <si>
    <t xml:space="preserve">-20.3806728°, -043.5108375°</t>
  </si>
  <si>
    <t xml:space="preserve">m2</t>
  </si>
  <si>
    <t xml:space="preserve">-20.3797540°, -043.5134765°</t>
  </si>
  <si>
    <t xml:space="preserve">m3</t>
  </si>
  <si>
    <t xml:space="preserve">-20.3830142°, -043.5279476°</t>
  </si>
  <si>
    <t xml:space="preserve">m4</t>
  </si>
  <si>
    <t xml:space="preserve">-20.3841856°, -043.5169391°</t>
  </si>
  <si>
    <t xml:space="preserve">m5</t>
  </si>
  <si>
    <t xml:space="preserve">-20.3810078°, -043.5164606°</t>
  </si>
  <si>
    <t xml:space="preserve">m6</t>
  </si>
  <si>
    <t xml:space="preserve">-20.3859382°, -043.5129783°</t>
  </si>
  <si>
    <t xml:space="preserve">m7</t>
  </si>
  <si>
    <t xml:space="preserve">-20.3780877°, -043.4818934°</t>
  </si>
  <si>
    <t xml:space="preserve">m8</t>
  </si>
  <si>
    <t xml:space="preserve">-20.3749230°, -043.4772024°</t>
  </si>
  <si>
    <t xml:space="preserve">m9</t>
  </si>
  <si>
    <t xml:space="preserve">-20.3804098°, -043.4855586°</t>
  </si>
  <si>
    <t xml:space="preserve">m10</t>
  </si>
  <si>
    <t xml:space="preserve">-20.3813751°, -043.4878784°</t>
  </si>
  <si>
    <t xml:space="preserve">m11</t>
  </si>
  <si>
    <t xml:space="preserve">-20.3826062°, -043.4853366°</t>
  </si>
  <si>
    <t xml:space="preserve">m12</t>
  </si>
  <si>
    <t xml:space="preserve">-20.3827480°, -043.4884854°</t>
  </si>
  <si>
    <t xml:space="preserve">m13</t>
  </si>
  <si>
    <t xml:space="preserve">-20.3835209°, -043.4942838°</t>
  </si>
  <si>
    <t xml:space="preserve">m14</t>
  </si>
  <si>
    <t xml:space="preserve">-20.3902340°, -043.5033501°</t>
  </si>
  <si>
    <t xml:space="preserve">m15</t>
  </si>
  <si>
    <t xml:space="preserve">-20.3904354°, -043.4983415°</t>
  </si>
  <si>
    <t xml:space="preserve">m16</t>
  </si>
  <si>
    <t xml:space="preserve">-20.3880343°, -043.4976718°</t>
  </si>
  <si>
    <t xml:space="preserve">m17</t>
  </si>
  <si>
    <t xml:space="preserve">-20.3845050°, -043.5003458°</t>
  </si>
  <si>
    <t xml:space="preserve">m18</t>
  </si>
  <si>
    <t xml:space="preserve">-20.3866993°, -043.5014322°</t>
  </si>
  <si>
    <t xml:space="preserve">m19</t>
  </si>
  <si>
    <t xml:space="preserve">-20.3857517°, -043.5071025°</t>
  </si>
  <si>
    <t xml:space="preserve">m20</t>
  </si>
  <si>
    <t xml:space="preserve">-20.3992121°, -043.5075860°</t>
  </si>
  <si>
    <t xml:space="preserve">m21</t>
  </si>
  <si>
    <t xml:space="preserve">-20.4030149°, -043.5078971°</t>
  </si>
  <si>
    <t xml:space="preserve">m22</t>
  </si>
  <si>
    <t xml:space="preserve">-20.3933361°, -043.5016342°</t>
  </si>
  <si>
    <t xml:space="preserve">m23</t>
  </si>
  <si>
    <t xml:space="preserve">-20.4031056°, -043.5093230°</t>
  </si>
  <si>
    <t xml:space="preserve">m24</t>
  </si>
  <si>
    <t xml:space="preserve">-20.3930239°, -043.5041378°</t>
  </si>
  <si>
    <t xml:space="preserve">m25</t>
  </si>
  <si>
    <t xml:space="preserve">-20.3998800°, -043.5100662°</t>
  </si>
  <si>
    <t xml:space="preserve">m26</t>
  </si>
  <si>
    <t xml:space="preserve">-20.4000088°, -043.5043324°</t>
  </si>
  <si>
    <t xml:space="preserve">m27</t>
  </si>
  <si>
    <t xml:space="preserve">-20.4002129°, -043.5119874°</t>
  </si>
  <si>
    <t xml:space="preserve">m28</t>
  </si>
  <si>
    <t xml:space="preserve">-20.3988776°, -043.5020905°</t>
  </si>
  <si>
    <t xml:space="preserve">m29</t>
  </si>
  <si>
    <t xml:space="preserve">-20.3847260°, -043.4842199°</t>
  </si>
  <si>
    <t xml:space="preserve">m30</t>
  </si>
  <si>
    <t xml:space="preserve">-20.3849472°, -043.4857820°</t>
  </si>
  <si>
    <t xml:space="preserve">m31</t>
  </si>
  <si>
    <t xml:space="preserve">-20.3861334°, -043.4877957°</t>
  </si>
  <si>
    <t xml:space="preserve">m32</t>
  </si>
  <si>
    <t xml:space="preserve">-20.3845931°, -043.4908958°</t>
  </si>
  <si>
    <t xml:space="preserve">m33</t>
  </si>
  <si>
    <t xml:space="preserve">-20.3848735°, -043.4903217°</t>
  </si>
  <si>
    <t xml:space="preserve">m34</t>
  </si>
  <si>
    <t xml:space="preserve">-20.3861661°, -043.4899590°</t>
  </si>
  <si>
    <t xml:space="preserve">m35</t>
  </si>
  <si>
    <t xml:space="preserve">-20.3872423°, -043.4891398°</t>
  </si>
  <si>
    <t xml:space="preserve">m36</t>
  </si>
  <si>
    <t xml:space="preserve">-20.3873122°, -043.4921308°</t>
  </si>
  <si>
    <t xml:space="preserve">m37</t>
  </si>
  <si>
    <t xml:space="preserve">-20.3901719°, -043.4897103°</t>
  </si>
  <si>
    <t xml:space="preserve">m38</t>
  </si>
  <si>
    <t xml:space="preserve">-20.3883367°, -043.4938172°</t>
  </si>
  <si>
    <t xml:space="preserve">m39</t>
  </si>
  <si>
    <t xml:space="preserve">-20.3862775°, -043.4923352°</t>
  </si>
  <si>
    <t xml:space="preserve">m40</t>
  </si>
  <si>
    <t xml:space="preserve">-20.3861124°, -043.4792561°</t>
  </si>
  <si>
    <t xml:space="preserve">m41</t>
  </si>
  <si>
    <t xml:space="preserve">-20.3749482°, -043.5169745°</t>
  </si>
  <si>
    <t xml:space="preserve">m42</t>
  </si>
  <si>
    <t xml:space="preserve">-20.3766417°, -043.5167741°</t>
  </si>
  <si>
    <t xml:space="preserve">m43</t>
  </si>
  <si>
    <t xml:space="preserve">-20.3771283°, -043.5154702°</t>
  </si>
  <si>
    <t xml:space="preserve">m44</t>
  </si>
  <si>
    <t xml:space="preserve">-20.3788004°, -043.5088078°</t>
  </si>
  <si>
    <t xml:space="preserve">m45</t>
  </si>
  <si>
    <t xml:space="preserve">-20.3785682°, -043.5007048°</t>
  </si>
  <si>
    <t xml:space="preserve">m46</t>
  </si>
  <si>
    <t xml:space="preserve">-20.3733391°, -043.5039862°</t>
  </si>
  <si>
    <t xml:space="preserve">m47</t>
  </si>
  <si>
    <t xml:space="preserve">-20.4069288°, -043.4985233°</t>
  </si>
  <si>
    <t xml:space="preserve">m48</t>
  </si>
  <si>
    <t xml:space="preserve">-20.4048820°, -043.5035822°</t>
  </si>
  <si>
    <t xml:space="preserve">m49</t>
  </si>
  <si>
    <t xml:space="preserve">-20.4036031°, -043.4951386°</t>
  </si>
  <si>
    <t xml:space="preserve">m50</t>
  </si>
  <si>
    <t xml:space="preserve">-20.4046161°, -043.5194846°</t>
  </si>
  <si>
    <t xml:space="preserve">m51</t>
  </si>
  <si>
    <t xml:space="preserve">-20.4045553°, -043.5162531°</t>
  </si>
  <si>
    <t xml:space="preserve">m52</t>
  </si>
  <si>
    <t xml:space="preserve">-20.4095582°, -043.5277724°</t>
  </si>
  <si>
    <t xml:space="preserve">m53</t>
  </si>
  <si>
    <t xml:space="preserve">-20.4195974°, -043.5324536°</t>
  </si>
  <si>
    <t xml:space="preserve">m54</t>
  </si>
  <si>
    <t xml:space="preserve">-20.3961699°, -043.4920326°</t>
  </si>
  <si>
    <t xml:space="preserve">m55</t>
  </si>
  <si>
    <t xml:space="preserve">-20.3937780°, -043.4919412°</t>
  </si>
  <si>
    <t xml:space="preserve">m56</t>
  </si>
  <si>
    <t xml:space="preserve">-20.3914875°, -043.4927138°</t>
  </si>
  <si>
    <t xml:space="preserve">m57</t>
  </si>
  <si>
    <t xml:space="preserve">-20.3916847°, -043.4903665°</t>
  </si>
  <si>
    <t xml:space="preserve">Name</t>
  </si>
  <si>
    <t xml:space="preserve">Shape Type</t>
  </si>
  <si>
    <t xml:space="preserve">Number
of Points</t>
  </si>
  <si>
    <t xml:space="preserve">Area
(Sq Kilometers)</t>
  </si>
  <si>
    <t xml:space="preserve">Perimeter/Length
(Kilometers)</t>
  </si>
  <si>
    <t xml:space="preserve">Centroid/Mid-Point
(Degrees)</t>
  </si>
  <si>
    <t xml:space="preserve">Bounding Box Maximum
(Degrees)</t>
  </si>
  <si>
    <t xml:space="preserve">Bounding Box Minimum
(Degrees)</t>
  </si>
  <si>
    <t xml:space="preserve">1 - 1</t>
  </si>
  <si>
    <t xml:space="preserve">Polygon</t>
  </si>
  <si>
    <t xml:space="preserve">0.08</t>
  </si>
  <si>
    <t xml:space="preserve">1.2</t>
  </si>
  <si>
    <t xml:space="preserve">-20,3806728</t>
  </si>
  <si>
    <t xml:space="preserve">-043,5108375</t>
  </si>
  <si>
    <t xml:space="preserve">-20.3788586°, -043.5093965°</t>
  </si>
  <si>
    <t xml:space="preserve">-20.3826491°, -043.5124110°</t>
  </si>
  <si>
    <t xml:space="preserve">2 - 1</t>
  </si>
  <si>
    <t xml:space="preserve">0.09</t>
  </si>
  <si>
    <t xml:space="preserve">2.2</t>
  </si>
  <si>
    <t xml:space="preserve">-20,3797540</t>
  </si>
  <si>
    <t xml:space="preserve">-043,5134765</t>
  </si>
  <si>
    <t xml:space="preserve">-20.3780878°, -043.5108647°</t>
  </si>
  <si>
    <t xml:space="preserve">-20.3825910°, -043.5163562°</t>
  </si>
  <si>
    <t xml:space="preserve">3 - 1</t>
  </si>
  <si>
    <t xml:space="preserve">0.29</t>
  </si>
  <si>
    <t xml:space="preserve">6.8</t>
  </si>
  <si>
    <t xml:space="preserve">-20,3830142</t>
  </si>
  <si>
    <t xml:space="preserve">-043,5279476</t>
  </si>
  <si>
    <t xml:space="preserve">-20.3796625°, -043.5180573°</t>
  </si>
  <si>
    <t xml:space="preserve">-20.3856777°, -043.5453748°</t>
  </si>
  <si>
    <t xml:space="preserve">4 - 1</t>
  </si>
  <si>
    <t xml:space="preserve">0.23</t>
  </si>
  <si>
    <t xml:space="preserve">2.5</t>
  </si>
  <si>
    <t xml:space="preserve">-20,3841856</t>
  </si>
  <si>
    <t xml:space="preserve">-043,5169391</t>
  </si>
  <si>
    <t xml:space="preserve">-20.3810114°, -043.5134091°</t>
  </si>
  <si>
    <t xml:space="preserve">-20.3881717°, -043.5201196°</t>
  </si>
  <si>
    <t xml:space="preserve">5 - 1</t>
  </si>
  <si>
    <t xml:space="preserve">0.20</t>
  </si>
  <si>
    <t xml:space="preserve">3.0</t>
  </si>
  <si>
    <t xml:space="preserve">-20,3810078</t>
  </si>
  <si>
    <t xml:space="preserve">-043,5164606</t>
  </si>
  <si>
    <t xml:space="preserve">-20.3784276°, -043.5111240°</t>
  </si>
  <si>
    <t xml:space="preserve">-20.3842992°, -043.5230783°</t>
  </si>
  <si>
    <t xml:space="preserve">6 - 1</t>
  </si>
  <si>
    <t xml:space="preserve">1.9</t>
  </si>
  <si>
    <t xml:space="preserve">-20,3859382</t>
  </si>
  <si>
    <t xml:space="preserve">-043,5129783</t>
  </si>
  <si>
    <t xml:space="preserve">-20.3842468°, -043.5089452°</t>
  </si>
  <si>
    <t xml:space="preserve">-20.3877232°, -043.5163243°</t>
  </si>
  <si>
    <t xml:space="preserve">7 - 2</t>
  </si>
  <si>
    <t xml:space="preserve">0.12</t>
  </si>
  <si>
    <t xml:space="preserve">2.6</t>
  </si>
  <si>
    <t xml:space="preserve">-20,3780877</t>
  </si>
  <si>
    <t xml:space="preserve">-043,4818934</t>
  </si>
  <si>
    <t xml:space="preserve">-20.3749354°, -043.4784102°</t>
  </si>
  <si>
    <t xml:space="preserve">-20.3821694°, -043.4856055°</t>
  </si>
  <si>
    <t xml:space="preserve">8 - 2</t>
  </si>
  <si>
    <t xml:space="preserve">0.34</t>
  </si>
  <si>
    <t xml:space="preserve">6.0</t>
  </si>
  <si>
    <t xml:space="preserve">-20,3749230</t>
  </si>
  <si>
    <t xml:space="preserve">-043,4772024</t>
  </si>
  <si>
    <t xml:space="preserve">-20.3699724°, -043.4659026°</t>
  </si>
  <si>
    <t xml:space="preserve">-20.3810700°, -043.4891665°</t>
  </si>
  <si>
    <t xml:space="preserve">9 - 2</t>
  </si>
  <si>
    <t xml:space="preserve">0.05</t>
  </si>
  <si>
    <t xml:space="preserve">-20,3804098</t>
  </si>
  <si>
    <t xml:space="preserve">-043,4855586</t>
  </si>
  <si>
    <t xml:space="preserve">-20.3786771°, -043.4843512°</t>
  </si>
  <si>
    <t xml:space="preserve">-20.3826714°, -043.4879604°</t>
  </si>
  <si>
    <t xml:space="preserve">10 - 2</t>
  </si>
  <si>
    <t xml:space="preserve">0.04</t>
  </si>
  <si>
    <t xml:space="preserve">1.7</t>
  </si>
  <si>
    <t xml:space="preserve">-20,3813751</t>
  </si>
  <si>
    <t xml:space="preserve">-043,4878784</t>
  </si>
  <si>
    <t xml:space="preserve">-20.3789358°, -043.4860566°</t>
  </si>
  <si>
    <t xml:space="preserve">-20.3829495°, -043.4892289°</t>
  </si>
  <si>
    <t xml:space="preserve">11 - 2</t>
  </si>
  <si>
    <t xml:space="preserve">0.03</t>
  </si>
  <si>
    <t xml:space="preserve">-20,3826062</t>
  </si>
  <si>
    <t xml:space="preserve">-043,4853366</t>
  </si>
  <si>
    <t xml:space="preserve">-20.3817852°, -043.4841651°</t>
  </si>
  <si>
    <t xml:space="preserve">-20.3839000°, -043.4885229°</t>
  </si>
  <si>
    <t xml:space="preserve">12 - 2</t>
  </si>
  <si>
    <t xml:space="preserve">0.02</t>
  </si>
  <si>
    <t xml:space="preserve">1.8</t>
  </si>
  <si>
    <t xml:space="preserve">-20,3827480</t>
  </si>
  <si>
    <t xml:space="preserve">-043,4884854</t>
  </si>
  <si>
    <t xml:space="preserve">-20.3812742°, -043.4863284°</t>
  </si>
  <si>
    <t xml:space="preserve">-20.3848310°, -043.4918505°</t>
  </si>
  <si>
    <t xml:space="preserve">13 - 2</t>
  </si>
  <si>
    <t xml:space="preserve">-20,3835209</t>
  </si>
  <si>
    <t xml:space="preserve">-043,4942838</t>
  </si>
  <si>
    <t xml:space="preserve">-20.3821257°, -043.4922440°</t>
  </si>
  <si>
    <t xml:space="preserve">-20.3847840°, -043.4965394°</t>
  </si>
  <si>
    <t xml:space="preserve">14 - 3</t>
  </si>
  <si>
    <t xml:space="preserve">4.5</t>
  </si>
  <si>
    <t xml:space="preserve">-20,3902340</t>
  </si>
  <si>
    <t xml:space="preserve">-043,5033501</t>
  </si>
  <si>
    <t xml:space="preserve">-20.3864241°, -043.4985787°</t>
  </si>
  <si>
    <t xml:space="preserve">-20.3968554°, -043.5092940°</t>
  </si>
  <si>
    <t xml:space="preserve">15 - 3</t>
  </si>
  <si>
    <t xml:space="preserve">0.10</t>
  </si>
  <si>
    <t xml:space="preserve">-20,3904354</t>
  </si>
  <si>
    <t xml:space="preserve">-043,4983415</t>
  </si>
  <si>
    <t xml:space="preserve">-20.3891808°, -043.4939623°</t>
  </si>
  <si>
    <t xml:space="preserve">-20.3920534°, -043.5008795°</t>
  </si>
  <si>
    <t xml:space="preserve">16 - 3</t>
  </si>
  <si>
    <t xml:space="preserve">-20,3880343</t>
  </si>
  <si>
    <t xml:space="preserve">-043,4976718</t>
  </si>
  <si>
    <t xml:space="preserve">-20.3866743°, -043.4948080°</t>
  </si>
  <si>
    <t xml:space="preserve">-20.3895057°, -043.5005255°</t>
  </si>
  <si>
    <t xml:space="preserve">17 - 3</t>
  </si>
  <si>
    <t xml:space="preserve">0.26</t>
  </si>
  <si>
    <t xml:space="preserve">2.9</t>
  </si>
  <si>
    <t xml:space="preserve">-20,3845050</t>
  </si>
  <si>
    <t xml:space="preserve">-043,5003458</t>
  </si>
  <si>
    <t xml:space="preserve">-20.3814992°, -043.4949715°</t>
  </si>
  <si>
    <t xml:space="preserve">-20.3873259°, -043.5042603°</t>
  </si>
  <si>
    <t xml:space="preserve">18 - 3</t>
  </si>
  <si>
    <t xml:space="preserve">-20,3866993</t>
  </si>
  <si>
    <t xml:space="preserve">-043,5014322</t>
  </si>
  <si>
    <t xml:space="preserve">-20.3845300°, -043.4990152°</t>
  </si>
  <si>
    <t xml:space="preserve">-20.3889808°, -043.5035604°</t>
  </si>
  <si>
    <t xml:space="preserve">19 - 3</t>
  </si>
  <si>
    <t xml:space="preserve">0.31</t>
  </si>
  <si>
    <t xml:space="preserve">2.7</t>
  </si>
  <si>
    <t xml:space="preserve">-20,3857517</t>
  </si>
  <si>
    <t xml:space="preserve">-043,5071025</t>
  </si>
  <si>
    <t xml:space="preserve">-20.3827608°, -043.5029378°</t>
  </si>
  <si>
    <t xml:space="preserve">-20.3894222°, -043.5110889°</t>
  </si>
  <si>
    <t xml:space="preserve">20 - 4</t>
  </si>
  <si>
    <t xml:space="preserve">1.0</t>
  </si>
  <si>
    <t xml:space="preserve">-20,3992121</t>
  </si>
  <si>
    <t xml:space="preserve">-043,5075860</t>
  </si>
  <si>
    <t xml:space="preserve">-20.3984482°, -043.5055776°</t>
  </si>
  <si>
    <t xml:space="preserve">-20.4002521°, -043.5092976°</t>
  </si>
  <si>
    <t xml:space="preserve">21 - 4</t>
  </si>
  <si>
    <t xml:space="preserve">0.07</t>
  </si>
  <si>
    <t xml:space="preserve">-20,4030149</t>
  </si>
  <si>
    <t xml:space="preserve">-043,5078971</t>
  </si>
  <si>
    <t xml:space="preserve">-20.4003221°, -043.5060456°</t>
  </si>
  <si>
    <t xml:space="preserve">-20.4064472°, -043.5095408°</t>
  </si>
  <si>
    <t xml:space="preserve">22 - 4</t>
  </si>
  <si>
    <t xml:space="preserve">2.3</t>
  </si>
  <si>
    <t xml:space="preserve">-20,3933361</t>
  </si>
  <si>
    <t xml:space="preserve">-043,5016342</t>
  </si>
  <si>
    <t xml:space="preserve">-20.3911124°, -043.4987763°</t>
  </si>
  <si>
    <t xml:space="preserve">-20.3956895°, -043.5042693°</t>
  </si>
  <si>
    <t xml:space="preserve">23 - 4</t>
  </si>
  <si>
    <t xml:space="preserve">-20,4031056</t>
  </si>
  <si>
    <t xml:space="preserve">-043,5093230</t>
  </si>
  <si>
    <t xml:space="preserve">-20.3987320°, -043.5044217°</t>
  </si>
  <si>
    <t xml:space="preserve">-20.4058806°, -043.5118452°</t>
  </si>
  <si>
    <t xml:space="preserve">24 - 4</t>
  </si>
  <si>
    <t xml:space="preserve">-20,3930239</t>
  </si>
  <si>
    <t xml:space="preserve">-043,5041378</t>
  </si>
  <si>
    <t xml:space="preserve">-20.3919783°, -043.5021839°</t>
  </si>
  <si>
    <t xml:space="preserve">-20.3942283°, -043.5057201°</t>
  </si>
  <si>
    <t xml:space="preserve">25 - 4</t>
  </si>
  <si>
    <t xml:space="preserve">-20,3998800</t>
  </si>
  <si>
    <t xml:space="preserve">-043,5100662</t>
  </si>
  <si>
    <t xml:space="preserve">-20.3987913°, -043.5086992°</t>
  </si>
  <si>
    <t xml:space="preserve">-20.4015806°, -043.5119491°</t>
  </si>
  <si>
    <t xml:space="preserve">26 - 4</t>
  </si>
  <si>
    <t xml:space="preserve">0.16</t>
  </si>
  <si>
    <t xml:space="preserve">2.8</t>
  </si>
  <si>
    <t xml:space="preserve">-20,4000088</t>
  </si>
  <si>
    <t xml:space="preserve">-043,5043324</t>
  </si>
  <si>
    <t xml:space="preserve">-20.3964783°, -043.5009930°</t>
  </si>
  <si>
    <t xml:space="preserve">-20.4025254°, -043.5108204°</t>
  </si>
  <si>
    <t xml:space="preserve">27 - 4</t>
  </si>
  <si>
    <t xml:space="preserve">1.3</t>
  </si>
  <si>
    <t xml:space="preserve">-20,4002129</t>
  </si>
  <si>
    <t xml:space="preserve">-043,5119874</t>
  </si>
  <si>
    <t xml:space="preserve">-20.3988226°, -043.5101107°</t>
  </si>
  <si>
    <t xml:space="preserve">-20.4022605°, -043.5141538°</t>
  </si>
  <si>
    <t xml:space="preserve">28 - 4</t>
  </si>
  <si>
    <t xml:space="preserve">3.2</t>
  </si>
  <si>
    <t xml:space="preserve">-20,3988776</t>
  </si>
  <si>
    <t xml:space="preserve">-043,5020905</t>
  </si>
  <si>
    <t xml:space="preserve">-20.3966739°, -043.4983507°</t>
  </si>
  <si>
    <t xml:space="preserve">-20.4017953°, -043.5094816°</t>
  </si>
  <si>
    <t xml:space="preserve">29 - 5</t>
  </si>
  <si>
    <t xml:space="preserve">-20,3847260</t>
  </si>
  <si>
    <t xml:space="preserve">-043,4842199</t>
  </si>
  <si>
    <t xml:space="preserve">-20.3827434°, -043.4826029°</t>
  </si>
  <si>
    <t xml:space="preserve">-20.3866664°, -043.4864178°</t>
  </si>
  <si>
    <t xml:space="preserve">30 - 5</t>
  </si>
  <si>
    <t xml:space="preserve">0.83</t>
  </si>
  <si>
    <t xml:space="preserve">-20,3849472</t>
  </si>
  <si>
    <t xml:space="preserve">-043,4857820</t>
  </si>
  <si>
    <t xml:space="preserve">-20.3839696°, -043.4843542°</t>
  </si>
  <si>
    <t xml:space="preserve">-20.3860019°, -043.4869244°</t>
  </si>
  <si>
    <t xml:space="preserve">31 - 5</t>
  </si>
  <si>
    <t xml:space="preserve">1.1</t>
  </si>
  <si>
    <t xml:space="preserve">-20,3861334</t>
  </si>
  <si>
    <t xml:space="preserve">-043,4877957</t>
  </si>
  <si>
    <t xml:space="preserve">-20.3849714°, -043.4863441°</t>
  </si>
  <si>
    <t xml:space="preserve">-20.3870077°, -043.4894002°</t>
  </si>
  <si>
    <t xml:space="preserve">32 - 5</t>
  </si>
  <si>
    <t xml:space="preserve">2.4</t>
  </si>
  <si>
    <t xml:space="preserve">-20,3845931</t>
  </si>
  <si>
    <t xml:space="preserve">-043,4908958</t>
  </si>
  <si>
    <t xml:space="preserve">-20.3830496°, -043.4874778°</t>
  </si>
  <si>
    <t xml:space="preserve">-20.3859064°, -043.4961417°</t>
  </si>
  <si>
    <t xml:space="preserve">33 - 5</t>
  </si>
  <si>
    <t xml:space="preserve">-20,3848735</t>
  </si>
  <si>
    <t xml:space="preserve">-043,4903217</t>
  </si>
  <si>
    <t xml:space="preserve">-20.3831596°, -043.4864149°</t>
  </si>
  <si>
    <t xml:space="preserve">-20.3860711°, -043.4949405°</t>
  </si>
  <si>
    <t xml:space="preserve">34 - 6</t>
  </si>
  <si>
    <t xml:space="preserve">0.85</t>
  </si>
  <si>
    <t xml:space="preserve">-20,3861661</t>
  </si>
  <si>
    <t xml:space="preserve">-043,4899590</t>
  </si>
  <si>
    <t xml:space="preserve">-20.3853051°, -043.4882934°</t>
  </si>
  <si>
    <t xml:space="preserve">-20.3867981°, -043.4909850°</t>
  </si>
  <si>
    <t xml:space="preserve">35 - 6</t>
  </si>
  <si>
    <t xml:space="preserve">-20,3872423</t>
  </si>
  <si>
    <t xml:space="preserve">-043,4891398</t>
  </si>
  <si>
    <t xml:space="preserve">-20.3864550°, -043.4863330°</t>
  </si>
  <si>
    <t xml:space="preserve">-20.3877908°, -043.4913200°</t>
  </si>
  <si>
    <t xml:space="preserve">36 - 6</t>
  </si>
  <si>
    <t xml:space="preserve">1.5</t>
  </si>
  <si>
    <t xml:space="preserve">-20,3873122</t>
  </si>
  <si>
    <t xml:space="preserve">-043,4921308</t>
  </si>
  <si>
    <t xml:space="preserve">-20.3865578°, -043.4889341°</t>
  </si>
  <si>
    <t xml:space="preserve">-20.3885773°, -043.4944896°</t>
  </si>
  <si>
    <t xml:space="preserve">37 - 6</t>
  </si>
  <si>
    <t xml:space="preserve">-20,3901719</t>
  </si>
  <si>
    <t xml:space="preserve">-043,4897103</t>
  </si>
  <si>
    <t xml:space="preserve">-20.3877683°, -043.4847558°</t>
  </si>
  <si>
    <t xml:space="preserve">-20.3928525°, -043.4935659°</t>
  </si>
  <si>
    <t xml:space="preserve">38 - 6</t>
  </si>
  <si>
    <t xml:space="preserve">-20,3883367</t>
  </si>
  <si>
    <t xml:space="preserve">-043,4938172</t>
  </si>
  <si>
    <t xml:space="preserve">-20.3871123°, -043.4923893°</t>
  </si>
  <si>
    <t xml:space="preserve">-20.3898843°, -043.4954976°</t>
  </si>
  <si>
    <t xml:space="preserve">39 - 6</t>
  </si>
  <si>
    <t xml:space="preserve">-20,3862775</t>
  </si>
  <si>
    <t xml:space="preserve">-043,4923352</t>
  </si>
  <si>
    <t xml:space="preserve">-20.3855134°, -043.4908794°</t>
  </si>
  <si>
    <t xml:space="preserve">-20.3871467°, -043.4945914°</t>
  </si>
  <si>
    <t xml:space="preserve">40 - 6</t>
  </si>
  <si>
    <t xml:space="preserve">0.13</t>
  </si>
  <si>
    <t xml:space="preserve">-20,3861124</t>
  </si>
  <si>
    <t xml:space="preserve">-043,4792561</t>
  </si>
  <si>
    <t xml:space="preserve">-20.3840915°, -043.4733055°</t>
  </si>
  <si>
    <t xml:space="preserve">-20.3874707°, -043.4861344°</t>
  </si>
  <si>
    <t xml:space="preserve">41 - 7</t>
  </si>
  <si>
    <t xml:space="preserve">-20,3749482</t>
  </si>
  <si>
    <t xml:space="preserve">-043,5169745</t>
  </si>
  <si>
    <t xml:space="preserve">-20.3724815°, -043.5131285°</t>
  </si>
  <si>
    <t xml:space="preserve">-20.3780807°, -043.5194557°</t>
  </si>
  <si>
    <t xml:space="preserve">42 - 7</t>
  </si>
  <si>
    <t xml:space="preserve">-20,3766417</t>
  </si>
  <si>
    <t xml:space="preserve">-043,5167741</t>
  </si>
  <si>
    <t xml:space="preserve">-20.3752513°, -043.5150733°</t>
  </si>
  <si>
    <t xml:space="preserve">-20.3789041°, -043.5184823°</t>
  </si>
  <si>
    <t xml:space="preserve">43 - 7</t>
  </si>
  <si>
    <t xml:space="preserve">0.77</t>
  </si>
  <si>
    <t xml:space="preserve">-20,3771283</t>
  </si>
  <si>
    <t xml:space="preserve">-043,5154702</t>
  </si>
  <si>
    <t xml:space="preserve">-20.3760635°, -043.5144729°</t>
  </si>
  <si>
    <t xml:space="preserve">-20.3781897°, -043.5166207°</t>
  </si>
  <si>
    <t xml:space="preserve">44 - 7</t>
  </si>
  <si>
    <t xml:space="preserve">3.3</t>
  </si>
  <si>
    <t xml:space="preserve">-20,3788004</t>
  </si>
  <si>
    <t xml:space="preserve">-043,5088078</t>
  </si>
  <si>
    <t xml:space="preserve">-20.3757345°, -043.5061229°</t>
  </si>
  <si>
    <t xml:space="preserve">-20.3826260°, -043.5164016°</t>
  </si>
  <si>
    <t xml:space="preserve">45 - 7</t>
  </si>
  <si>
    <t xml:space="preserve">0.11</t>
  </si>
  <si>
    <t xml:space="preserve">-20,3785682</t>
  </si>
  <si>
    <t xml:space="preserve">-043,5007048</t>
  </si>
  <si>
    <t xml:space="preserve">-20.3761270°, -043.4974642°</t>
  </si>
  <si>
    <t xml:space="preserve">-20.3816334°, -043.5043532°</t>
  </si>
  <si>
    <t xml:space="preserve">46 - 7</t>
  </si>
  <si>
    <t xml:space="preserve">0.24</t>
  </si>
  <si>
    <t xml:space="preserve">-20,3733391</t>
  </si>
  <si>
    <t xml:space="preserve">-043,5039862</t>
  </si>
  <si>
    <t xml:space="preserve">-20.3701933°, -043.4998005°</t>
  </si>
  <si>
    <t xml:space="preserve">-20.3774461°, -043.5086386°</t>
  </si>
  <si>
    <t xml:space="preserve">47 - 8</t>
  </si>
  <si>
    <t xml:space="preserve">0.17</t>
  </si>
  <si>
    <t xml:space="preserve">-20,4069288</t>
  </si>
  <si>
    <t xml:space="preserve">-043,4985233</t>
  </si>
  <si>
    <t xml:space="preserve">-20.4042326°, -043.4948847°</t>
  </si>
  <si>
    <t xml:space="preserve">-20.4096460°, -043.5014574°</t>
  </si>
  <si>
    <t xml:space="preserve">48 - 8</t>
  </si>
  <si>
    <t xml:space="preserve">-20,4048820</t>
  </si>
  <si>
    <t xml:space="preserve">-043,5035822</t>
  </si>
  <si>
    <t xml:space="preserve">-20.4032097°, -043.5017887°</t>
  </si>
  <si>
    <t xml:space="preserve">-20.4079150°, -043.5053157°</t>
  </si>
  <si>
    <t xml:space="preserve">49 - 8</t>
  </si>
  <si>
    <t xml:space="preserve">3.6</t>
  </si>
  <si>
    <t xml:space="preserve">-20,4036031</t>
  </si>
  <si>
    <t xml:space="preserve">-043,4951386</t>
  </si>
  <si>
    <t xml:space="preserve">-20.3994210°, -043.4897069°</t>
  </si>
  <si>
    <t xml:space="preserve">-20.4067934°, -043.4993236°</t>
  </si>
  <si>
    <t xml:space="preserve">50 - 9</t>
  </si>
  <si>
    <t xml:space="preserve">-20,4046161</t>
  </si>
  <si>
    <t xml:space="preserve">-043,5194846</t>
  </si>
  <si>
    <t xml:space="preserve">-20.4032638°, -043.5150909°</t>
  </si>
  <si>
    <t xml:space="preserve">-20.4085400°, -043.5263002°</t>
  </si>
  <si>
    <t xml:space="preserve">51 - 8</t>
  </si>
  <si>
    <t xml:space="preserve">0.14</t>
  </si>
  <si>
    <t xml:space="preserve">-20,4045553</t>
  </si>
  <si>
    <t xml:space="preserve">-043,5162531</t>
  </si>
  <si>
    <t xml:space="preserve">-20.4018835°, -043.5104737°</t>
  </si>
  <si>
    <t xml:space="preserve">-20.4084445°, -043.5267005°</t>
  </si>
  <si>
    <t xml:space="preserve">52 - 8</t>
  </si>
  <si>
    <t xml:space="preserve">-20.4078692°, -043.5251114°</t>
  </si>
  <si>
    <t xml:space="preserve">-20.4116832°, -043.5307711°</t>
  </si>
  <si>
    <t xml:space="preserve">53 - 8</t>
  </si>
  <si>
    <t xml:space="preserve">-20.3948516°, -043.5142204°</t>
  </si>
  <si>
    <t xml:space="preserve">-20.4328958°, -043.5570012°</t>
  </si>
  <si>
    <t xml:space="preserve">54 - 9</t>
  </si>
  <si>
    <t xml:space="preserve">-20,3961699</t>
  </si>
  <si>
    <t xml:space="preserve">-043,4920326</t>
  </si>
  <si>
    <t xml:space="preserve">-20.3938643°, -043.4884477°</t>
  </si>
  <si>
    <t xml:space="preserve">-20.3981926°, -043.4945625°</t>
  </si>
  <si>
    <t xml:space="preserve">55 - 9</t>
  </si>
  <si>
    <t xml:space="preserve">-20,3937780</t>
  </si>
  <si>
    <t xml:space="preserve">-043,4919412</t>
  </si>
  <si>
    <t xml:space="preserve">-20.3920886°, -043.4897553°</t>
  </si>
  <si>
    <t xml:space="preserve">-20.3952641°, -043.4941364°</t>
  </si>
  <si>
    <t xml:space="preserve">56 - 9</t>
  </si>
  <si>
    <t xml:space="preserve">0.06</t>
  </si>
  <si>
    <t xml:space="preserve">-20,3914875</t>
  </si>
  <si>
    <t xml:space="preserve">-043,4927138</t>
  </si>
  <si>
    <t xml:space="preserve">-20.3899336°, -043.4909610°</t>
  </si>
  <si>
    <t xml:space="preserve">-20.3936408°, -043.4936816°</t>
  </si>
  <si>
    <t xml:space="preserve">57 - 9</t>
  </si>
  <si>
    <t xml:space="preserve">-20,3916847</t>
  </si>
  <si>
    <t xml:space="preserve">-043,4903665</t>
  </si>
  <si>
    <t xml:space="preserve">-20.3877026°, -043.4880435°</t>
  </si>
  <si>
    <t xml:space="preserve">-20.3945877°, -043.4957413°</t>
  </si>
  <si>
    <t xml:space="preserve">atual </t>
  </si>
  <si>
    <t xml:space="preserve">dados otimizados 9 psf's</t>
  </si>
  <si>
    <t xml:space="preserve">dados otimizados 11 psf's </t>
  </si>
  <si>
    <t xml:space="preserve">dados otimizados 12 psf's </t>
  </si>
  <si>
    <t xml:space="preserve">microárea </t>
  </si>
  <si>
    <t xml:space="preserve">nome / local</t>
  </si>
  <si>
    <t xml:space="preserve">População desa</t>
  </si>
  <si>
    <t xml:space="preserve">total des</t>
  </si>
  <si>
    <t xml:space="preserve">população est</t>
  </si>
  <si>
    <t xml:space="preserve">total est por psf</t>
  </si>
  <si>
    <t xml:space="preserve">microárea</t>
  </si>
  <si>
    <t xml:space="preserve">local</t>
  </si>
  <si>
    <t xml:space="preserve">alvorada (m2)</t>
  </si>
  <si>
    <t xml:space="preserve">m4
</t>
  </si>
  <si>
    <t xml:space="preserve">androrinhas (m9)</t>
  </si>
  <si>
    <t xml:space="preserve">antônio dias (m14)</t>
  </si>
  <si>
    <t xml:space="preserve">bauxita </t>
  </si>
  <si>
    <t xml:space="preserve">caminhar (30)</t>
  </si>
  <si>
    <t xml:space="preserve">flore de liz (36)</t>
  </si>
  <si>
    <t xml:space="preserve">renascer (m2)</t>
  </si>
  <si>
    <t xml:space="preserve">saramenha (m52)</t>
  </si>
  <si>
    <t xml:space="preserve">tulipas (m57)</t>
  </si>
  <si>
    <t xml:space="preserve">total</t>
  </si>
  <si>
    <t xml:space="preserve">microarea  </t>
  </si>
  <si>
    <t xml:space="preserve">nº</t>
  </si>
  <si>
    <t xml:space="preserve">nº da pacientes</t>
  </si>
  <si>
    <t xml:space="preserve">alvorada1</t>
  </si>
  <si>
    <t xml:space="preserve">alvorada2</t>
  </si>
  <si>
    <t xml:space="preserve">alvorada3</t>
  </si>
  <si>
    <t xml:space="preserve">alvorada4</t>
  </si>
  <si>
    <t xml:space="preserve">alvorada5</t>
  </si>
  <si>
    <t xml:space="preserve">alvorada6</t>
  </si>
  <si>
    <t xml:space="preserve">morrosantana1</t>
  </si>
  <si>
    <t xml:space="preserve">morrosantana2</t>
  </si>
  <si>
    <t xml:space="preserve">morrosantana3</t>
  </si>
  <si>
    <t xml:space="preserve">7 no mapa</t>
  </si>
  <si>
    <t xml:space="preserve">morrosantana4</t>
  </si>
  <si>
    <t xml:space="preserve">morrosantana5</t>
  </si>
  <si>
    <t xml:space="preserve">morrosantana6</t>
  </si>
  <si>
    <t xml:space="preserve">morrosantana7</t>
  </si>
  <si>
    <t xml:space="preserve">morrosantana8</t>
  </si>
  <si>
    <t xml:space="preserve">antoniodias1</t>
  </si>
  <si>
    <t xml:space="preserve">antoniodias2</t>
  </si>
  <si>
    <t xml:space="preserve">antoniodias3</t>
  </si>
  <si>
    <t xml:space="preserve">antoniodias4</t>
  </si>
  <si>
    <t xml:space="preserve">antoniodias5</t>
  </si>
  <si>
    <t xml:space="preserve">antoniodias6</t>
  </si>
  <si>
    <t xml:space="preserve">bauxita1</t>
  </si>
  <si>
    <t xml:space="preserve">bauxita2</t>
  </si>
  <si>
    <t xml:space="preserve">bauxita3</t>
  </si>
  <si>
    <t xml:space="preserve">9 no mapa</t>
  </si>
  <si>
    <t xml:space="preserve">bauxita4vila</t>
  </si>
  <si>
    <t xml:space="preserve">bauxita5</t>
  </si>
  <si>
    <t xml:space="preserve">bauxita6vila</t>
  </si>
  <si>
    <t xml:space="preserve">bauxita7</t>
  </si>
  <si>
    <t xml:space="preserve">bauxita8</t>
  </si>
  <si>
    <t xml:space="preserve">piedade1</t>
  </si>
  <si>
    <t xml:space="preserve">piedade2</t>
  </si>
  <si>
    <t xml:space="preserve">piedade3</t>
  </si>
  <si>
    <t xml:space="preserve">piedade4</t>
  </si>
  <si>
    <t xml:space="preserve">piedade5</t>
  </si>
  <si>
    <t xml:space="preserve">padrefaria1</t>
  </si>
  <si>
    <t xml:space="preserve">padrefaria2</t>
  </si>
  <si>
    <t xml:space="preserve">padrefaria3</t>
  </si>
  <si>
    <t xml:space="preserve">padrefaria4</t>
  </si>
  <si>
    <t xml:space="preserve">padrefaria5</t>
  </si>
  <si>
    <t xml:space="preserve">padrefaria6</t>
  </si>
  <si>
    <t xml:space="preserve">padrefaria7</t>
  </si>
  <si>
    <t xml:space="preserve">renascer1</t>
  </si>
  <si>
    <t xml:space="preserve">renascer2</t>
  </si>
  <si>
    <t xml:space="preserve">renascer3</t>
  </si>
  <si>
    <t xml:space="preserve">renascer4</t>
  </si>
  <si>
    <t xml:space="preserve">renascer5</t>
  </si>
  <si>
    <t xml:space="preserve">renascer6</t>
  </si>
  <si>
    <t xml:space="preserve">saramenha1</t>
  </si>
  <si>
    <t xml:space="preserve">saramenha2</t>
  </si>
  <si>
    <t xml:space="preserve">saramenha3</t>
  </si>
  <si>
    <t xml:space="preserve">saramenha4</t>
  </si>
  <si>
    <t xml:space="preserve">saramenha5</t>
  </si>
  <si>
    <t xml:space="preserve">saramenha6</t>
  </si>
  <si>
    <t xml:space="preserve">saramenha7</t>
  </si>
  <si>
    <t xml:space="preserve">santacruz1</t>
  </si>
  <si>
    <t xml:space="preserve">santacruz2</t>
  </si>
  <si>
    <t xml:space="preserve">santacruz3</t>
  </si>
  <si>
    <t xml:space="preserve">santacruz4</t>
  </si>
  <si>
    <t xml:space="preserve">nº da habitantes</t>
  </si>
  <si>
    <t xml:space="preserve">IBGE</t>
  </si>
  <si>
    <t xml:space="preserve">tam microarea</t>
  </si>
  <si>
    <t xml:space="preserve">auxiliar</t>
  </si>
  <si>
    <t xml:space="preserve">microarea + auxiliar  </t>
  </si>
  <si>
    <t xml:space="preserve">% microarea</t>
  </si>
  <si>
    <t xml:space="preserve">pop area ibge</t>
  </si>
  <si>
    <t xml:space="preserve">pop microarea</t>
  </si>
  <si>
    <t xml:space="preserve">observacao</t>
  </si>
  <si>
    <t xml:space="preserve">314610705000008</t>
  </si>
  <si>
    <t xml:space="preserve">-</t>
  </si>
  <si>
    <t xml:space="preserve">muito diferente, fiz uma auxiliar "completa"</t>
  </si>
  <si>
    <t xml:space="preserve">314610705000024</t>
  </si>
  <si>
    <t xml:space="preserve">314610705000020/23</t>
  </si>
  <si>
    <t xml:space="preserve">a23/2 + a48</t>
  </si>
  <si>
    <t xml:space="preserve">314610705000057</t>
  </si>
  <si>
    <t xml:space="preserve">314610705000022</t>
  </si>
  <si>
    <t xml:space="preserve">a23/2</t>
  </si>
  <si>
    <t xml:space="preserve">314610705000007</t>
  </si>
  <si>
    <t xml:space="preserve">a51+a53</t>
  </si>
  <si>
    <t xml:space="preserve">314610705000043</t>
  </si>
  <si>
    <t xml:space="preserve">314610705000010/62</t>
  </si>
  <si>
    <t xml:space="preserve">a10/2+a62</t>
  </si>
  <si>
    <t xml:space="preserve">314610705000032</t>
  </si>
  <si>
    <t xml:space="preserve">a32/2</t>
  </si>
  <si>
    <t xml:space="preserve">a microarea estava estritamente dentro de uma do ibge, nao havia espaço sem casas</t>
  </si>
  <si>
    <t xml:space="preserve">mesmo caso da m9, e inclusive a msm area do ibge da m9</t>
  </si>
  <si>
    <t xml:space="preserve">314610705000063</t>
  </si>
  <si>
    <t xml:space="preserve">314610705000013</t>
  </si>
  <si>
    <t xml:space="preserve">314610705000012</t>
  </si>
  <si>
    <t xml:space="preserve">314610705000006/05/18</t>
  </si>
  <si>
    <t xml:space="preserve">a18/3</t>
  </si>
  <si>
    <t xml:space="preserve">314610705000017</t>
  </si>
  <si>
    <t xml:space="preserve">314610705000016</t>
  </si>
  <si>
    <t xml:space="preserve">314610705000003</t>
  </si>
  <si>
    <t xml:space="preserve">a52+</t>
  </si>
  <si>
    <t xml:space="preserve">314610705000004</t>
  </si>
  <si>
    <t xml:space="preserve">314610705000001/02/51</t>
  </si>
  <si>
    <t xml:space="preserve">a microarea se encaixa estritamente dentro de uma do ibge</t>
  </si>
  <si>
    <t xml:space="preserve">314610705000065</t>
  </si>
  <si>
    <t xml:space="preserve">314610705000040</t>
  </si>
  <si>
    <t xml:space="preserve">a microarea praticamente coincidia</t>
  </si>
  <si>
    <t xml:space="preserve">bauxita3VILA</t>
  </si>
  <si>
    <t xml:space="preserve">314610705000019/18</t>
  </si>
  <si>
    <t xml:space="preserve">nao parece ter uma area do ibge ali</t>
  </si>
  <si>
    <t xml:space="preserve">bauxita4</t>
  </si>
  <si>
    <t xml:space="preserve">314610705000066</t>
  </si>
  <si>
    <t xml:space="preserve">bauxita5VILA</t>
  </si>
  <si>
    <t xml:space="preserve">314610705000056</t>
  </si>
  <si>
    <t xml:space="preserve">bauxita6</t>
  </si>
  <si>
    <t xml:space="preserve">314610705000029</t>
  </si>
  <si>
    <t xml:space="preserve">314610705000037</t>
  </si>
  <si>
    <t xml:space="preserve">314610705000060</t>
  </si>
  <si>
    <t xml:space="preserve">bauxita9</t>
  </si>
  <si>
    <t xml:space="preserve">314610705000039</t>
  </si>
  <si>
    <t xml:space="preserve">descoberta)</t>
  </si>
  <si>
    <t xml:space="preserve">estimado </t>
  </si>
  <si>
    <t xml:space="preserve">314610705000034</t>
  </si>
  <si>
    <t xml:space="preserve">praticamente está dentro</t>
  </si>
  <si>
    <t xml:space="preserve">314610705000027</t>
  </si>
  <si>
    <t xml:space="preserve">314610705000026</t>
  </si>
  <si>
    <t xml:space="preserve">314610705000014</t>
  </si>
  <si>
    <t xml:space="preserve">314610705000015</t>
  </si>
  <si>
    <t xml:space="preserve">314610705000054</t>
  </si>
  <si>
    <t xml:space="preserve">314610705000035</t>
  </si>
  <si>
    <t xml:space="preserve">314610705000055</t>
  </si>
  <si>
    <t xml:space="preserve">a55/2</t>
  </si>
  <si>
    <t xml:space="preserve">314610705000031</t>
  </si>
  <si>
    <t xml:space="preserve">a58+</t>
  </si>
  <si>
    <t xml:space="preserve">314610705000030</t>
  </si>
  <si>
    <t xml:space="preserve">314610705000061</t>
  </si>
  <si>
    <t xml:space="preserve">314610705000025</t>
  </si>
  <si>
    <t xml:space="preserve">314610705000011</t>
  </si>
  <si>
    <t xml:space="preserve">314610705000009</t>
  </si>
  <si>
    <t xml:space="preserve">314610705000067</t>
  </si>
  <si>
    <t xml:space="preserve">a46+</t>
  </si>
  <si>
    <t xml:space="preserve">314610705000044</t>
  </si>
  <si>
    <t xml:space="preserve">314610705000068</t>
  </si>
  <si>
    <t xml:space="preserve">314610705000045</t>
  </si>
  <si>
    <t xml:space="preserve">314610705000042</t>
  </si>
  <si>
    <t xml:space="preserve">314610705000041</t>
  </si>
  <si>
    <t xml:space="preserve">a47+</t>
  </si>
  <si>
    <t xml:space="preserve">314610705000036</t>
  </si>
  <si>
    <t xml:space="preserve">314610705000059</t>
  </si>
  <si>
    <t xml:space="preserve">314610705000028</t>
  </si>
  <si>
    <t xml:space="preserve">rural:</t>
  </si>
  <si>
    <t xml:space="preserve">40618</t>
  </si>
  <si>
    <t xml:space="preserve">centros 9</t>
  </si>
  <si>
    <t xml:space="preserve">centros 11</t>
  </si>
  <si>
    <t xml:space="preserve">sun</t>
  </si>
  <si>
    <t xml:space="preserve">Distrito[1]</t>
  </si>
  <si>
    <t xml:space="preserve">Habitantes[1]</t>
  </si>
  <si>
    <t xml:space="preserve">Área
 (km²)[1]</t>
  </si>
  <si>
    <t xml:space="preserve">Domicílios particulares[1]</t>
  </si>
  <si>
    <t xml:space="preserve">Data de criação[2]</t>
  </si>
  <si>
    <t xml:space="preserve">Homens</t>
  </si>
  <si>
    <t xml:space="preserve">Mulheres</t>
  </si>
  <si>
    <t xml:space="preserve">Total</t>
  </si>
  <si>
    <t xml:space="preserve">Amarantina</t>
  </si>
  <si>
    <t xml:space="preserve">1 800</t>
  </si>
  <si>
    <t xml:space="preserve">1 777</t>
  </si>
  <si>
    <t xml:space="preserve">1 581</t>
  </si>
  <si>
    <t xml:space="preserve">23 de setembro de 1882</t>
  </si>
  <si>
    <t xml:space="preserve">Antônio Pereira</t>
  </si>
  <si>
    <t xml:space="preserve">2 258</t>
  </si>
  <si>
    <t xml:space="preserve">2 222</t>
  </si>
  <si>
    <t xml:space="preserve">1 410</t>
  </si>
  <si>
    <t xml:space="preserve">3 de abril de 1840</t>
  </si>
  <si>
    <t xml:space="preserve">Cachoeira do Campo</t>
  </si>
  <si>
    <t xml:space="preserve">4 371</t>
  </si>
  <si>
    <t xml:space="preserve">4 552</t>
  </si>
  <si>
    <t xml:space="preserve">3 117</t>
  </si>
  <si>
    <t xml:space="preserve">8 de abril de 1836</t>
  </si>
  <si>
    <t xml:space="preserve">Engenheiro Correia</t>
  </si>
  <si>
    <t xml:space="preserve">12 de dezembro de 1953</t>
  </si>
  <si>
    <t xml:space="preserve">Glaura</t>
  </si>
  <si>
    <t xml:space="preserve">7 de abril de 1841</t>
  </si>
  <si>
    <t xml:space="preserve">Lavras Novas</t>
  </si>
  <si>
    <t xml:space="preserve">14 de outubro de 2006</t>
  </si>
  <si>
    <t xml:space="preserve">Miguel Burnier</t>
  </si>
  <si>
    <t xml:space="preserve">30 de agosto de 1911</t>
  </si>
  <si>
    <t xml:space="preserve">Rodrigo Silva</t>
  </si>
  <si>
    <t xml:space="preserve">30 de dezembro de 1962</t>
  </si>
  <si>
    <t xml:space="preserve">Santa Rita de Ouro Preto</t>
  </si>
  <si>
    <t xml:space="preserve">2 164</t>
  </si>
  <si>
    <t xml:space="preserve">2 079</t>
  </si>
  <si>
    <t xml:space="preserve">1 536</t>
  </si>
  <si>
    <t xml:space="preserve">17 de dezembro de 1938</t>
  </si>
  <si>
    <t xml:space="preserve">Santo Antônio do Leite</t>
  </si>
  <si>
    <t xml:space="preserve">7 de setembro de 1923</t>
  </si>
  <si>
    <t xml:space="preserve">Santo Antônio do Salto</t>
  </si>
  <si>
    <t xml:space="preserve">30 de novembro de 1992</t>
  </si>
  <si>
    <t xml:space="preserve">São Bartolomeu</t>
  </si>
  <si>
    <t xml:space="preserve">16 de fevereiro de 1724</t>
  </si>
  <si>
    <t xml:space="preserve">Ouro Preto (distrito-sede)</t>
  </si>
  <si>
    <t xml:space="preserve">19 598</t>
  </si>
  <si>
    <t xml:space="preserve">21 318</t>
  </si>
  <si>
    <t xml:space="preserve">15 248</t>
  </si>
  <si>
    <t xml:space="preserve">8 de julho de 1711</t>
  </si>
  <si>
    <t xml:space="preserve">total:</t>
  </si>
  <si>
    <t xml:space="preserve">Pnab:</t>
  </si>
  <si>
    <t xml:space="preserve">Pacientes por ACS </t>
  </si>
  <si>
    <t xml:space="preserve">ACS por Esf</t>
  </si>
  <si>
    <t xml:space="preserve">Máximo de pacientes por PSF</t>
  </si>
  <si>
    <t xml:space="preserve">Média recomenda</t>
  </si>
  <si>
    <t xml:space="preserve">m58</t>
  </si>
  <si>
    <t xml:space="preserve">m59</t>
  </si>
  <si>
    <t xml:space="preserve">m60</t>
  </si>
  <si>
    <t xml:space="preserve">m61</t>
  </si>
  <si>
    <t xml:space="preserve">m62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</si>
</sst>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00"/>
    <numFmt numFmtId="167" formatCode="#,##0"/>
    <numFmt numFmtId="168" formatCode="@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66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Inconsolata"/>
      <family val="0"/>
      <charset val="1"/>
    </font>
    <font>
      <sz val="11"/>
      <color rgb="FF000000"/>
      <name val="Cambria"/>
      <family val="0"/>
      <charset val="1"/>
    </font>
    <font>
      <sz val="13"/>
      <color rgb="FF000000"/>
      <name val="Inconsolata"/>
      <family val="0"/>
      <charset val="1"/>
    </font>
    <font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1"/>
      <color rgb="FFFF0000"/>
      <name val="Cambria"/>
      <family val="0"/>
      <charset val="1"/>
    </font>
    <font>
      <b val="true"/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A9999"/>
        <bgColor rgb="FFFF8080"/>
      </patternFill>
    </fill>
    <fill>
      <patternFill patternType="solid">
        <fgColor rgb="FFE6B8AF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Lista_de_distritos_de_Ouro_Preto" TargetMode="External"/><Relationship Id="rId2" Type="http://schemas.openxmlformats.org/officeDocument/2006/relationships/hyperlink" Target="https://pt.wikipedia.org/wiki/Lista_de_distritos_de_Ouro_Preto" TargetMode="External"/><Relationship Id="rId3" Type="http://schemas.openxmlformats.org/officeDocument/2006/relationships/hyperlink" Target="https://pt.wikipedia.org/wiki/Lista_de_distritos_de_Ouro_Preto" TargetMode="External"/><Relationship Id="rId4" Type="http://schemas.openxmlformats.org/officeDocument/2006/relationships/hyperlink" Target="https://pt.wikipedia.org/wiki/Lista_de_distritos_de_Ouro_Preto" TargetMode="External"/><Relationship Id="rId5" Type="http://schemas.openxmlformats.org/officeDocument/2006/relationships/hyperlink" Target="https://pt.wikipedia.org/wiki/Lista_de_distritos_de_Ouro_Preto" TargetMode="External"/><Relationship Id="rId6" Type="http://schemas.openxmlformats.org/officeDocument/2006/relationships/hyperlink" Target="https://pt.wikipedia.org/wiki/Amarantina" TargetMode="External"/><Relationship Id="rId7" Type="http://schemas.openxmlformats.org/officeDocument/2006/relationships/hyperlink" Target="https://pt.wikipedia.org/wiki/Ant&#244;nio_Pereira" TargetMode="External"/><Relationship Id="rId8" Type="http://schemas.openxmlformats.org/officeDocument/2006/relationships/hyperlink" Target="https://pt.wikipedia.org/wiki/Cachoeira_do_Campo" TargetMode="External"/><Relationship Id="rId9" Type="http://schemas.openxmlformats.org/officeDocument/2006/relationships/hyperlink" Target="https://pt.wikipedia.org/wiki/Engenheiro_Correia" TargetMode="External"/><Relationship Id="rId10" Type="http://schemas.openxmlformats.org/officeDocument/2006/relationships/hyperlink" Target="https://pt.wikipedia.org/wiki/Glaura" TargetMode="External"/><Relationship Id="rId11" Type="http://schemas.openxmlformats.org/officeDocument/2006/relationships/hyperlink" Target="https://pt.wikipedia.org/wiki/Lavras_Novas" TargetMode="External"/><Relationship Id="rId12" Type="http://schemas.openxmlformats.org/officeDocument/2006/relationships/hyperlink" Target="https://pt.wikipedia.org/wiki/Miguel_Burnier" TargetMode="External"/><Relationship Id="rId13" Type="http://schemas.openxmlformats.org/officeDocument/2006/relationships/hyperlink" Target="https://pt.wikipedia.org/wiki/Rodrigo_Silva" TargetMode="External"/><Relationship Id="rId14" Type="http://schemas.openxmlformats.org/officeDocument/2006/relationships/hyperlink" Target="https://pt.wikipedia.org/wiki/Santa_Rita_de_Ouro_Preto" TargetMode="External"/><Relationship Id="rId15" Type="http://schemas.openxmlformats.org/officeDocument/2006/relationships/hyperlink" Target="https://pt.wikipedia.org/wiki/Santo_Ant&#244;nio_do_Leite" TargetMode="External"/><Relationship Id="rId16" Type="http://schemas.openxmlformats.org/officeDocument/2006/relationships/hyperlink" Target="https://pt.wikipedia.org/wiki/Santo_Ant&#244;nio_do_Salto" TargetMode="External"/><Relationship Id="rId17" Type="http://schemas.openxmlformats.org/officeDocument/2006/relationships/hyperlink" Target="https://pt.wikipedia.org/wiki/S&#227;o_Bartolomeu_(Ouro_Preto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.29"/>
    <col collapsed="false" customWidth="true" hidden="false" outlineLevel="0" max="3" min="3" style="0" width="27.97"/>
    <col collapsed="false" customWidth="true" hidden="false" outlineLevel="0" max="1025" min="4" style="0" width="14.43"/>
  </cols>
  <sheetData>
    <row r="1" customFormat="false" ht="15" hidden="false" customHeight="false" outlineLevel="0" collapsed="false">
      <c r="C1" s="1" t="s">
        <v>0</v>
      </c>
    </row>
    <row r="3" customFormat="false" ht="15" hidden="false" customHeight="false" outlineLevel="0" collapsed="false">
      <c r="B3" s="2" t="s">
        <v>1</v>
      </c>
      <c r="C3" s="3" t="s">
        <v>2</v>
      </c>
    </row>
    <row r="4" customFormat="false" ht="15" hidden="false" customHeight="false" outlineLevel="0" collapsed="false">
      <c r="B4" s="2" t="s">
        <v>3</v>
      </c>
      <c r="C4" s="3" t="s">
        <v>4</v>
      </c>
    </row>
    <row r="5" customFormat="false" ht="15" hidden="false" customHeight="false" outlineLevel="0" collapsed="false">
      <c r="B5" s="2" t="s">
        <v>5</v>
      </c>
      <c r="C5" s="3" t="s">
        <v>6</v>
      </c>
    </row>
    <row r="6" customFormat="false" ht="15" hidden="false" customHeight="false" outlineLevel="0" collapsed="false">
      <c r="B6" s="2" t="s">
        <v>7</v>
      </c>
      <c r="C6" s="3" t="s">
        <v>8</v>
      </c>
    </row>
    <row r="7" customFormat="false" ht="15" hidden="false" customHeight="false" outlineLevel="0" collapsed="false">
      <c r="B7" s="2" t="s">
        <v>9</v>
      </c>
      <c r="C7" s="3" t="s">
        <v>10</v>
      </c>
    </row>
    <row r="8" customFormat="false" ht="15" hidden="false" customHeight="false" outlineLevel="0" collapsed="false">
      <c r="B8" s="2" t="s">
        <v>11</v>
      </c>
      <c r="C8" s="3" t="s">
        <v>12</v>
      </c>
    </row>
    <row r="9" customFormat="false" ht="15" hidden="false" customHeight="false" outlineLevel="0" collapsed="false">
      <c r="B9" s="2" t="s">
        <v>13</v>
      </c>
      <c r="C9" s="3" t="s">
        <v>14</v>
      </c>
    </row>
    <row r="10" customFormat="false" ht="15" hidden="false" customHeight="false" outlineLevel="0" collapsed="false">
      <c r="B10" s="2" t="s">
        <v>15</v>
      </c>
      <c r="C10" s="3" t="s">
        <v>16</v>
      </c>
    </row>
    <row r="11" customFormat="false" ht="15" hidden="false" customHeight="false" outlineLevel="0" collapsed="false">
      <c r="B11" s="2" t="s">
        <v>17</v>
      </c>
      <c r="C11" s="3" t="s">
        <v>18</v>
      </c>
    </row>
    <row r="12" customFormat="false" ht="15" hidden="false" customHeight="false" outlineLevel="0" collapsed="false">
      <c r="B12" s="2" t="s">
        <v>19</v>
      </c>
      <c r="C12" s="3" t="s">
        <v>20</v>
      </c>
    </row>
    <row r="13" customFormat="false" ht="15" hidden="false" customHeight="false" outlineLevel="0" collapsed="false">
      <c r="B13" s="2" t="s">
        <v>21</v>
      </c>
      <c r="C13" s="3" t="s">
        <v>22</v>
      </c>
    </row>
    <row r="14" customFormat="false" ht="15" hidden="false" customHeight="false" outlineLevel="0" collapsed="false">
      <c r="B14" s="2" t="s">
        <v>23</v>
      </c>
      <c r="C14" s="3" t="s">
        <v>24</v>
      </c>
    </row>
    <row r="15" customFormat="false" ht="15" hidden="false" customHeight="false" outlineLevel="0" collapsed="false">
      <c r="B15" s="2" t="s">
        <v>25</v>
      </c>
      <c r="C15" s="3" t="s">
        <v>26</v>
      </c>
    </row>
    <row r="16" customFormat="false" ht="15" hidden="false" customHeight="false" outlineLevel="0" collapsed="false">
      <c r="B16" s="2" t="s">
        <v>27</v>
      </c>
      <c r="C16" s="3" t="s">
        <v>28</v>
      </c>
    </row>
    <row r="17" customFormat="false" ht="15" hidden="false" customHeight="false" outlineLevel="0" collapsed="false">
      <c r="B17" s="2" t="s">
        <v>29</v>
      </c>
      <c r="C17" s="3" t="s">
        <v>30</v>
      </c>
    </row>
    <row r="18" customFormat="false" ht="15" hidden="false" customHeight="false" outlineLevel="0" collapsed="false">
      <c r="B18" s="2" t="s">
        <v>31</v>
      </c>
      <c r="C18" s="3" t="s">
        <v>32</v>
      </c>
    </row>
    <row r="19" customFormat="false" ht="15" hidden="false" customHeight="false" outlineLevel="0" collapsed="false">
      <c r="B19" s="2" t="s">
        <v>33</v>
      </c>
      <c r="C19" s="3" t="s">
        <v>34</v>
      </c>
    </row>
    <row r="20" customFormat="false" ht="15" hidden="false" customHeight="false" outlineLevel="0" collapsed="false">
      <c r="B20" s="2" t="s">
        <v>35</v>
      </c>
      <c r="C20" s="3" t="s">
        <v>36</v>
      </c>
    </row>
    <row r="21" customFormat="false" ht="15" hidden="false" customHeight="false" outlineLevel="0" collapsed="false">
      <c r="B21" s="2" t="s">
        <v>37</v>
      </c>
      <c r="C21" s="3" t="s">
        <v>38</v>
      </c>
    </row>
    <row r="22" customFormat="false" ht="15" hidden="false" customHeight="false" outlineLevel="0" collapsed="false">
      <c r="B22" s="2" t="s">
        <v>39</v>
      </c>
      <c r="C22" s="3" t="s">
        <v>40</v>
      </c>
    </row>
    <row r="23" customFormat="false" ht="15" hidden="false" customHeight="false" outlineLevel="0" collapsed="false">
      <c r="B23" s="2" t="s">
        <v>41</v>
      </c>
      <c r="C23" s="3" t="s">
        <v>42</v>
      </c>
    </row>
    <row r="24" customFormat="false" ht="15" hidden="false" customHeight="false" outlineLevel="0" collapsed="false">
      <c r="B24" s="2" t="s">
        <v>43</v>
      </c>
      <c r="C24" s="3" t="s">
        <v>44</v>
      </c>
    </row>
    <row r="25" customFormat="false" ht="15" hidden="false" customHeight="false" outlineLevel="0" collapsed="false">
      <c r="B25" s="2" t="s">
        <v>45</v>
      </c>
      <c r="C25" s="3" t="s">
        <v>46</v>
      </c>
    </row>
    <row r="26" customFormat="false" ht="15" hidden="false" customHeight="false" outlineLevel="0" collapsed="false">
      <c r="B26" s="2" t="s">
        <v>47</v>
      </c>
      <c r="C26" s="3" t="s">
        <v>48</v>
      </c>
    </row>
    <row r="27" customFormat="false" ht="15" hidden="false" customHeight="false" outlineLevel="0" collapsed="false">
      <c r="B27" s="2" t="s">
        <v>49</v>
      </c>
      <c r="C27" s="3" t="s">
        <v>50</v>
      </c>
    </row>
    <row r="28" customFormat="false" ht="15" hidden="false" customHeight="false" outlineLevel="0" collapsed="false">
      <c r="B28" s="2" t="s">
        <v>51</v>
      </c>
      <c r="C28" s="3" t="s">
        <v>52</v>
      </c>
    </row>
    <row r="29" customFormat="false" ht="15" hidden="false" customHeight="false" outlineLevel="0" collapsed="false">
      <c r="B29" s="2" t="s">
        <v>53</v>
      </c>
      <c r="C29" s="3" t="s">
        <v>54</v>
      </c>
    </row>
    <row r="30" customFormat="false" ht="15" hidden="false" customHeight="false" outlineLevel="0" collapsed="false">
      <c r="B30" s="2" t="s">
        <v>55</v>
      </c>
      <c r="C30" s="3" t="s">
        <v>56</v>
      </c>
    </row>
    <row r="31" customFormat="false" ht="15" hidden="false" customHeight="false" outlineLevel="0" collapsed="false">
      <c r="B31" s="2" t="s">
        <v>57</v>
      </c>
      <c r="C31" s="3" t="s">
        <v>58</v>
      </c>
    </row>
    <row r="32" customFormat="false" ht="15" hidden="false" customHeight="false" outlineLevel="0" collapsed="false">
      <c r="B32" s="2" t="s">
        <v>59</v>
      </c>
      <c r="C32" s="3" t="s">
        <v>60</v>
      </c>
    </row>
    <row r="33" customFormat="false" ht="15" hidden="false" customHeight="false" outlineLevel="0" collapsed="false">
      <c r="B33" s="2" t="s">
        <v>61</v>
      </c>
      <c r="C33" s="3" t="s">
        <v>62</v>
      </c>
    </row>
    <row r="34" customFormat="false" ht="15" hidden="false" customHeight="false" outlineLevel="0" collapsed="false">
      <c r="B34" s="2" t="s">
        <v>63</v>
      </c>
      <c r="C34" s="3" t="s">
        <v>64</v>
      </c>
    </row>
    <row r="35" customFormat="false" ht="15" hidden="false" customHeight="false" outlineLevel="0" collapsed="false">
      <c r="B35" s="2" t="s">
        <v>65</v>
      </c>
      <c r="C35" s="3" t="s">
        <v>66</v>
      </c>
    </row>
    <row r="36" customFormat="false" ht="15" hidden="false" customHeight="false" outlineLevel="0" collapsed="false">
      <c r="B36" s="2" t="s">
        <v>67</v>
      </c>
      <c r="C36" s="3" t="s">
        <v>68</v>
      </c>
    </row>
    <row r="37" customFormat="false" ht="15" hidden="false" customHeight="false" outlineLevel="0" collapsed="false">
      <c r="B37" s="2" t="s">
        <v>69</v>
      </c>
      <c r="C37" s="3" t="s">
        <v>70</v>
      </c>
    </row>
    <row r="38" customFormat="false" ht="15" hidden="false" customHeight="false" outlineLevel="0" collapsed="false">
      <c r="B38" s="2" t="s">
        <v>71</v>
      </c>
      <c r="C38" s="3" t="s">
        <v>72</v>
      </c>
    </row>
    <row r="39" customFormat="false" ht="15" hidden="false" customHeight="false" outlineLevel="0" collapsed="false">
      <c r="B39" s="2" t="s">
        <v>73</v>
      </c>
      <c r="C39" s="3" t="s">
        <v>74</v>
      </c>
    </row>
    <row r="40" customFormat="false" ht="15" hidden="false" customHeight="false" outlineLevel="0" collapsed="false">
      <c r="B40" s="2" t="s">
        <v>75</v>
      </c>
      <c r="C40" s="3" t="s">
        <v>76</v>
      </c>
    </row>
    <row r="41" customFormat="false" ht="15" hidden="false" customHeight="false" outlineLevel="0" collapsed="false">
      <c r="B41" s="2" t="s">
        <v>77</v>
      </c>
      <c r="C41" s="3" t="s">
        <v>78</v>
      </c>
    </row>
    <row r="42" customFormat="false" ht="15" hidden="false" customHeight="false" outlineLevel="0" collapsed="false">
      <c r="B42" s="2" t="s">
        <v>79</v>
      </c>
      <c r="C42" s="3" t="s">
        <v>80</v>
      </c>
    </row>
    <row r="43" customFormat="false" ht="15" hidden="false" customHeight="false" outlineLevel="0" collapsed="false">
      <c r="B43" s="2" t="s">
        <v>81</v>
      </c>
      <c r="C43" s="3" t="s">
        <v>82</v>
      </c>
    </row>
    <row r="44" customFormat="false" ht="15" hidden="false" customHeight="false" outlineLevel="0" collapsed="false">
      <c r="B44" s="2" t="s">
        <v>83</v>
      </c>
      <c r="C44" s="3" t="s">
        <v>84</v>
      </c>
    </row>
    <row r="45" customFormat="false" ht="15" hidden="false" customHeight="false" outlineLevel="0" collapsed="false">
      <c r="B45" s="2" t="s">
        <v>85</v>
      </c>
      <c r="C45" s="3" t="s">
        <v>86</v>
      </c>
    </row>
    <row r="46" customFormat="false" ht="15" hidden="false" customHeight="false" outlineLevel="0" collapsed="false">
      <c r="B46" s="2" t="s">
        <v>87</v>
      </c>
      <c r="C46" s="3" t="s">
        <v>88</v>
      </c>
    </row>
    <row r="47" customFormat="false" ht="15" hidden="false" customHeight="false" outlineLevel="0" collapsed="false">
      <c r="B47" s="2" t="s">
        <v>89</v>
      </c>
      <c r="C47" s="3" t="s">
        <v>90</v>
      </c>
    </row>
    <row r="48" customFormat="false" ht="15" hidden="false" customHeight="false" outlineLevel="0" collapsed="false">
      <c r="B48" s="2" t="s">
        <v>91</v>
      </c>
      <c r="C48" s="3" t="s">
        <v>92</v>
      </c>
    </row>
    <row r="49" customFormat="false" ht="15" hidden="false" customHeight="false" outlineLevel="0" collapsed="false">
      <c r="B49" s="2" t="s">
        <v>93</v>
      </c>
      <c r="C49" s="3" t="s">
        <v>94</v>
      </c>
    </row>
    <row r="50" customFormat="false" ht="15" hidden="false" customHeight="false" outlineLevel="0" collapsed="false">
      <c r="B50" s="2" t="s">
        <v>95</v>
      </c>
      <c r="C50" s="3" t="s">
        <v>96</v>
      </c>
    </row>
    <row r="51" customFormat="false" ht="15" hidden="false" customHeight="false" outlineLevel="0" collapsed="false">
      <c r="B51" s="2" t="s">
        <v>97</v>
      </c>
      <c r="C51" s="3" t="s">
        <v>98</v>
      </c>
    </row>
    <row r="52" customFormat="false" ht="15" hidden="false" customHeight="false" outlineLevel="0" collapsed="false">
      <c r="B52" s="2" t="s">
        <v>99</v>
      </c>
      <c r="C52" s="3" t="s">
        <v>100</v>
      </c>
    </row>
    <row r="53" customFormat="false" ht="15" hidden="false" customHeight="false" outlineLevel="0" collapsed="false">
      <c r="B53" s="2" t="s">
        <v>101</v>
      </c>
      <c r="C53" s="3" t="s">
        <v>102</v>
      </c>
    </row>
    <row r="54" customFormat="false" ht="15" hidden="false" customHeight="false" outlineLevel="0" collapsed="false">
      <c r="B54" s="2" t="s">
        <v>103</v>
      </c>
      <c r="C54" s="3" t="s">
        <v>104</v>
      </c>
    </row>
    <row r="55" customFormat="false" ht="15" hidden="false" customHeight="false" outlineLevel="0" collapsed="false">
      <c r="B55" s="2" t="s">
        <v>105</v>
      </c>
      <c r="C55" s="3" t="s">
        <v>106</v>
      </c>
    </row>
    <row r="56" customFormat="false" ht="15" hidden="false" customHeight="false" outlineLevel="0" collapsed="false">
      <c r="B56" s="2" t="s">
        <v>107</v>
      </c>
      <c r="C56" s="3" t="s">
        <v>108</v>
      </c>
    </row>
    <row r="57" customFormat="false" ht="15" hidden="false" customHeight="false" outlineLevel="0" collapsed="false">
      <c r="B57" s="2" t="s">
        <v>109</v>
      </c>
      <c r="C57" s="3" t="s">
        <v>110</v>
      </c>
    </row>
    <row r="58" customFormat="false" ht="15" hidden="false" customHeight="false" outlineLevel="0" collapsed="false">
      <c r="B58" s="2" t="s">
        <v>111</v>
      </c>
      <c r="C58" s="3" t="s">
        <v>112</v>
      </c>
    </row>
    <row r="59" customFormat="false" ht="15" hidden="false" customHeight="false" outlineLevel="0" collapsed="false">
      <c r="B59" s="2" t="s">
        <v>113</v>
      </c>
      <c r="C59" s="3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3.7"/>
    <col collapsed="false" customWidth="true" hidden="false" outlineLevel="0" max="3" min="3" style="0" width="18.86"/>
    <col collapsed="false" customWidth="true" hidden="false" outlineLevel="0" max="4" min="4" style="0" width="9.86"/>
    <col collapsed="false" customWidth="true" hidden="false" outlineLevel="0" max="5" min="5" style="0" width="16.43"/>
    <col collapsed="false" customWidth="true" hidden="false" outlineLevel="0" max="6" min="6" style="0" width="16.57"/>
    <col collapsed="false" customWidth="true" hidden="false" outlineLevel="0" max="7" min="7" style="0" width="20.3"/>
    <col collapsed="false" customWidth="true" hidden="false" outlineLevel="0" max="8" min="8" style="0" width="21.71"/>
    <col collapsed="false" customWidth="true" hidden="false" outlineLevel="0" max="9" min="9" style="0" width="32.87"/>
    <col collapsed="false" customWidth="true" hidden="false" outlineLevel="0" max="10" min="10" style="0" width="32.29"/>
    <col collapsed="false" customWidth="true" hidden="false" outlineLevel="0" max="11" min="11" style="0" width="10.99"/>
    <col collapsed="false" customWidth="true" hidden="false" outlineLevel="0" max="12" min="12" style="0" width="29.71"/>
    <col collapsed="false" customWidth="true" hidden="false" outlineLevel="0" max="13" min="13" style="0" width="10.99"/>
    <col collapsed="false" customWidth="true" hidden="false" outlineLevel="0" max="14" min="14" style="0" width="25.71"/>
    <col collapsed="false" customWidth="true" hidden="false" outlineLevel="0" max="26" min="15" style="0" width="9.86"/>
    <col collapsed="false" customWidth="true" hidden="false" outlineLevel="0" max="1025" min="27" style="0" width="14.43"/>
  </cols>
  <sheetData>
    <row r="1" customFormat="false" ht="20.25" hidden="false" customHeight="true" outlineLevel="0" collapsed="false">
      <c r="A1" s="4"/>
      <c r="B1" s="5" t="s">
        <v>115</v>
      </c>
      <c r="C1" s="5" t="s">
        <v>116</v>
      </c>
      <c r="D1" s="6" t="s">
        <v>117</v>
      </c>
      <c r="E1" s="6" t="s">
        <v>118</v>
      </c>
      <c r="F1" s="6" t="s">
        <v>119</v>
      </c>
      <c r="G1" s="7" t="s">
        <v>120</v>
      </c>
      <c r="H1" s="7"/>
      <c r="I1" s="6" t="s">
        <v>121</v>
      </c>
      <c r="J1" s="6" t="s">
        <v>122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 t="n">
        <v>1</v>
      </c>
      <c r="B2" s="5" t="s">
        <v>123</v>
      </c>
      <c r="C2" s="5" t="s">
        <v>124</v>
      </c>
      <c r="D2" s="5" t="n">
        <v>23</v>
      </c>
      <c r="E2" s="5" t="s">
        <v>125</v>
      </c>
      <c r="F2" s="5" t="s">
        <v>126</v>
      </c>
      <c r="G2" s="8" t="s">
        <v>127</v>
      </c>
      <c r="H2" s="8" t="s">
        <v>128</v>
      </c>
      <c r="I2" s="5" t="s">
        <v>129</v>
      </c>
      <c r="J2" s="5" t="s">
        <v>130</v>
      </c>
      <c r="K2" s="5"/>
      <c r="L2" s="3" t="s">
        <v>2</v>
      </c>
      <c r="M2" s="4"/>
      <c r="N2" s="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5" t="n">
        <v>2</v>
      </c>
      <c r="B3" s="5" t="s">
        <v>131</v>
      </c>
      <c r="C3" s="5" t="s">
        <v>124</v>
      </c>
      <c r="D3" s="5" t="n">
        <v>38</v>
      </c>
      <c r="E3" s="5" t="s">
        <v>132</v>
      </c>
      <c r="F3" s="5" t="s">
        <v>133</v>
      </c>
      <c r="G3" s="8" t="s">
        <v>134</v>
      </c>
      <c r="H3" s="8" t="s">
        <v>135</v>
      </c>
      <c r="I3" s="5" t="s">
        <v>136</v>
      </c>
      <c r="J3" s="5" t="s">
        <v>137</v>
      </c>
      <c r="K3" s="4"/>
      <c r="L3" s="3" t="s">
        <v>4</v>
      </c>
      <c r="M3" s="4"/>
      <c r="N3" s="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5" t="n">
        <v>3</v>
      </c>
      <c r="B4" s="5" t="s">
        <v>138</v>
      </c>
      <c r="C4" s="5" t="s">
        <v>124</v>
      </c>
      <c r="D4" s="5" t="n">
        <v>35</v>
      </c>
      <c r="E4" s="5" t="s">
        <v>139</v>
      </c>
      <c r="F4" s="5" t="s">
        <v>140</v>
      </c>
      <c r="G4" s="8" t="s">
        <v>141</v>
      </c>
      <c r="H4" s="8" t="s">
        <v>142</v>
      </c>
      <c r="I4" s="5" t="s">
        <v>143</v>
      </c>
      <c r="J4" s="5" t="s">
        <v>144</v>
      </c>
      <c r="K4" s="4"/>
      <c r="L4" s="3" t="s">
        <v>6</v>
      </c>
      <c r="M4" s="4"/>
      <c r="N4" s="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5" t="n">
        <v>4</v>
      </c>
      <c r="B5" s="5" t="s">
        <v>145</v>
      </c>
      <c r="C5" s="5" t="s">
        <v>124</v>
      </c>
      <c r="D5" s="5" t="n">
        <v>26</v>
      </c>
      <c r="E5" s="5" t="s">
        <v>146</v>
      </c>
      <c r="F5" s="5" t="s">
        <v>147</v>
      </c>
      <c r="G5" s="8" t="s">
        <v>148</v>
      </c>
      <c r="H5" s="8" t="s">
        <v>149</v>
      </c>
      <c r="I5" s="5" t="s">
        <v>150</v>
      </c>
      <c r="J5" s="5" t="s">
        <v>151</v>
      </c>
      <c r="K5" s="4"/>
      <c r="L5" s="3" t="s">
        <v>8</v>
      </c>
      <c r="M5" s="4"/>
      <c r="N5" s="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5" t="n">
        <v>5</v>
      </c>
      <c r="B6" s="5" t="s">
        <v>152</v>
      </c>
      <c r="C6" s="5" t="s">
        <v>124</v>
      </c>
      <c r="D6" s="5" t="n">
        <v>21</v>
      </c>
      <c r="E6" s="5" t="s">
        <v>153</v>
      </c>
      <c r="F6" s="5" t="s">
        <v>154</v>
      </c>
      <c r="G6" s="8" t="s">
        <v>155</v>
      </c>
      <c r="H6" s="8" t="s">
        <v>156</v>
      </c>
      <c r="I6" s="5" t="s">
        <v>157</v>
      </c>
      <c r="J6" s="5" t="s">
        <v>158</v>
      </c>
      <c r="K6" s="4"/>
      <c r="L6" s="3" t="s">
        <v>10</v>
      </c>
      <c r="M6" s="4"/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5" t="n">
        <v>6</v>
      </c>
      <c r="B7" s="5" t="s">
        <v>159</v>
      </c>
      <c r="C7" s="5" t="s">
        <v>124</v>
      </c>
      <c r="D7" s="5" t="n">
        <v>10</v>
      </c>
      <c r="E7" s="5" t="s">
        <v>153</v>
      </c>
      <c r="F7" s="5" t="s">
        <v>160</v>
      </c>
      <c r="G7" s="8" t="s">
        <v>161</v>
      </c>
      <c r="H7" s="8" t="s">
        <v>162</v>
      </c>
      <c r="I7" s="5" t="s">
        <v>163</v>
      </c>
      <c r="J7" s="5" t="s">
        <v>164</v>
      </c>
      <c r="K7" s="4"/>
      <c r="L7" s="3" t="s">
        <v>12</v>
      </c>
      <c r="M7" s="5"/>
      <c r="N7" s="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5" t="n">
        <v>7</v>
      </c>
      <c r="B8" s="5" t="s">
        <v>165</v>
      </c>
      <c r="C8" s="5" t="s">
        <v>124</v>
      </c>
      <c r="D8" s="5" t="n">
        <v>55</v>
      </c>
      <c r="E8" s="5" t="s">
        <v>166</v>
      </c>
      <c r="F8" s="5" t="s">
        <v>167</v>
      </c>
      <c r="G8" s="8" t="s">
        <v>168</v>
      </c>
      <c r="H8" s="8" t="s">
        <v>169</v>
      </c>
      <c r="I8" s="5" t="s">
        <v>170</v>
      </c>
      <c r="J8" s="5" t="s">
        <v>171</v>
      </c>
      <c r="K8" s="4"/>
      <c r="L8" s="3" t="s">
        <v>14</v>
      </c>
      <c r="M8" s="4"/>
      <c r="N8" s="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5" t="n">
        <v>8</v>
      </c>
      <c r="B9" s="5" t="s">
        <v>172</v>
      </c>
      <c r="C9" s="5" t="s">
        <v>124</v>
      </c>
      <c r="D9" s="5" t="n">
        <v>49</v>
      </c>
      <c r="E9" s="5" t="s">
        <v>173</v>
      </c>
      <c r="F9" s="5" t="s">
        <v>174</v>
      </c>
      <c r="G9" s="8" t="s">
        <v>175</v>
      </c>
      <c r="H9" s="8" t="s">
        <v>176</v>
      </c>
      <c r="I9" s="5" t="s">
        <v>177</v>
      </c>
      <c r="J9" s="5" t="s">
        <v>178</v>
      </c>
      <c r="K9" s="4"/>
      <c r="L9" s="3" t="s">
        <v>16</v>
      </c>
      <c r="M9" s="4"/>
      <c r="N9" s="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5" t="n">
        <v>9</v>
      </c>
      <c r="B10" s="5" t="s">
        <v>179</v>
      </c>
      <c r="C10" s="5" t="s">
        <v>124</v>
      </c>
      <c r="D10" s="5" t="n">
        <v>56</v>
      </c>
      <c r="E10" s="5" t="s">
        <v>180</v>
      </c>
      <c r="F10" s="5" t="s">
        <v>160</v>
      </c>
      <c r="G10" s="8" t="s">
        <v>181</v>
      </c>
      <c r="H10" s="8" t="s">
        <v>182</v>
      </c>
      <c r="I10" s="5" t="s">
        <v>183</v>
      </c>
      <c r="J10" s="5" t="s">
        <v>184</v>
      </c>
      <c r="K10" s="4"/>
      <c r="L10" s="3" t="s">
        <v>18</v>
      </c>
      <c r="M10" s="4"/>
      <c r="N10" s="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5" t="n">
        <v>10</v>
      </c>
      <c r="B11" s="5" t="s">
        <v>185</v>
      </c>
      <c r="C11" s="5" t="s">
        <v>124</v>
      </c>
      <c r="D11" s="5" t="n">
        <v>48</v>
      </c>
      <c r="E11" s="5" t="s">
        <v>186</v>
      </c>
      <c r="F11" s="5" t="s">
        <v>187</v>
      </c>
      <c r="G11" s="8" t="s">
        <v>188</v>
      </c>
      <c r="H11" s="8" t="s">
        <v>189</v>
      </c>
      <c r="I11" s="5" t="s">
        <v>190</v>
      </c>
      <c r="J11" s="5" t="s">
        <v>191</v>
      </c>
      <c r="K11" s="4"/>
      <c r="L11" s="3" t="s">
        <v>20</v>
      </c>
      <c r="M11" s="4"/>
      <c r="N11" s="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5" t="n">
        <v>11</v>
      </c>
      <c r="B12" s="5" t="s">
        <v>192</v>
      </c>
      <c r="C12" s="5" t="s">
        <v>124</v>
      </c>
      <c r="D12" s="5" t="n">
        <v>39</v>
      </c>
      <c r="E12" s="5" t="s">
        <v>193</v>
      </c>
      <c r="F12" s="5" t="s">
        <v>126</v>
      </c>
      <c r="G12" s="8" t="s">
        <v>194</v>
      </c>
      <c r="H12" s="8" t="s">
        <v>195</v>
      </c>
      <c r="I12" s="5" t="s">
        <v>196</v>
      </c>
      <c r="J12" s="5" t="s">
        <v>197</v>
      </c>
      <c r="K12" s="4"/>
      <c r="L12" s="3" t="s">
        <v>22</v>
      </c>
      <c r="M12" s="4"/>
      <c r="N12" s="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5" t="n">
        <v>12</v>
      </c>
      <c r="B13" s="5" t="s">
        <v>198</v>
      </c>
      <c r="C13" s="5" t="s">
        <v>124</v>
      </c>
      <c r="D13" s="5" t="n">
        <v>49</v>
      </c>
      <c r="E13" s="5" t="s">
        <v>199</v>
      </c>
      <c r="F13" s="5" t="s">
        <v>200</v>
      </c>
      <c r="G13" s="8" t="s">
        <v>201</v>
      </c>
      <c r="H13" s="8" t="s">
        <v>202</v>
      </c>
      <c r="I13" s="5" t="s">
        <v>203</v>
      </c>
      <c r="J13" s="5" t="s">
        <v>204</v>
      </c>
      <c r="K13" s="4"/>
      <c r="L13" s="3" t="s">
        <v>24</v>
      </c>
      <c r="M13" s="4"/>
      <c r="N13" s="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5" t="n">
        <v>13</v>
      </c>
      <c r="B14" s="5" t="s">
        <v>205</v>
      </c>
      <c r="C14" s="5" t="s">
        <v>124</v>
      </c>
      <c r="D14" s="5" t="n">
        <v>37</v>
      </c>
      <c r="E14" s="5" t="s">
        <v>125</v>
      </c>
      <c r="F14" s="5" t="s">
        <v>126</v>
      </c>
      <c r="G14" s="8" t="s">
        <v>206</v>
      </c>
      <c r="H14" s="8" t="s">
        <v>207</v>
      </c>
      <c r="I14" s="5" t="s">
        <v>208</v>
      </c>
      <c r="J14" s="5" t="s">
        <v>209</v>
      </c>
      <c r="K14" s="4"/>
      <c r="L14" s="3" t="s">
        <v>26</v>
      </c>
      <c r="M14" s="4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5" t="n">
        <v>14</v>
      </c>
      <c r="B15" s="5" t="s">
        <v>210</v>
      </c>
      <c r="C15" s="5" t="s">
        <v>124</v>
      </c>
      <c r="D15" s="5" t="n">
        <v>45</v>
      </c>
      <c r="E15" s="5" t="s">
        <v>139</v>
      </c>
      <c r="F15" s="5" t="s">
        <v>211</v>
      </c>
      <c r="G15" s="8" t="s">
        <v>212</v>
      </c>
      <c r="H15" s="8" t="s">
        <v>213</v>
      </c>
      <c r="I15" s="5" t="s">
        <v>214</v>
      </c>
      <c r="J15" s="5" t="s">
        <v>215</v>
      </c>
      <c r="K15" s="4"/>
      <c r="L15" s="3" t="s">
        <v>28</v>
      </c>
      <c r="M15" s="4"/>
      <c r="N15" s="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5" t="n">
        <v>15</v>
      </c>
      <c r="B16" s="5" t="s">
        <v>216</v>
      </c>
      <c r="C16" s="5" t="s">
        <v>124</v>
      </c>
      <c r="D16" s="5" t="n">
        <v>15</v>
      </c>
      <c r="E16" s="5" t="s">
        <v>217</v>
      </c>
      <c r="F16" s="5" t="s">
        <v>200</v>
      </c>
      <c r="G16" s="8" t="s">
        <v>218</v>
      </c>
      <c r="H16" s="8" t="s">
        <v>219</v>
      </c>
      <c r="I16" s="5" t="s">
        <v>220</v>
      </c>
      <c r="J16" s="5" t="s">
        <v>221</v>
      </c>
      <c r="K16" s="4"/>
      <c r="L16" s="3" t="s">
        <v>30</v>
      </c>
      <c r="M16" s="4"/>
      <c r="N16" s="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5" t="n">
        <v>16</v>
      </c>
      <c r="B17" s="5" t="s">
        <v>222</v>
      </c>
      <c r="C17" s="5" t="s">
        <v>124</v>
      </c>
      <c r="D17" s="5" t="n">
        <v>29</v>
      </c>
      <c r="E17" s="5" t="s">
        <v>132</v>
      </c>
      <c r="F17" s="5" t="s">
        <v>160</v>
      </c>
      <c r="G17" s="8" t="s">
        <v>223</v>
      </c>
      <c r="H17" s="8" t="s">
        <v>224</v>
      </c>
      <c r="I17" s="5" t="s">
        <v>225</v>
      </c>
      <c r="J17" s="5" t="s">
        <v>226</v>
      </c>
      <c r="K17" s="4"/>
      <c r="L17" s="3" t="s">
        <v>32</v>
      </c>
      <c r="M17" s="4"/>
      <c r="N17" s="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5" t="n">
        <v>17</v>
      </c>
      <c r="B18" s="5" t="s">
        <v>227</v>
      </c>
      <c r="C18" s="5" t="s">
        <v>124</v>
      </c>
      <c r="D18" s="5" t="n">
        <v>31</v>
      </c>
      <c r="E18" s="5" t="s">
        <v>228</v>
      </c>
      <c r="F18" s="5" t="s">
        <v>229</v>
      </c>
      <c r="G18" s="8" t="s">
        <v>230</v>
      </c>
      <c r="H18" s="8" t="s">
        <v>231</v>
      </c>
      <c r="I18" s="5" t="s">
        <v>232</v>
      </c>
      <c r="J18" s="5" t="s">
        <v>233</v>
      </c>
      <c r="K18" s="4"/>
      <c r="L18" s="3" t="s">
        <v>34</v>
      </c>
      <c r="M18" s="4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5" t="n">
        <v>18</v>
      </c>
      <c r="B19" s="5" t="s">
        <v>234</v>
      </c>
      <c r="C19" s="5" t="s">
        <v>124</v>
      </c>
      <c r="D19" s="5" t="n">
        <v>28</v>
      </c>
      <c r="E19" s="5" t="s">
        <v>217</v>
      </c>
      <c r="F19" s="5" t="s">
        <v>200</v>
      </c>
      <c r="G19" s="8" t="s">
        <v>235</v>
      </c>
      <c r="H19" s="8" t="s">
        <v>236</v>
      </c>
      <c r="I19" s="5" t="s">
        <v>237</v>
      </c>
      <c r="J19" s="5" t="s">
        <v>238</v>
      </c>
      <c r="K19" s="4"/>
      <c r="L19" s="3" t="s">
        <v>36</v>
      </c>
      <c r="M19" s="4"/>
      <c r="N19" s="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5" t="n">
        <v>19</v>
      </c>
      <c r="B20" s="5" t="s">
        <v>239</v>
      </c>
      <c r="C20" s="5" t="s">
        <v>124</v>
      </c>
      <c r="D20" s="5" t="n">
        <v>35</v>
      </c>
      <c r="E20" s="5" t="s">
        <v>240</v>
      </c>
      <c r="F20" s="5" t="s">
        <v>241</v>
      </c>
      <c r="G20" s="8" t="s">
        <v>242</v>
      </c>
      <c r="H20" s="8" t="s">
        <v>243</v>
      </c>
      <c r="I20" s="5" t="s">
        <v>244</v>
      </c>
      <c r="J20" s="5" t="s">
        <v>245</v>
      </c>
      <c r="K20" s="4"/>
      <c r="L20" s="3" t="s">
        <v>38</v>
      </c>
      <c r="M20" s="4"/>
      <c r="N20" s="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5" t="n">
        <v>20</v>
      </c>
      <c r="B21" s="5" t="s">
        <v>246</v>
      </c>
      <c r="C21" s="5" t="s">
        <v>124</v>
      </c>
      <c r="D21" s="5" t="n">
        <v>12</v>
      </c>
      <c r="E21" s="5" t="s">
        <v>186</v>
      </c>
      <c r="F21" s="5" t="s">
        <v>247</v>
      </c>
      <c r="G21" s="8" t="s">
        <v>248</v>
      </c>
      <c r="H21" s="8" t="s">
        <v>249</v>
      </c>
      <c r="I21" s="5" t="s">
        <v>250</v>
      </c>
      <c r="J21" s="5" t="s">
        <v>251</v>
      </c>
      <c r="K21" s="4"/>
      <c r="L21" s="3" t="s">
        <v>40</v>
      </c>
      <c r="M21" s="4"/>
      <c r="N21" s="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5" t="n">
        <v>21</v>
      </c>
      <c r="B22" s="5" t="s">
        <v>252</v>
      </c>
      <c r="C22" s="5" t="s">
        <v>124</v>
      </c>
      <c r="D22" s="5" t="n">
        <v>36</v>
      </c>
      <c r="E22" s="5" t="s">
        <v>253</v>
      </c>
      <c r="F22" s="5" t="s">
        <v>160</v>
      </c>
      <c r="G22" s="8" t="s">
        <v>254</v>
      </c>
      <c r="H22" s="8" t="s">
        <v>255</v>
      </c>
      <c r="I22" s="5" t="s">
        <v>256</v>
      </c>
      <c r="J22" s="5" t="s">
        <v>257</v>
      </c>
      <c r="K22" s="4"/>
      <c r="L22" s="3" t="s">
        <v>42</v>
      </c>
      <c r="M22" s="4"/>
      <c r="N22" s="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5" t="n">
        <v>22</v>
      </c>
      <c r="B23" s="5" t="s">
        <v>258</v>
      </c>
      <c r="C23" s="5" t="s">
        <v>124</v>
      </c>
      <c r="D23" s="5" t="n">
        <v>46</v>
      </c>
      <c r="E23" s="5" t="s">
        <v>253</v>
      </c>
      <c r="F23" s="5" t="s">
        <v>259</v>
      </c>
      <c r="G23" s="8" t="s">
        <v>260</v>
      </c>
      <c r="H23" s="8" t="s">
        <v>261</v>
      </c>
      <c r="I23" s="5" t="s">
        <v>262</v>
      </c>
      <c r="J23" s="5" t="s">
        <v>263</v>
      </c>
      <c r="K23" s="4"/>
      <c r="L23" s="3" t="s">
        <v>44</v>
      </c>
      <c r="M23" s="4"/>
      <c r="N23" s="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5" t="n">
        <v>23</v>
      </c>
      <c r="B24" s="5" t="s">
        <v>264</v>
      </c>
      <c r="C24" s="5" t="s">
        <v>124</v>
      </c>
      <c r="D24" s="5" t="n">
        <v>38</v>
      </c>
      <c r="E24" s="5" t="s">
        <v>217</v>
      </c>
      <c r="F24" s="5" t="s">
        <v>167</v>
      </c>
      <c r="G24" s="8" t="s">
        <v>265</v>
      </c>
      <c r="H24" s="8" t="s">
        <v>266</v>
      </c>
      <c r="I24" s="5" t="s">
        <v>267</v>
      </c>
      <c r="J24" s="5" t="s">
        <v>268</v>
      </c>
      <c r="K24" s="4"/>
      <c r="L24" s="3" t="s">
        <v>46</v>
      </c>
      <c r="M24" s="4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5" t="n">
        <v>24</v>
      </c>
      <c r="B25" s="5" t="s">
        <v>269</v>
      </c>
      <c r="C25" s="5" t="s">
        <v>124</v>
      </c>
      <c r="D25" s="5" t="n">
        <v>34</v>
      </c>
      <c r="E25" s="5" t="s">
        <v>186</v>
      </c>
      <c r="F25" s="5" t="s">
        <v>126</v>
      </c>
      <c r="G25" s="8" t="s">
        <v>270</v>
      </c>
      <c r="H25" s="8" t="s">
        <v>271</v>
      </c>
      <c r="I25" s="5" t="s">
        <v>272</v>
      </c>
      <c r="J25" s="5" t="s">
        <v>273</v>
      </c>
      <c r="K25" s="4"/>
      <c r="L25" s="3" t="s">
        <v>48</v>
      </c>
      <c r="M25" s="4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5" t="n">
        <v>25</v>
      </c>
      <c r="B26" s="5" t="s">
        <v>274</v>
      </c>
      <c r="C26" s="5" t="s">
        <v>124</v>
      </c>
      <c r="D26" s="5" t="n">
        <v>16</v>
      </c>
      <c r="E26" s="5" t="s">
        <v>180</v>
      </c>
      <c r="F26" s="5" t="s">
        <v>247</v>
      </c>
      <c r="G26" s="8" t="s">
        <v>275</v>
      </c>
      <c r="H26" s="8" t="s">
        <v>276</v>
      </c>
      <c r="I26" s="5" t="s">
        <v>277</v>
      </c>
      <c r="J26" s="5" t="s">
        <v>278</v>
      </c>
      <c r="K26" s="4"/>
      <c r="L26" s="3" t="s">
        <v>50</v>
      </c>
      <c r="M26" s="4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5" t="n">
        <v>26</v>
      </c>
      <c r="B27" s="5" t="s">
        <v>279</v>
      </c>
      <c r="C27" s="5" t="s">
        <v>124</v>
      </c>
      <c r="D27" s="5" t="n">
        <v>29</v>
      </c>
      <c r="E27" s="5" t="s">
        <v>280</v>
      </c>
      <c r="F27" s="5" t="s">
        <v>281</v>
      </c>
      <c r="G27" s="8" t="s">
        <v>282</v>
      </c>
      <c r="H27" s="8" t="s">
        <v>283</v>
      </c>
      <c r="I27" s="5" t="s">
        <v>284</v>
      </c>
      <c r="J27" s="5" t="s">
        <v>285</v>
      </c>
      <c r="K27" s="4"/>
      <c r="L27" s="3" t="s">
        <v>52</v>
      </c>
      <c r="M27" s="4"/>
      <c r="N27" s="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5" t="n">
        <v>27</v>
      </c>
      <c r="B28" s="5" t="s">
        <v>286</v>
      </c>
      <c r="C28" s="5" t="s">
        <v>124</v>
      </c>
      <c r="D28" s="5" t="n">
        <v>31</v>
      </c>
      <c r="E28" s="5" t="s">
        <v>180</v>
      </c>
      <c r="F28" s="5" t="s">
        <v>287</v>
      </c>
      <c r="G28" s="8" t="s">
        <v>288</v>
      </c>
      <c r="H28" s="8" t="s">
        <v>289</v>
      </c>
      <c r="I28" s="5" t="s">
        <v>290</v>
      </c>
      <c r="J28" s="5" t="s">
        <v>291</v>
      </c>
      <c r="K28" s="4"/>
      <c r="L28" s="3" t="s">
        <v>54</v>
      </c>
      <c r="M28" s="4"/>
      <c r="N28" s="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5" t="n">
        <v>28</v>
      </c>
      <c r="B29" s="5" t="s">
        <v>292</v>
      </c>
      <c r="C29" s="5" t="s">
        <v>124</v>
      </c>
      <c r="D29" s="5" t="n">
        <v>25</v>
      </c>
      <c r="E29" s="5" t="s">
        <v>146</v>
      </c>
      <c r="F29" s="5" t="s">
        <v>293</v>
      </c>
      <c r="G29" s="8" t="s">
        <v>294</v>
      </c>
      <c r="H29" s="8" t="s">
        <v>295</v>
      </c>
      <c r="I29" s="5" t="s">
        <v>296</v>
      </c>
      <c r="J29" s="5" t="s">
        <v>297</v>
      </c>
      <c r="K29" s="4"/>
      <c r="L29" s="3" t="s">
        <v>56</v>
      </c>
      <c r="M29" s="4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5" t="n">
        <v>29</v>
      </c>
      <c r="B30" s="5" t="s">
        <v>298</v>
      </c>
      <c r="C30" s="5" t="s">
        <v>124</v>
      </c>
      <c r="D30" s="5" t="n">
        <v>33</v>
      </c>
      <c r="E30" s="5" t="s">
        <v>180</v>
      </c>
      <c r="F30" s="5" t="s">
        <v>187</v>
      </c>
      <c r="G30" s="8" t="s">
        <v>299</v>
      </c>
      <c r="H30" s="8" t="s">
        <v>300</v>
      </c>
      <c r="I30" s="5" t="s">
        <v>301</v>
      </c>
      <c r="J30" s="5" t="s">
        <v>302</v>
      </c>
      <c r="K30" s="4"/>
      <c r="L30" s="3" t="s">
        <v>58</v>
      </c>
      <c r="M30" s="4"/>
      <c r="N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5" t="n">
        <v>30</v>
      </c>
      <c r="B31" s="5" t="s">
        <v>303</v>
      </c>
      <c r="C31" s="5" t="s">
        <v>124</v>
      </c>
      <c r="D31" s="5" t="n">
        <v>18</v>
      </c>
      <c r="E31" s="5" t="s">
        <v>186</v>
      </c>
      <c r="F31" s="5" t="s">
        <v>304</v>
      </c>
      <c r="G31" s="8" t="s">
        <v>305</v>
      </c>
      <c r="H31" s="8" t="s">
        <v>306</v>
      </c>
      <c r="I31" s="5" t="s">
        <v>307</v>
      </c>
      <c r="J31" s="5" t="s">
        <v>308</v>
      </c>
      <c r="K31" s="4"/>
      <c r="L31" s="3" t="s">
        <v>60</v>
      </c>
      <c r="M31" s="4"/>
      <c r="N31" s="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5" t="n">
        <v>31</v>
      </c>
      <c r="B32" s="5" t="s">
        <v>309</v>
      </c>
      <c r="C32" s="5" t="s">
        <v>124</v>
      </c>
      <c r="D32" s="5" t="n">
        <v>51</v>
      </c>
      <c r="E32" s="5" t="s">
        <v>186</v>
      </c>
      <c r="F32" s="5" t="s">
        <v>310</v>
      </c>
      <c r="G32" s="8" t="s">
        <v>311</v>
      </c>
      <c r="H32" s="8" t="s">
        <v>312</v>
      </c>
      <c r="I32" s="5" t="s">
        <v>313</v>
      </c>
      <c r="J32" s="5" t="s">
        <v>314</v>
      </c>
      <c r="K32" s="4"/>
      <c r="L32" s="3" t="s">
        <v>62</v>
      </c>
      <c r="M32" s="4"/>
      <c r="N32" s="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5" t="n">
        <v>32</v>
      </c>
      <c r="B33" s="5" t="s">
        <v>315</v>
      </c>
      <c r="C33" s="5" t="s">
        <v>124</v>
      </c>
      <c r="D33" s="5" t="n">
        <v>54</v>
      </c>
      <c r="E33" s="5" t="s">
        <v>253</v>
      </c>
      <c r="F33" s="5" t="s">
        <v>316</v>
      </c>
      <c r="G33" s="8" t="s">
        <v>317</v>
      </c>
      <c r="H33" s="8" t="s">
        <v>318</v>
      </c>
      <c r="I33" s="5" t="s">
        <v>319</v>
      </c>
      <c r="J33" s="5" t="s">
        <v>320</v>
      </c>
      <c r="K33" s="4"/>
      <c r="L33" s="3" t="s">
        <v>64</v>
      </c>
      <c r="M33" s="4"/>
      <c r="N33" s="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5" t="n">
        <v>33</v>
      </c>
      <c r="B34" s="5" t="s">
        <v>321</v>
      </c>
      <c r="C34" s="5" t="s">
        <v>124</v>
      </c>
      <c r="D34" s="5" t="n">
        <v>53</v>
      </c>
      <c r="E34" s="5" t="s">
        <v>132</v>
      </c>
      <c r="F34" s="5" t="s">
        <v>241</v>
      </c>
      <c r="G34" s="8" t="s">
        <v>322</v>
      </c>
      <c r="H34" s="8" t="s">
        <v>323</v>
      </c>
      <c r="I34" s="5" t="s">
        <v>324</v>
      </c>
      <c r="J34" s="5" t="s">
        <v>325</v>
      </c>
      <c r="K34" s="4"/>
      <c r="L34" s="3" t="s">
        <v>66</v>
      </c>
      <c r="M34" s="4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5" t="n">
        <v>34</v>
      </c>
      <c r="B35" s="5" t="s">
        <v>326</v>
      </c>
      <c r="C35" s="5" t="s">
        <v>124</v>
      </c>
      <c r="D35" s="5" t="n">
        <v>24</v>
      </c>
      <c r="E35" s="5" t="s">
        <v>199</v>
      </c>
      <c r="F35" s="5" t="s">
        <v>327</v>
      </c>
      <c r="G35" s="8" t="s">
        <v>328</v>
      </c>
      <c r="H35" s="8" t="s">
        <v>329</v>
      </c>
      <c r="I35" s="5" t="s">
        <v>330</v>
      </c>
      <c r="J35" s="5" t="s">
        <v>331</v>
      </c>
      <c r="K35" s="4"/>
      <c r="L35" s="3" t="s">
        <v>68</v>
      </c>
      <c r="M35" s="4"/>
      <c r="N35" s="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5" t="n">
        <v>35</v>
      </c>
      <c r="B36" s="5" t="s">
        <v>332</v>
      </c>
      <c r="C36" s="5" t="s">
        <v>124</v>
      </c>
      <c r="D36" s="5" t="n">
        <v>30</v>
      </c>
      <c r="E36" s="5" t="s">
        <v>193</v>
      </c>
      <c r="F36" s="5" t="s">
        <v>126</v>
      </c>
      <c r="G36" s="8" t="s">
        <v>333</v>
      </c>
      <c r="H36" s="8" t="s">
        <v>334</v>
      </c>
      <c r="I36" s="5" t="s">
        <v>335</v>
      </c>
      <c r="J36" s="5" t="s">
        <v>336</v>
      </c>
      <c r="K36" s="4"/>
      <c r="L36" s="3" t="s">
        <v>70</v>
      </c>
      <c r="M36" s="4"/>
      <c r="N36" s="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5" t="n">
        <v>36</v>
      </c>
      <c r="B37" s="5" t="s">
        <v>337</v>
      </c>
      <c r="C37" s="5" t="s">
        <v>124</v>
      </c>
      <c r="D37" s="5" t="n">
        <v>38</v>
      </c>
      <c r="E37" s="5" t="s">
        <v>193</v>
      </c>
      <c r="F37" s="5" t="s">
        <v>338</v>
      </c>
      <c r="G37" s="8" t="s">
        <v>339</v>
      </c>
      <c r="H37" s="8" t="s">
        <v>340</v>
      </c>
      <c r="I37" s="5" t="s">
        <v>341</v>
      </c>
      <c r="J37" s="5" t="s">
        <v>342</v>
      </c>
      <c r="K37" s="4"/>
      <c r="L37" s="3" t="s">
        <v>72</v>
      </c>
      <c r="M37" s="4"/>
      <c r="N37" s="9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5" t="n">
        <v>37</v>
      </c>
      <c r="B38" s="5" t="s">
        <v>343</v>
      </c>
      <c r="C38" s="5" t="s">
        <v>124</v>
      </c>
      <c r="D38" s="5" t="n">
        <v>51</v>
      </c>
      <c r="E38" s="5" t="s">
        <v>253</v>
      </c>
      <c r="F38" s="5" t="s">
        <v>167</v>
      </c>
      <c r="G38" s="8" t="s">
        <v>344</v>
      </c>
      <c r="H38" s="8" t="s">
        <v>345</v>
      </c>
      <c r="I38" s="5" t="s">
        <v>346</v>
      </c>
      <c r="J38" s="5" t="s">
        <v>347</v>
      </c>
      <c r="K38" s="4"/>
      <c r="L38" s="3" t="s">
        <v>74</v>
      </c>
      <c r="M38" s="4"/>
      <c r="N38" s="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5" t="n">
        <v>38</v>
      </c>
      <c r="B39" s="5" t="s">
        <v>348</v>
      </c>
      <c r="C39" s="5" t="s">
        <v>124</v>
      </c>
      <c r="D39" s="5" t="n">
        <v>37</v>
      </c>
      <c r="E39" s="5" t="s">
        <v>186</v>
      </c>
      <c r="F39" s="5" t="s">
        <v>310</v>
      </c>
      <c r="G39" s="8" t="s">
        <v>349</v>
      </c>
      <c r="H39" s="8" t="s">
        <v>350</v>
      </c>
      <c r="I39" s="5" t="s">
        <v>351</v>
      </c>
      <c r="J39" s="5" t="s">
        <v>352</v>
      </c>
      <c r="K39" s="4"/>
      <c r="L39" s="3" t="s">
        <v>76</v>
      </c>
      <c r="M39" s="4"/>
      <c r="N39" s="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5" t="n">
        <v>39</v>
      </c>
      <c r="B40" s="5" t="s">
        <v>353</v>
      </c>
      <c r="C40" s="5" t="s">
        <v>124</v>
      </c>
      <c r="D40" s="5" t="n">
        <v>32</v>
      </c>
      <c r="E40" s="5" t="s">
        <v>193</v>
      </c>
      <c r="F40" s="5" t="s">
        <v>247</v>
      </c>
      <c r="G40" s="8" t="s">
        <v>354</v>
      </c>
      <c r="H40" s="8" t="s">
        <v>355</v>
      </c>
      <c r="I40" s="5" t="s">
        <v>356</v>
      </c>
      <c r="J40" s="5" t="s">
        <v>357</v>
      </c>
      <c r="K40" s="4"/>
      <c r="L40" s="3" t="s">
        <v>78</v>
      </c>
      <c r="M40" s="4"/>
      <c r="N40" s="9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5" t="n">
        <v>40</v>
      </c>
      <c r="B41" s="5" t="s">
        <v>358</v>
      </c>
      <c r="C41" s="5" t="s">
        <v>124</v>
      </c>
      <c r="D41" s="5" t="n">
        <v>35</v>
      </c>
      <c r="E41" s="5" t="s">
        <v>359</v>
      </c>
      <c r="F41" s="5" t="s">
        <v>293</v>
      </c>
      <c r="G41" s="8" t="s">
        <v>360</v>
      </c>
      <c r="H41" s="8" t="s">
        <v>361</v>
      </c>
      <c r="I41" s="5" t="s">
        <v>362</v>
      </c>
      <c r="J41" s="5" t="s">
        <v>363</v>
      </c>
      <c r="K41" s="4"/>
      <c r="L41" s="3" t="s">
        <v>80</v>
      </c>
      <c r="M41" s="4"/>
      <c r="N41" s="9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5" t="n">
        <v>41</v>
      </c>
      <c r="B42" s="5" t="s">
        <v>364</v>
      </c>
      <c r="C42" s="5" t="s">
        <v>124</v>
      </c>
      <c r="D42" s="5" t="n">
        <v>42</v>
      </c>
      <c r="E42" s="5" t="s">
        <v>253</v>
      </c>
      <c r="F42" s="5" t="s">
        <v>241</v>
      </c>
      <c r="G42" s="8" t="s">
        <v>365</v>
      </c>
      <c r="H42" s="8" t="s">
        <v>366</v>
      </c>
      <c r="I42" s="5" t="s">
        <v>367</v>
      </c>
      <c r="J42" s="5" t="s">
        <v>368</v>
      </c>
      <c r="K42" s="4"/>
      <c r="L42" s="3" t="s">
        <v>82</v>
      </c>
      <c r="M42" s="4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5" t="n">
        <v>42</v>
      </c>
      <c r="B43" s="5" t="s">
        <v>369</v>
      </c>
      <c r="C43" s="5" t="s">
        <v>124</v>
      </c>
      <c r="D43" s="5" t="n">
        <v>24</v>
      </c>
      <c r="E43" s="5" t="s">
        <v>193</v>
      </c>
      <c r="F43" s="5" t="s">
        <v>338</v>
      </c>
      <c r="G43" s="8" t="s">
        <v>370</v>
      </c>
      <c r="H43" s="8" t="s">
        <v>371</v>
      </c>
      <c r="I43" s="5" t="s">
        <v>372</v>
      </c>
      <c r="J43" s="5" t="s">
        <v>373</v>
      </c>
      <c r="K43" s="4"/>
      <c r="L43" s="3" t="s">
        <v>84</v>
      </c>
      <c r="M43" s="4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5" t="n">
        <v>43</v>
      </c>
      <c r="B44" s="5" t="s">
        <v>374</v>
      </c>
      <c r="C44" s="5" t="s">
        <v>124</v>
      </c>
      <c r="D44" s="5" t="n">
        <v>13</v>
      </c>
      <c r="E44" s="5" t="s">
        <v>186</v>
      </c>
      <c r="F44" s="5" t="s">
        <v>375</v>
      </c>
      <c r="G44" s="8" t="s">
        <v>376</v>
      </c>
      <c r="H44" s="8" t="s">
        <v>377</v>
      </c>
      <c r="I44" s="5" t="s">
        <v>378</v>
      </c>
      <c r="J44" s="5" t="s">
        <v>379</v>
      </c>
      <c r="K44" s="4"/>
      <c r="L44" s="3" t="s">
        <v>86</v>
      </c>
      <c r="M44" s="4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5" t="n">
        <v>44</v>
      </c>
      <c r="B45" s="5" t="s">
        <v>380</v>
      </c>
      <c r="C45" s="5" t="s">
        <v>124</v>
      </c>
      <c r="D45" s="5" t="n">
        <v>31</v>
      </c>
      <c r="E45" s="5" t="s">
        <v>146</v>
      </c>
      <c r="F45" s="5" t="s">
        <v>381</v>
      </c>
      <c r="G45" s="8" t="s">
        <v>382</v>
      </c>
      <c r="H45" s="8" t="s">
        <v>383</v>
      </c>
      <c r="I45" s="5" t="s">
        <v>384</v>
      </c>
      <c r="J45" s="5" t="s">
        <v>385</v>
      </c>
      <c r="K45" s="4"/>
      <c r="L45" s="3" t="s">
        <v>88</v>
      </c>
      <c r="M45" s="4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5" t="n">
        <v>45</v>
      </c>
      <c r="B46" s="5" t="s">
        <v>386</v>
      </c>
      <c r="C46" s="5" t="s">
        <v>124</v>
      </c>
      <c r="D46" s="5" t="n">
        <v>32</v>
      </c>
      <c r="E46" s="5" t="s">
        <v>387</v>
      </c>
      <c r="F46" s="5" t="s">
        <v>167</v>
      </c>
      <c r="G46" s="8" t="s">
        <v>388</v>
      </c>
      <c r="H46" s="8" t="s">
        <v>389</v>
      </c>
      <c r="I46" s="5" t="s">
        <v>390</v>
      </c>
      <c r="J46" s="5" t="s">
        <v>391</v>
      </c>
      <c r="K46" s="4"/>
      <c r="L46" s="3" t="s">
        <v>90</v>
      </c>
      <c r="M46" s="4"/>
      <c r="N46" s="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5" t="n">
        <v>46</v>
      </c>
      <c r="B47" s="5" t="s">
        <v>392</v>
      </c>
      <c r="C47" s="5" t="s">
        <v>124</v>
      </c>
      <c r="D47" s="5" t="n">
        <v>19</v>
      </c>
      <c r="E47" s="5" t="s">
        <v>393</v>
      </c>
      <c r="F47" s="5" t="s">
        <v>147</v>
      </c>
      <c r="G47" s="8" t="s">
        <v>394</v>
      </c>
      <c r="H47" s="8" t="s">
        <v>395</v>
      </c>
      <c r="I47" s="5" t="s">
        <v>396</v>
      </c>
      <c r="J47" s="5" t="s">
        <v>397</v>
      </c>
      <c r="K47" s="4"/>
      <c r="L47" s="3" t="s">
        <v>92</v>
      </c>
      <c r="M47" s="4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5" t="n">
        <v>47</v>
      </c>
      <c r="B48" s="5" t="s">
        <v>398</v>
      </c>
      <c r="C48" s="5" t="s">
        <v>124</v>
      </c>
      <c r="D48" s="5" t="n">
        <v>32</v>
      </c>
      <c r="E48" s="5" t="s">
        <v>399</v>
      </c>
      <c r="F48" s="5" t="s">
        <v>316</v>
      </c>
      <c r="G48" s="8" t="s">
        <v>400</v>
      </c>
      <c r="H48" s="8" t="s">
        <v>401</v>
      </c>
      <c r="I48" s="5" t="s">
        <v>402</v>
      </c>
      <c r="J48" s="5" t="s">
        <v>403</v>
      </c>
      <c r="K48" s="4"/>
      <c r="L48" s="3" t="s">
        <v>94</v>
      </c>
      <c r="M48" s="4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5" t="n">
        <v>48</v>
      </c>
      <c r="B49" s="5" t="s">
        <v>404</v>
      </c>
      <c r="C49" s="5" t="s">
        <v>124</v>
      </c>
      <c r="D49" s="5" t="n">
        <v>50</v>
      </c>
      <c r="E49" s="5" t="s">
        <v>217</v>
      </c>
      <c r="F49" s="5" t="s">
        <v>200</v>
      </c>
      <c r="G49" s="8" t="s">
        <v>405</v>
      </c>
      <c r="H49" s="8" t="s">
        <v>406</v>
      </c>
      <c r="I49" s="5" t="s">
        <v>407</v>
      </c>
      <c r="J49" s="5" t="s">
        <v>408</v>
      </c>
      <c r="K49" s="4"/>
      <c r="L49" s="3" t="s">
        <v>96</v>
      </c>
      <c r="M49" s="4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5" t="n">
        <v>49</v>
      </c>
      <c r="B50" s="5" t="s">
        <v>409</v>
      </c>
      <c r="C50" s="5" t="s">
        <v>124</v>
      </c>
      <c r="D50" s="5" t="n">
        <v>51</v>
      </c>
      <c r="E50" s="5" t="s">
        <v>139</v>
      </c>
      <c r="F50" s="5" t="s">
        <v>410</v>
      </c>
      <c r="G50" s="8" t="s">
        <v>411</v>
      </c>
      <c r="H50" s="8" t="s">
        <v>412</v>
      </c>
      <c r="I50" s="5" t="s">
        <v>413</v>
      </c>
      <c r="J50" s="5" t="s">
        <v>414</v>
      </c>
      <c r="K50" s="4"/>
      <c r="L50" s="3" t="s">
        <v>98</v>
      </c>
      <c r="M50" s="4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5" t="n">
        <v>50</v>
      </c>
      <c r="B51" s="5" t="s">
        <v>415</v>
      </c>
      <c r="C51" s="5" t="s">
        <v>124</v>
      </c>
      <c r="D51" s="5" t="n">
        <v>20</v>
      </c>
      <c r="E51" s="5" t="s">
        <v>166</v>
      </c>
      <c r="F51" s="5" t="s">
        <v>229</v>
      </c>
      <c r="G51" s="8" t="s">
        <v>416</v>
      </c>
      <c r="H51" s="8" t="s">
        <v>417</v>
      </c>
      <c r="I51" s="5" t="s">
        <v>418</v>
      </c>
      <c r="J51" s="5" t="s">
        <v>419</v>
      </c>
      <c r="K51" s="4"/>
      <c r="L51" s="3" t="s">
        <v>100</v>
      </c>
      <c r="M51" s="4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5" t="n">
        <v>51</v>
      </c>
      <c r="B52" s="5" t="s">
        <v>420</v>
      </c>
      <c r="C52" s="5" t="s">
        <v>124</v>
      </c>
      <c r="D52" s="5" t="n">
        <v>38</v>
      </c>
      <c r="E52" s="5" t="s">
        <v>421</v>
      </c>
      <c r="F52" s="5" t="s">
        <v>211</v>
      </c>
      <c r="G52" s="8" t="s">
        <v>422</v>
      </c>
      <c r="H52" s="8" t="s">
        <v>423</v>
      </c>
      <c r="I52" s="5" t="s">
        <v>424</v>
      </c>
      <c r="J52" s="5" t="s">
        <v>425</v>
      </c>
      <c r="K52" s="4"/>
      <c r="L52" s="3" t="s">
        <v>102</v>
      </c>
      <c r="M52" s="4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5" hidden="false" customHeight="true" outlineLevel="0" collapsed="false">
      <c r="A53" s="5" t="n">
        <v>52</v>
      </c>
      <c r="B53" s="10" t="s">
        <v>426</v>
      </c>
      <c r="C53" s="10" t="s">
        <v>124</v>
      </c>
      <c r="D53" s="10" t="n">
        <v>28</v>
      </c>
      <c r="E53" s="10" t="s">
        <v>421</v>
      </c>
      <c r="F53" s="10" t="s">
        <v>187</v>
      </c>
      <c r="G53" s="11" t="n">
        <v>-20.4095582</v>
      </c>
      <c r="H53" s="11" t="n">
        <v>-43.5277724</v>
      </c>
      <c r="I53" s="10" t="s">
        <v>427</v>
      </c>
      <c r="J53" s="4" t="s">
        <v>428</v>
      </c>
      <c r="K53" s="4"/>
      <c r="L53" s="3" t="s">
        <v>104</v>
      </c>
      <c r="M53" s="4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5" t="n">
        <v>53</v>
      </c>
      <c r="B54" s="10" t="s">
        <v>429</v>
      </c>
      <c r="C54" s="10" t="s">
        <v>124</v>
      </c>
      <c r="D54" s="10" t="n">
        <v>28</v>
      </c>
      <c r="E54" s="10" t="s">
        <v>338</v>
      </c>
      <c r="F54" s="12" t="n">
        <v>15</v>
      </c>
      <c r="G54" s="11" t="n">
        <v>-20.4195974</v>
      </c>
      <c r="H54" s="11" t="n">
        <v>-43.5324536</v>
      </c>
      <c r="I54" s="10" t="s">
        <v>430</v>
      </c>
      <c r="J54" s="4" t="s">
        <v>431</v>
      </c>
      <c r="K54" s="4"/>
      <c r="L54" s="3" t="s">
        <v>106</v>
      </c>
      <c r="M54" s="4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5" t="n">
        <v>54</v>
      </c>
      <c r="B55" s="5" t="s">
        <v>432</v>
      </c>
      <c r="C55" s="5" t="s">
        <v>124</v>
      </c>
      <c r="D55" s="5" t="n">
        <v>41</v>
      </c>
      <c r="E55" s="5" t="s">
        <v>387</v>
      </c>
      <c r="F55" s="5" t="s">
        <v>200</v>
      </c>
      <c r="G55" s="8" t="s">
        <v>433</v>
      </c>
      <c r="H55" s="8" t="s">
        <v>434</v>
      </c>
      <c r="I55" s="5" t="s">
        <v>435</v>
      </c>
      <c r="J55" s="5" t="s">
        <v>436</v>
      </c>
      <c r="K55" s="4"/>
      <c r="L55" s="3" t="s">
        <v>108</v>
      </c>
      <c r="M55" s="4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5" t="n">
        <v>55</v>
      </c>
      <c r="B56" s="5" t="s">
        <v>437</v>
      </c>
      <c r="C56" s="5" t="s">
        <v>124</v>
      </c>
      <c r="D56" s="5" t="n">
        <v>20</v>
      </c>
      <c r="E56" s="5" t="s">
        <v>125</v>
      </c>
      <c r="F56" s="5" t="s">
        <v>338</v>
      </c>
      <c r="G56" s="8" t="s">
        <v>438</v>
      </c>
      <c r="H56" s="8" t="s">
        <v>439</v>
      </c>
      <c r="I56" s="5" t="s">
        <v>440</v>
      </c>
      <c r="J56" s="5" t="s">
        <v>441</v>
      </c>
      <c r="K56" s="4"/>
      <c r="L56" s="3" t="s">
        <v>110</v>
      </c>
      <c r="M56" s="4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5" t="n">
        <v>56</v>
      </c>
      <c r="B57" s="5" t="s">
        <v>442</v>
      </c>
      <c r="C57" s="5" t="s">
        <v>124</v>
      </c>
      <c r="D57" s="5" t="n">
        <v>14</v>
      </c>
      <c r="E57" s="5" t="s">
        <v>443</v>
      </c>
      <c r="F57" s="5" t="s">
        <v>287</v>
      </c>
      <c r="G57" s="8" t="s">
        <v>444</v>
      </c>
      <c r="H57" s="8" t="s">
        <v>445</v>
      </c>
      <c r="I57" s="5" t="s">
        <v>446</v>
      </c>
      <c r="J57" s="5" t="s">
        <v>447</v>
      </c>
      <c r="K57" s="4"/>
      <c r="L57" s="3" t="s">
        <v>112</v>
      </c>
      <c r="M57" s="4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5" t="n">
        <v>57</v>
      </c>
      <c r="B58" s="5" t="s">
        <v>448</v>
      </c>
      <c r="C58" s="5" t="s">
        <v>124</v>
      </c>
      <c r="D58" s="5" t="n">
        <v>55</v>
      </c>
      <c r="E58" s="5" t="s">
        <v>132</v>
      </c>
      <c r="F58" s="5" t="s">
        <v>281</v>
      </c>
      <c r="G58" s="8" t="s">
        <v>449</v>
      </c>
      <c r="H58" s="8" t="s">
        <v>450</v>
      </c>
      <c r="I58" s="5" t="s">
        <v>451</v>
      </c>
      <c r="J58" s="5" t="s">
        <v>452</v>
      </c>
      <c r="K58" s="4"/>
      <c r="L58" s="3" t="s">
        <v>114</v>
      </c>
      <c r="M58" s="4"/>
      <c r="N58" s="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5"/>
      <c r="B59" s="5"/>
      <c r="C59" s="5"/>
      <c r="D59" s="5"/>
      <c r="E59" s="5"/>
      <c r="F59" s="5"/>
      <c r="G59" s="13"/>
      <c r="H59" s="13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13"/>
      <c r="H60" s="13" t="str">
        <f aca="false">RIGHT(G60, 11)</f>
        <v/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13"/>
      <c r="H61" s="13" t="str">
        <f aca="false">RIGHT(G61, 11)</f>
        <v/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13"/>
      <c r="H62" s="13" t="str">
        <f aca="false">RIGHT(G62, 11)</f>
        <v/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13"/>
      <c r="H63" s="13" t="str">
        <f aca="false">RIGHT(G63, 1)</f>
        <v/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13"/>
      <c r="H64" s="13" t="str">
        <f aca="false">RIGHT(G64, 11)</f>
        <v/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13"/>
      <c r="H65" s="13" t="str">
        <f aca="false">RIGHT(G65, 11)</f>
        <v/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13"/>
      <c r="H66" s="13" t="str">
        <f aca="false">RIGHT(G66, 11)</f>
        <v/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13"/>
      <c r="H67" s="13" t="str">
        <f aca="false">RIGHT(G67, 11)</f>
        <v/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13"/>
      <c r="H68" s="13" t="str">
        <f aca="false">RIGHT(G68, 11)</f>
        <v/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13"/>
      <c r="H69" s="13" t="str">
        <f aca="false">RIGHT(G69, 11)</f>
        <v/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13"/>
      <c r="H70" s="13" t="str">
        <f aca="false">RIGHT(G70, 11)</f>
        <v/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13"/>
      <c r="H71" s="13" t="str">
        <f aca="false">RIGHT(G71, 11)</f>
        <v/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13"/>
      <c r="H72" s="13" t="str">
        <f aca="false">RIGHT(G72, 11)</f>
        <v/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13"/>
      <c r="H73" s="13" t="str">
        <f aca="false">RIGHT(G73, 11)</f>
        <v/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13"/>
      <c r="H74" s="13" t="str">
        <f aca="false">RIGHT(G74, 11)</f>
        <v/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13"/>
      <c r="H75" s="13" t="str">
        <f aca="false">RIGHT(G75, 11)</f>
        <v/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13"/>
      <c r="H76" s="13" t="str">
        <f aca="false">RIGHT(G76, 11)</f>
        <v/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13"/>
      <c r="H77" s="13" t="str">
        <f aca="false">RIGHT(G77, 11)</f>
        <v/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13"/>
      <c r="H78" s="13" t="str">
        <f aca="false">RIGHT(G78, 11)</f>
        <v/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13"/>
      <c r="H79" s="13" t="str">
        <f aca="false">RIGHT(G79, 11)</f>
        <v/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13"/>
      <c r="H80" s="13" t="str">
        <f aca="false">RIGHT(G80, 11)</f>
        <v/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13"/>
      <c r="H81" s="13" t="str">
        <f aca="false">RIGHT(G81, 11)</f>
        <v/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13"/>
      <c r="H82" s="13" t="str">
        <f aca="false">RIGHT(G82, 11)</f>
        <v/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13"/>
      <c r="H83" s="13" t="str">
        <f aca="false">RIGHT(G83, 11)</f>
        <v/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13"/>
      <c r="H84" s="13" t="str">
        <f aca="false">RIGHT(G84, 11)</f>
        <v/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13"/>
      <c r="H85" s="13" t="str">
        <f aca="false">RIGHT(G85, 11)</f>
        <v/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13"/>
      <c r="H86" s="13" t="str">
        <f aca="false">RIGHT(G86, 11)</f>
        <v/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13"/>
      <c r="H87" s="13" t="str">
        <f aca="false">RIGHT(G87, 11)</f>
        <v/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13"/>
      <c r="H88" s="13" t="str">
        <f aca="false">RIGHT(G88, 11)</f>
        <v/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13"/>
      <c r="H89" s="13" t="str">
        <f aca="false">RIGHT(G89, 11)</f>
        <v/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13"/>
      <c r="H90" s="13" t="str">
        <f aca="false">RIGHT(G90, 11)</f>
        <v/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13"/>
      <c r="H91" s="13" t="str">
        <f aca="false">RIGHT(G91, 11)</f>
        <v/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13"/>
      <c r="H92" s="13" t="str">
        <f aca="false">RIGHT(G92, 11)</f>
        <v/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13"/>
      <c r="H93" s="13" t="str">
        <f aca="false">RIGHT(G93, 11)</f>
        <v/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13"/>
      <c r="H94" s="13" t="str">
        <f aca="false">RIGHT(G94, 11)</f>
        <v/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13"/>
      <c r="H95" s="13" t="str">
        <f aca="false">RIGHT(G95, 11)</f>
        <v/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13"/>
      <c r="H96" s="13" t="str">
        <f aca="false">RIGHT(G96, 11)</f>
        <v/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13"/>
      <c r="H97" s="13" t="str">
        <f aca="false">RIGHT(G97, 11)</f>
        <v/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13"/>
      <c r="H98" s="13" t="str">
        <f aca="false">RIGHT(G98, 11)</f>
        <v/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13"/>
      <c r="H99" s="13" t="str">
        <f aca="false">RIGHT(G99, 11)</f>
        <v/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13"/>
      <c r="H100" s="13" t="str">
        <f aca="false">RIGHT(G100, 11)</f>
        <v/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13"/>
      <c r="H101" s="13" t="str">
        <f aca="false">RIGHT(G101, 11)</f>
        <v/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13"/>
      <c r="H102" s="13" t="str">
        <f aca="false">RIGHT(G102, 11)</f>
        <v/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13"/>
      <c r="H103" s="13" t="str">
        <f aca="false">RIGHT(G103, 11)</f>
        <v/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13"/>
      <c r="H104" s="13" t="str">
        <f aca="false">RIGHT(G104, 11)</f>
        <v/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13"/>
      <c r="H105" s="13" t="str">
        <f aca="false">RIGHT(G105, 11)</f>
        <v/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13"/>
      <c r="H106" s="13" t="str">
        <f aca="false">RIGHT(G106, 11)</f>
        <v/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13"/>
      <c r="H107" s="13" t="str">
        <f aca="false">RIGHT(G107, 11)</f>
        <v/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13"/>
      <c r="H108" s="13" t="str">
        <f aca="false">RIGHT(G108, 11)</f>
        <v/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13"/>
      <c r="H109" s="13" t="str">
        <f aca="false">RIGHT(G109, 11)</f>
        <v/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13"/>
      <c r="H110" s="13" t="str">
        <f aca="false">RIGHT(G110, 11)</f>
        <v/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13"/>
      <c r="H111" s="13" t="str">
        <f aca="false">RIGHT(G111, 11)</f>
        <v/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13"/>
      <c r="H112" s="13" t="str">
        <f aca="false">RIGHT(G112, 11)</f>
        <v/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13"/>
      <c r="H113" s="13" t="str">
        <f aca="false">RIGHT(G113, 11)</f>
        <v/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13"/>
      <c r="H114" s="13" t="str">
        <f aca="false">RIGHT(G114, 11)</f>
        <v/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13"/>
      <c r="H115" s="13" t="str">
        <f aca="false">RIGHT(G115, 11)</f>
        <v/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13"/>
      <c r="H116" s="13" t="str">
        <f aca="false">RIGHT(G116, 11)</f>
        <v/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G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9.86"/>
    <col collapsed="false" customWidth="true" hidden="false" outlineLevel="0" max="3" min="3" style="0" width="15.87"/>
    <col collapsed="false" customWidth="true" hidden="false" outlineLevel="0" max="5" min="4" style="0" width="14.43"/>
    <col collapsed="false" customWidth="true" hidden="false" outlineLevel="0" max="7" min="6" style="0" width="18"/>
    <col collapsed="false" customWidth="true" hidden="false" outlineLevel="0" max="8" min="8" style="0" width="12.29"/>
    <col collapsed="false" customWidth="true" hidden="false" outlineLevel="0" max="13" min="9" style="0" width="14.43"/>
    <col collapsed="false" customWidth="true" hidden="false" outlineLevel="0" max="14" min="14" style="0" width="13.86"/>
    <col collapsed="false" customWidth="true" hidden="false" outlineLevel="0" max="1025" min="15" style="0" width="14.43"/>
  </cols>
  <sheetData>
    <row r="1" customFormat="false" ht="15" hidden="false" customHeight="false" outlineLevel="0" collapsed="false">
      <c r="A1" s="14"/>
      <c r="B1" s="14"/>
      <c r="C1" s="15"/>
      <c r="D1" s="14"/>
      <c r="E1" s="15"/>
      <c r="F1" s="14"/>
      <c r="G1" s="15"/>
      <c r="H1" s="14"/>
      <c r="I1" s="14"/>
      <c r="J1" s="15"/>
      <c r="K1" s="14"/>
      <c r="L1" s="15"/>
      <c r="M1" s="14"/>
      <c r="N1" s="15"/>
      <c r="O1" s="14"/>
      <c r="P1" s="14"/>
      <c r="Q1" s="15"/>
      <c r="R1" s="14"/>
      <c r="S1" s="15"/>
      <c r="T1" s="14"/>
      <c r="U1" s="15"/>
      <c r="V1" s="14"/>
      <c r="W1" s="14"/>
      <c r="X1" s="15"/>
      <c r="Y1" s="16"/>
      <c r="Z1" s="15"/>
      <c r="AA1" s="14"/>
      <c r="AB1" s="15"/>
      <c r="AC1" s="14"/>
      <c r="AD1" s="14"/>
    </row>
    <row r="2" customFormat="false" ht="15" hidden="false" customHeight="false" outlineLevel="0" collapsed="false">
      <c r="A2" s="14"/>
      <c r="B2" s="17" t="s">
        <v>453</v>
      </c>
      <c r="C2" s="17"/>
      <c r="D2" s="17"/>
      <c r="E2" s="17"/>
      <c r="F2" s="17"/>
      <c r="G2" s="17"/>
      <c r="H2" s="14"/>
      <c r="I2" s="17" t="s">
        <v>454</v>
      </c>
      <c r="J2" s="17"/>
      <c r="K2" s="17"/>
      <c r="L2" s="17"/>
      <c r="M2" s="17"/>
      <c r="N2" s="17"/>
      <c r="O2" s="14"/>
      <c r="P2" s="18" t="s">
        <v>455</v>
      </c>
      <c r="Q2" s="18"/>
      <c r="R2" s="18"/>
      <c r="S2" s="18"/>
      <c r="T2" s="18"/>
      <c r="U2" s="18"/>
      <c r="V2" s="14"/>
      <c r="W2" s="18" t="s">
        <v>456</v>
      </c>
      <c r="X2" s="18"/>
      <c r="Y2" s="18"/>
      <c r="Z2" s="18"/>
      <c r="AA2" s="18"/>
      <c r="AB2" s="18"/>
      <c r="AC2" s="14"/>
      <c r="AD2" s="14"/>
    </row>
    <row r="3" customFormat="false" ht="15" hidden="false" customHeight="false" outlineLevel="0" collapsed="false">
      <c r="A3" s="19"/>
      <c r="B3" s="20" t="s">
        <v>457</v>
      </c>
      <c r="C3" s="21" t="s">
        <v>458</v>
      </c>
      <c r="D3" s="20" t="s">
        <v>459</v>
      </c>
      <c r="E3" s="21" t="s">
        <v>460</v>
      </c>
      <c r="F3" s="20" t="s">
        <v>461</v>
      </c>
      <c r="G3" s="21" t="s">
        <v>462</v>
      </c>
      <c r="H3" s="19"/>
      <c r="I3" s="20" t="s">
        <v>463</v>
      </c>
      <c r="J3" s="21" t="s">
        <v>464</v>
      </c>
      <c r="K3" s="20" t="s">
        <v>459</v>
      </c>
      <c r="L3" s="21" t="s">
        <v>460</v>
      </c>
      <c r="M3" s="20" t="s">
        <v>461</v>
      </c>
      <c r="N3" s="21" t="s">
        <v>462</v>
      </c>
      <c r="O3" s="14"/>
      <c r="P3" s="22" t="s">
        <v>463</v>
      </c>
      <c r="Q3" s="23" t="s">
        <v>464</v>
      </c>
      <c r="R3" s="22" t="s">
        <v>459</v>
      </c>
      <c r="S3" s="23" t="s">
        <v>460</v>
      </c>
      <c r="T3" s="22" t="s">
        <v>461</v>
      </c>
      <c r="U3" s="23" t="s">
        <v>462</v>
      </c>
      <c r="V3" s="14"/>
      <c r="W3" s="24"/>
      <c r="X3" s="23" t="s">
        <v>464</v>
      </c>
      <c r="Y3" s="22" t="s">
        <v>459</v>
      </c>
      <c r="Z3" s="23" t="s">
        <v>460</v>
      </c>
      <c r="AA3" s="22" t="s">
        <v>461</v>
      </c>
      <c r="AB3" s="23" t="s">
        <v>462</v>
      </c>
      <c r="AC3" s="14"/>
      <c r="AD3" s="14"/>
    </row>
    <row r="4" customFormat="false" ht="15" hidden="false" customHeight="true" outlineLevel="0" collapsed="false">
      <c r="A4" s="14"/>
      <c r="B4" s="25" t="s">
        <v>1</v>
      </c>
      <c r="C4" s="21" t="s">
        <v>465</v>
      </c>
      <c r="D4" s="26" t="n">
        <f aca="false">'Paciêntes microarea desat.'!C3</f>
        <v>819</v>
      </c>
      <c r="E4" s="21" t="n">
        <f aca="false">SUM(D4:D9)</f>
        <v>4272</v>
      </c>
      <c r="F4" s="26" t="n">
        <v>908</v>
      </c>
      <c r="G4" s="21" t="n">
        <f aca="false">SUM(F4:F9)</f>
        <v>5692</v>
      </c>
      <c r="H4" s="14"/>
      <c r="I4" s="25" t="s">
        <v>1</v>
      </c>
      <c r="J4" s="27" t="s">
        <v>9</v>
      </c>
      <c r="K4" s="26" t="n">
        <v>819</v>
      </c>
      <c r="L4" s="21" t="n">
        <f aca="false">SUM(K4:K8)</f>
        <v>2484</v>
      </c>
      <c r="M4" s="26" t="n">
        <v>908</v>
      </c>
      <c r="N4" s="21" t="n">
        <f aca="false">SUM(M4:M8)</f>
        <v>4655</v>
      </c>
      <c r="O4" s="28"/>
      <c r="P4" s="22" t="s">
        <v>3</v>
      </c>
      <c r="Q4" s="23" t="s">
        <v>9</v>
      </c>
      <c r="R4" s="22" t="n">
        <v>1788</v>
      </c>
      <c r="S4" s="23" t="n">
        <f aca="false">SUM(R4:R7)</f>
        <v>3092</v>
      </c>
      <c r="T4" s="26" t="n">
        <v>1037</v>
      </c>
      <c r="U4" s="23" t="n">
        <f aca="false">SUM(T4:T7)</f>
        <v>3938</v>
      </c>
      <c r="V4" s="14"/>
      <c r="W4" s="22" t="s">
        <v>5</v>
      </c>
      <c r="X4" s="29" t="s">
        <v>466</v>
      </c>
      <c r="Y4" s="22" t="n">
        <v>361</v>
      </c>
      <c r="Z4" s="23" t="n">
        <f aca="false">SUM(Y4:Y7)</f>
        <v>1665</v>
      </c>
      <c r="AA4" s="26" t="n">
        <v>846</v>
      </c>
      <c r="AB4" s="23" t="n">
        <f aca="false">SUM(AA4:AA7)</f>
        <v>3747</v>
      </c>
      <c r="AC4" s="14"/>
      <c r="AD4" s="14"/>
    </row>
    <row r="5" customFormat="false" ht="15" hidden="false" customHeight="false" outlineLevel="0" collapsed="false">
      <c r="A5" s="14"/>
      <c r="B5" s="25" t="s">
        <v>3</v>
      </c>
      <c r="C5" s="21"/>
      <c r="D5" s="26" t="n">
        <f aca="false">'Paciêntes microarea desat.'!C4</f>
        <v>1788</v>
      </c>
      <c r="E5" s="21"/>
      <c r="F5" s="26" t="n">
        <v>1037</v>
      </c>
      <c r="G5" s="21"/>
      <c r="H5" s="14"/>
      <c r="I5" s="25" t="s">
        <v>5</v>
      </c>
      <c r="J5" s="27"/>
      <c r="K5" s="26" t="n">
        <v>361</v>
      </c>
      <c r="L5" s="21"/>
      <c r="M5" s="26" t="n">
        <v>846</v>
      </c>
      <c r="N5" s="21"/>
      <c r="O5" s="28"/>
      <c r="P5" s="22" t="s">
        <v>7</v>
      </c>
      <c r="Q5" s="23"/>
      <c r="R5" s="22" t="n">
        <v>756</v>
      </c>
      <c r="S5" s="23"/>
      <c r="T5" s="22" t="n">
        <v>457</v>
      </c>
      <c r="U5" s="23"/>
      <c r="V5" s="14"/>
      <c r="W5" s="22" t="s">
        <v>7</v>
      </c>
      <c r="X5" s="29"/>
      <c r="Y5" s="22" t="n">
        <v>756</v>
      </c>
      <c r="Z5" s="23"/>
      <c r="AA5" s="26" t="n">
        <v>457</v>
      </c>
      <c r="AB5" s="23"/>
      <c r="AC5" s="14"/>
      <c r="AD5" s="14"/>
    </row>
    <row r="6" customFormat="false" ht="15" hidden="false" customHeight="false" outlineLevel="0" collapsed="false">
      <c r="A6" s="14"/>
      <c r="B6" s="25" t="s">
        <v>5</v>
      </c>
      <c r="C6" s="21"/>
      <c r="D6" s="26" t="n">
        <f aca="false">'Paciêntes microarea desat.'!C5</f>
        <v>361</v>
      </c>
      <c r="E6" s="21"/>
      <c r="F6" s="26" t="n">
        <v>846</v>
      </c>
      <c r="G6" s="21"/>
      <c r="H6" s="14"/>
      <c r="I6" s="25" t="s">
        <v>7</v>
      </c>
      <c r="J6" s="27"/>
      <c r="K6" s="26" t="n">
        <v>756</v>
      </c>
      <c r="L6" s="21"/>
      <c r="M6" s="26" t="n">
        <v>457</v>
      </c>
      <c r="N6" s="21"/>
      <c r="O6" s="28"/>
      <c r="P6" s="22" t="s">
        <v>9</v>
      </c>
      <c r="Q6" s="23"/>
      <c r="R6" s="22" t="n">
        <v>286</v>
      </c>
      <c r="S6" s="23"/>
      <c r="T6" s="26" t="n">
        <v>1051</v>
      </c>
      <c r="U6" s="23"/>
      <c r="V6" s="14"/>
      <c r="W6" s="22" t="s">
        <v>9</v>
      </c>
      <c r="X6" s="29"/>
      <c r="Y6" s="22" t="n">
        <v>286</v>
      </c>
      <c r="Z6" s="23"/>
      <c r="AA6" s="26" t="n">
        <v>1051</v>
      </c>
      <c r="AB6" s="23"/>
      <c r="AC6" s="14"/>
      <c r="AD6" s="14"/>
    </row>
    <row r="7" customFormat="false" ht="15" hidden="false" customHeight="false" outlineLevel="0" collapsed="false">
      <c r="A7" s="14"/>
      <c r="B7" s="25" t="s">
        <v>7</v>
      </c>
      <c r="C7" s="21"/>
      <c r="D7" s="26" t="n">
        <f aca="false">'Paciêntes microarea desat.'!C6</f>
        <v>756</v>
      </c>
      <c r="E7" s="21"/>
      <c r="F7" s="26" t="n">
        <v>457</v>
      </c>
      <c r="G7" s="21"/>
      <c r="H7" s="14"/>
      <c r="I7" s="25" t="s">
        <v>9</v>
      </c>
      <c r="J7" s="27"/>
      <c r="K7" s="26" t="n">
        <v>286</v>
      </c>
      <c r="L7" s="21"/>
      <c r="M7" s="26" t="n">
        <v>1051</v>
      </c>
      <c r="N7" s="21"/>
      <c r="O7" s="28"/>
      <c r="P7" s="22" t="s">
        <v>11</v>
      </c>
      <c r="Q7" s="23"/>
      <c r="R7" s="22" t="n">
        <v>262</v>
      </c>
      <c r="S7" s="23"/>
      <c r="T7" s="26" t="n">
        <v>1393</v>
      </c>
      <c r="U7" s="23"/>
      <c r="V7" s="14"/>
      <c r="W7" s="22" t="s">
        <v>11</v>
      </c>
      <c r="X7" s="29"/>
      <c r="Y7" s="22" t="n">
        <v>262</v>
      </c>
      <c r="Z7" s="23"/>
      <c r="AA7" s="26" t="n">
        <v>1393</v>
      </c>
      <c r="AB7" s="23"/>
      <c r="AC7" s="14"/>
      <c r="AD7" s="14"/>
    </row>
    <row r="8" customFormat="false" ht="15" hidden="false" customHeight="false" outlineLevel="0" collapsed="false">
      <c r="A8" s="14"/>
      <c r="B8" s="25" t="s">
        <v>9</v>
      </c>
      <c r="C8" s="21"/>
      <c r="D8" s="26" t="n">
        <f aca="false">'Paciêntes microarea desat.'!C7</f>
        <v>286</v>
      </c>
      <c r="E8" s="21"/>
      <c r="F8" s="26" t="n">
        <v>1051</v>
      </c>
      <c r="G8" s="21"/>
      <c r="H8" s="14"/>
      <c r="I8" s="25" t="s">
        <v>11</v>
      </c>
      <c r="J8" s="27"/>
      <c r="K8" s="26" t="n">
        <v>262</v>
      </c>
      <c r="L8" s="21"/>
      <c r="M8" s="26" t="n">
        <v>1393</v>
      </c>
      <c r="N8" s="21"/>
      <c r="O8" s="28"/>
      <c r="P8" s="22" t="s">
        <v>13</v>
      </c>
      <c r="Q8" s="23" t="s">
        <v>17</v>
      </c>
      <c r="R8" s="22" t="n">
        <v>7</v>
      </c>
      <c r="S8" s="23" t="n">
        <f aca="false">SUM(R8:R14)</f>
        <v>751</v>
      </c>
      <c r="T8" s="22" t="n">
        <v>510</v>
      </c>
      <c r="U8" s="23" t="n">
        <f aca="false">SUM(T8:T14)</f>
        <v>3861</v>
      </c>
      <c r="V8" s="14"/>
      <c r="W8" s="20" t="s">
        <v>13</v>
      </c>
      <c r="X8" s="21" t="s">
        <v>17</v>
      </c>
      <c r="Y8" s="30" t="n">
        <v>7</v>
      </c>
      <c r="Z8" s="21" t="n">
        <f aca="false">SUM(Y8:Y14)</f>
        <v>751</v>
      </c>
      <c r="AA8" s="26" t="n">
        <v>510</v>
      </c>
      <c r="AB8" s="21" t="n">
        <f aca="false">SUM(AA8:AA14)</f>
        <v>3861</v>
      </c>
      <c r="AC8" s="14"/>
      <c r="AD8" s="14"/>
    </row>
    <row r="9" customFormat="false" ht="15" hidden="false" customHeight="false" outlineLevel="0" collapsed="false">
      <c r="A9" s="14"/>
      <c r="B9" s="25" t="s">
        <v>11</v>
      </c>
      <c r="C9" s="21"/>
      <c r="D9" s="26" t="n">
        <f aca="false">'Paciêntes microarea desat.'!C8</f>
        <v>262</v>
      </c>
      <c r="E9" s="21"/>
      <c r="F9" s="26" t="n">
        <v>1393</v>
      </c>
      <c r="G9" s="21"/>
      <c r="H9" s="14"/>
      <c r="I9" s="25" t="s">
        <v>13</v>
      </c>
      <c r="J9" s="21" t="s">
        <v>17</v>
      </c>
      <c r="K9" s="26" t="n">
        <v>7</v>
      </c>
      <c r="L9" s="27" t="n">
        <f aca="false">SUM(K9:K15)</f>
        <v>751</v>
      </c>
      <c r="M9" s="26" t="n">
        <v>510</v>
      </c>
      <c r="N9" s="21" t="n">
        <f aca="false">SUM(M9:M15)</f>
        <v>3861</v>
      </c>
      <c r="O9" s="28"/>
      <c r="P9" s="22" t="s">
        <v>15</v>
      </c>
      <c r="Q9" s="23"/>
      <c r="R9" s="26" t="n">
        <v>14</v>
      </c>
      <c r="S9" s="23"/>
      <c r="T9" s="22" t="n">
        <v>834</v>
      </c>
      <c r="U9" s="23"/>
      <c r="V9" s="14"/>
      <c r="W9" s="20" t="s">
        <v>15</v>
      </c>
      <c r="X9" s="21"/>
      <c r="Y9" s="25" t="n">
        <v>14</v>
      </c>
      <c r="Z9" s="21"/>
      <c r="AA9" s="26" t="n">
        <v>834</v>
      </c>
      <c r="AB9" s="21"/>
      <c r="AC9" s="14"/>
      <c r="AD9" s="14"/>
    </row>
    <row r="10" customFormat="false" ht="15" hidden="false" customHeight="false" outlineLevel="0" collapsed="false">
      <c r="A10" s="14"/>
      <c r="B10" s="25" t="s">
        <v>13</v>
      </c>
      <c r="C10" s="21" t="s">
        <v>467</v>
      </c>
      <c r="D10" s="26" t="n">
        <f aca="false">'Paciêntes microarea desat.'!C9</f>
        <v>7</v>
      </c>
      <c r="E10" s="21" t="n">
        <f aca="false">SUM(D10:D16)</f>
        <v>581</v>
      </c>
      <c r="F10" s="26" t="n">
        <v>510</v>
      </c>
      <c r="G10" s="21" t="n">
        <f aca="false">SUM(F10:F16)</f>
        <v>4439</v>
      </c>
      <c r="H10" s="14"/>
      <c r="I10" s="25" t="s">
        <v>15</v>
      </c>
      <c r="J10" s="21"/>
      <c r="K10" s="26" t="n">
        <v>14</v>
      </c>
      <c r="L10" s="27"/>
      <c r="M10" s="26" t="n">
        <v>834</v>
      </c>
      <c r="N10" s="21"/>
      <c r="O10" s="28"/>
      <c r="P10" s="22" t="s">
        <v>17</v>
      </c>
      <c r="Q10" s="23"/>
      <c r="R10" s="26" t="n">
        <v>161</v>
      </c>
      <c r="S10" s="23"/>
      <c r="T10" s="22" t="n">
        <v>602</v>
      </c>
      <c r="U10" s="23"/>
      <c r="V10" s="14"/>
      <c r="W10" s="20" t="s">
        <v>17</v>
      </c>
      <c r="X10" s="21"/>
      <c r="Y10" s="30" t="n">
        <v>161</v>
      </c>
      <c r="Z10" s="21"/>
      <c r="AA10" s="26" t="n">
        <v>602</v>
      </c>
      <c r="AB10" s="21"/>
      <c r="AC10" s="14"/>
      <c r="AD10" s="14"/>
    </row>
    <row r="11" customFormat="false" ht="15" hidden="false" customHeight="false" outlineLevel="0" collapsed="false">
      <c r="A11" s="14"/>
      <c r="B11" s="25" t="s">
        <v>15</v>
      </c>
      <c r="C11" s="21"/>
      <c r="D11" s="26" t="n">
        <f aca="false">'Paciêntes microarea desat.'!C10</f>
        <v>14</v>
      </c>
      <c r="E11" s="21"/>
      <c r="F11" s="26" t="n">
        <v>834</v>
      </c>
      <c r="G11" s="21"/>
      <c r="H11" s="14"/>
      <c r="I11" s="25" t="s">
        <v>17</v>
      </c>
      <c r="J11" s="21"/>
      <c r="K11" s="26" t="n">
        <v>161</v>
      </c>
      <c r="L11" s="27"/>
      <c r="M11" s="26" t="n">
        <v>602</v>
      </c>
      <c r="N11" s="21"/>
      <c r="O11" s="28"/>
      <c r="P11" s="22" t="s">
        <v>19</v>
      </c>
      <c r="Q11" s="23"/>
      <c r="R11" s="22" t="n">
        <v>49</v>
      </c>
      <c r="S11" s="23"/>
      <c r="T11" s="22" t="n">
        <v>602</v>
      </c>
      <c r="U11" s="23"/>
      <c r="V11" s="14"/>
      <c r="W11" s="20" t="s">
        <v>19</v>
      </c>
      <c r="X11" s="21"/>
      <c r="Y11" s="30" t="n">
        <v>49</v>
      </c>
      <c r="Z11" s="21"/>
      <c r="AA11" s="26" t="n">
        <v>602</v>
      </c>
      <c r="AB11" s="21"/>
      <c r="AC11" s="14"/>
      <c r="AD11" s="14"/>
    </row>
    <row r="12" customFormat="false" ht="15" hidden="false" customHeight="false" outlineLevel="0" collapsed="false">
      <c r="A12" s="14"/>
      <c r="B12" s="25" t="s">
        <v>17</v>
      </c>
      <c r="C12" s="21"/>
      <c r="D12" s="26" t="n">
        <f aca="false">'Paciêntes microarea desat.'!C11</f>
        <v>161</v>
      </c>
      <c r="E12" s="21"/>
      <c r="F12" s="26" t="n">
        <v>602</v>
      </c>
      <c r="G12" s="21"/>
      <c r="H12" s="14"/>
      <c r="I12" s="25" t="s">
        <v>19</v>
      </c>
      <c r="J12" s="21"/>
      <c r="K12" s="26" t="n">
        <v>49</v>
      </c>
      <c r="L12" s="27"/>
      <c r="M12" s="26" t="n">
        <v>602</v>
      </c>
      <c r="N12" s="21"/>
      <c r="O12" s="28"/>
      <c r="P12" s="22" t="s">
        <v>21</v>
      </c>
      <c r="Q12" s="23"/>
      <c r="R12" s="22" t="n">
        <v>196</v>
      </c>
      <c r="S12" s="23"/>
      <c r="T12" s="22" t="n">
        <v>575</v>
      </c>
      <c r="U12" s="23"/>
      <c r="V12" s="14"/>
      <c r="W12" s="20" t="s">
        <v>21</v>
      </c>
      <c r="X12" s="21"/>
      <c r="Y12" s="30" t="n">
        <v>196</v>
      </c>
      <c r="Z12" s="21"/>
      <c r="AA12" s="26" t="n">
        <v>575</v>
      </c>
      <c r="AB12" s="21"/>
      <c r="AC12" s="14"/>
      <c r="AD12" s="14"/>
    </row>
    <row r="13" customFormat="false" ht="15" hidden="false" customHeight="false" outlineLevel="0" collapsed="false">
      <c r="A13" s="14"/>
      <c r="B13" s="25" t="s">
        <v>19</v>
      </c>
      <c r="C13" s="21"/>
      <c r="D13" s="26" t="n">
        <f aca="false">'Paciêntes microarea desat.'!C12</f>
        <v>49</v>
      </c>
      <c r="E13" s="21"/>
      <c r="F13" s="26" t="n">
        <v>602</v>
      </c>
      <c r="G13" s="21"/>
      <c r="H13" s="14"/>
      <c r="I13" s="25" t="s">
        <v>21</v>
      </c>
      <c r="J13" s="21"/>
      <c r="K13" s="26" t="n">
        <v>196</v>
      </c>
      <c r="L13" s="27"/>
      <c r="M13" s="26" t="n">
        <v>575</v>
      </c>
      <c r="N13" s="21"/>
      <c r="O13" s="28"/>
      <c r="P13" s="22" t="s">
        <v>23</v>
      </c>
      <c r="Q13" s="23"/>
      <c r="R13" s="22" t="n">
        <v>93</v>
      </c>
      <c r="S13" s="23"/>
      <c r="T13" s="22" t="n">
        <v>423</v>
      </c>
      <c r="U13" s="23"/>
      <c r="V13" s="14"/>
      <c r="W13" s="20" t="s">
        <v>23</v>
      </c>
      <c r="X13" s="21"/>
      <c r="Y13" s="30" t="n">
        <v>93</v>
      </c>
      <c r="Z13" s="21"/>
      <c r="AA13" s="26" t="n">
        <v>423</v>
      </c>
      <c r="AB13" s="21"/>
      <c r="AC13" s="14"/>
      <c r="AD13" s="14"/>
    </row>
    <row r="14" customFormat="false" ht="15" hidden="false" customHeight="false" outlineLevel="0" collapsed="false">
      <c r="A14" s="14"/>
      <c r="B14" s="25" t="s">
        <v>21</v>
      </c>
      <c r="C14" s="21"/>
      <c r="D14" s="26" t="n">
        <f aca="false">'Paciêntes microarea desat.'!C13</f>
        <v>196</v>
      </c>
      <c r="E14" s="21"/>
      <c r="F14" s="26" t="n">
        <v>575</v>
      </c>
      <c r="G14" s="21"/>
      <c r="H14" s="14"/>
      <c r="I14" s="25" t="s">
        <v>23</v>
      </c>
      <c r="J14" s="21"/>
      <c r="K14" s="26" t="n">
        <v>93</v>
      </c>
      <c r="L14" s="27"/>
      <c r="M14" s="26" t="n">
        <v>423</v>
      </c>
      <c r="N14" s="21"/>
      <c r="O14" s="28"/>
      <c r="P14" s="22" t="s">
        <v>57</v>
      </c>
      <c r="Q14" s="23"/>
      <c r="R14" s="22" t="n">
        <v>231</v>
      </c>
      <c r="S14" s="23"/>
      <c r="T14" s="22" t="n">
        <v>315</v>
      </c>
      <c r="U14" s="23"/>
      <c r="V14" s="14"/>
      <c r="W14" s="20" t="s">
        <v>57</v>
      </c>
      <c r="X14" s="21"/>
      <c r="Y14" s="30" t="n">
        <v>231</v>
      </c>
      <c r="Z14" s="21"/>
      <c r="AA14" s="26" t="n">
        <v>315</v>
      </c>
      <c r="AB14" s="21"/>
      <c r="AC14" s="14"/>
      <c r="AD14" s="14"/>
    </row>
    <row r="15" customFormat="false" ht="15" hidden="false" customHeight="false" outlineLevel="0" collapsed="false">
      <c r="A15" s="14"/>
      <c r="B15" s="25" t="s">
        <v>23</v>
      </c>
      <c r="C15" s="21"/>
      <c r="D15" s="26" t="n">
        <f aca="false">'Paciêntes microarea desat.'!C14</f>
        <v>93</v>
      </c>
      <c r="E15" s="21"/>
      <c r="F15" s="26" t="n">
        <v>423</v>
      </c>
      <c r="G15" s="21"/>
      <c r="H15" s="14"/>
      <c r="I15" s="20" t="s">
        <v>57</v>
      </c>
      <c r="J15" s="21"/>
      <c r="K15" s="26" t="n">
        <v>231</v>
      </c>
      <c r="L15" s="27"/>
      <c r="M15" s="26" t="n">
        <v>315</v>
      </c>
      <c r="N15" s="21"/>
      <c r="O15" s="28"/>
      <c r="P15" s="22" t="s">
        <v>27</v>
      </c>
      <c r="Q15" s="23" t="s">
        <v>27</v>
      </c>
      <c r="R15" s="22" t="n">
        <v>58</v>
      </c>
      <c r="S15" s="23" t="n">
        <f aca="false">SUM(R15:R19)</f>
        <v>1557</v>
      </c>
      <c r="T15" s="26" t="n">
        <v>1286</v>
      </c>
      <c r="U15" s="23" t="n">
        <f aca="false">SUM(T15:T19)</f>
        <v>3842</v>
      </c>
      <c r="V15" s="14"/>
      <c r="W15" s="20" t="s">
        <v>29</v>
      </c>
      <c r="X15" s="21" t="s">
        <v>31</v>
      </c>
      <c r="Y15" s="30" t="n">
        <v>501</v>
      </c>
      <c r="Z15" s="21" t="n">
        <f aca="false">SUM(Y15:Y20)</f>
        <v>2022</v>
      </c>
      <c r="AA15" s="26" t="n">
        <v>578</v>
      </c>
      <c r="AB15" s="31" t="n">
        <f aca="false">SUM(AA15:AA20)</f>
        <v>3910</v>
      </c>
      <c r="AC15" s="14"/>
      <c r="AD15" s="14"/>
    </row>
    <row r="16" customFormat="false" ht="15" hidden="false" customHeight="false" outlineLevel="0" collapsed="false">
      <c r="A16" s="14"/>
      <c r="B16" s="25" t="s">
        <v>25</v>
      </c>
      <c r="C16" s="21"/>
      <c r="D16" s="26" t="n">
        <f aca="false">'Paciêntes microarea desat.'!C15</f>
        <v>61</v>
      </c>
      <c r="E16" s="21"/>
      <c r="F16" s="26" t="n">
        <v>893</v>
      </c>
      <c r="G16" s="21"/>
      <c r="H16" s="14"/>
      <c r="I16" s="25" t="s">
        <v>27</v>
      </c>
      <c r="J16" s="21" t="s">
        <v>35</v>
      </c>
      <c r="K16" s="26" t="n">
        <v>58</v>
      </c>
      <c r="L16" s="21" t="n">
        <f aca="false">SUM(K16:K24)</f>
        <v>3347</v>
      </c>
      <c r="M16" s="26" t="n">
        <v>1286</v>
      </c>
      <c r="N16" s="21" t="n">
        <f aca="false">SUM(M16:M24)</f>
        <v>7635</v>
      </c>
      <c r="O16" s="28"/>
      <c r="P16" s="22" t="s">
        <v>29</v>
      </c>
      <c r="Q16" s="23"/>
      <c r="R16" s="22" t="n">
        <v>501</v>
      </c>
      <c r="S16" s="23"/>
      <c r="T16" s="26" t="n">
        <v>578</v>
      </c>
      <c r="U16" s="23"/>
      <c r="V16" s="14"/>
      <c r="W16" s="20" t="s">
        <v>31</v>
      </c>
      <c r="X16" s="21"/>
      <c r="Y16" s="30" t="n">
        <v>66</v>
      </c>
      <c r="Z16" s="21"/>
      <c r="AA16" s="26" t="n">
        <v>1015</v>
      </c>
      <c r="AB16" s="31"/>
      <c r="AC16" s="14"/>
      <c r="AD16" s="14"/>
    </row>
    <row r="17" customFormat="false" ht="15" hidden="false" customHeight="false" outlineLevel="0" collapsed="false">
      <c r="A17" s="14"/>
      <c r="B17" s="25" t="s">
        <v>27</v>
      </c>
      <c r="C17" s="21" t="s">
        <v>468</v>
      </c>
      <c r="D17" s="26" t="n">
        <f aca="false">'Paciêntes microarea desat.'!C16</f>
        <v>58</v>
      </c>
      <c r="E17" s="21" t="n">
        <f aca="false">SUM(D17:D22)</f>
        <v>2031</v>
      </c>
      <c r="F17" s="26" t="n">
        <v>1286</v>
      </c>
      <c r="G17" s="21" t="n">
        <f aca="false">SUM(F17:F22)</f>
        <v>5692</v>
      </c>
      <c r="H17" s="14"/>
      <c r="I17" s="25" t="s">
        <v>29</v>
      </c>
      <c r="J17" s="21"/>
      <c r="K17" s="26" t="n">
        <v>501</v>
      </c>
      <c r="L17" s="21"/>
      <c r="M17" s="26" t="n">
        <v>578</v>
      </c>
      <c r="N17" s="21"/>
      <c r="O17" s="28"/>
      <c r="P17" s="22" t="s">
        <v>35</v>
      </c>
      <c r="Q17" s="23"/>
      <c r="R17" s="22" t="n">
        <v>139</v>
      </c>
      <c r="S17" s="23"/>
      <c r="T17" s="26" t="n">
        <v>374</v>
      </c>
      <c r="U17" s="23"/>
      <c r="V17" s="14"/>
      <c r="W17" s="20" t="s">
        <v>35</v>
      </c>
      <c r="X17" s="21"/>
      <c r="Y17" s="30" t="n">
        <v>139</v>
      </c>
      <c r="Z17" s="21"/>
      <c r="AA17" s="26" t="n">
        <v>374</v>
      </c>
      <c r="AB17" s="31"/>
      <c r="AC17" s="14"/>
      <c r="AD17" s="14"/>
    </row>
    <row r="18" customFormat="false" ht="15" hidden="false" customHeight="false" outlineLevel="0" collapsed="false">
      <c r="A18" s="14"/>
      <c r="B18" s="25" t="s">
        <v>29</v>
      </c>
      <c r="C18" s="21"/>
      <c r="D18" s="26" t="n">
        <f aca="false">'Paciêntes microarea desat.'!C17</f>
        <v>501</v>
      </c>
      <c r="E18" s="21"/>
      <c r="F18" s="26" t="n">
        <v>578</v>
      </c>
      <c r="G18" s="21"/>
      <c r="H18" s="14"/>
      <c r="I18" s="25" t="s">
        <v>31</v>
      </c>
      <c r="J18" s="21"/>
      <c r="K18" s="26" t="n">
        <v>66</v>
      </c>
      <c r="L18" s="21"/>
      <c r="M18" s="26" t="n">
        <v>1015</v>
      </c>
      <c r="N18" s="21"/>
      <c r="O18" s="28"/>
      <c r="P18" s="22" t="s">
        <v>37</v>
      </c>
      <c r="Q18" s="23"/>
      <c r="R18" s="22" t="n">
        <v>504</v>
      </c>
      <c r="S18" s="23"/>
      <c r="T18" s="26" t="n">
        <v>985</v>
      </c>
      <c r="U18" s="23"/>
      <c r="V18" s="14"/>
      <c r="W18" s="20" t="s">
        <v>43</v>
      </c>
      <c r="X18" s="21"/>
      <c r="Y18" s="25" t="n">
        <v>274</v>
      </c>
      <c r="Z18" s="21"/>
      <c r="AA18" s="26" t="n">
        <v>918</v>
      </c>
      <c r="AB18" s="31"/>
      <c r="AC18" s="14"/>
      <c r="AD18" s="14"/>
    </row>
    <row r="19" customFormat="false" ht="15" hidden="false" customHeight="false" outlineLevel="0" collapsed="false">
      <c r="A19" s="14"/>
      <c r="B19" s="25" t="s">
        <v>31</v>
      </c>
      <c r="C19" s="21"/>
      <c r="D19" s="26" t="n">
        <f aca="false">'Paciêntes microarea desat.'!C18</f>
        <v>66</v>
      </c>
      <c r="E19" s="21"/>
      <c r="F19" s="26" t="n">
        <v>1015</v>
      </c>
      <c r="G19" s="21"/>
      <c r="H19" s="14"/>
      <c r="I19" s="25" t="s">
        <v>33</v>
      </c>
      <c r="J19" s="21"/>
      <c r="K19" s="26" t="n">
        <v>763</v>
      </c>
      <c r="L19" s="21"/>
      <c r="M19" s="26" t="n">
        <v>1454</v>
      </c>
      <c r="N19" s="21"/>
      <c r="O19" s="28"/>
      <c r="P19" s="22" t="s">
        <v>47</v>
      </c>
      <c r="Q19" s="23"/>
      <c r="R19" s="22" t="n">
        <v>355</v>
      </c>
      <c r="S19" s="23"/>
      <c r="T19" s="26" t="n">
        <v>619</v>
      </c>
      <c r="U19" s="23"/>
      <c r="V19" s="14"/>
      <c r="W19" s="20" t="s">
        <v>47</v>
      </c>
      <c r="X19" s="21"/>
      <c r="Y19" s="30" t="n">
        <v>355</v>
      </c>
      <c r="Z19" s="21"/>
      <c r="AA19" s="26" t="n">
        <v>619</v>
      </c>
      <c r="AB19" s="31"/>
      <c r="AC19" s="14"/>
      <c r="AD19" s="14"/>
    </row>
    <row r="20" customFormat="false" ht="15" hidden="false" customHeight="false" outlineLevel="0" collapsed="false">
      <c r="A20" s="14"/>
      <c r="B20" s="25" t="s">
        <v>33</v>
      </c>
      <c r="C20" s="21"/>
      <c r="D20" s="26" t="n">
        <f aca="false">'Paciêntes microarea desat.'!C19</f>
        <v>763</v>
      </c>
      <c r="E20" s="21"/>
      <c r="F20" s="26" t="n">
        <v>1454</v>
      </c>
      <c r="G20" s="21"/>
      <c r="H20" s="14"/>
      <c r="I20" s="25" t="s">
        <v>35</v>
      </c>
      <c r="J20" s="21"/>
      <c r="K20" s="26" t="n">
        <v>139</v>
      </c>
      <c r="L20" s="21"/>
      <c r="M20" s="26" t="n">
        <v>374</v>
      </c>
      <c r="N20" s="21"/>
      <c r="O20" s="28"/>
      <c r="P20" s="22" t="s">
        <v>39</v>
      </c>
      <c r="Q20" s="23" t="s">
        <v>45</v>
      </c>
      <c r="R20" s="22" t="n">
        <v>466</v>
      </c>
      <c r="S20" s="23" t="n">
        <f aca="false">SUM(R20:R26)</f>
        <v>2333</v>
      </c>
      <c r="T20" s="22" t="n">
        <v>882</v>
      </c>
      <c r="U20" s="23" t="n">
        <f aca="false">SUM(T20:T26)</f>
        <v>3949</v>
      </c>
      <c r="V20" s="14"/>
      <c r="W20" s="20" t="s">
        <v>75</v>
      </c>
      <c r="X20" s="21"/>
      <c r="Y20" s="30" t="n">
        <v>687</v>
      </c>
      <c r="Z20" s="21"/>
      <c r="AA20" s="26" t="n">
        <v>406</v>
      </c>
      <c r="AB20" s="31"/>
      <c r="AC20" s="14"/>
      <c r="AD20" s="14"/>
    </row>
    <row r="21" customFormat="false" ht="15" hidden="false" customHeight="false" outlineLevel="0" collapsed="false">
      <c r="A21" s="14"/>
      <c r="B21" s="25" t="s">
        <v>35</v>
      </c>
      <c r="C21" s="21"/>
      <c r="D21" s="26" t="n">
        <f aca="false">'Paciêntes microarea desat.'!C20</f>
        <v>139</v>
      </c>
      <c r="E21" s="21"/>
      <c r="F21" s="26" t="n">
        <v>374</v>
      </c>
      <c r="G21" s="21"/>
      <c r="H21" s="14"/>
      <c r="I21" s="20" t="s">
        <v>37</v>
      </c>
      <c r="J21" s="21"/>
      <c r="K21" s="26" t="n">
        <v>504</v>
      </c>
      <c r="L21" s="21"/>
      <c r="M21" s="26" t="n">
        <v>985</v>
      </c>
      <c r="N21" s="21"/>
      <c r="O21" s="28"/>
      <c r="P21" s="22" t="s">
        <v>41</v>
      </c>
      <c r="Q21" s="23"/>
      <c r="R21" s="22" t="n">
        <v>502</v>
      </c>
      <c r="S21" s="23"/>
      <c r="T21" s="22" t="n">
        <v>556</v>
      </c>
      <c r="U21" s="23"/>
      <c r="V21" s="14"/>
      <c r="W21" s="20" t="s">
        <v>1</v>
      </c>
      <c r="X21" s="21" t="s">
        <v>37</v>
      </c>
      <c r="Y21" s="30" t="n">
        <v>819</v>
      </c>
      <c r="Z21" s="21" t="n">
        <f aca="false">SUM(Y21:Y24)</f>
        <v>1917</v>
      </c>
      <c r="AA21" s="26" t="n">
        <v>908</v>
      </c>
      <c r="AB21" s="21" t="n">
        <f aca="false">SUM(AA21:AA24)</f>
        <v>3825</v>
      </c>
      <c r="AC21" s="14"/>
      <c r="AD21" s="14"/>
    </row>
    <row r="22" customFormat="false" ht="15" hidden="false" customHeight="false" outlineLevel="0" collapsed="false">
      <c r="A22" s="14"/>
      <c r="B22" s="25" t="s">
        <v>37</v>
      </c>
      <c r="C22" s="21"/>
      <c r="D22" s="26" t="n">
        <f aca="false">'Paciêntes microarea desat.'!C21</f>
        <v>504</v>
      </c>
      <c r="E22" s="21"/>
      <c r="F22" s="26" t="n">
        <v>985</v>
      </c>
      <c r="G22" s="21"/>
      <c r="H22" s="14"/>
      <c r="I22" s="25" t="s">
        <v>43</v>
      </c>
      <c r="J22" s="21"/>
      <c r="K22" s="20" t="n">
        <v>274</v>
      </c>
      <c r="L22" s="21"/>
      <c r="M22" s="26" t="n">
        <v>918</v>
      </c>
      <c r="N22" s="21"/>
      <c r="O22" s="28"/>
      <c r="P22" s="22" t="s">
        <v>45</v>
      </c>
      <c r="Q22" s="23"/>
      <c r="R22" s="22" t="n">
        <v>4</v>
      </c>
      <c r="S22" s="23"/>
      <c r="T22" s="22" t="n">
        <v>533</v>
      </c>
      <c r="U22" s="23"/>
      <c r="V22" s="14"/>
      <c r="W22" s="20" t="s">
        <v>27</v>
      </c>
      <c r="X22" s="21"/>
      <c r="Y22" s="30" t="n">
        <v>58</v>
      </c>
      <c r="Z22" s="21"/>
      <c r="AA22" s="26" t="n">
        <v>1286</v>
      </c>
      <c r="AB22" s="21"/>
      <c r="AC22" s="14"/>
      <c r="AD22" s="14"/>
    </row>
    <row r="23" customFormat="false" ht="15" hidden="false" customHeight="false" outlineLevel="0" collapsed="false">
      <c r="A23" s="14"/>
      <c r="B23" s="25" t="s">
        <v>39</v>
      </c>
      <c r="C23" s="21" t="s">
        <v>469</v>
      </c>
      <c r="D23" s="26" t="n">
        <f aca="false">'Paciêntes microarea desat.'!C22</f>
        <v>466</v>
      </c>
      <c r="E23" s="21" t="n">
        <f aca="false">SUM(D23:D31)</f>
        <v>3127</v>
      </c>
      <c r="F23" s="26" t="n">
        <v>882</v>
      </c>
      <c r="G23" s="21" t="n">
        <f aca="false">SUM(F23:F31)</f>
        <v>5836</v>
      </c>
      <c r="H23" s="14"/>
      <c r="I23" s="25" t="s">
        <v>47</v>
      </c>
      <c r="J23" s="21"/>
      <c r="K23" s="20" t="n">
        <v>355</v>
      </c>
      <c r="L23" s="21"/>
      <c r="M23" s="26" t="n">
        <v>619</v>
      </c>
      <c r="N23" s="21"/>
      <c r="O23" s="28"/>
      <c r="P23" s="22" t="s">
        <v>49</v>
      </c>
      <c r="Q23" s="23"/>
      <c r="R23" s="22" t="n">
        <v>168</v>
      </c>
      <c r="S23" s="23"/>
      <c r="T23" s="22" t="n">
        <v>496</v>
      </c>
      <c r="U23" s="23"/>
      <c r="V23" s="14"/>
      <c r="W23" s="20" t="s">
        <v>37</v>
      </c>
      <c r="X23" s="21"/>
      <c r="Y23" s="30" t="n">
        <v>504</v>
      </c>
      <c r="Z23" s="21"/>
      <c r="AA23" s="26" t="n">
        <v>985</v>
      </c>
      <c r="AB23" s="21"/>
      <c r="AC23" s="14"/>
      <c r="AD23" s="14"/>
    </row>
    <row r="24" customFormat="false" ht="15" hidden="false" customHeight="false" outlineLevel="0" collapsed="false">
      <c r="A24" s="14"/>
      <c r="B24" s="25" t="s">
        <v>41</v>
      </c>
      <c r="C24" s="21"/>
      <c r="D24" s="26" t="n">
        <f aca="false">'Paciêntes microarea desat.'!C23</f>
        <v>502</v>
      </c>
      <c r="E24" s="21"/>
      <c r="F24" s="26" t="n">
        <v>556</v>
      </c>
      <c r="G24" s="21"/>
      <c r="H24" s="14"/>
      <c r="I24" s="25" t="s">
        <v>75</v>
      </c>
      <c r="J24" s="21"/>
      <c r="K24" s="26" t="n">
        <v>687</v>
      </c>
      <c r="L24" s="21"/>
      <c r="M24" s="26" t="n">
        <v>406</v>
      </c>
      <c r="N24" s="21"/>
      <c r="O24" s="28"/>
      <c r="P24" s="22" t="s">
        <v>53</v>
      </c>
      <c r="Q24" s="23"/>
      <c r="R24" s="22" t="n">
        <v>535</v>
      </c>
      <c r="S24" s="23"/>
      <c r="T24" s="22" t="n">
        <v>394</v>
      </c>
      <c r="U24" s="23"/>
      <c r="V24" s="14"/>
      <c r="W24" s="20" t="s">
        <v>87</v>
      </c>
      <c r="X24" s="21"/>
      <c r="Y24" s="30" t="n">
        <v>536</v>
      </c>
      <c r="Z24" s="21"/>
      <c r="AA24" s="26" t="n">
        <v>646</v>
      </c>
      <c r="AB24" s="21"/>
      <c r="AC24" s="14"/>
      <c r="AD24" s="14"/>
    </row>
    <row r="25" customFormat="false" ht="15" hidden="false" customHeight="false" outlineLevel="0" collapsed="false">
      <c r="A25" s="14"/>
      <c r="B25" s="25" t="s">
        <v>43</v>
      </c>
      <c r="C25" s="21"/>
      <c r="D25" s="26" t="n">
        <f aca="false">'Paciêntes microarea desat.'!C24</f>
        <v>274</v>
      </c>
      <c r="E25" s="21"/>
      <c r="F25" s="26" t="n">
        <v>918</v>
      </c>
      <c r="G25" s="21"/>
      <c r="H25" s="14"/>
      <c r="I25" s="25" t="s">
        <v>39</v>
      </c>
      <c r="J25" s="21" t="s">
        <v>41</v>
      </c>
      <c r="K25" s="26" t="n">
        <v>466</v>
      </c>
      <c r="L25" s="21" t="n">
        <f aca="false">SUM(K25:K35)</f>
        <v>3737</v>
      </c>
      <c r="M25" s="26" t="n">
        <v>882</v>
      </c>
      <c r="N25" s="21" t="n">
        <f aca="false">SUM(M25:M35)</f>
        <v>7019</v>
      </c>
      <c r="O25" s="28"/>
      <c r="P25" s="22" t="s">
        <v>95</v>
      </c>
      <c r="Q25" s="23"/>
      <c r="R25" s="22" t="n">
        <v>506</v>
      </c>
      <c r="S25" s="23"/>
      <c r="T25" s="22" t="n">
        <v>636</v>
      </c>
      <c r="U25" s="23"/>
      <c r="V25" s="14"/>
      <c r="W25" s="20" t="s">
        <v>39</v>
      </c>
      <c r="X25" s="21" t="s">
        <v>45</v>
      </c>
      <c r="Y25" s="30" t="n">
        <v>466</v>
      </c>
      <c r="Z25" s="21" t="n">
        <f aca="false">SUM(Y25:Y31)</f>
        <v>2281</v>
      </c>
      <c r="AA25" s="26" t="n">
        <v>882</v>
      </c>
      <c r="AB25" s="21" t="n">
        <f aca="false">SUM(AA25:AA31)</f>
        <v>3763</v>
      </c>
      <c r="AC25" s="14"/>
      <c r="AD25" s="14"/>
    </row>
    <row r="26" customFormat="false" ht="15" hidden="false" customHeight="false" outlineLevel="0" collapsed="false">
      <c r="A26" s="14"/>
      <c r="B26" s="25" t="s">
        <v>45</v>
      </c>
      <c r="C26" s="21"/>
      <c r="D26" s="26" t="n">
        <f aca="false">'Paciêntes microarea desat.'!C25</f>
        <v>4</v>
      </c>
      <c r="E26" s="21"/>
      <c r="F26" s="26" t="n">
        <v>533</v>
      </c>
      <c r="G26" s="21"/>
      <c r="H26" s="14"/>
      <c r="I26" s="25" t="s">
        <v>41</v>
      </c>
      <c r="J26" s="21"/>
      <c r="K26" s="26" t="n">
        <v>502</v>
      </c>
      <c r="L26" s="21"/>
      <c r="M26" s="26" t="n">
        <v>556</v>
      </c>
      <c r="N26" s="21"/>
      <c r="O26" s="28"/>
      <c r="P26" s="22" t="s">
        <v>101</v>
      </c>
      <c r="Q26" s="23"/>
      <c r="R26" s="22" t="n">
        <v>152</v>
      </c>
      <c r="S26" s="23"/>
      <c r="T26" s="22" t="n">
        <v>452</v>
      </c>
      <c r="U26" s="23"/>
      <c r="V26" s="14"/>
      <c r="W26" s="20" t="s">
        <v>41</v>
      </c>
      <c r="X26" s="21"/>
      <c r="Y26" s="30" t="n">
        <v>502</v>
      </c>
      <c r="Z26" s="21"/>
      <c r="AA26" s="26" t="n">
        <v>556</v>
      </c>
      <c r="AB26" s="21"/>
      <c r="AC26" s="14"/>
      <c r="AD26" s="14"/>
    </row>
    <row r="27" customFormat="false" ht="15" hidden="false" customHeight="false" outlineLevel="0" collapsed="false">
      <c r="A27" s="14"/>
      <c r="B27" s="25" t="s">
        <v>47</v>
      </c>
      <c r="C27" s="21"/>
      <c r="D27" s="26" t="n">
        <f aca="false">'Paciêntes microarea desat.'!C26</f>
        <v>355</v>
      </c>
      <c r="E27" s="21"/>
      <c r="F27" s="26" t="n">
        <v>619</v>
      </c>
      <c r="G27" s="21"/>
      <c r="H27" s="14"/>
      <c r="I27" s="25" t="s">
        <v>45</v>
      </c>
      <c r="J27" s="21"/>
      <c r="K27" s="26" t="n">
        <v>4</v>
      </c>
      <c r="L27" s="21"/>
      <c r="M27" s="26" t="n">
        <v>533</v>
      </c>
      <c r="N27" s="21"/>
      <c r="O27" s="28"/>
      <c r="P27" s="22" t="s">
        <v>43</v>
      </c>
      <c r="Q27" s="23" t="s">
        <v>55</v>
      </c>
      <c r="R27" s="22" t="n">
        <f aca="false">'Paciêntes microarea desat.'!C24</f>
        <v>274</v>
      </c>
      <c r="S27" s="23" t="n">
        <f aca="false">SUM(R27:R31)</f>
        <v>1678</v>
      </c>
      <c r="T27" s="26" t="n">
        <v>918</v>
      </c>
      <c r="U27" s="23" t="n">
        <f aca="false">SUM(T27:T31)</f>
        <v>3988</v>
      </c>
      <c r="V27" s="14"/>
      <c r="W27" s="20" t="s">
        <v>45</v>
      </c>
      <c r="X27" s="21"/>
      <c r="Y27" s="30" t="n">
        <v>4</v>
      </c>
      <c r="Z27" s="21"/>
      <c r="AA27" s="26" t="n">
        <v>533</v>
      </c>
      <c r="AB27" s="21"/>
      <c r="AC27" s="14"/>
      <c r="AD27" s="14"/>
    </row>
    <row r="28" customFormat="false" ht="15" hidden="false" customHeight="false" outlineLevel="0" collapsed="false">
      <c r="A28" s="14"/>
      <c r="B28" s="25" t="s">
        <v>49</v>
      </c>
      <c r="C28" s="21"/>
      <c r="D28" s="26" t="n">
        <f aca="false">'Paciêntes microarea desat.'!C27</f>
        <v>168</v>
      </c>
      <c r="E28" s="21"/>
      <c r="F28" s="26" t="n">
        <v>496</v>
      </c>
      <c r="G28" s="21"/>
      <c r="H28" s="14"/>
      <c r="I28" s="25" t="s">
        <v>49</v>
      </c>
      <c r="J28" s="21"/>
      <c r="K28" s="26" t="n">
        <v>168</v>
      </c>
      <c r="L28" s="21"/>
      <c r="M28" s="26" t="n">
        <v>496</v>
      </c>
      <c r="N28" s="21"/>
      <c r="O28" s="28"/>
      <c r="P28" s="22" t="s">
        <v>51</v>
      </c>
      <c r="Q28" s="23"/>
      <c r="R28" s="22" t="n">
        <v>454</v>
      </c>
      <c r="S28" s="23"/>
      <c r="T28" s="26" t="n">
        <v>450</v>
      </c>
      <c r="U28" s="23"/>
      <c r="V28" s="14"/>
      <c r="W28" s="20" t="s">
        <v>49</v>
      </c>
      <c r="X28" s="21"/>
      <c r="Y28" s="30" t="n">
        <v>168</v>
      </c>
      <c r="Z28" s="21"/>
      <c r="AA28" s="26" t="n">
        <v>496</v>
      </c>
      <c r="AB28" s="21"/>
      <c r="AC28" s="14"/>
      <c r="AD28" s="14"/>
    </row>
    <row r="29" customFormat="false" ht="15" hidden="false" customHeight="false" outlineLevel="0" collapsed="false">
      <c r="A29" s="14"/>
      <c r="B29" s="25" t="s">
        <v>51</v>
      </c>
      <c r="C29" s="21"/>
      <c r="D29" s="26" t="n">
        <f aca="false">'Paciêntes microarea desat.'!C28</f>
        <v>454</v>
      </c>
      <c r="E29" s="21"/>
      <c r="F29" s="26" t="n">
        <v>450</v>
      </c>
      <c r="G29" s="21"/>
      <c r="H29" s="14"/>
      <c r="I29" s="25" t="s">
        <v>51</v>
      </c>
      <c r="J29" s="21"/>
      <c r="K29" s="26" t="n">
        <v>454</v>
      </c>
      <c r="L29" s="21"/>
      <c r="M29" s="26" t="n">
        <v>450</v>
      </c>
      <c r="N29" s="21"/>
      <c r="O29" s="28"/>
      <c r="P29" s="22" t="s">
        <v>55</v>
      </c>
      <c r="Q29" s="23"/>
      <c r="R29" s="22" t="n">
        <v>369</v>
      </c>
      <c r="S29" s="23"/>
      <c r="T29" s="26" t="n">
        <v>988</v>
      </c>
      <c r="U29" s="23"/>
      <c r="V29" s="14"/>
      <c r="W29" s="20" t="s">
        <v>51</v>
      </c>
      <c r="X29" s="21"/>
      <c r="Y29" s="30" t="n">
        <v>454</v>
      </c>
      <c r="Z29" s="21"/>
      <c r="AA29" s="26" t="n">
        <v>450</v>
      </c>
      <c r="AB29" s="21"/>
      <c r="AC29" s="14"/>
      <c r="AD29" s="14"/>
    </row>
    <row r="30" customFormat="false" ht="15" hidden="false" customHeight="false" outlineLevel="0" collapsed="false">
      <c r="A30" s="14"/>
      <c r="B30" s="25" t="s">
        <v>53</v>
      </c>
      <c r="C30" s="21"/>
      <c r="D30" s="26" t="n">
        <f aca="false">'Paciêntes microarea desat.'!C29</f>
        <v>535</v>
      </c>
      <c r="E30" s="21"/>
      <c r="F30" s="26" t="n">
        <v>394</v>
      </c>
      <c r="G30" s="21"/>
      <c r="H30" s="14"/>
      <c r="I30" s="25" t="s">
        <v>53</v>
      </c>
      <c r="J30" s="21"/>
      <c r="K30" s="26" t="n">
        <v>535</v>
      </c>
      <c r="L30" s="21"/>
      <c r="M30" s="26" t="n">
        <v>394</v>
      </c>
      <c r="N30" s="21"/>
      <c r="O30" s="28"/>
      <c r="P30" s="22" t="s">
        <v>93</v>
      </c>
      <c r="Q30" s="23"/>
      <c r="R30" s="22" t="n">
        <v>256</v>
      </c>
      <c r="S30" s="23"/>
      <c r="T30" s="22" t="n">
        <v>742</v>
      </c>
      <c r="U30" s="23"/>
      <c r="V30" s="14"/>
      <c r="W30" s="20" t="s">
        <v>53</v>
      </c>
      <c r="X30" s="21"/>
      <c r="Y30" s="30" t="n">
        <v>535</v>
      </c>
      <c r="Z30" s="21"/>
      <c r="AA30" s="26" t="n">
        <v>394</v>
      </c>
      <c r="AB30" s="21"/>
      <c r="AC30" s="14"/>
      <c r="AD30" s="14"/>
    </row>
    <row r="31" customFormat="false" ht="15" hidden="false" customHeight="false" outlineLevel="0" collapsed="false">
      <c r="A31" s="14"/>
      <c r="B31" s="25" t="s">
        <v>55</v>
      </c>
      <c r="C31" s="21"/>
      <c r="D31" s="26" t="n">
        <f aca="false">'Paciêntes microarea desat.'!C30</f>
        <v>369</v>
      </c>
      <c r="E31" s="21"/>
      <c r="F31" s="26" t="n">
        <v>988</v>
      </c>
      <c r="G31" s="21"/>
      <c r="H31" s="14"/>
      <c r="I31" s="25" t="s">
        <v>55</v>
      </c>
      <c r="J31" s="21"/>
      <c r="K31" s="26" t="n">
        <v>369</v>
      </c>
      <c r="L31" s="21"/>
      <c r="M31" s="26" t="n">
        <v>988</v>
      </c>
      <c r="N31" s="21"/>
      <c r="O31" s="28"/>
      <c r="P31" s="22" t="s">
        <v>97</v>
      </c>
      <c r="Q31" s="23"/>
      <c r="R31" s="22" t="n">
        <v>325</v>
      </c>
      <c r="S31" s="23"/>
      <c r="T31" s="22" t="n">
        <v>890</v>
      </c>
      <c r="U31" s="23"/>
      <c r="V31" s="14"/>
      <c r="W31" s="22" t="s">
        <v>101</v>
      </c>
      <c r="X31" s="21"/>
      <c r="Y31" s="30" t="n">
        <v>152</v>
      </c>
      <c r="Z31" s="21"/>
      <c r="AA31" s="26" t="n">
        <v>452</v>
      </c>
      <c r="AB31" s="21"/>
      <c r="AC31" s="14"/>
      <c r="AD31" s="14"/>
    </row>
    <row r="32" customFormat="false" ht="15" hidden="false" customHeight="false" outlineLevel="0" collapsed="false">
      <c r="A32" s="14"/>
      <c r="B32" s="25" t="s">
        <v>57</v>
      </c>
      <c r="C32" s="21" t="s">
        <v>470</v>
      </c>
      <c r="D32" s="26" t="n">
        <f aca="false">'Paciêntes microarea desat.'!C31</f>
        <v>231</v>
      </c>
      <c r="E32" s="21" t="n">
        <f aca="false">SUM(D32:D36)</f>
        <v>1369</v>
      </c>
      <c r="F32" s="26" t="n">
        <v>315</v>
      </c>
      <c r="G32" s="21" t="n">
        <f aca="false">SUM(F32:F36)</f>
        <v>3783</v>
      </c>
      <c r="H32" s="14"/>
      <c r="I32" s="32" t="s">
        <v>93</v>
      </c>
      <c r="J32" s="21"/>
      <c r="K32" s="26" t="n">
        <v>256</v>
      </c>
      <c r="L32" s="21"/>
      <c r="M32" s="26" t="n">
        <v>742</v>
      </c>
      <c r="N32" s="21"/>
      <c r="O32" s="28"/>
      <c r="P32" s="22" t="s">
        <v>59</v>
      </c>
      <c r="Q32" s="23" t="s">
        <v>61</v>
      </c>
      <c r="R32" s="26" t="n">
        <v>452</v>
      </c>
      <c r="S32" s="23" t="n">
        <f aca="false">SUM(R32:R36)</f>
        <v>1576</v>
      </c>
      <c r="T32" s="22" t="n">
        <v>832</v>
      </c>
      <c r="U32" s="23" t="n">
        <f aca="false">SUM(T32:T36)</f>
        <v>3846</v>
      </c>
      <c r="V32" s="14"/>
      <c r="W32" s="20" t="s">
        <v>59</v>
      </c>
      <c r="X32" s="21" t="s">
        <v>61</v>
      </c>
      <c r="Y32" s="30" t="n">
        <v>452</v>
      </c>
      <c r="Z32" s="21" t="n">
        <f aca="false">SUM(Y32:Y36)</f>
        <v>2000</v>
      </c>
      <c r="AA32" s="26" t="n">
        <v>832</v>
      </c>
      <c r="AB32" s="21" t="n">
        <f aca="false">SUM(AA32:AA36)</f>
        <v>3902</v>
      </c>
      <c r="AC32" s="14"/>
      <c r="AD32" s="14"/>
    </row>
    <row r="33" customFormat="false" ht="15" hidden="false" customHeight="false" outlineLevel="0" collapsed="false">
      <c r="A33" s="14"/>
      <c r="B33" s="25" t="s">
        <v>59</v>
      </c>
      <c r="C33" s="21"/>
      <c r="D33" s="26" t="n">
        <f aca="false">'Paciêntes microarea desat.'!C32</f>
        <v>452</v>
      </c>
      <c r="E33" s="21"/>
      <c r="F33" s="26" t="n">
        <v>832</v>
      </c>
      <c r="G33" s="21"/>
      <c r="H33" s="14"/>
      <c r="I33" s="25" t="s">
        <v>95</v>
      </c>
      <c r="J33" s="21"/>
      <c r="K33" s="26" t="n">
        <v>506</v>
      </c>
      <c r="L33" s="21"/>
      <c r="M33" s="26" t="n">
        <v>636</v>
      </c>
      <c r="N33" s="21"/>
      <c r="O33" s="28"/>
      <c r="P33" s="22" t="s">
        <v>61</v>
      </c>
      <c r="Q33" s="23"/>
      <c r="R33" s="22" t="n">
        <v>326</v>
      </c>
      <c r="S33" s="23"/>
      <c r="T33" s="22" t="n">
        <v>834</v>
      </c>
      <c r="U33" s="23"/>
      <c r="V33" s="14"/>
      <c r="W33" s="20" t="s">
        <v>61</v>
      </c>
      <c r="X33" s="21"/>
      <c r="Y33" s="30" t="n">
        <v>326</v>
      </c>
      <c r="Z33" s="21"/>
      <c r="AA33" s="26" t="n">
        <v>834</v>
      </c>
      <c r="AB33" s="21"/>
      <c r="AC33" s="14"/>
      <c r="AD33" s="14"/>
    </row>
    <row r="34" customFormat="false" ht="15" hidden="false" customHeight="false" outlineLevel="0" collapsed="false">
      <c r="A34" s="14"/>
      <c r="B34" s="25" t="s">
        <v>61</v>
      </c>
      <c r="C34" s="21"/>
      <c r="D34" s="26" t="n">
        <f aca="false">'Paciêntes microarea desat.'!C33</f>
        <v>326</v>
      </c>
      <c r="E34" s="21"/>
      <c r="F34" s="26" t="n">
        <v>834</v>
      </c>
      <c r="G34" s="21"/>
      <c r="H34" s="14"/>
      <c r="I34" s="25" t="s">
        <v>97</v>
      </c>
      <c r="J34" s="21"/>
      <c r="K34" s="26" t="n">
        <v>325</v>
      </c>
      <c r="L34" s="21"/>
      <c r="M34" s="26" t="n">
        <v>890</v>
      </c>
      <c r="N34" s="21"/>
      <c r="O34" s="28"/>
      <c r="P34" s="22" t="s">
        <v>63</v>
      </c>
      <c r="Q34" s="23"/>
      <c r="R34" s="22" t="n">
        <v>56</v>
      </c>
      <c r="S34" s="23"/>
      <c r="T34" s="22" t="n">
        <v>778</v>
      </c>
      <c r="U34" s="23"/>
      <c r="V34" s="14"/>
      <c r="W34" s="20" t="s">
        <v>67</v>
      </c>
      <c r="X34" s="21"/>
      <c r="Y34" s="30" t="n">
        <v>480</v>
      </c>
      <c r="Z34" s="21"/>
      <c r="AA34" s="26" t="n">
        <v>834</v>
      </c>
      <c r="AB34" s="21"/>
      <c r="AC34" s="14"/>
      <c r="AD34" s="14"/>
    </row>
    <row r="35" customFormat="false" ht="15" hidden="false" customHeight="false" outlineLevel="0" collapsed="false">
      <c r="A35" s="14"/>
      <c r="B35" s="25" t="s">
        <v>63</v>
      </c>
      <c r="C35" s="21"/>
      <c r="D35" s="26" t="n">
        <f aca="false">'Paciêntes microarea desat.'!C34</f>
        <v>56</v>
      </c>
      <c r="E35" s="21"/>
      <c r="F35" s="26" t="n">
        <v>778</v>
      </c>
      <c r="G35" s="21"/>
      <c r="H35" s="14"/>
      <c r="I35" s="25" t="s">
        <v>101</v>
      </c>
      <c r="J35" s="21"/>
      <c r="K35" s="26" t="n">
        <v>152</v>
      </c>
      <c r="L35" s="21"/>
      <c r="M35" s="26" t="n">
        <v>452</v>
      </c>
      <c r="N35" s="21"/>
      <c r="O35" s="28"/>
      <c r="P35" s="22" t="s">
        <v>69</v>
      </c>
      <c r="Q35" s="23"/>
      <c r="R35" s="22" t="n">
        <v>367</v>
      </c>
      <c r="S35" s="23"/>
      <c r="T35" s="22" t="n">
        <v>382</v>
      </c>
      <c r="U35" s="23"/>
      <c r="V35" s="14"/>
      <c r="W35" s="20" t="s">
        <v>69</v>
      </c>
      <c r="X35" s="21"/>
      <c r="Y35" s="30" t="n">
        <v>367</v>
      </c>
      <c r="Z35" s="21"/>
      <c r="AA35" s="26" t="n">
        <v>382</v>
      </c>
      <c r="AB35" s="21"/>
      <c r="AC35" s="14"/>
      <c r="AD35" s="14"/>
    </row>
    <row r="36" customFormat="false" ht="15" hidden="false" customHeight="false" outlineLevel="0" collapsed="false">
      <c r="A36" s="14"/>
      <c r="B36" s="25" t="s">
        <v>65</v>
      </c>
      <c r="C36" s="21"/>
      <c r="D36" s="26" t="n">
        <f aca="false">'Paciêntes microarea desat.'!C35</f>
        <v>304</v>
      </c>
      <c r="E36" s="21"/>
      <c r="F36" s="26" t="n">
        <v>1024</v>
      </c>
      <c r="G36" s="21"/>
      <c r="H36" s="14"/>
      <c r="I36" s="25" t="s">
        <v>25</v>
      </c>
      <c r="J36" s="21" t="s">
        <v>67</v>
      </c>
      <c r="K36" s="20" t="n">
        <v>61</v>
      </c>
      <c r="L36" s="21" t="n">
        <f aca="false">SUM(K36:K46)</f>
        <v>3587</v>
      </c>
      <c r="M36" s="26" t="n">
        <v>893</v>
      </c>
      <c r="N36" s="21" t="n">
        <f aca="false">SUM(M36:M46)</f>
        <v>8325</v>
      </c>
      <c r="O36" s="28"/>
      <c r="P36" s="22" t="s">
        <v>79</v>
      </c>
      <c r="Q36" s="23"/>
      <c r="R36" s="22" t="n">
        <v>375</v>
      </c>
      <c r="S36" s="23"/>
      <c r="T36" s="26" t="n">
        <v>1020</v>
      </c>
      <c r="U36" s="23"/>
      <c r="V36" s="14"/>
      <c r="W36" s="20" t="s">
        <v>79</v>
      </c>
      <c r="X36" s="21"/>
      <c r="Y36" s="30" t="n">
        <v>375</v>
      </c>
      <c r="Z36" s="21"/>
      <c r="AA36" s="26" t="n">
        <v>1020</v>
      </c>
      <c r="AB36" s="21"/>
      <c r="AC36" s="14"/>
      <c r="AD36" s="14"/>
    </row>
    <row r="37" customFormat="false" ht="15" hidden="false" customHeight="false" outlineLevel="0" collapsed="false">
      <c r="A37" s="14"/>
      <c r="B37" s="25" t="s">
        <v>67</v>
      </c>
      <c r="C37" s="21" t="s">
        <v>471</v>
      </c>
      <c r="D37" s="26" t="n">
        <f aca="false">'Paciêntes microarea desat.'!C36</f>
        <v>480</v>
      </c>
      <c r="E37" s="21" t="n">
        <f aca="false">SUM(D37:D43)</f>
        <v>3075</v>
      </c>
      <c r="F37" s="26" t="n">
        <v>834</v>
      </c>
      <c r="G37" s="21" t="n">
        <f aca="false">SUM(F37:F43)</f>
        <v>4370</v>
      </c>
      <c r="H37" s="14"/>
      <c r="I37" s="25" t="s">
        <v>59</v>
      </c>
      <c r="J37" s="21"/>
      <c r="K37" s="26" t="n">
        <v>452</v>
      </c>
      <c r="L37" s="21"/>
      <c r="M37" s="26" t="n">
        <v>832</v>
      </c>
      <c r="N37" s="21"/>
      <c r="O37" s="28"/>
      <c r="P37" s="22" t="s">
        <v>65</v>
      </c>
      <c r="Q37" s="23" t="s">
        <v>71</v>
      </c>
      <c r="R37" s="22" t="n">
        <v>304</v>
      </c>
      <c r="S37" s="23" t="n">
        <f aca="false">SUM(R37:R42)</f>
        <v>2637</v>
      </c>
      <c r="T37" s="26" t="n">
        <v>1024</v>
      </c>
      <c r="U37" s="23" t="n">
        <f aca="false">SUM(T37:T42)</f>
        <v>3992</v>
      </c>
      <c r="V37" s="14"/>
      <c r="W37" s="20" t="s">
        <v>25</v>
      </c>
      <c r="X37" s="21" t="s">
        <v>65</v>
      </c>
      <c r="Y37" s="30" t="n">
        <v>61</v>
      </c>
      <c r="Z37" s="21" t="n">
        <f aca="false">SUM(Y37:Y41)</f>
        <v>1043</v>
      </c>
      <c r="AA37" s="26" t="n">
        <v>893</v>
      </c>
      <c r="AB37" s="21" t="n">
        <f aca="false">SUM(AA37:AA41)</f>
        <v>3798</v>
      </c>
      <c r="AC37" s="14"/>
      <c r="AD37" s="14"/>
    </row>
    <row r="38" customFormat="false" ht="15" hidden="false" customHeight="false" outlineLevel="0" collapsed="false">
      <c r="A38" s="14"/>
      <c r="B38" s="25" t="s">
        <v>69</v>
      </c>
      <c r="C38" s="21"/>
      <c r="D38" s="26" t="n">
        <f aca="false">'Paciêntes microarea desat.'!C37</f>
        <v>367</v>
      </c>
      <c r="E38" s="21"/>
      <c r="F38" s="26" t="n">
        <v>382</v>
      </c>
      <c r="G38" s="21"/>
      <c r="H38" s="14"/>
      <c r="I38" s="25" t="s">
        <v>61</v>
      </c>
      <c r="J38" s="21"/>
      <c r="K38" s="26" t="n">
        <v>326</v>
      </c>
      <c r="L38" s="21"/>
      <c r="M38" s="26" t="n">
        <v>834</v>
      </c>
      <c r="N38" s="21"/>
      <c r="O38" s="28"/>
      <c r="P38" s="22" t="s">
        <v>67</v>
      </c>
      <c r="Q38" s="23"/>
      <c r="R38" s="22" t="n">
        <v>480</v>
      </c>
      <c r="S38" s="23"/>
      <c r="T38" s="26" t="n">
        <v>834</v>
      </c>
      <c r="U38" s="23"/>
      <c r="V38" s="14"/>
      <c r="W38" s="20" t="s">
        <v>63</v>
      </c>
      <c r="X38" s="21"/>
      <c r="Y38" s="30" t="n">
        <v>56</v>
      </c>
      <c r="Z38" s="21"/>
      <c r="AA38" s="26" t="n">
        <v>778</v>
      </c>
      <c r="AB38" s="21"/>
      <c r="AC38" s="14"/>
      <c r="AD38" s="14"/>
    </row>
    <row r="39" customFormat="false" ht="15" hidden="false" customHeight="false" outlineLevel="0" collapsed="false">
      <c r="A39" s="14"/>
      <c r="B39" s="25" t="s">
        <v>71</v>
      </c>
      <c r="C39" s="21"/>
      <c r="D39" s="26" t="n">
        <f aca="false">'Paciêntes microarea desat.'!C38</f>
        <v>529</v>
      </c>
      <c r="E39" s="21"/>
      <c r="F39" s="26" t="n">
        <v>720</v>
      </c>
      <c r="G39" s="21"/>
      <c r="H39" s="14"/>
      <c r="I39" s="25" t="s">
        <v>63</v>
      </c>
      <c r="J39" s="21"/>
      <c r="K39" s="26" t="n">
        <v>56</v>
      </c>
      <c r="L39" s="21"/>
      <c r="M39" s="26" t="n">
        <v>778</v>
      </c>
      <c r="N39" s="21"/>
      <c r="O39" s="28"/>
      <c r="P39" s="22" t="s">
        <v>71</v>
      </c>
      <c r="Q39" s="23"/>
      <c r="R39" s="22" t="n">
        <v>529</v>
      </c>
      <c r="S39" s="23"/>
      <c r="T39" s="26" t="n">
        <v>720</v>
      </c>
      <c r="U39" s="23"/>
      <c r="V39" s="14"/>
      <c r="W39" s="20" t="s">
        <v>65</v>
      </c>
      <c r="X39" s="21"/>
      <c r="Y39" s="30" t="n">
        <v>304</v>
      </c>
      <c r="Z39" s="21"/>
      <c r="AA39" s="26" t="n">
        <v>1024</v>
      </c>
      <c r="AB39" s="21"/>
      <c r="AC39" s="14"/>
      <c r="AD39" s="14"/>
    </row>
    <row r="40" customFormat="false" ht="15" hidden="false" customHeight="false" outlineLevel="0" collapsed="false">
      <c r="A40" s="14"/>
      <c r="B40" s="25" t="s">
        <v>73</v>
      </c>
      <c r="C40" s="21"/>
      <c r="D40" s="26" t="n">
        <f aca="false">'Paciêntes microarea desat.'!C39</f>
        <v>544</v>
      </c>
      <c r="E40" s="21"/>
      <c r="F40" s="26" t="n">
        <v>625</v>
      </c>
      <c r="G40" s="21"/>
      <c r="H40" s="14"/>
      <c r="I40" s="25" t="s">
        <v>65</v>
      </c>
      <c r="J40" s="21"/>
      <c r="K40" s="26" t="n">
        <v>304</v>
      </c>
      <c r="L40" s="21"/>
      <c r="M40" s="26" t="n">
        <v>1024</v>
      </c>
      <c r="N40" s="21"/>
      <c r="O40" s="28"/>
      <c r="P40" s="22" t="s">
        <v>73</v>
      </c>
      <c r="Q40" s="23"/>
      <c r="R40" s="22" t="n">
        <v>544</v>
      </c>
      <c r="S40" s="23"/>
      <c r="T40" s="22" t="n">
        <v>625</v>
      </c>
      <c r="U40" s="23"/>
      <c r="V40" s="14"/>
      <c r="W40" s="20" t="s">
        <v>71</v>
      </c>
      <c r="X40" s="21"/>
      <c r="Y40" s="30" t="n">
        <v>529</v>
      </c>
      <c r="Z40" s="21"/>
      <c r="AA40" s="26" t="n">
        <v>720</v>
      </c>
      <c r="AB40" s="21"/>
      <c r="AC40" s="14"/>
      <c r="AD40" s="14"/>
    </row>
    <row r="41" customFormat="false" ht="15" hidden="false" customHeight="false" outlineLevel="0" collapsed="false">
      <c r="A41" s="14"/>
      <c r="B41" s="25" t="s">
        <v>75</v>
      </c>
      <c r="C41" s="21"/>
      <c r="D41" s="26" t="n">
        <f aca="false">'Paciêntes microarea desat.'!C40</f>
        <v>687</v>
      </c>
      <c r="E41" s="21"/>
      <c r="F41" s="26" t="n">
        <v>406</v>
      </c>
      <c r="G41" s="21"/>
      <c r="H41" s="14"/>
      <c r="I41" s="25" t="s">
        <v>67</v>
      </c>
      <c r="J41" s="21"/>
      <c r="K41" s="26" t="n">
        <v>480</v>
      </c>
      <c r="L41" s="21"/>
      <c r="M41" s="26" t="n">
        <v>834</v>
      </c>
      <c r="N41" s="21"/>
      <c r="O41" s="28"/>
      <c r="P41" s="22" t="s">
        <v>75</v>
      </c>
      <c r="Q41" s="23"/>
      <c r="R41" s="22" t="n">
        <v>687</v>
      </c>
      <c r="S41" s="23"/>
      <c r="T41" s="22" t="n">
        <v>406</v>
      </c>
      <c r="U41" s="23"/>
      <c r="V41" s="14"/>
      <c r="W41" s="20" t="s">
        <v>77</v>
      </c>
      <c r="X41" s="21"/>
      <c r="Y41" s="30" t="n">
        <v>93</v>
      </c>
      <c r="Z41" s="21"/>
      <c r="AA41" s="26" t="n">
        <v>383</v>
      </c>
      <c r="AB41" s="21"/>
      <c r="AC41" s="14"/>
      <c r="AD41" s="14"/>
    </row>
    <row r="42" customFormat="false" ht="15" hidden="false" customHeight="false" outlineLevel="0" collapsed="false">
      <c r="A42" s="14"/>
      <c r="B42" s="25" t="s">
        <v>77</v>
      </c>
      <c r="C42" s="21"/>
      <c r="D42" s="26" t="n">
        <f aca="false">'Paciêntes microarea desat.'!C41</f>
        <v>93</v>
      </c>
      <c r="E42" s="21"/>
      <c r="F42" s="26" t="n">
        <v>383</v>
      </c>
      <c r="G42" s="21"/>
      <c r="H42" s="14"/>
      <c r="I42" s="25" t="s">
        <v>69</v>
      </c>
      <c r="J42" s="21"/>
      <c r="K42" s="26" t="n">
        <v>367</v>
      </c>
      <c r="L42" s="21"/>
      <c r="M42" s="26" t="n">
        <v>382</v>
      </c>
      <c r="N42" s="21"/>
      <c r="O42" s="28"/>
      <c r="P42" s="22" t="s">
        <v>77</v>
      </c>
      <c r="Q42" s="23"/>
      <c r="R42" s="22" t="n">
        <v>93</v>
      </c>
      <c r="S42" s="23"/>
      <c r="T42" s="22" t="n">
        <v>383</v>
      </c>
      <c r="U42" s="23"/>
      <c r="V42" s="14"/>
      <c r="W42" s="20" t="s">
        <v>3</v>
      </c>
      <c r="X42" s="21" t="s">
        <v>85</v>
      </c>
      <c r="Y42" s="30" t="n">
        <v>1788</v>
      </c>
      <c r="Z42" s="21" t="n">
        <f aca="false">SUM(Y42:Y45)</f>
        <v>3250</v>
      </c>
      <c r="AA42" s="26" t="n">
        <v>1037</v>
      </c>
      <c r="AB42" s="21" t="n">
        <f aca="false">SUM(AA42:AA45)</f>
        <v>3467</v>
      </c>
      <c r="AC42" s="14"/>
      <c r="AD42" s="14"/>
    </row>
    <row r="43" customFormat="false" ht="15" hidden="false" customHeight="false" outlineLevel="0" collapsed="false">
      <c r="A43" s="14"/>
      <c r="B43" s="25" t="s">
        <v>79</v>
      </c>
      <c r="C43" s="21"/>
      <c r="D43" s="26" t="n">
        <f aca="false">'Paciêntes microarea desat.'!C42</f>
        <v>375</v>
      </c>
      <c r="E43" s="21"/>
      <c r="F43" s="26" t="n">
        <v>1020</v>
      </c>
      <c r="G43" s="21"/>
      <c r="H43" s="14"/>
      <c r="I43" s="25" t="s">
        <v>71</v>
      </c>
      <c r="J43" s="21"/>
      <c r="K43" s="26" t="n">
        <v>529</v>
      </c>
      <c r="L43" s="21"/>
      <c r="M43" s="26" t="n">
        <v>720</v>
      </c>
      <c r="N43" s="21"/>
      <c r="O43" s="28"/>
      <c r="P43" s="22" t="s">
        <v>5</v>
      </c>
      <c r="Q43" s="23" t="s">
        <v>85</v>
      </c>
      <c r="R43" s="22" t="n">
        <v>361</v>
      </c>
      <c r="S43" s="23" t="n">
        <f aca="false">SUM(R43:R47)</f>
        <v>2359</v>
      </c>
      <c r="T43" s="22" t="n">
        <v>846</v>
      </c>
      <c r="U43" s="23" t="n">
        <f aca="false">SUM(T43:T47)</f>
        <v>3922</v>
      </c>
      <c r="V43" s="14"/>
      <c r="W43" s="20" t="s">
        <v>81</v>
      </c>
      <c r="X43" s="21"/>
      <c r="Y43" s="30" t="n">
        <v>362</v>
      </c>
      <c r="Z43" s="21"/>
      <c r="AA43" s="26" t="n">
        <v>1305</v>
      </c>
      <c r="AB43" s="21"/>
      <c r="AC43" s="14"/>
      <c r="AD43" s="14"/>
    </row>
    <row r="44" customFormat="false" ht="15" hidden="false" customHeight="false" outlineLevel="0" collapsed="false">
      <c r="A44" s="14"/>
      <c r="B44" s="25" t="s">
        <v>81</v>
      </c>
      <c r="C44" s="21" t="s">
        <v>472</v>
      </c>
      <c r="D44" s="26" t="n">
        <f aca="false">'Paciêntes microarea desat.'!C43</f>
        <v>362</v>
      </c>
      <c r="E44" s="21" t="n">
        <f aca="false">SUM(D44:D49)</f>
        <v>3806</v>
      </c>
      <c r="F44" s="26" t="n">
        <v>1305</v>
      </c>
      <c r="G44" s="21" t="n">
        <f aca="false">SUM(F44:F49)</f>
        <v>4342</v>
      </c>
      <c r="H44" s="14"/>
      <c r="I44" s="25" t="s">
        <v>73</v>
      </c>
      <c r="J44" s="21"/>
      <c r="K44" s="26" t="n">
        <v>544</v>
      </c>
      <c r="L44" s="21"/>
      <c r="M44" s="26" t="n">
        <v>625</v>
      </c>
      <c r="N44" s="21"/>
      <c r="O44" s="28"/>
      <c r="P44" s="22" t="s">
        <v>81</v>
      </c>
      <c r="Q44" s="23"/>
      <c r="R44" s="22" t="n">
        <v>362</v>
      </c>
      <c r="S44" s="23"/>
      <c r="T44" s="26" t="n">
        <v>1305</v>
      </c>
      <c r="U44" s="23"/>
      <c r="V44" s="14"/>
      <c r="W44" s="20" t="s">
        <v>83</v>
      </c>
      <c r="X44" s="21"/>
      <c r="Y44" s="30" t="n">
        <v>466</v>
      </c>
      <c r="Z44" s="21"/>
      <c r="AA44" s="26" t="n">
        <v>409</v>
      </c>
      <c r="AB44" s="21"/>
      <c r="AC44" s="14"/>
      <c r="AD44" s="14"/>
    </row>
    <row r="45" customFormat="false" ht="15" hidden="false" customHeight="false" outlineLevel="0" collapsed="false">
      <c r="A45" s="14"/>
      <c r="B45" s="25" t="s">
        <v>83</v>
      </c>
      <c r="C45" s="21"/>
      <c r="D45" s="26" t="n">
        <f aca="false">'Paciêntes microarea desat.'!C44</f>
        <v>466</v>
      </c>
      <c r="E45" s="21"/>
      <c r="F45" s="26" t="n">
        <v>409</v>
      </c>
      <c r="G45" s="21"/>
      <c r="H45" s="14"/>
      <c r="I45" s="25" t="s">
        <v>77</v>
      </c>
      <c r="J45" s="21"/>
      <c r="K45" s="20" t="n">
        <v>93</v>
      </c>
      <c r="L45" s="21"/>
      <c r="M45" s="26" t="n">
        <v>383</v>
      </c>
      <c r="N45" s="21"/>
      <c r="O45" s="28"/>
      <c r="P45" s="22" t="s">
        <v>83</v>
      </c>
      <c r="Q45" s="23"/>
      <c r="R45" s="22" t="n">
        <v>466</v>
      </c>
      <c r="S45" s="23"/>
      <c r="T45" s="22" t="n">
        <v>409</v>
      </c>
      <c r="U45" s="23"/>
      <c r="V45" s="14"/>
      <c r="W45" s="20" t="s">
        <v>85</v>
      </c>
      <c r="X45" s="21"/>
      <c r="Y45" s="30" t="n">
        <v>634</v>
      </c>
      <c r="Z45" s="21"/>
      <c r="AA45" s="26" t="n">
        <v>716</v>
      </c>
      <c r="AB45" s="21"/>
      <c r="AC45" s="14"/>
      <c r="AD45" s="14"/>
    </row>
    <row r="46" customFormat="false" ht="15" hidden="false" customHeight="false" outlineLevel="0" collapsed="false">
      <c r="A46" s="14"/>
      <c r="B46" s="25" t="s">
        <v>85</v>
      </c>
      <c r="C46" s="21"/>
      <c r="D46" s="26" t="n">
        <f aca="false">'Paciêntes microarea desat.'!C45</f>
        <v>634</v>
      </c>
      <c r="E46" s="21"/>
      <c r="F46" s="26" t="n">
        <v>716</v>
      </c>
      <c r="G46" s="21"/>
      <c r="H46" s="14"/>
      <c r="I46" s="25" t="s">
        <v>79</v>
      </c>
      <c r="J46" s="21"/>
      <c r="K46" s="20" t="n">
        <v>375</v>
      </c>
      <c r="L46" s="21"/>
      <c r="M46" s="26" t="n">
        <v>1020</v>
      </c>
      <c r="N46" s="21"/>
      <c r="O46" s="28"/>
      <c r="P46" s="22" t="s">
        <v>85</v>
      </c>
      <c r="Q46" s="23"/>
      <c r="R46" s="22" t="n">
        <v>634</v>
      </c>
      <c r="S46" s="23"/>
      <c r="T46" s="22" t="n">
        <v>716</v>
      </c>
      <c r="U46" s="23"/>
      <c r="V46" s="14"/>
      <c r="W46" s="33" t="s">
        <v>33</v>
      </c>
      <c r="X46" s="34" t="s">
        <v>89</v>
      </c>
      <c r="Y46" s="30" t="n">
        <v>763</v>
      </c>
      <c r="Z46" s="21" t="n">
        <f aca="false">SUM(Y46:Y48)</f>
        <v>2571</v>
      </c>
      <c r="AA46" s="26" t="n">
        <v>1454</v>
      </c>
      <c r="AB46" s="21" t="n">
        <f aca="false">SUM(AA46:AA48)</f>
        <v>2720</v>
      </c>
      <c r="AC46" s="14"/>
      <c r="AD46" s="14"/>
    </row>
    <row r="47" customFormat="false" ht="15" hidden="false" customHeight="false" outlineLevel="0" collapsed="false">
      <c r="A47" s="14"/>
      <c r="B47" s="25" t="s">
        <v>87</v>
      </c>
      <c r="C47" s="21"/>
      <c r="D47" s="26" t="n">
        <f aca="false">'Paciêntes microarea desat.'!C46</f>
        <v>536</v>
      </c>
      <c r="E47" s="21"/>
      <c r="F47" s="26" t="n">
        <v>646</v>
      </c>
      <c r="G47" s="21"/>
      <c r="H47" s="14"/>
      <c r="I47" s="25" t="s">
        <v>3</v>
      </c>
      <c r="J47" s="21" t="s">
        <v>85</v>
      </c>
      <c r="K47" s="26" t="n">
        <v>1788</v>
      </c>
      <c r="L47" s="21" t="n">
        <f aca="false">SUM(K47:K51)</f>
        <v>3786</v>
      </c>
      <c r="M47" s="26" t="n">
        <v>1037</v>
      </c>
      <c r="N47" s="21" t="n">
        <f aca="false">SUM(M47:M51)</f>
        <v>4113</v>
      </c>
      <c r="O47" s="28"/>
      <c r="P47" s="22" t="s">
        <v>87</v>
      </c>
      <c r="Q47" s="23"/>
      <c r="R47" s="22" t="n">
        <v>536</v>
      </c>
      <c r="S47" s="23"/>
      <c r="T47" s="22" t="n">
        <v>646</v>
      </c>
      <c r="U47" s="23"/>
      <c r="V47" s="14"/>
      <c r="W47" s="33" t="s">
        <v>89</v>
      </c>
      <c r="X47" s="34"/>
      <c r="Y47" s="30" t="n">
        <v>900</v>
      </c>
      <c r="Z47" s="21"/>
      <c r="AA47" s="26" t="n">
        <v>480</v>
      </c>
      <c r="AB47" s="21"/>
      <c r="AC47" s="14"/>
      <c r="AD47" s="14"/>
    </row>
    <row r="48" customFormat="false" ht="15" hidden="false" customHeight="false" outlineLevel="0" collapsed="false">
      <c r="A48" s="14"/>
      <c r="B48" s="25" t="s">
        <v>89</v>
      </c>
      <c r="C48" s="21"/>
      <c r="D48" s="26" t="n">
        <f aca="false">'Paciêntes microarea desat.'!C47</f>
        <v>900</v>
      </c>
      <c r="E48" s="21"/>
      <c r="F48" s="26" t="n">
        <v>480</v>
      </c>
      <c r="G48" s="21"/>
      <c r="H48" s="14"/>
      <c r="I48" s="25" t="s">
        <v>81</v>
      </c>
      <c r="J48" s="21"/>
      <c r="K48" s="26" t="n">
        <v>362</v>
      </c>
      <c r="L48" s="21"/>
      <c r="M48" s="26" t="n">
        <v>1305</v>
      </c>
      <c r="N48" s="21"/>
      <c r="O48" s="28"/>
      <c r="P48" s="22" t="s">
        <v>1</v>
      </c>
      <c r="Q48" s="23" t="s">
        <v>89</v>
      </c>
      <c r="R48" s="22" t="n">
        <v>819</v>
      </c>
      <c r="S48" s="23" t="n">
        <f aca="false">SUM(R48:R51)</f>
        <v>3390</v>
      </c>
      <c r="T48" s="26" t="n">
        <v>908</v>
      </c>
      <c r="U48" s="23" t="n">
        <f aca="false">SUM(T48:T51)</f>
        <v>3628</v>
      </c>
      <c r="V48" s="14"/>
      <c r="W48" s="33" t="s">
        <v>91</v>
      </c>
      <c r="X48" s="34"/>
      <c r="Y48" s="30" t="n">
        <v>908</v>
      </c>
      <c r="Z48" s="21"/>
      <c r="AA48" s="26" t="n">
        <v>786</v>
      </c>
      <c r="AB48" s="21"/>
      <c r="AC48" s="14"/>
      <c r="AD48" s="14"/>
    </row>
    <row r="49" customFormat="false" ht="15" hidden="false" customHeight="false" outlineLevel="0" collapsed="false">
      <c r="A49" s="14"/>
      <c r="B49" s="25" t="s">
        <v>91</v>
      </c>
      <c r="C49" s="21"/>
      <c r="D49" s="26" t="n">
        <f aca="false">'Paciêntes microarea desat.'!C48</f>
        <v>908</v>
      </c>
      <c r="E49" s="21"/>
      <c r="F49" s="26" t="n">
        <v>786</v>
      </c>
      <c r="G49" s="21"/>
      <c r="H49" s="14"/>
      <c r="I49" s="25" t="s">
        <v>83</v>
      </c>
      <c r="J49" s="21"/>
      <c r="K49" s="26" t="n">
        <v>466</v>
      </c>
      <c r="L49" s="21"/>
      <c r="M49" s="26" t="n">
        <v>409</v>
      </c>
      <c r="N49" s="21"/>
      <c r="O49" s="28"/>
      <c r="P49" s="22" t="s">
        <v>33</v>
      </c>
      <c r="Q49" s="23"/>
      <c r="R49" s="22" t="n">
        <v>763</v>
      </c>
      <c r="S49" s="23"/>
      <c r="T49" s="26" t="n">
        <v>1454</v>
      </c>
      <c r="U49" s="23"/>
      <c r="V49" s="14"/>
      <c r="W49" s="20" t="s">
        <v>55</v>
      </c>
      <c r="X49" s="21" t="s">
        <v>93</v>
      </c>
      <c r="Y49" s="35" t="n">
        <v>369</v>
      </c>
      <c r="Z49" s="21" t="n">
        <f aca="false">SUM(Y49:Y52)</f>
        <v>1456</v>
      </c>
      <c r="AA49" s="26" t="n">
        <v>988</v>
      </c>
      <c r="AB49" s="21" t="n">
        <f aca="false">SUM(AA49:AA52)</f>
        <v>3256</v>
      </c>
      <c r="AC49" s="14"/>
      <c r="AD49" s="14"/>
    </row>
    <row r="50" customFormat="false" ht="15" hidden="false" customHeight="false" outlineLevel="0" collapsed="false">
      <c r="A50" s="14"/>
      <c r="B50" s="25" t="s">
        <v>93</v>
      </c>
      <c r="C50" s="21" t="s">
        <v>473</v>
      </c>
      <c r="D50" s="26" t="n">
        <f aca="false">'Paciêntes microarea desat.'!C49</f>
        <v>256</v>
      </c>
      <c r="E50" s="21" t="n">
        <f aca="false">SUM(D50:D56)</f>
        <v>2034</v>
      </c>
      <c r="F50" s="26" t="n">
        <v>742</v>
      </c>
      <c r="G50" s="21" t="n">
        <f aca="false">SUM(F50:F56)</f>
        <v>5004</v>
      </c>
      <c r="H50" s="14"/>
      <c r="I50" s="25" t="s">
        <v>85</v>
      </c>
      <c r="J50" s="21"/>
      <c r="K50" s="26" t="n">
        <v>634</v>
      </c>
      <c r="L50" s="21"/>
      <c r="M50" s="26" t="n">
        <v>716</v>
      </c>
      <c r="N50" s="21"/>
      <c r="O50" s="28"/>
      <c r="P50" s="22" t="s">
        <v>89</v>
      </c>
      <c r="Q50" s="23"/>
      <c r="R50" s="22" t="n">
        <v>900</v>
      </c>
      <c r="S50" s="23"/>
      <c r="T50" s="26" t="n">
        <v>480</v>
      </c>
      <c r="U50" s="23"/>
      <c r="V50" s="14"/>
      <c r="W50" s="20" t="s">
        <v>93</v>
      </c>
      <c r="X50" s="21"/>
      <c r="Y50" s="30" t="n">
        <v>256</v>
      </c>
      <c r="Z50" s="21"/>
      <c r="AA50" s="26" t="n">
        <v>742</v>
      </c>
      <c r="AB50" s="21"/>
      <c r="AC50" s="14"/>
      <c r="AD50" s="14"/>
    </row>
    <row r="51" customFormat="false" ht="15" hidden="false" customHeight="false" outlineLevel="0" collapsed="false">
      <c r="A51" s="14"/>
      <c r="B51" s="25" t="s">
        <v>95</v>
      </c>
      <c r="C51" s="21"/>
      <c r="D51" s="26" t="n">
        <f aca="false">'Paciêntes microarea desat.'!C50</f>
        <v>506</v>
      </c>
      <c r="E51" s="21"/>
      <c r="F51" s="26" t="n">
        <v>636</v>
      </c>
      <c r="G51" s="21"/>
      <c r="H51" s="14"/>
      <c r="I51" s="25" t="s">
        <v>87</v>
      </c>
      <c r="J51" s="21"/>
      <c r="K51" s="26" t="n">
        <v>536</v>
      </c>
      <c r="L51" s="21"/>
      <c r="M51" s="26" t="n">
        <v>646</v>
      </c>
      <c r="N51" s="21"/>
      <c r="O51" s="28"/>
      <c r="P51" s="22" t="s">
        <v>91</v>
      </c>
      <c r="Q51" s="23"/>
      <c r="R51" s="22" t="n">
        <v>908</v>
      </c>
      <c r="S51" s="23"/>
      <c r="T51" s="26" t="n">
        <v>786</v>
      </c>
      <c r="U51" s="23"/>
      <c r="V51" s="14"/>
      <c r="W51" s="20" t="s">
        <v>95</v>
      </c>
      <c r="X51" s="21"/>
      <c r="Y51" s="30" t="n">
        <v>506</v>
      </c>
      <c r="Z51" s="21"/>
      <c r="AA51" s="26" t="n">
        <v>636</v>
      </c>
      <c r="AB51" s="21"/>
      <c r="AC51" s="14"/>
      <c r="AD51" s="14"/>
    </row>
    <row r="52" customFormat="false" ht="15" hidden="false" customHeight="false" outlineLevel="0" collapsed="false">
      <c r="A52" s="14"/>
      <c r="B52" s="25" t="s">
        <v>97</v>
      </c>
      <c r="C52" s="21"/>
      <c r="D52" s="26" t="n">
        <f aca="false">'Paciêntes microarea desat.'!C51</f>
        <v>325</v>
      </c>
      <c r="E52" s="21"/>
      <c r="F52" s="26" t="n">
        <v>890</v>
      </c>
      <c r="G52" s="21"/>
      <c r="H52" s="14"/>
      <c r="I52" s="20" t="s">
        <v>89</v>
      </c>
      <c r="J52" s="21" t="s">
        <v>89</v>
      </c>
      <c r="K52" s="26" t="n">
        <v>900</v>
      </c>
      <c r="L52" s="21" t="n">
        <f aca="false">SUM(K52:K53)</f>
        <v>1808</v>
      </c>
      <c r="M52" s="26" t="n">
        <v>480</v>
      </c>
      <c r="N52" s="21" t="n">
        <f aca="false">SUM(M52:M53)</f>
        <v>1266</v>
      </c>
      <c r="O52" s="28"/>
      <c r="P52" s="22" t="s">
        <v>25</v>
      </c>
      <c r="Q52" s="23" t="s">
        <v>103</v>
      </c>
      <c r="R52" s="22" t="n">
        <v>61</v>
      </c>
      <c r="S52" s="23" t="n">
        <f aca="false">SUM(R52:R55)</f>
        <v>856</v>
      </c>
      <c r="T52" s="26" t="n">
        <v>893</v>
      </c>
      <c r="U52" s="23" t="n">
        <f aca="false">SUM(T52:T55)</f>
        <v>3177</v>
      </c>
      <c r="V52" s="14"/>
      <c r="W52" s="20" t="s">
        <v>97</v>
      </c>
      <c r="X52" s="21"/>
      <c r="Y52" s="30" t="n">
        <v>325</v>
      </c>
      <c r="Z52" s="21"/>
      <c r="AA52" s="26" t="n">
        <v>890</v>
      </c>
      <c r="AB52" s="21"/>
      <c r="AC52" s="14"/>
      <c r="AD52" s="14"/>
    </row>
    <row r="53" customFormat="false" ht="15" hidden="false" customHeight="false" outlineLevel="0" collapsed="false">
      <c r="A53" s="14"/>
      <c r="B53" s="25" t="s">
        <v>99</v>
      </c>
      <c r="C53" s="21"/>
      <c r="D53" s="26" t="n">
        <f aca="false">'Paciêntes microarea desat.'!C52</f>
        <v>489</v>
      </c>
      <c r="E53" s="21"/>
      <c r="F53" s="26" t="n">
        <v>694</v>
      </c>
      <c r="G53" s="21"/>
      <c r="H53" s="14"/>
      <c r="I53" s="20" t="s">
        <v>91</v>
      </c>
      <c r="J53" s="21"/>
      <c r="K53" s="26" t="n">
        <v>908</v>
      </c>
      <c r="L53" s="21"/>
      <c r="M53" s="26" t="n">
        <v>786</v>
      </c>
      <c r="N53" s="21"/>
      <c r="O53" s="28"/>
      <c r="P53" s="22" t="s">
        <v>99</v>
      </c>
      <c r="Q53" s="23"/>
      <c r="R53" s="22" t="n">
        <v>489</v>
      </c>
      <c r="S53" s="23"/>
      <c r="T53" s="26" t="n">
        <v>694</v>
      </c>
      <c r="U53" s="23"/>
      <c r="V53" s="14"/>
      <c r="W53" s="20" t="s">
        <v>99</v>
      </c>
      <c r="X53" s="21" t="s">
        <v>103</v>
      </c>
      <c r="Y53" s="30" t="n">
        <v>489</v>
      </c>
      <c r="Z53" s="21" t="n">
        <f aca="false">SUM(Y53:Y55)</f>
        <v>795</v>
      </c>
      <c r="AA53" s="26" t="n">
        <v>694</v>
      </c>
      <c r="AB53" s="21" t="n">
        <f aca="false">SUM(AA53:AA55)</f>
        <v>2284</v>
      </c>
      <c r="AC53" s="14"/>
      <c r="AD53" s="14"/>
    </row>
    <row r="54" customFormat="false" ht="15" hidden="false" customHeight="false" outlineLevel="0" collapsed="false">
      <c r="A54" s="14"/>
      <c r="B54" s="25" t="s">
        <v>101</v>
      </c>
      <c r="C54" s="21"/>
      <c r="D54" s="26" t="n">
        <f aca="false">'Paciêntes microarea desat.'!C53</f>
        <v>152</v>
      </c>
      <c r="E54" s="21"/>
      <c r="F54" s="26" t="n">
        <v>452</v>
      </c>
      <c r="G54" s="21"/>
      <c r="H54" s="14"/>
      <c r="I54" s="25" t="s">
        <v>99</v>
      </c>
      <c r="J54" s="21" t="s">
        <v>105</v>
      </c>
      <c r="K54" s="24" t="n">
        <v>489</v>
      </c>
      <c r="L54" s="21" t="n">
        <f aca="false">SUM(K54:K56)</f>
        <v>795</v>
      </c>
      <c r="M54" s="26" t="n">
        <v>694</v>
      </c>
      <c r="N54" s="21" t="n">
        <f aca="false">SUM(M54:M56)</f>
        <v>2284</v>
      </c>
      <c r="O54" s="28"/>
      <c r="P54" s="22" t="s">
        <v>103</v>
      </c>
      <c r="Q54" s="23"/>
      <c r="R54" s="22" t="n">
        <v>208</v>
      </c>
      <c r="S54" s="23"/>
      <c r="T54" s="26" t="n">
        <v>953</v>
      </c>
      <c r="U54" s="23"/>
      <c r="V54" s="14"/>
      <c r="W54" s="20" t="s">
        <v>103</v>
      </c>
      <c r="X54" s="21"/>
      <c r="Y54" s="26" t="n">
        <v>208</v>
      </c>
      <c r="Z54" s="21"/>
      <c r="AA54" s="26" t="n">
        <v>953</v>
      </c>
      <c r="AB54" s="21"/>
      <c r="AC54" s="14"/>
      <c r="AD54" s="14"/>
    </row>
    <row r="55" customFormat="false" ht="15" hidden="false" customHeight="false" outlineLevel="0" collapsed="false">
      <c r="A55" s="14"/>
      <c r="B55" s="25" t="s">
        <v>103</v>
      </c>
      <c r="C55" s="21"/>
      <c r="D55" s="26" t="n">
        <f aca="false">'Paciêntes microarea desat.'!C54</f>
        <v>208</v>
      </c>
      <c r="E55" s="21"/>
      <c r="F55" s="26" t="n">
        <v>953</v>
      </c>
      <c r="G55" s="21"/>
      <c r="H55" s="14"/>
      <c r="I55" s="25" t="s">
        <v>103</v>
      </c>
      <c r="J55" s="21"/>
      <c r="K55" s="26" t="n">
        <v>208</v>
      </c>
      <c r="L55" s="21"/>
      <c r="M55" s="26" t="n">
        <v>953</v>
      </c>
      <c r="N55" s="21"/>
      <c r="O55" s="28"/>
      <c r="P55" s="22" t="s">
        <v>105</v>
      </c>
      <c r="Q55" s="23"/>
      <c r="R55" s="22" t="n">
        <v>98</v>
      </c>
      <c r="S55" s="23"/>
      <c r="T55" s="26" t="n">
        <v>637</v>
      </c>
      <c r="U55" s="23"/>
      <c r="V55" s="14"/>
      <c r="W55" s="20" t="s">
        <v>105</v>
      </c>
      <c r="X55" s="21"/>
      <c r="Y55" s="30" t="n">
        <v>98</v>
      </c>
      <c r="Z55" s="21"/>
      <c r="AA55" s="26" t="n">
        <v>637</v>
      </c>
      <c r="AB55" s="21"/>
      <c r="AC55" s="14"/>
      <c r="AD55" s="14"/>
    </row>
    <row r="56" customFormat="false" ht="15" hidden="false" customHeight="false" outlineLevel="0" collapsed="false">
      <c r="A56" s="14"/>
      <c r="B56" s="25" t="s">
        <v>105</v>
      </c>
      <c r="C56" s="21"/>
      <c r="D56" s="26" t="n">
        <f aca="false">'Paciêntes microarea desat.'!C55</f>
        <v>98</v>
      </c>
      <c r="E56" s="21"/>
      <c r="F56" s="26" t="n">
        <v>637</v>
      </c>
      <c r="G56" s="21"/>
      <c r="H56" s="14"/>
      <c r="I56" s="25" t="s">
        <v>105</v>
      </c>
      <c r="J56" s="21"/>
      <c r="K56" s="26" t="n">
        <v>98</v>
      </c>
      <c r="L56" s="21"/>
      <c r="M56" s="26" t="n">
        <v>637</v>
      </c>
      <c r="N56" s="21"/>
      <c r="O56" s="28"/>
      <c r="P56" s="22" t="s">
        <v>31</v>
      </c>
      <c r="Q56" s="23" t="s">
        <v>109</v>
      </c>
      <c r="R56" s="22" t="n">
        <v>66</v>
      </c>
      <c r="S56" s="23" t="n">
        <f aca="false">SUM(R56:R60)</f>
        <v>927</v>
      </c>
      <c r="T56" s="26" t="n">
        <v>1015</v>
      </c>
      <c r="U56" s="23" t="n">
        <f aca="false">SUM(T56:T60)</f>
        <v>3926</v>
      </c>
      <c r="V56" s="14"/>
      <c r="W56" s="20" t="s">
        <v>73</v>
      </c>
      <c r="X56" s="34" t="s">
        <v>109</v>
      </c>
      <c r="Y56" s="30" t="n">
        <v>544</v>
      </c>
      <c r="Z56" s="21" t="n">
        <f aca="false">SUM(Y56:Y60)</f>
        <v>1405</v>
      </c>
      <c r="AA56" s="26" t="n">
        <v>625</v>
      </c>
      <c r="AB56" s="21" t="n">
        <f aca="false">SUM(AA56:AA60)</f>
        <v>3536</v>
      </c>
      <c r="AC56" s="14"/>
      <c r="AD56" s="14"/>
    </row>
    <row r="57" customFormat="false" ht="15" hidden="false" customHeight="false" outlineLevel="0" collapsed="false">
      <c r="A57" s="14"/>
      <c r="B57" s="25" t="s">
        <v>107</v>
      </c>
      <c r="C57" s="21" t="s">
        <v>474</v>
      </c>
      <c r="D57" s="26" t="n">
        <f aca="false">'Paciêntes microarea desat.'!C56</f>
        <v>292</v>
      </c>
      <c r="E57" s="21" t="n">
        <f aca="false">SUM(D57:D60)</f>
        <v>861</v>
      </c>
      <c r="F57" s="26" t="n">
        <v>1120</v>
      </c>
      <c r="G57" s="21" t="n">
        <f aca="false">SUM(F57:F60)</f>
        <v>2911</v>
      </c>
      <c r="H57" s="14"/>
      <c r="I57" s="25" t="s">
        <v>107</v>
      </c>
      <c r="J57" s="21" t="s">
        <v>109</v>
      </c>
      <c r="K57" s="26" t="n">
        <v>292</v>
      </c>
      <c r="L57" s="21" t="n">
        <f aca="false">SUM(K57:K60)</f>
        <v>861</v>
      </c>
      <c r="M57" s="26" t="n">
        <v>1120</v>
      </c>
      <c r="N57" s="21" t="n">
        <f aca="false">SUM(M57:M60)</f>
        <v>2911</v>
      </c>
      <c r="O57" s="28"/>
      <c r="P57" s="22" t="s">
        <v>107</v>
      </c>
      <c r="Q57" s="23"/>
      <c r="R57" s="22" t="n">
        <v>292</v>
      </c>
      <c r="S57" s="23"/>
      <c r="T57" s="26" t="n">
        <v>1120</v>
      </c>
      <c r="U57" s="23"/>
      <c r="V57" s="14"/>
      <c r="W57" s="20" t="s">
        <v>107</v>
      </c>
      <c r="X57" s="34"/>
      <c r="Y57" s="30" t="n">
        <v>292</v>
      </c>
      <c r="Z57" s="21"/>
      <c r="AA57" s="26" t="n">
        <v>1120</v>
      </c>
      <c r="AB57" s="21"/>
      <c r="AC57" s="14"/>
      <c r="AD57" s="14"/>
    </row>
    <row r="58" customFormat="false" ht="15" hidden="false" customHeight="false" outlineLevel="0" collapsed="false">
      <c r="A58" s="14"/>
      <c r="B58" s="25" t="s">
        <v>109</v>
      </c>
      <c r="C58" s="21"/>
      <c r="D58" s="26" t="n">
        <f aca="false">'Paciêntes microarea desat.'!C57</f>
        <v>104</v>
      </c>
      <c r="E58" s="21"/>
      <c r="F58" s="26" t="n">
        <v>348</v>
      </c>
      <c r="G58" s="21"/>
      <c r="H58" s="14"/>
      <c r="I58" s="25" t="s">
        <v>109</v>
      </c>
      <c r="J58" s="21"/>
      <c r="K58" s="26" t="n">
        <v>104</v>
      </c>
      <c r="L58" s="21"/>
      <c r="M58" s="26" t="n">
        <v>348</v>
      </c>
      <c r="N58" s="21"/>
      <c r="O58" s="28"/>
      <c r="P58" s="22" t="s">
        <v>109</v>
      </c>
      <c r="Q58" s="23"/>
      <c r="R58" s="22" t="n">
        <v>104</v>
      </c>
      <c r="S58" s="23"/>
      <c r="T58" s="26" t="n">
        <v>348</v>
      </c>
      <c r="U58" s="23"/>
      <c r="V58" s="14"/>
      <c r="W58" s="20" t="s">
        <v>109</v>
      </c>
      <c r="X58" s="34"/>
      <c r="Y58" s="30" t="n">
        <v>104</v>
      </c>
      <c r="Z58" s="21"/>
      <c r="AA58" s="26" t="n">
        <v>348</v>
      </c>
      <c r="AB58" s="21"/>
      <c r="AC58" s="14"/>
      <c r="AD58" s="14"/>
    </row>
    <row r="59" customFormat="false" ht="15" hidden="false" customHeight="false" outlineLevel="0" collapsed="false">
      <c r="A59" s="14"/>
      <c r="B59" s="25" t="s">
        <v>111</v>
      </c>
      <c r="C59" s="21"/>
      <c r="D59" s="26" t="n">
        <f aca="false">'Paciêntes microarea desat.'!C58</f>
        <v>267</v>
      </c>
      <c r="E59" s="21"/>
      <c r="F59" s="26" t="n">
        <v>406</v>
      </c>
      <c r="G59" s="21"/>
      <c r="H59" s="14"/>
      <c r="I59" s="25" t="s">
        <v>111</v>
      </c>
      <c r="J59" s="21"/>
      <c r="K59" s="26" t="n">
        <v>267</v>
      </c>
      <c r="L59" s="21"/>
      <c r="M59" s="26" t="n">
        <v>406</v>
      </c>
      <c r="N59" s="21"/>
      <c r="O59" s="28"/>
      <c r="P59" s="22" t="s">
        <v>111</v>
      </c>
      <c r="Q59" s="23"/>
      <c r="R59" s="22" t="n">
        <v>267</v>
      </c>
      <c r="S59" s="23"/>
      <c r="T59" s="26" t="n">
        <v>406</v>
      </c>
      <c r="U59" s="23"/>
      <c r="V59" s="14"/>
      <c r="W59" s="33" t="s">
        <v>111</v>
      </c>
      <c r="X59" s="34"/>
      <c r="Y59" s="30" t="n">
        <v>267</v>
      </c>
      <c r="Z59" s="21"/>
      <c r="AA59" s="26" t="n">
        <v>406</v>
      </c>
      <c r="AB59" s="21"/>
      <c r="AC59" s="14"/>
      <c r="AD59" s="14"/>
    </row>
    <row r="60" customFormat="false" ht="15" hidden="false" customHeight="false" outlineLevel="0" collapsed="false">
      <c r="A60" s="14"/>
      <c r="B60" s="25" t="s">
        <v>113</v>
      </c>
      <c r="C60" s="21"/>
      <c r="D60" s="26" t="n">
        <f aca="false">'Paciêntes microarea desat.'!C59</f>
        <v>198</v>
      </c>
      <c r="E60" s="21"/>
      <c r="F60" s="26" t="n">
        <v>1037</v>
      </c>
      <c r="G60" s="21"/>
      <c r="H60" s="14"/>
      <c r="I60" s="25" t="s">
        <v>113</v>
      </c>
      <c r="J60" s="21"/>
      <c r="K60" s="26" t="n">
        <v>198</v>
      </c>
      <c r="L60" s="21"/>
      <c r="M60" s="26" t="n">
        <v>1037</v>
      </c>
      <c r="N60" s="21"/>
      <c r="O60" s="28"/>
      <c r="P60" s="22" t="s">
        <v>113</v>
      </c>
      <c r="Q60" s="23"/>
      <c r="R60" s="22" t="n">
        <v>198</v>
      </c>
      <c r="S60" s="23"/>
      <c r="T60" s="26" t="n">
        <v>1037</v>
      </c>
      <c r="U60" s="23"/>
      <c r="V60" s="14"/>
      <c r="W60" s="20" t="s">
        <v>113</v>
      </c>
      <c r="X60" s="34"/>
      <c r="Y60" s="30" t="n">
        <v>198</v>
      </c>
      <c r="Z60" s="21"/>
      <c r="AA60" s="26" t="n">
        <v>1037</v>
      </c>
      <c r="AB60" s="21"/>
      <c r="AC60" s="14"/>
      <c r="AD60" s="14"/>
    </row>
    <row r="61" customFormat="false" ht="15" hidden="false" customHeight="false" outlineLevel="0" collapsed="false">
      <c r="A61" s="14"/>
      <c r="B61" s="14"/>
      <c r="C61" s="15" t="s">
        <v>475</v>
      </c>
      <c r="D61" s="14" t="n">
        <f aca="false">SUM(D4:D60)</f>
        <v>21156</v>
      </c>
      <c r="E61" s="15" t="n">
        <f aca="false">SUM(E4:E60)</f>
        <v>21156</v>
      </c>
      <c r="F61" s="14" t="n">
        <f aca="false">SUM(F4:F60)</f>
        <v>42069</v>
      </c>
      <c r="G61" s="15" t="n">
        <f aca="false">SUM(G4:G60)</f>
        <v>42069</v>
      </c>
      <c r="H61" s="14"/>
      <c r="I61" s="36"/>
      <c r="J61" s="15" t="s">
        <v>475</v>
      </c>
      <c r="K61" s="14" t="n">
        <f aca="false">SUM(K4:K60)</f>
        <v>21156</v>
      </c>
      <c r="L61" s="15" t="n">
        <f aca="false">SUM(L4:L60)</f>
        <v>21156</v>
      </c>
      <c r="M61" s="14"/>
      <c r="N61" s="37" t="n">
        <f aca="false">SUM(N4:N60)</f>
        <v>42069</v>
      </c>
      <c r="O61" s="14"/>
      <c r="P61" s="14"/>
      <c r="Q61" s="15"/>
      <c r="R61" s="14" t="n">
        <f aca="false">SUM(R4:R60)</f>
        <v>21156</v>
      </c>
      <c r="S61" s="15" t="n">
        <f aca="false">SUM(S4:S60)</f>
        <v>21156</v>
      </c>
      <c r="T61" s="14" t="n">
        <f aca="false">SUM(T4:T60)</f>
        <v>42069</v>
      </c>
      <c r="U61" s="15" t="n">
        <f aca="false">SUM(U4:U60)</f>
        <v>42069</v>
      </c>
      <c r="V61" s="14"/>
      <c r="X61" s="15"/>
      <c r="Y61" s="16" t="n">
        <f aca="false">SUM(Y4:Y60)</f>
        <v>21156</v>
      </c>
      <c r="Z61" s="38" t="n">
        <f aca="false">SUM(Z4:Z60)</f>
        <v>21156</v>
      </c>
      <c r="AA61" s="14" t="n">
        <f aca="false">SUM(AA4:AA60)</f>
        <v>42069</v>
      </c>
      <c r="AB61" s="15" t="n">
        <f aca="false">SUM(AB4:AB60)</f>
        <v>42069</v>
      </c>
      <c r="AC61" s="14"/>
      <c r="AD61" s="14"/>
    </row>
    <row r="1048576" customFormat="false" ht="15" hidden="false" customHeight="true" outlineLevel="0" collapsed="false"/>
  </sheetData>
  <mergeCells count="127">
    <mergeCell ref="B2:G2"/>
    <mergeCell ref="I2:N2"/>
    <mergeCell ref="P2:U2"/>
    <mergeCell ref="W2:AB2"/>
    <mergeCell ref="C4:C9"/>
    <mergeCell ref="E4:E9"/>
    <mergeCell ref="G4:G9"/>
    <mergeCell ref="J4:J8"/>
    <mergeCell ref="L4:L8"/>
    <mergeCell ref="N4:N8"/>
    <mergeCell ref="Q4:Q7"/>
    <mergeCell ref="S4:S7"/>
    <mergeCell ref="U4:U7"/>
    <mergeCell ref="X4:X7"/>
    <mergeCell ref="Z4:Z7"/>
    <mergeCell ref="AB4:AB7"/>
    <mergeCell ref="Q8:Q14"/>
    <mergeCell ref="S8:S14"/>
    <mergeCell ref="U8:U14"/>
    <mergeCell ref="X8:X14"/>
    <mergeCell ref="Z8:Z14"/>
    <mergeCell ref="AB8:AB14"/>
    <mergeCell ref="J9:J15"/>
    <mergeCell ref="L9:L15"/>
    <mergeCell ref="N9:N15"/>
    <mergeCell ref="C10:C16"/>
    <mergeCell ref="E10:E16"/>
    <mergeCell ref="G10:G16"/>
    <mergeCell ref="Q15:Q19"/>
    <mergeCell ref="S15:S19"/>
    <mergeCell ref="U15:U19"/>
    <mergeCell ref="X15:X20"/>
    <mergeCell ref="Z15:Z20"/>
    <mergeCell ref="AB15:AB20"/>
    <mergeCell ref="J16:J24"/>
    <mergeCell ref="L16:L24"/>
    <mergeCell ref="N16:N24"/>
    <mergeCell ref="C17:C22"/>
    <mergeCell ref="E17:E22"/>
    <mergeCell ref="G17:G22"/>
    <mergeCell ref="Q20:Q26"/>
    <mergeCell ref="S20:S26"/>
    <mergeCell ref="U20:U26"/>
    <mergeCell ref="X21:X24"/>
    <mergeCell ref="Z21:Z24"/>
    <mergeCell ref="AB21:AB24"/>
    <mergeCell ref="C23:C31"/>
    <mergeCell ref="E23:E31"/>
    <mergeCell ref="G23:G31"/>
    <mergeCell ref="J25:J35"/>
    <mergeCell ref="L25:L35"/>
    <mergeCell ref="N25:N35"/>
    <mergeCell ref="X25:X31"/>
    <mergeCell ref="Z25:Z31"/>
    <mergeCell ref="AB25:AB31"/>
    <mergeCell ref="Q27:Q31"/>
    <mergeCell ref="S27:S31"/>
    <mergeCell ref="U27:U31"/>
    <mergeCell ref="C32:C36"/>
    <mergeCell ref="E32:E36"/>
    <mergeCell ref="G32:G36"/>
    <mergeCell ref="Q32:Q36"/>
    <mergeCell ref="S32:S36"/>
    <mergeCell ref="U32:U36"/>
    <mergeCell ref="X32:X36"/>
    <mergeCell ref="Z32:Z36"/>
    <mergeCell ref="AB32:AB36"/>
    <mergeCell ref="J36:J46"/>
    <mergeCell ref="L36:L46"/>
    <mergeCell ref="N36:N46"/>
    <mergeCell ref="C37:C43"/>
    <mergeCell ref="E37:E43"/>
    <mergeCell ref="G37:G43"/>
    <mergeCell ref="Q37:Q42"/>
    <mergeCell ref="S37:S42"/>
    <mergeCell ref="U37:U42"/>
    <mergeCell ref="X37:X41"/>
    <mergeCell ref="Z37:Z41"/>
    <mergeCell ref="AB37:AB41"/>
    <mergeCell ref="X42:X45"/>
    <mergeCell ref="Z42:Z45"/>
    <mergeCell ref="AB42:AB45"/>
    <mergeCell ref="Q43:Q47"/>
    <mergeCell ref="S43:S47"/>
    <mergeCell ref="U43:U47"/>
    <mergeCell ref="C44:C49"/>
    <mergeCell ref="E44:E49"/>
    <mergeCell ref="G44:G49"/>
    <mergeCell ref="X46:X48"/>
    <mergeCell ref="Z46:Z48"/>
    <mergeCell ref="AB46:AB48"/>
    <mergeCell ref="J47:J51"/>
    <mergeCell ref="L47:L51"/>
    <mergeCell ref="N47:N51"/>
    <mergeCell ref="Q48:Q51"/>
    <mergeCell ref="S48:S51"/>
    <mergeCell ref="U48:U51"/>
    <mergeCell ref="X49:X52"/>
    <mergeCell ref="Z49:Z52"/>
    <mergeCell ref="AB49:AB52"/>
    <mergeCell ref="C50:C56"/>
    <mergeCell ref="E50:E56"/>
    <mergeCell ref="G50:G56"/>
    <mergeCell ref="J52:J53"/>
    <mergeCell ref="L52:L53"/>
    <mergeCell ref="N52:N53"/>
    <mergeCell ref="Q52:Q55"/>
    <mergeCell ref="S52:S55"/>
    <mergeCell ref="U52:U55"/>
    <mergeCell ref="X53:X55"/>
    <mergeCell ref="Z53:Z55"/>
    <mergeCell ref="AB53:AB55"/>
    <mergeCell ref="J54:J56"/>
    <mergeCell ref="L54:L56"/>
    <mergeCell ref="N54:N56"/>
    <mergeCell ref="Q56:Q60"/>
    <mergeCell ref="S56:S60"/>
    <mergeCell ref="U56:U60"/>
    <mergeCell ref="X56:X60"/>
    <mergeCell ref="Z56:Z60"/>
    <mergeCell ref="AB56:AB60"/>
    <mergeCell ref="C57:C60"/>
    <mergeCell ref="E57:E60"/>
    <mergeCell ref="G57:G60"/>
    <mergeCell ref="J57:J60"/>
    <mergeCell ref="L57:L60"/>
    <mergeCell ref="N57:N6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0" width="9.86"/>
    <col collapsed="false" customWidth="true" hidden="false" outlineLevel="0" max="2" min="2" style="0" width="7"/>
    <col collapsed="false" customWidth="true" hidden="false" outlineLevel="0" max="4" min="3" style="0" width="16"/>
    <col collapsed="false" customWidth="true" hidden="false" outlineLevel="0" max="5" min="5" style="0" width="14.7"/>
    <col collapsed="false" customWidth="true" hidden="false" outlineLevel="0" max="9" min="6" style="0" width="16"/>
    <col collapsed="false" customWidth="true" hidden="false" outlineLevel="0" max="10" min="10" style="0" width="14.7"/>
    <col collapsed="false" customWidth="true" hidden="false" outlineLevel="0" max="15" min="11" style="0" width="16"/>
    <col collapsed="false" customWidth="true" hidden="false" outlineLevel="0" max="17" min="16" style="0" width="15.57"/>
    <col collapsed="false" customWidth="true" hidden="false" outlineLevel="0" max="27" min="18" style="0" width="16"/>
    <col collapsed="false" customWidth="true" hidden="false" outlineLevel="0" max="29" min="28" style="0" width="15.57"/>
    <col collapsed="false" customWidth="true" hidden="false" outlineLevel="0" max="31" min="30" style="0" width="16"/>
    <col collapsed="false" customWidth="true" hidden="false" outlineLevel="0" max="32" min="32" style="0" width="18.29"/>
    <col collapsed="false" customWidth="true" hidden="false" outlineLevel="0" max="33" min="33" style="0" width="16"/>
    <col collapsed="false" customWidth="true" hidden="false" outlineLevel="0" max="34" min="34" style="0" width="17.13"/>
    <col collapsed="false" customWidth="true" hidden="false" outlineLevel="0" max="36" min="35" style="0" width="16"/>
    <col collapsed="false" customWidth="true" hidden="false" outlineLevel="0" max="37" min="37" style="0" width="14.7"/>
    <col collapsed="false" customWidth="true" hidden="false" outlineLevel="0" max="47" min="38" style="0" width="16"/>
    <col collapsed="false" customWidth="true" hidden="false" outlineLevel="0" max="48" min="48" style="0" width="14.7"/>
    <col collapsed="false" customWidth="true" hidden="false" outlineLevel="0" max="49" min="49" style="0" width="16"/>
    <col collapsed="false" customWidth="true" hidden="false" outlineLevel="0" max="50" min="50" style="0" width="14.7"/>
    <col collapsed="false" customWidth="true" hidden="false" outlineLevel="0" max="51" min="51" style="0" width="16"/>
    <col collapsed="false" customWidth="true" hidden="false" outlineLevel="0" max="55" min="52" style="0" width="14.7"/>
    <col collapsed="false" customWidth="true" hidden="false" outlineLevel="0" max="59" min="56" style="0" width="10.99"/>
    <col collapsed="false" customWidth="true" hidden="false" outlineLevel="0" max="1025" min="60" style="0" width="14.43"/>
  </cols>
  <sheetData>
    <row r="1" customFormat="false" ht="12.75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customFormat="false" ht="12.75" hidden="true" customHeight="true" outlineLevel="0" collapsed="false">
      <c r="A2" s="22"/>
      <c r="B2" s="39"/>
      <c r="C2" s="39" t="n">
        <v>1</v>
      </c>
      <c r="D2" s="39" t="n">
        <v>2</v>
      </c>
      <c r="E2" s="39" t="n">
        <v>3</v>
      </c>
      <c r="F2" s="39" t="n">
        <v>4</v>
      </c>
      <c r="G2" s="39" t="n">
        <v>5</v>
      </c>
      <c r="H2" s="39" t="n">
        <v>6</v>
      </c>
      <c r="I2" s="39" t="n">
        <v>7</v>
      </c>
      <c r="J2" s="39" t="n">
        <v>8</v>
      </c>
      <c r="K2" s="39" t="n">
        <v>9</v>
      </c>
      <c r="L2" s="39" t="n">
        <v>10</v>
      </c>
      <c r="M2" s="39" t="n">
        <v>11</v>
      </c>
      <c r="N2" s="39" t="n">
        <v>12</v>
      </c>
      <c r="O2" s="39" t="n">
        <v>13</v>
      </c>
      <c r="P2" s="39" t="n">
        <v>14</v>
      </c>
      <c r="Q2" s="39" t="n">
        <v>15</v>
      </c>
      <c r="R2" s="39" t="n">
        <v>16</v>
      </c>
      <c r="S2" s="39" t="n">
        <v>17</v>
      </c>
      <c r="T2" s="39" t="n">
        <v>18</v>
      </c>
      <c r="U2" s="39" t="n">
        <v>19</v>
      </c>
      <c r="V2" s="39" t="n">
        <v>20</v>
      </c>
      <c r="W2" s="39" t="n">
        <v>21</v>
      </c>
      <c r="X2" s="39" t="n">
        <v>22</v>
      </c>
      <c r="Y2" s="39" t="n">
        <v>23</v>
      </c>
      <c r="Z2" s="39" t="n">
        <v>24</v>
      </c>
      <c r="AA2" s="39" t="n">
        <v>25</v>
      </c>
      <c r="AB2" s="39" t="n">
        <v>26</v>
      </c>
      <c r="AC2" s="39" t="n">
        <v>27</v>
      </c>
      <c r="AD2" s="39" t="n">
        <v>28</v>
      </c>
      <c r="AE2" s="39" t="n">
        <v>29</v>
      </c>
      <c r="AF2" s="39" t="n">
        <v>30</v>
      </c>
      <c r="AG2" s="39" t="n">
        <v>31</v>
      </c>
      <c r="AH2" s="39" t="n">
        <v>32</v>
      </c>
      <c r="AI2" s="39" t="n">
        <v>33</v>
      </c>
      <c r="AJ2" s="39" t="n">
        <v>34</v>
      </c>
      <c r="AK2" s="39" t="n">
        <v>35</v>
      </c>
      <c r="AL2" s="39" t="n">
        <v>36</v>
      </c>
      <c r="AM2" s="39" t="n">
        <v>37</v>
      </c>
      <c r="AN2" s="39" t="n">
        <v>38</v>
      </c>
      <c r="AO2" s="39" t="n">
        <v>39</v>
      </c>
      <c r="AP2" s="39" t="n">
        <v>40</v>
      </c>
      <c r="AQ2" s="39" t="n">
        <v>41</v>
      </c>
      <c r="AR2" s="39" t="n">
        <v>42</v>
      </c>
      <c r="AS2" s="39" t="n">
        <v>43</v>
      </c>
      <c r="AT2" s="39" t="n">
        <v>44</v>
      </c>
      <c r="AU2" s="39" t="n">
        <v>45</v>
      </c>
      <c r="AV2" s="39" t="n">
        <v>46</v>
      </c>
      <c r="AW2" s="39" t="n">
        <v>47</v>
      </c>
      <c r="AX2" s="39" t="n">
        <v>48</v>
      </c>
      <c r="AY2" s="39" t="n">
        <v>49</v>
      </c>
      <c r="AZ2" s="39" t="n">
        <v>50</v>
      </c>
      <c r="BA2" s="39" t="n">
        <v>51</v>
      </c>
      <c r="BB2" s="39" t="n">
        <v>52</v>
      </c>
      <c r="BC2" s="39" t="n">
        <v>53</v>
      </c>
      <c r="BD2" s="39" t="n">
        <v>54</v>
      </c>
      <c r="BE2" s="39" t="n">
        <v>55</v>
      </c>
      <c r="BF2" s="39" t="n">
        <v>56</v>
      </c>
      <c r="BG2" s="39" t="n">
        <v>57</v>
      </c>
    </row>
    <row r="3" customFormat="false" ht="12.75" hidden="false" customHeight="true" outlineLevel="0" collapsed="false">
      <c r="A3" s="40"/>
      <c r="B3" s="41"/>
      <c r="C3" s="41" t="str">
        <f aca="false">'inf geo micro area '!B2</f>
        <v>1 - 1</v>
      </c>
      <c r="D3" s="41" t="str">
        <f aca="false">'inf geo micro area '!B3</f>
        <v>2 - 1</v>
      </c>
      <c r="E3" s="41" t="str">
        <f aca="false">'inf geo micro area '!B4</f>
        <v>3 - 1</v>
      </c>
      <c r="F3" s="41" t="str">
        <f aca="false">'inf geo micro area '!B5</f>
        <v>4 - 1</v>
      </c>
      <c r="G3" s="41" t="str">
        <f aca="false">'inf geo micro area '!B6</f>
        <v>5 - 1</v>
      </c>
      <c r="H3" s="41" t="str">
        <f aca="false">'inf geo micro area '!B7</f>
        <v>6 - 1</v>
      </c>
      <c r="I3" s="41" t="str">
        <f aca="false">'inf geo micro area '!B8</f>
        <v>7 - 2</v>
      </c>
      <c r="J3" s="41" t="str">
        <f aca="false">'inf geo micro area '!B9</f>
        <v>8 - 2</v>
      </c>
      <c r="K3" s="41" t="str">
        <f aca="false">'inf geo micro area '!B10</f>
        <v>9 - 2</v>
      </c>
      <c r="L3" s="41" t="str">
        <f aca="false">'inf geo micro area '!B11</f>
        <v>10 - 2</v>
      </c>
      <c r="M3" s="41" t="str">
        <f aca="false">'inf geo micro area '!B12</f>
        <v>11 - 2</v>
      </c>
      <c r="N3" s="41" t="str">
        <f aca="false">'inf geo micro area '!B13</f>
        <v>12 - 2</v>
      </c>
      <c r="O3" s="41" t="str">
        <f aca="false">'inf geo micro area '!B14</f>
        <v>13 - 2</v>
      </c>
      <c r="P3" s="41" t="str">
        <f aca="false">'inf geo micro area '!B15</f>
        <v>14 - 3</v>
      </c>
      <c r="Q3" s="41" t="str">
        <f aca="false">'inf geo micro area '!B16</f>
        <v>15 - 3</v>
      </c>
      <c r="R3" s="41" t="str">
        <f aca="false">'inf geo micro area '!B17</f>
        <v>16 - 3</v>
      </c>
      <c r="S3" s="41" t="str">
        <f aca="false">'inf geo micro area '!B18</f>
        <v>17 - 3</v>
      </c>
      <c r="T3" s="41" t="str">
        <f aca="false">'inf geo micro area '!B19</f>
        <v>18 - 3</v>
      </c>
      <c r="U3" s="41" t="str">
        <f aca="false">'inf geo micro area '!B20</f>
        <v>19 - 3</v>
      </c>
      <c r="V3" s="41" t="str">
        <f aca="false">'inf geo micro area '!B21</f>
        <v>20 - 4</v>
      </c>
      <c r="W3" s="41" t="str">
        <f aca="false">'inf geo micro area '!B22</f>
        <v>21 - 4</v>
      </c>
      <c r="X3" s="41" t="str">
        <f aca="false">'inf geo micro area '!B23</f>
        <v>22 - 4</v>
      </c>
      <c r="Y3" s="41" t="str">
        <f aca="false">'inf geo micro area '!$B24</f>
        <v>23 - 4</v>
      </c>
      <c r="Z3" s="41" t="str">
        <f aca="false">'inf geo micro area '!B25</f>
        <v>24 - 4</v>
      </c>
      <c r="AA3" s="33" t="str">
        <f aca="false">'inf geo micro area '!$B26</f>
        <v>25 - 4</v>
      </c>
      <c r="AB3" s="41" t="str">
        <f aca="false">'inf geo micro area '!$B27</f>
        <v>26 - 4</v>
      </c>
      <c r="AC3" s="41" t="str">
        <f aca="false">'inf geo micro area '!B28</f>
        <v>27 - 4</v>
      </c>
      <c r="AD3" s="41" t="str">
        <f aca="false">'inf geo micro area '!B29</f>
        <v>28 - 4</v>
      </c>
      <c r="AE3" s="41" t="str">
        <f aca="false">'inf geo micro area '!B30</f>
        <v>29 - 5</v>
      </c>
      <c r="AF3" s="41" t="str">
        <f aca="false">'inf geo micro area '!B31</f>
        <v>30 - 5</v>
      </c>
      <c r="AG3" s="41" t="str">
        <f aca="false">'inf geo micro area '!B32</f>
        <v>31 - 5</v>
      </c>
      <c r="AH3" s="41" t="str">
        <f aca="false">'inf geo micro area '!B33</f>
        <v>32 - 5</v>
      </c>
      <c r="AI3" s="41" t="str">
        <f aca="false">'inf geo micro area '!B34</f>
        <v>33 - 5</v>
      </c>
      <c r="AJ3" s="41" t="str">
        <f aca="false">'inf geo micro area '!B35</f>
        <v>34 - 6</v>
      </c>
      <c r="AK3" s="41" t="str">
        <f aca="false">'inf geo micro area '!B36</f>
        <v>35 - 6</v>
      </c>
      <c r="AL3" s="41" t="str">
        <f aca="false">'inf geo micro area '!B37</f>
        <v>36 - 6</v>
      </c>
      <c r="AM3" s="41" t="str">
        <f aca="false">'inf geo micro area '!B38</f>
        <v>37 - 6</v>
      </c>
      <c r="AN3" s="41" t="str">
        <f aca="false">'inf geo micro area '!B39</f>
        <v>38 - 6</v>
      </c>
      <c r="AO3" s="41" t="str">
        <f aca="false">'inf geo micro area '!B40</f>
        <v>39 - 6</v>
      </c>
      <c r="AP3" s="41" t="str">
        <f aca="false">'inf geo micro area '!B41</f>
        <v>40 - 6</v>
      </c>
      <c r="AQ3" s="41" t="str">
        <f aca="false">'inf geo micro area '!B42</f>
        <v>41 - 7</v>
      </c>
      <c r="AR3" s="41" t="str">
        <f aca="false">'inf geo micro area '!B43</f>
        <v>42 - 7</v>
      </c>
      <c r="AS3" s="41" t="str">
        <f aca="false">'inf geo micro area '!B44</f>
        <v>43 - 7</v>
      </c>
      <c r="AT3" s="41" t="str">
        <f aca="false">'inf geo micro area '!B45</f>
        <v>44 - 7</v>
      </c>
      <c r="AU3" s="41" t="str">
        <f aca="false">'inf geo micro area '!B46</f>
        <v>45 - 7</v>
      </c>
      <c r="AV3" s="41" t="str">
        <f aca="false">'inf geo micro area '!B47</f>
        <v>46 - 7</v>
      </c>
      <c r="AW3" s="41" t="str">
        <f aca="false">'inf geo micro area '!B48</f>
        <v>47 - 8</v>
      </c>
      <c r="AX3" s="41" t="str">
        <f aca="false">'inf geo micro area '!B49</f>
        <v>48 - 8</v>
      </c>
      <c r="AY3" s="41" t="str">
        <f aca="false">'inf geo micro area '!B50</f>
        <v>49 - 8</v>
      </c>
      <c r="AZ3" s="41" t="str">
        <f aca="false">'inf geo micro area '!B51</f>
        <v>50 - 9</v>
      </c>
      <c r="BA3" s="41" t="str">
        <f aca="false">'inf geo micro area '!B52</f>
        <v>51 - 8</v>
      </c>
      <c r="BB3" s="41" t="n">
        <f aca="false">'inf geo micro area '!A53</f>
        <v>52</v>
      </c>
      <c r="BC3" s="41" t="str">
        <f aca="false">'inf geo micro area '!B54</f>
        <v>53 - 8</v>
      </c>
      <c r="BD3" s="41" t="str">
        <f aca="false">'inf geo micro area '!B55</f>
        <v>54 - 9</v>
      </c>
      <c r="BE3" s="41" t="str">
        <f aca="false">'inf geo micro area '!B56</f>
        <v>55 - 9</v>
      </c>
      <c r="BF3" s="41" t="str">
        <f aca="false">'inf geo micro area '!B57</f>
        <v>56 - 9</v>
      </c>
      <c r="BG3" s="41" t="str">
        <f aca="false">'inf geo micro area '!B58</f>
        <v>57 - 9</v>
      </c>
    </row>
    <row r="4" customFormat="false" ht="12.75" hidden="false" customHeight="true" outlineLevel="0" collapsed="false">
      <c r="A4" s="42" t="n">
        <v>1</v>
      </c>
      <c r="B4" s="39" t="str">
        <f aca="false">'inf geo micro area '!B2</f>
        <v>1 - 1</v>
      </c>
      <c r="C4" s="43" t="n">
        <v>0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</row>
    <row r="5" customFormat="false" ht="12.75" hidden="false" customHeight="true" outlineLevel="0" collapsed="false">
      <c r="A5" s="42" t="n">
        <v>2</v>
      </c>
      <c r="B5" s="39" t="str">
        <f aca="false">'inf geo micro area '!B3</f>
        <v>2 - 1</v>
      </c>
      <c r="C5" s="44" t="n">
        <f aca="false">6371*ACOS(COS(PI()*(90-'inf geo micro area '!G3)/180)*COS((90-'inf geo micro area '!$G$2)*PI()/180)+SIN((90-'inf geo micro area '!G3)*PI()/180)*SIN((90-'inf geo micro area '!$G$2)*PI()/180)*COS(('inf geo micro area '!H3-'inf geo micro area '!$H$2)*PI()/180))</f>
        <v>0.2934346093</v>
      </c>
      <c r="D5" s="44" t="n">
        <v>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</row>
    <row r="6" customFormat="false" ht="12.75" hidden="false" customHeight="true" outlineLevel="0" collapsed="false">
      <c r="A6" s="42" t="n">
        <v>3</v>
      </c>
      <c r="B6" s="39" t="str">
        <f aca="false">'inf geo micro area '!B4</f>
        <v>3 - 1</v>
      </c>
      <c r="C6" s="44" t="n">
        <f aca="false">6371*ACOS(COS(PI()*(90-'inf geo micro area '!G4)/180)*COS((90-'inf geo micro area '!$G$2)*PI()/180)+SIN((90-'inf geo micro area '!G4)*PI()/180)*SIN((90-'inf geo micro area '!$G$2)*PI()/180)*COS(('inf geo micro area '!H4-'inf geo micro area '!$H$2)*PI()/180))</f>
        <v>1.80234509</v>
      </c>
      <c r="D6" s="44" t="n">
        <f aca="false">6371*ACOS(COS(PI()*(90-'inf geo micro area '!G4)/180)*COS((90-'inf geo micro area '!$G$3)*PI()/180)+SIN((90-'inf geo micro area '!G4)*PI()/180)*SIN((90-'inf geo micro area '!$G$3)*PI()/180)*COS(('inf geo micro area '!H4-'inf geo micro area '!$H$3)*PI()/180))</f>
        <v>1.551326312</v>
      </c>
      <c r="E6" s="44" t="n">
        <v>0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</row>
    <row r="7" customFormat="false" ht="12.75" hidden="false" customHeight="true" outlineLevel="0" collapsed="false">
      <c r="A7" s="42" t="n">
        <v>4</v>
      </c>
      <c r="B7" s="39" t="str">
        <f aca="false">'inf geo micro area '!B5</f>
        <v>4 - 1</v>
      </c>
      <c r="C7" s="44" t="n">
        <f aca="false">6371*ACOS(COS(PI()*(90-'inf geo micro area '!G5)/180)*COS((90-'inf geo micro area '!$G$2)*PI()/180)+SIN((90-'inf geo micro area '!G5)*PI()/180)*SIN((90-'inf geo micro area '!$G$2)*PI()/180)*COS(('inf geo micro area '!H5-'inf geo micro area '!$H$2)*PI()/180))</f>
        <v>0.7463595653</v>
      </c>
      <c r="D7" s="44" t="n">
        <f aca="false">6371*ACOS(COS(PI()*(90-'inf geo micro area '!G5)/180)*COS((90-'inf geo micro area '!$G$3)*PI()/180)+SIN((90-'inf geo micro area '!G5)*PI()/180)*SIN((90-'inf geo micro area '!$G$3)*PI()/180)*COS(('inf geo micro area '!H5-'inf geo micro area '!$H$3)*PI()/180))</f>
        <v>0.6108071634</v>
      </c>
      <c r="E7" s="44" t="n">
        <f aca="false">6371*ACOS(COS(PI()*(90-'inf geo micro area '!G5)/180)*COS((90-'inf geo micro area '!$G$4)*PI()/180)+SIN((90-'inf geo micro area '!G5)*PI()/180)*SIN((90-'inf geo micro area '!$G$4)*PI()/180)*COS(('inf geo micro area '!H5-'inf geo micro area '!$H$4)*PI()/180))</f>
        <v>1.154808322</v>
      </c>
      <c r="F7" s="44" t="n">
        <v>0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</row>
    <row r="8" customFormat="false" ht="12.75" hidden="false" customHeight="true" outlineLevel="0" collapsed="false">
      <c r="A8" s="42" t="n">
        <v>5</v>
      </c>
      <c r="B8" s="39" t="str">
        <f aca="false">'inf geo micro area '!B6</f>
        <v>5 - 1</v>
      </c>
      <c r="C8" s="44" t="n">
        <f aca="false">6371*ACOS(COS(PI()*(90-'inf geo micro area '!G6)/180)*COS((90-'inf geo micro area '!$G$2)*PI()/180)+SIN((90-'inf geo micro area '!G6)*PI()/180)*SIN((90-'inf geo micro area '!$G$2)*PI()/180)*COS(('inf geo micro area '!H6-'inf geo micro area '!$H$2)*PI()/180))</f>
        <v>0.5873004846</v>
      </c>
      <c r="D8" s="44" t="n">
        <f aca="false">6371*ACOS(COS(PI()*(90-'inf geo micro area '!G6)/180)*COS((90-'inf geo micro area '!$G$3)*PI()/180)+SIN((90-'inf geo micro area '!G6)*PI()/180)*SIN((90-'inf geo micro area '!$G$3)*PI()/180)*COS(('inf geo micro area '!H6-'inf geo micro area '!$H$3)*PI()/180))</f>
        <v>0.3408609139</v>
      </c>
      <c r="E8" s="44" t="n">
        <f aca="false">6371*ACOS(COS(PI()*(90-'inf geo micro area '!G6)/180)*COS((90-'inf geo micro area '!$G$4)*PI()/180)+SIN((90-'inf geo micro area '!G6)*PI()/180)*SIN((90-'inf geo micro area '!$G$4)*PI()/180)*COS(('inf geo micro area '!H6-'inf geo micro area '!$H$4)*PI()/180))</f>
        <v>1.217934619</v>
      </c>
      <c r="F8" s="44" t="n">
        <f aca="false">6371*ACOS(COS(PI()*(90-'inf geo micro area '!G6)/180)*COS((90-'inf geo micro area '!$G$5)*PI()/180)+SIN((90-'inf geo micro area '!G6)*PI()/180)*SIN((90-'inf geo micro area '!$G$5)*PI()/180)*COS(('inf geo micro area '!H6-'inf geo micro area '!$H$5)*PI()/180))</f>
        <v>0.3568577821</v>
      </c>
      <c r="G8" s="39" t="n">
        <v>0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</row>
    <row r="9" customFormat="false" ht="12.75" hidden="false" customHeight="true" outlineLevel="0" collapsed="false">
      <c r="A9" s="42" t="n">
        <v>6</v>
      </c>
      <c r="B9" s="39" t="str">
        <f aca="false">'inf geo micro area '!B7</f>
        <v>6 - 1</v>
      </c>
      <c r="C9" s="44" t="n">
        <f aca="false">6371*ACOS(COS(PI()*(90-'inf geo micro area '!G7)/180)*COS((90-'inf geo micro area '!$G$2)*PI()/180)+SIN((90-'inf geo micro area '!G7)*PI()/180)*SIN((90-'inf geo micro area '!$G$2)*PI()/180)*COS(('inf geo micro area '!H7-'inf geo micro area '!$H$2)*PI()/180))</f>
        <v>0.6265662422</v>
      </c>
      <c r="D9" s="44" t="n">
        <f aca="false">6371*ACOS(COS(PI()*(90-'inf geo micro area '!G7)/180)*COS((90-'inf geo micro area '!$G$3)*PI()/180)+SIN((90-'inf geo micro area '!G7)*PI()/180)*SIN((90-'inf geo micro area '!$G$3)*PI()/180)*COS(('inf geo micro area '!H7-'inf geo micro area '!$H$3)*PI()/180))</f>
        <v>0.6896095996</v>
      </c>
      <c r="E9" s="44" t="n">
        <f aca="false">6371*ACOS(COS(PI()*(90-'inf geo micro area '!G7)/180)*COS((90-'inf geo micro area '!$G$4)*PI()/180)+SIN((90-'inf geo micro area '!G7)*PI()/180)*SIN((90-'inf geo micro area '!$G$4)*PI()/180)*COS(('inf geo micro area '!H7-'inf geo micro area '!$H$4)*PI()/180))</f>
        <v>1.593788772</v>
      </c>
      <c r="F9" s="44" t="n">
        <f aca="false">6371*ACOS(COS(PI()*(90-'inf geo micro area '!G7)/180)*COS((90-'inf geo micro area '!$G$5)*PI()/180)+SIN((90-'inf geo micro area '!G7)*PI()/180)*SIN((90-'inf geo micro area '!$G$5)*PI()/180)*COS(('inf geo micro area '!H7-'inf geo micro area '!$H$5)*PI()/180))</f>
        <v>0.4565237905</v>
      </c>
      <c r="G9" s="44" t="n">
        <f aca="false">6371*ACOS(COS(PI()*(90-'inf geo micro area '!G7)/180)*COS((90-'inf geo micro area '!$G$6)*PI()/180)+SIN((90-'inf geo micro area '!G7)*PI()/180)*SIN((90-'inf geo micro area '!$G$6)*PI()/180)*COS(('inf geo micro area '!H7-'inf geo micro area '!$H$6)*PI()/180))</f>
        <v>0.6575010937</v>
      </c>
      <c r="H9" s="39" t="n">
        <v>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</row>
    <row r="10" customFormat="false" ht="12.75" hidden="false" customHeight="true" outlineLevel="0" collapsed="false">
      <c r="A10" s="42" t="n">
        <v>7</v>
      </c>
      <c r="B10" s="39" t="str">
        <f aca="false">'inf geo micro area '!B8</f>
        <v>7 - 2</v>
      </c>
      <c r="C10" s="44" t="n">
        <f aca="false">6371*ACOS(COS(PI()*(90-'inf geo micro area '!G8)/180)*COS((90-'inf geo micro area '!$G$2)*PI()/180)+SIN((90-'inf geo micro area '!G8)*PI()/180)*SIN((90-'inf geo micro area '!$G$2)*PI()/180)*COS(('inf geo micro area '!H8-'inf geo micro area '!$H$2)*PI()/180))</f>
        <v>3.030649421</v>
      </c>
      <c r="D10" s="44" t="n">
        <f aca="false">6371*ACOS(COS(PI()*(90-'inf geo micro area '!G8)/180)*COS((90-'inf geo micro area '!$G$3)*PI()/180)+SIN((90-'inf geo micro area '!G8)*PI()/180)*SIN((90-'inf geo micro area '!$G$3)*PI()/180)*COS(('inf geo micro area '!H8-'inf geo micro area '!$H$3)*PI()/180))</f>
        <v>3.297282413</v>
      </c>
      <c r="E10" s="44" t="n">
        <f aca="false">6371*ACOS(COS(PI()*(90-'inf geo micro area '!G8)/180)*COS((90-'inf geo micro area '!$G$4)*PI()/180)+SIN((90-'inf geo micro area '!G8)*PI()/180)*SIN((90-'inf geo micro area '!$G$4)*PI()/180)*COS(('inf geo micro area '!H8-'inf geo micro area '!$H$4)*PI()/180))</f>
        <v>4.831575714</v>
      </c>
      <c r="F10" s="44" t="n">
        <f aca="false">6371*ACOS(COS(PI()*(90-'inf geo micro area '!G8)/180)*COS((90-'inf geo micro area '!$G$5)*PI()/180)+SIN((90-'inf geo micro area '!G8)*PI()/180)*SIN((90-'inf geo micro area '!$G$5)*PI()/180)*COS(('inf geo micro area '!H8-'inf geo micro area '!$H$5)*PI()/180))</f>
        <v>3.715342015</v>
      </c>
      <c r="G10" s="44" t="n">
        <f aca="false">6371*ACOS(COS(PI()*(90-'inf geo micro area '!G8)/180)*COS((90-'inf geo micro area '!$G$6)*PI()/180)+SIN((90-'inf geo micro area '!G8)*PI()/180)*SIN((90-'inf geo micro area '!$G$6)*PI()/180)*COS(('inf geo micro area '!H8-'inf geo micro area '!$H$6)*PI()/180))</f>
        <v>3.61770713</v>
      </c>
      <c r="H10" s="44" t="n">
        <f aca="false">6371*ACOS(COS(PI()*(90-'inf geo micro area '!G8)/180)*COS((90-'inf geo micro area '!$G$7)*PI()/180)+SIN((90-'inf geo micro area '!G8)*PI()/180)*SIN((90-'inf geo micro area '!$G$7)*PI()/180)*COS(('inf geo micro area '!H8-'inf geo micro area '!$H$7)*PI()/180))</f>
        <v>3.355610084</v>
      </c>
      <c r="I10" s="39" t="n">
        <v>0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</row>
    <row r="11" customFormat="false" ht="12.75" hidden="false" customHeight="true" outlineLevel="0" collapsed="false">
      <c r="A11" s="42" t="n">
        <v>8</v>
      </c>
      <c r="B11" s="39" t="str">
        <f aca="false">'inf geo micro area '!B9</f>
        <v>8 - 2</v>
      </c>
      <c r="C11" s="44" t="n">
        <f aca="false">6371*ACOS(COS(PI()*(90-'inf geo micro area '!G9)/180)*COS((90-'inf geo micro area '!$G$2)*PI()/180)+SIN((90-'inf geo micro area '!G9)*PI()/180)*SIN((90-'inf geo micro area '!$G$2)*PI()/180)*COS(('inf geo micro area '!H9-'inf geo micro area '!$H$2)*PI()/180))</f>
        <v>3.563807457</v>
      </c>
      <c r="D11" s="44" t="n">
        <f aca="false">6371*ACOS(COS(PI()*(90-'inf geo micro area '!G9)/180)*COS((90-'inf geo micro area '!$G$3)*PI()/180)+SIN((90-'inf geo micro area '!G9)*PI()/180)*SIN((90-'inf geo micro area '!$G$3)*PI()/180)*COS(('inf geo micro area '!H9-'inf geo micro area '!$H$3)*PI()/180))</f>
        <v>3.81904731</v>
      </c>
      <c r="E11" s="44" t="n">
        <f aca="false">6371*ACOS(COS(PI()*(90-'inf geo micro area '!G9)/180)*COS((90-'inf geo micro area '!$G$4)*PI()/180)+SIN((90-'inf geo micro area '!G9)*PI()/180)*SIN((90-'inf geo micro area '!$G$4)*PI()/180)*COS(('inf geo micro area '!H9-'inf geo micro area '!$H$4)*PI()/180))</f>
        <v>5.365408322</v>
      </c>
      <c r="F11" s="44" t="n">
        <f aca="false">6371*ACOS(COS(PI()*(90-'inf geo micro area '!G9)/180)*COS((90-'inf geo micro area '!$G$5)*PI()/180)+SIN((90-'inf geo micro area '!G9)*PI()/180)*SIN((90-'inf geo micro area '!$G$5)*PI()/180)*COS(('inf geo micro area '!H9-'inf geo micro area '!$H$5)*PI()/180))</f>
        <v>4.268083746</v>
      </c>
      <c r="G11" s="44" t="n">
        <f aca="false">6371*ACOS(COS(PI()*(90-'inf geo micro area '!G9)/180)*COS((90-'inf geo micro area '!$G$6)*PI()/180)+SIN((90-'inf geo micro area '!G9)*PI()/180)*SIN((90-'inf geo micro area '!$G$6)*PI()/180)*COS(('inf geo micro area '!H9-'inf geo micro area '!$H$6)*PI()/180))</f>
        <v>4.147671815</v>
      </c>
      <c r="H11" s="44" t="n">
        <f aca="false">6371*ACOS(COS(PI()*(90-'inf geo micro area '!G9)/180)*COS((90-'inf geo micro area '!$G$7)*PI()/180)+SIN((90-'inf geo micro area '!G9)*PI()/180)*SIN((90-'inf geo micro area '!$G$7)*PI()/180)*COS(('inf geo micro area '!H9-'inf geo micro area '!$H$7)*PI()/180))</f>
        <v>3.925074339</v>
      </c>
      <c r="I11" s="44" t="n">
        <f aca="false">6371*ACOS(COS(PI()*(90-'inf geo micro area '!G9)/180)*COS((90-'inf geo micro area '!$G$8)*PI()/180)+SIN((90-'inf geo micro area '!G9)*PI()/180)*SIN((90-'inf geo micro area '!$G$8)*PI()/180)*COS(('inf geo micro area '!H9-'inf geo micro area '!$H$8)*PI()/180))</f>
        <v>0.6024362129</v>
      </c>
      <c r="J11" s="39" t="n">
        <v>0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</row>
    <row r="12" customFormat="false" ht="12.75" hidden="false" customHeight="true" outlineLevel="0" collapsed="false">
      <c r="A12" s="42" t="n">
        <v>9</v>
      </c>
      <c r="B12" s="39" t="str">
        <f aca="false">'inf geo micro area '!B10</f>
        <v>9 - 2</v>
      </c>
      <c r="C12" s="44" t="n">
        <f aca="false">6371*ACOS(COS(PI()*(90-'inf geo micro area '!G10)/180)*COS((90-'inf geo micro area '!$G$2)*PI()/180)+SIN((90-'inf geo micro area '!G10)*PI()/180)*SIN((90-'inf geo micro area '!$G$2)*PI()/180)*COS(('inf geo micro area '!H10-'inf geo micro area '!$H$2)*PI()/180))</f>
        <v>2.635087172</v>
      </c>
      <c r="D12" s="44" t="n">
        <f aca="false">6371*ACOS(COS(PI()*(90-'inf geo micro area '!G10)/180)*COS((90-'inf geo micro area '!$G$3)*PI()/180)+SIN((90-'inf geo micro area '!G10)*PI()/180)*SIN((90-'inf geo micro area '!$G$3)*PI()/180)*COS(('inf geo micro area '!H10-'inf geo micro area '!$H$3)*PI()/180))</f>
        <v>2.910921032</v>
      </c>
      <c r="E12" s="44" t="n">
        <f aca="false">6371*ACOS(COS(PI()*(90-'inf geo micro area '!G10)/180)*COS((90-'inf geo micro area '!$G$4)*PI()/180)+SIN((90-'inf geo micro area '!G10)*PI()/180)*SIN((90-'inf geo micro area '!$G$4)*PI()/180)*COS(('inf geo micro area '!H10-'inf geo micro area '!$H$4)*PI()/180))</f>
        <v>4.4278287</v>
      </c>
      <c r="F12" s="44" t="n">
        <f aca="false">6371*ACOS(COS(PI()*(90-'inf geo micro area '!G10)/180)*COS((90-'inf geo micro area '!$G$5)*PI()/180)+SIN((90-'inf geo micro area '!G10)*PI()/180)*SIN((90-'inf geo micro area '!$G$5)*PI()/180)*COS(('inf geo micro area '!H10-'inf geo micro area '!$H$5)*PI()/180))</f>
        <v>3.297718612</v>
      </c>
      <c r="G12" s="44" t="n">
        <f aca="false">6371*ACOS(COS(PI()*(90-'inf geo micro area '!G10)/180)*COS((90-'inf geo micro area '!$G$6)*PI()/180)+SIN((90-'inf geo micro area '!G10)*PI()/180)*SIN((90-'inf geo micro area '!$G$6)*PI()/180)*COS(('inf geo micro area '!H10-'inf geo micro area '!$H$6)*PI()/180))</f>
        <v>3.221726772</v>
      </c>
      <c r="H12" s="44" t="n">
        <f aca="false">6371*ACOS(COS(PI()*(90-'inf geo micro area '!G10)/180)*COS((90-'inf geo micro area '!$G$7)*PI()/180)+SIN((90-'inf geo micro area '!G10)*PI()/180)*SIN((90-'inf geo micro area '!$G$7)*PI()/180)*COS(('inf geo micro area '!H10-'inf geo micro area '!$H$7)*PI()/180))</f>
        <v>2.923384116</v>
      </c>
      <c r="I12" s="44" t="n">
        <f aca="false">6371*ACOS(COS(PI()*(90-'inf geo micro area '!G10)/180)*COS((90-'inf geo micro area '!$G$8)*PI()/180)+SIN((90-'inf geo micro area '!G10)*PI()/180)*SIN((90-'inf geo micro area '!$G$8)*PI()/180)*COS(('inf geo micro area '!H10-'inf geo micro area '!$H$8)*PI()/180))</f>
        <v>0.4611144048</v>
      </c>
      <c r="J12" s="44" t="n">
        <f aca="false">6371*ACOS(COS(PI()*(90-'inf geo micro area '!G10)/180)*COS((90-'inf geo micro area '!$G$9)*PI()/180)+SIN((90-'inf geo micro area '!G10)*PI()/180)*SIN((90-'inf geo micro area '!$G$9)*PI()/180)*COS(('inf geo micro area '!H10-'inf geo micro area '!$H$9)*PI()/180))</f>
        <v>1.063437424</v>
      </c>
      <c r="K12" s="39" t="n">
        <v>0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</row>
    <row r="13" customFormat="false" ht="12.75" hidden="false" customHeight="true" outlineLevel="0" collapsed="false">
      <c r="A13" s="42" t="n">
        <v>10</v>
      </c>
      <c r="B13" s="39" t="str">
        <f aca="false">'inf geo micro area '!B11</f>
        <v>10 - 2</v>
      </c>
      <c r="C13" s="44" t="n">
        <f aca="false">6371*ACOS(COS(PI()*(90-'inf geo micro area '!G11)/180)*COS((90-'inf geo micro area '!$G$2)*PI()/180)+SIN((90-'inf geo micro area '!G11)*PI()/180)*SIN((90-'inf geo micro area '!$G$2)*PI()/180)*COS(('inf geo micro area '!H11-'inf geo micro area '!$H$2)*PI()/180))</f>
        <v>2.394388815</v>
      </c>
      <c r="D13" s="44" t="n">
        <f aca="false">6371*ACOS(COS(PI()*(90-'inf geo micro area '!G11)/180)*COS((90-'inf geo micro area '!$G$3)*PI()/180)+SIN((90-'inf geo micro area '!G11)*PI()/180)*SIN((90-'inf geo micro area '!$G$3)*PI()/180)*COS(('inf geo micro area '!H11-'inf geo micro area '!$H$3)*PI()/180))</f>
        <v>2.674278043</v>
      </c>
      <c r="E13" s="44" t="n">
        <f aca="false">6371*ACOS(COS(PI()*(90-'inf geo micro area '!G11)/180)*COS((90-'inf geo micro area '!$G$4)*PI()/180)+SIN((90-'inf geo micro area '!G11)*PI()/180)*SIN((90-'inf geo micro area '!$G$4)*PI()/180)*COS(('inf geo micro area '!H11-'inf geo micro area '!$H$4)*PI()/180))</f>
        <v>4.180509513</v>
      </c>
      <c r="F13" s="44" t="n">
        <f aca="false">6371*ACOS(COS(PI()*(90-'inf geo micro area '!G11)/180)*COS((90-'inf geo micro area '!$G$5)*PI()/180)+SIN((90-'inf geo micro area '!G11)*PI()/180)*SIN((90-'inf geo micro area '!$G$5)*PI()/180)*COS(('inf geo micro area '!H11-'inf geo micro area '!$H$5)*PI()/180))</f>
        <v>3.045152179</v>
      </c>
      <c r="G13" s="44" t="n">
        <f aca="false">6371*ACOS(COS(PI()*(90-'inf geo micro area '!G11)/180)*COS((90-'inf geo micro area '!$G$6)*PI()/180)+SIN((90-'inf geo micro area '!G11)*PI()/180)*SIN((90-'inf geo micro area '!$G$6)*PI()/180)*COS(('inf geo micro area '!H11-'inf geo micro area '!$H$6)*PI()/180))</f>
        <v>2.979508966</v>
      </c>
      <c r="H13" s="44" t="n">
        <f aca="false">6371*ACOS(COS(PI()*(90-'inf geo micro area '!G11)/180)*COS((90-'inf geo micro area '!$G$7)*PI()/180)+SIN((90-'inf geo micro area '!G11)*PI()/180)*SIN((90-'inf geo micro area '!$G$7)*PI()/180)*COS(('inf geo micro area '!H11-'inf geo micro area '!$H$7)*PI()/180))</f>
        <v>2.664962397</v>
      </c>
      <c r="I13" s="44" t="n">
        <f aca="false">6371*ACOS(COS(PI()*(90-'inf geo micro area '!G11)/180)*COS((90-'inf geo micro area '!$G$8)*PI()/180)+SIN((90-'inf geo micro area '!G11)*PI()/180)*SIN((90-'inf geo micro area '!$G$8)*PI()/180)*COS(('inf geo micro area '!H11-'inf geo micro area '!$H$8)*PI()/180))</f>
        <v>0.7230514056</v>
      </c>
      <c r="J13" s="44" t="n">
        <f aca="false">6371*ACOS(COS(PI()*(90-'inf geo micro area '!G11)/180)*COS((90-'inf geo micro area '!$G$9)*PI()/180)+SIN((90-'inf geo micro area '!G11)*PI()/180)*SIN((90-'inf geo micro area '!$G$9)*PI()/180)*COS(('inf geo micro area '!H11-'inf geo micro area '!$H$9)*PI()/180))</f>
        <v>1.324043877</v>
      </c>
      <c r="K13" s="44" t="n">
        <f aca="false">6371*ACOS(COS(PI()*(90-'inf geo micro area '!G11)/180)*COS((90-'inf geo micro area '!$G$10)*PI()/180)+SIN((90-'inf geo micro area '!G11)*PI()/180)*SIN((90-'inf geo micro area '!$G$10)*PI()/180)*COS(('inf geo micro area '!H11-'inf geo micro area '!$H$10)*PI()/180))</f>
        <v>0.264554817</v>
      </c>
      <c r="L13" s="39" t="n">
        <v>0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</row>
    <row r="14" customFormat="false" ht="12.75" hidden="false" customHeight="true" outlineLevel="0" collapsed="false">
      <c r="A14" s="42" t="n">
        <v>11</v>
      </c>
      <c r="B14" s="39" t="str">
        <f aca="false">'inf geo micro area '!B12</f>
        <v>11 - 2</v>
      </c>
      <c r="C14" s="44" t="n">
        <f aca="false">6371*ACOS(COS(PI()*(90-'inf geo micro area '!G12)/180)*COS((90-'inf geo micro area '!$G$2)*PI()/180)+SIN((90-'inf geo micro area '!G12)*PI()/180)*SIN((90-'inf geo micro area '!$G$2)*PI()/180)*COS(('inf geo micro area '!H12-'inf geo micro area '!$H$2)*PI()/180))</f>
        <v>2.666725799</v>
      </c>
      <c r="D14" s="44" t="n">
        <f aca="false">6371*ACOS(COS(PI()*(90-'inf geo micro area '!G12)/180)*COS((90-'inf geo micro area '!$G$3)*PI()/180)+SIN((90-'inf geo micro area '!G12)*PI()/180)*SIN((90-'inf geo micro area '!$G$3)*PI()/180)*COS(('inf geo micro area '!H12-'inf geo micro area '!$H$3)*PI()/180))</f>
        <v>2.950223095</v>
      </c>
      <c r="E14" s="44" t="n">
        <f aca="false">6371*ACOS(COS(PI()*(90-'inf geo micro area '!G12)/180)*COS((90-'inf geo micro area '!$G$4)*PI()/180)+SIN((90-'inf geo micro area '!G12)*PI()/180)*SIN((90-'inf geo micro area '!$G$4)*PI()/180)*COS(('inf geo micro area '!H12-'inf geo micro area '!$H$4)*PI()/180))</f>
        <v>4.44168811</v>
      </c>
      <c r="F14" s="44" t="n">
        <f aca="false">6371*ACOS(COS(PI()*(90-'inf geo micro area '!G12)/180)*COS((90-'inf geo micro area '!$G$5)*PI()/180)+SIN((90-'inf geo micro area '!G12)*PI()/180)*SIN((90-'inf geo micro area '!$G$5)*PI()/180)*COS(('inf geo micro area '!H12-'inf geo micro area '!$H$5)*PI()/180))</f>
        <v>3.29867739</v>
      </c>
      <c r="G14" s="44" t="n">
        <f aca="false">6371*ACOS(COS(PI()*(90-'inf geo micro area '!G12)/180)*COS((90-'inf geo micro area '!$G$6)*PI()/180)+SIN((90-'inf geo micro area '!G12)*PI()/180)*SIN((90-'inf geo micro area '!$G$6)*PI()/180)*COS(('inf geo micro area '!H12-'inf geo micro area '!$H$6)*PI()/180))</f>
        <v>3.249022357</v>
      </c>
      <c r="H14" s="44" t="n">
        <f aca="false">6371*ACOS(COS(PI()*(90-'inf geo micro area '!G12)/180)*COS((90-'inf geo micro area '!$G$7)*PI()/180)+SIN((90-'inf geo micro area '!G12)*PI()/180)*SIN((90-'inf geo micro area '!$G$7)*PI()/180)*COS(('inf geo micro area '!H12-'inf geo micro area '!$H$7)*PI()/180))</f>
        <v>2.904864381</v>
      </c>
      <c r="I14" s="44" t="n">
        <f aca="false">6371*ACOS(COS(PI()*(90-'inf geo micro area '!G12)/180)*COS((90-'inf geo micro area '!$G$8)*PI()/180)+SIN((90-'inf geo micro area '!G12)*PI()/180)*SIN((90-'inf geo micro area '!$G$8)*PI()/180)*COS(('inf geo micro area '!H12-'inf geo micro area '!$H$8)*PI()/180))</f>
        <v>0.6174536899</v>
      </c>
      <c r="J14" s="44" t="n">
        <f aca="false">6371*ACOS(COS(PI()*(90-'inf geo micro area '!G12)/180)*COS((90-'inf geo micro area '!$G$9)*PI()/180)+SIN((90-'inf geo micro area '!G12)*PI()/180)*SIN((90-'inf geo micro area '!$G$9)*PI()/180)*COS(('inf geo micro area '!H12-'inf geo micro area '!$H$9)*PI()/180))</f>
        <v>1.203648752</v>
      </c>
      <c r="K14" s="44" t="n">
        <f aca="false">6371*ACOS(COS(PI()*(90-'inf geo micro area '!G12)/180)*COS((90-'inf geo micro area '!$G$10)*PI()/180)+SIN((90-'inf geo micro area '!G12)*PI()/180)*SIN((90-'inf geo micro area '!$G$10)*PI()/180)*COS(('inf geo micro area '!H12-'inf geo micro area '!$H$10)*PI()/180))</f>
        <v>0.2453222886</v>
      </c>
      <c r="L14" s="44" t="n">
        <f aca="false">6371*ACOS(COS(PI()*(90-'inf geo micro area '!$G12)/180)*COS((90-'inf geo micro area '!$G$11)*PI()/180)+SIN((90-'inf geo micro area '!$G12)*PI()/180)*SIN((90-'inf geo micro area '!$G$11)*PI()/180)*COS(('inf geo micro area '!$H12-'inf geo micro area '!$H$11)*PI()/180))</f>
        <v>0.2982156776</v>
      </c>
      <c r="M14" s="39" t="n">
        <v>0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</row>
    <row r="15" customFormat="false" ht="12.75" hidden="false" customHeight="true" outlineLevel="0" collapsed="false">
      <c r="A15" s="42" t="n">
        <v>12</v>
      </c>
      <c r="B15" s="39" t="str">
        <f aca="false">'inf geo micro area '!B13</f>
        <v>12 - 2</v>
      </c>
      <c r="C15" s="44" t="n">
        <f aca="false">6371*ACOS(COS(PI()*(90-'inf geo micro area '!G13)/180)*COS((90-'inf geo micro area '!$G$2)*PI()/180)+SIN((90-'inf geo micro area '!G13)*PI()/180)*SIN((90-'inf geo micro area '!$G$2)*PI()/180)*COS(('inf geo micro area '!H13-'inf geo micro area '!$H$2)*PI()/180))</f>
        <v>2.341233871</v>
      </c>
      <c r="D15" s="44" t="n">
        <f aca="false">6371*ACOS(COS(PI()*(90-'inf geo micro area '!G13)/180)*COS((90-'inf geo micro area '!$G$3)*PI()/180)+SIN((90-'inf geo micro area '!G13)*PI()/180)*SIN((90-'inf geo micro area '!$G$3)*PI()/180)*COS(('inf geo micro area '!H13-'inf geo micro area '!$H$3)*PI()/180))</f>
        <v>2.626102189</v>
      </c>
      <c r="E15" s="44" t="n">
        <f aca="false">6371*ACOS(COS(PI()*(90-'inf geo micro area '!G13)/180)*COS((90-'inf geo micro area '!$G$4)*PI()/180)+SIN((90-'inf geo micro area '!G13)*PI()/180)*SIN((90-'inf geo micro area '!$G$4)*PI()/180)*COS(('inf geo micro area '!H13-'inf geo micro area '!$H$4)*PI()/180))</f>
        <v>4.113353333</v>
      </c>
      <c r="F15" s="44" t="n">
        <f aca="false">6371*ACOS(COS(PI()*(90-'inf geo micro area '!G13)/180)*COS((90-'inf geo micro area '!$G$5)*PI()/180)+SIN((90-'inf geo micro area '!G13)*PI()/180)*SIN((90-'inf geo micro area '!$G$5)*PI()/180)*COS(('inf geo micro area '!H13-'inf geo micro area '!$H$5)*PI()/180))</f>
        <v>2.970096109</v>
      </c>
      <c r="G15" s="44" t="n">
        <f aca="false">6371*ACOS(COS(PI()*(90-'inf geo micro area '!G13)/180)*COS((90-'inf geo micro area '!$G$6)*PI()/180)+SIN((90-'inf geo micro area '!G13)*PI()/180)*SIN((90-'inf geo micro area '!$G$6)*PI()/180)*COS(('inf geo micro area '!H13-'inf geo micro area '!$H$6)*PI()/180))</f>
        <v>2.922359482</v>
      </c>
      <c r="H15" s="44" t="n">
        <f aca="false">6371*ACOS(COS(PI()*(90-'inf geo micro area '!G13)/180)*COS((90-'inf geo micro area '!$G$7)*PI()/180)+SIN((90-'inf geo micro area '!G13)*PI()/180)*SIN((90-'inf geo micro area '!$G$7)*PI()/180)*COS(('inf geo micro area '!H13-'inf geo micro area '!$H$7)*PI()/180))</f>
        <v>2.577461494</v>
      </c>
      <c r="I15" s="44" t="n">
        <f aca="false">6371*ACOS(COS(PI()*(90-'inf geo micro area '!G13)/180)*COS((90-'inf geo micro area '!$G$8)*PI()/180)+SIN((90-'inf geo micro area '!G13)*PI()/180)*SIN((90-'inf geo micro area '!$G$8)*PI()/180)*COS(('inf geo micro area '!H13-'inf geo micro area '!$H$8)*PI()/180))</f>
        <v>0.8606137889</v>
      </c>
      <c r="J15" s="44" t="n">
        <f aca="false">6371*ACOS(COS(PI()*(90-'inf geo micro area '!G13)/180)*COS((90-'inf geo micro area '!$G$9)*PI()/180)+SIN((90-'inf geo micro area '!G13)*PI()/180)*SIN((90-'inf geo micro area '!$G$9)*PI()/180)*COS(('inf geo micro area '!H13-'inf geo micro area '!$H$9)*PI()/180))</f>
        <v>1.462961114</v>
      </c>
      <c r="K15" s="44" t="n">
        <f aca="false">6371*ACOS(COS(PI()*(90-'inf geo micro area '!G13)/180)*COS((90-'inf geo micro area '!$G$10)*PI()/180)+SIN((90-'inf geo micro area '!G13)*PI()/180)*SIN((90-'inf geo micro area '!$G$10)*PI()/180)*COS(('inf geo micro area '!H13-'inf geo micro area '!$H$10)*PI()/180))</f>
        <v>0.4008315111</v>
      </c>
      <c r="L15" s="44" t="n">
        <f aca="false">6371*ACOS(COS(PI()*(90-'inf geo micro area '!$G13)/180)*COS((90-'inf geo micro area '!$G$11)*PI()/180)+SIN((90-'inf geo micro area '!$G13)*PI()/180)*SIN((90-'inf geo micro area '!$G$11)*PI()/180)*COS(('inf geo micro area '!$H13-'inf geo micro area '!$H$11)*PI()/180))</f>
        <v>0.1652512147</v>
      </c>
      <c r="M15" s="44" t="n">
        <f aca="false">6371*ACOS(COS(PI()*(90-'inf geo micro area '!$G13)/180)*COS((90-'inf geo micro area '!$G$12)*PI()/180)+SIN((90-'inf geo micro area '!$G13)*PI()/180)*SIN((90-'inf geo micro area '!$G$12)*PI()/180)*COS(('inf geo micro area '!$H13-'inf geo micro area '!$H$12)*PI()/180))</f>
        <v>0.3285864816</v>
      </c>
      <c r="N15" s="39" t="n">
        <v>0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</row>
    <row r="16" customFormat="false" ht="12.75" hidden="false" customHeight="true" outlineLevel="0" collapsed="false">
      <c r="A16" s="42" t="n">
        <v>13</v>
      </c>
      <c r="B16" s="39" t="str">
        <f aca="false">'inf geo micro area '!B14</f>
        <v>13 - 2</v>
      </c>
      <c r="C16" s="44" t="n">
        <f aca="false">6371*ACOS(COS(PI()*(90-'inf geo micro area '!G14)/180)*COS((90-'inf geo micro area '!$G$2)*PI()/180)+SIN((90-'inf geo micro area '!G14)*PI()/180)*SIN((90-'inf geo micro area '!$G$2)*PI()/180)*COS(('inf geo micro area '!H14-'inf geo micro area '!$H$2)*PI()/180))</f>
        <v>1.754266478</v>
      </c>
      <c r="D16" s="44" t="n">
        <f aca="false">6371*ACOS(COS(PI()*(90-'inf geo micro area '!G14)/180)*COS((90-'inf geo micro area '!$G$3)*PI()/180)+SIN((90-'inf geo micro area '!G14)*PI()/180)*SIN((90-'inf geo micro area '!$G$3)*PI()/180)*COS(('inf geo micro area '!H14-'inf geo micro area '!$H$3)*PI()/180))</f>
        <v>2.043899959</v>
      </c>
      <c r="E16" s="44" t="n">
        <f aca="false">6371*ACOS(COS(PI()*(90-'inf geo micro area '!G14)/180)*COS((90-'inf geo micro area '!$G$4)*PI()/180)+SIN((90-'inf geo micro area '!G14)*PI()/180)*SIN((90-'inf geo micro area '!$G$4)*PI()/180)*COS(('inf geo micro area '!H14-'inf geo micro area '!$H$4)*PI()/180))</f>
        <v>3.509308183</v>
      </c>
      <c r="F16" s="44" t="n">
        <f aca="false">6371*ACOS(COS(PI()*(90-'inf geo micro area '!G14)/180)*COS((90-'inf geo micro area '!$G$5)*PI()/180)+SIN((90-'inf geo micro area '!G14)*PI()/180)*SIN((90-'inf geo micro area '!$G$5)*PI()/180)*COS(('inf geo micro area '!H14-'inf geo micro area '!$H$5)*PI()/180))</f>
        <v>2.362561853</v>
      </c>
      <c r="G16" s="44" t="n">
        <f aca="false">6371*ACOS(COS(PI()*(90-'inf geo micro area '!G14)/180)*COS((90-'inf geo micro area '!$G$6)*PI()/180)+SIN((90-'inf geo micro area '!G14)*PI()/180)*SIN((90-'inf geo micro area '!$G$6)*PI()/180)*COS(('inf geo micro area '!H14-'inf geo micro area '!$H$6)*PI()/180))</f>
        <v>2.328384013</v>
      </c>
      <c r="H16" s="44" t="n">
        <f aca="false">6371*ACOS(COS(PI()*(90-'inf geo micro area '!G14)/180)*COS((90-'inf geo micro area '!$G$7)*PI()/180)+SIN((90-'inf geo micro area '!G14)*PI()/180)*SIN((90-'inf geo micro area '!$G$7)*PI()/180)*COS(('inf geo micro area '!H14-'inf geo micro area '!$H$7)*PI()/180))</f>
        <v>1.967004317</v>
      </c>
      <c r="I16" s="44" t="n">
        <f aca="false">6371*ACOS(COS(PI()*(90-'inf geo micro area '!G14)/180)*COS((90-'inf geo micro area '!$G$8)*PI()/180)+SIN((90-'inf geo micro area '!G14)*PI()/180)*SIN((90-'inf geo micro area '!$G$8)*PI()/180)*COS(('inf geo micro area '!H14-'inf geo micro area '!$H$8)*PI()/180))</f>
        <v>1.425820617</v>
      </c>
      <c r="J16" s="44" t="n">
        <f aca="false">6371*ACOS(COS(PI()*(90-'inf geo micro area '!G14)/180)*COS((90-'inf geo micro area '!$G$9)*PI()/180)+SIN((90-'inf geo micro area '!G14)*PI()/180)*SIN((90-'inf geo micro area '!$G$9)*PI()/180)*COS(('inf geo micro area '!H14-'inf geo micro area '!$H$9)*PI()/180))</f>
        <v>2.020922837</v>
      </c>
      <c r="K16" s="44" t="n">
        <f aca="false">6371*ACOS(COS(PI()*(90-'inf geo micro area '!G14)/180)*COS((90-'inf geo micro area '!$G$10)*PI()/180)+SIN((90-'inf geo micro area '!G14)*PI()/180)*SIN((90-'inf geo micro area '!$G$10)*PI()/180)*COS(('inf geo micro area '!H14-'inf geo micro area '!$H$10)*PI()/180))</f>
        <v>0.9730276285</v>
      </c>
      <c r="L16" s="44" t="n">
        <f aca="false">6371*ACOS(COS(PI()*(90-'inf geo micro area '!$G14)/180)*COS((90-'inf geo micro area '!$G$11)*PI()/180)+SIN((90-'inf geo micro area '!$G14)*PI()/180)*SIN((90-'inf geo micro area '!$G$11)*PI()/180)*COS(('inf geo micro area '!$H14-'inf geo micro area '!$H$11)*PI()/180))</f>
        <v>0.7090076068</v>
      </c>
      <c r="M16" s="44" t="n">
        <f aca="false">6371*ACOS(COS(PI()*(90-'inf geo micro area '!$G14)/180)*COS((90-'inf geo micro area '!$G$12)*PI()/180)+SIN((90-'inf geo micro area '!$G14)*PI()/180)*SIN((90-'inf geo micro area '!$G$12)*PI()/180)*COS(('inf geo micro area '!$H14-'inf geo micro area '!$H$12)*PI()/180))</f>
        <v>0.938118571</v>
      </c>
      <c r="N16" s="44" t="n">
        <f aca="false">6371*ACOS(COS(PI()*(90-'inf geo micro area '!$G14)/180)*COS((90-'inf geo micro area '!$G$13)*PI()/180)+SIN((90-'inf geo micro area '!$G14)*PI()/180)*SIN((90-'inf geo micro area '!$G$13)*PI()/180)*COS(('inf geo micro area '!$H14-'inf geo micro area '!$H$13)*PI()/180))</f>
        <v>0.6104610878</v>
      </c>
      <c r="O16" s="39" t="n">
        <v>0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</row>
    <row r="17" customFormat="false" ht="12.75" hidden="false" customHeight="true" outlineLevel="0" collapsed="false">
      <c r="A17" s="42" t="n">
        <v>14</v>
      </c>
      <c r="B17" s="39" t="str">
        <f aca="false">'inf geo micro area '!B15</f>
        <v>14 - 3</v>
      </c>
      <c r="C17" s="44" t="n">
        <f aca="false">6371*ACOS(COS(PI()*(90-'inf geo micro area '!G15)/180)*COS((90-'inf geo micro area '!$G$2)*PI()/180)+SIN((90-'inf geo micro area '!G15)*PI()/180)*SIN((90-'inf geo micro area '!$G$2)*PI()/180)*COS(('inf geo micro area '!H15-'inf geo micro area '!$H$2)*PI()/180))</f>
        <v>1.318846044</v>
      </c>
      <c r="D17" s="44" t="n">
        <f aca="false">6371*ACOS(COS(PI()*(90-'inf geo micro area '!G15)/180)*COS((90-'inf geo micro area '!$G$3)*PI()/180)+SIN((90-'inf geo micro area '!G15)*PI()/180)*SIN((90-'inf geo micro area '!$G$3)*PI()/180)*COS(('inf geo micro area '!H15-'inf geo micro area '!$H$3)*PI()/180))</f>
        <v>1.572268636</v>
      </c>
      <c r="E17" s="44" t="n">
        <f aca="false">6371*ACOS(COS(PI()*(90-'inf geo micro area '!G15)/180)*COS((90-'inf geo micro area '!$G$4)*PI()/180)+SIN((90-'inf geo micro area '!G15)*PI()/180)*SIN((90-'inf geo micro area '!$G$4)*PI()/180)*COS(('inf geo micro area '!H15-'inf geo micro area '!$H$4)*PI()/180))</f>
        <v>2.686551565</v>
      </c>
      <c r="F17" s="44" t="n">
        <f aca="false">6371*ACOS(COS(PI()*(90-'inf geo micro area '!G15)/180)*COS((90-'inf geo micro area '!$G$5)*PI()/180)+SIN((90-'inf geo micro area '!G15)*PI()/180)*SIN((90-'inf geo micro area '!$G$5)*PI()/180)*COS(('inf geo micro area '!H15-'inf geo micro area '!$H$5)*PI()/180))</f>
        <v>1.567944016</v>
      </c>
      <c r="G17" s="44" t="n">
        <f aca="false">6371*ACOS(COS(PI()*(90-'inf geo micro area '!G15)/180)*COS((90-'inf geo micro area '!$G$6)*PI()/180)+SIN((90-'inf geo micro area '!G15)*PI()/180)*SIN((90-'inf geo micro area '!$G$6)*PI()/180)*COS(('inf geo micro area '!H15-'inf geo micro area '!$H$6)*PI()/180))</f>
        <v>1.708757718</v>
      </c>
      <c r="H17" s="44" t="n">
        <f aca="false">6371*ACOS(COS(PI()*(90-'inf geo micro area '!G15)/180)*COS((90-'inf geo micro area '!$G$7)*PI()/180)+SIN((90-'inf geo micro area '!G15)*PI()/180)*SIN((90-'inf geo micro area '!$G$7)*PI()/180)*COS(('inf geo micro area '!H15-'inf geo micro area '!$H$7)*PI()/180))</f>
        <v>1.111421937</v>
      </c>
      <c r="I17" s="44" t="n">
        <f aca="false">6371*ACOS(COS(PI()*(90-'inf geo micro area '!G15)/180)*COS((90-'inf geo micro area '!$G$8)*PI()/180)+SIN((90-'inf geo micro area '!G15)*PI()/180)*SIN((90-'inf geo micro area '!$G$8)*PI()/180)*COS(('inf geo micro area '!H15-'inf geo micro area '!$H$8)*PI()/180))</f>
        <v>2.612648244</v>
      </c>
      <c r="J17" s="44" t="n">
        <f aca="false">6371*ACOS(COS(PI()*(90-'inf geo micro area '!G15)/180)*COS((90-'inf geo micro area '!$G$9)*PI()/180)+SIN((90-'inf geo micro area '!G15)*PI()/180)*SIN((90-'inf geo micro area '!$G$9)*PI()/180)*COS(('inf geo micro area '!H15-'inf geo micro area '!$H$9)*PI()/180))</f>
        <v>3.213501081</v>
      </c>
      <c r="K17" s="44" t="n">
        <f aca="false">6371*ACOS(COS(PI()*(90-'inf geo micro area '!G15)/180)*COS((90-'inf geo micro area '!$G$10)*PI()/180)+SIN((90-'inf geo micro area '!G15)*PI()/180)*SIN((90-'inf geo micro area '!$G$10)*PI()/180)*COS(('inf geo micro area '!H15-'inf geo micro area '!$H$10)*PI()/180))</f>
        <v>2.152261788</v>
      </c>
      <c r="L17" s="44" t="n">
        <f aca="false">6371*ACOS(COS(PI()*(90-'inf geo micro area '!$G15)/180)*COS((90-'inf geo micro area '!$G$11)*PI()/180)+SIN((90-'inf geo micro area '!$G15)*PI()/180)*SIN((90-'inf geo micro area '!$G$11)*PI()/180)*COS(('inf geo micro area '!$H15-'inf geo micro area '!$H$11)*PI()/180))</f>
        <v>1.889685327</v>
      </c>
      <c r="M17" s="44" t="n">
        <f aca="false">6371*ACOS(COS(PI()*(90-'inf geo micro area '!$G15)/180)*COS((90-'inf geo micro area '!$G$12)*PI()/180)+SIN((90-'inf geo micro area '!$G15)*PI()/180)*SIN((90-'inf geo micro area '!$G$12)*PI()/180)*COS(('inf geo micro area '!$H15-'inf geo micro area '!$H$12)*PI()/180))</f>
        <v>2.060240897</v>
      </c>
      <c r="N17" s="44" t="n">
        <f aca="false">6371*ACOS(COS(PI()*(90-'inf geo micro area '!$G15)/180)*COS((90-'inf geo micro area '!$G$13)*PI()/180)+SIN((90-'inf geo micro area '!$G15)*PI()/180)*SIN((90-'inf geo micro area '!$G$13)*PI()/180)*COS(('inf geo micro area '!$H15-'inf geo micro area '!$H$13)*PI()/180))</f>
        <v>1.758801588</v>
      </c>
      <c r="O17" s="44" t="n">
        <f aca="false">6371*ACOS(COS(PI()*(90-'inf geo micro area '!$G15)/180)*COS((90-'inf geo micro area '!$G$14)*PI()/180)+SIN((90-'inf geo micro area '!$G15)*PI()/180)*SIN((90-'inf geo micro area '!$G$14)*PI()/180)*COS(('inf geo micro area '!$H15-'inf geo micro area '!$H$14)*PI()/180))</f>
        <v>1.204239356</v>
      </c>
      <c r="P17" s="39" t="n">
        <v>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</row>
    <row r="18" customFormat="false" ht="12.75" hidden="false" customHeight="true" outlineLevel="0" collapsed="false">
      <c r="A18" s="42" t="n">
        <v>15</v>
      </c>
      <c r="B18" s="39" t="str">
        <f aca="false">'inf geo micro area '!B16</f>
        <v>15 - 3</v>
      </c>
      <c r="C18" s="44" t="n">
        <f aca="false">6371*ACOS(COS(PI()*(90-'inf geo micro area '!G16)/180)*COS((90-'inf geo micro area '!$G$2)*PI()/180)+SIN((90-'inf geo micro area '!G16)*PI()/180)*SIN((90-'inf geo micro area '!$G$2)*PI()/180)*COS(('inf geo micro area '!H16-'inf geo micro area '!$H$2)*PI()/180))</f>
        <v>1.69553661</v>
      </c>
      <c r="D18" s="44" t="n">
        <f aca="false">6371*ACOS(COS(PI()*(90-'inf geo micro area '!G16)/180)*COS((90-'inf geo micro area '!$G$3)*PI()/180)+SIN((90-'inf geo micro area '!G16)*PI()/180)*SIN((90-'inf geo micro area '!$G$3)*PI()/180)*COS(('inf geo micro area '!H16-'inf geo micro area '!$H$3)*PI()/180))</f>
        <v>1.974663806</v>
      </c>
      <c r="E18" s="44" t="n">
        <f aca="false">6371*ACOS(COS(PI()*(90-'inf geo micro area '!G16)/180)*COS((90-'inf geo micro area '!$G$4)*PI()/180)+SIN((90-'inf geo micro area '!G16)*PI()/180)*SIN((90-'inf geo micro area '!$G$4)*PI()/180)*COS(('inf geo micro area '!H16-'inf geo micro area '!$H$4)*PI()/180))</f>
        <v>3.194273458</v>
      </c>
      <c r="F18" s="44" t="n">
        <f aca="false">6371*ACOS(COS(PI()*(90-'inf geo micro area '!G16)/180)*COS((90-'inf geo micro area '!$G$5)*PI()/180)+SIN((90-'inf geo micro area '!G16)*PI()/180)*SIN((90-'inf geo micro area '!$G$5)*PI()/180)*COS(('inf geo micro area '!H16-'inf geo micro area '!$H$5)*PI()/180))</f>
        <v>2.059228622</v>
      </c>
      <c r="G18" s="44" t="n">
        <f aca="false">6371*ACOS(COS(PI()*(90-'inf geo micro area '!G16)/180)*COS((90-'inf geo micro area '!$G$6)*PI()/180)+SIN((90-'inf geo micro area '!G16)*PI()/180)*SIN((90-'inf geo micro area '!$G$6)*PI()/180)*COS(('inf geo micro area '!H16-'inf geo micro area '!$H$6)*PI()/180))</f>
        <v>2.16000371</v>
      </c>
      <c r="H18" s="44" t="n">
        <f aca="false">6371*ACOS(COS(PI()*(90-'inf geo micro area '!G16)/180)*COS((90-'inf geo micro area '!$G$7)*PI()/180)+SIN((90-'inf geo micro area '!G16)*PI()/180)*SIN((90-'inf geo micro area '!$G$7)*PI()/180)*COS(('inf geo micro area '!H16-'inf geo micro area '!$H$7)*PI()/180))</f>
        <v>1.605445981</v>
      </c>
      <c r="I18" s="44" t="n">
        <f aca="false">6371*ACOS(COS(PI()*(90-'inf geo micro area '!G16)/180)*COS((90-'inf geo micro area '!$G$8)*PI()/180)+SIN((90-'inf geo micro area '!G16)*PI()/180)*SIN((90-'inf geo micro area '!$G$8)*PI()/180)*COS(('inf geo micro area '!H16-'inf geo micro area '!$H$8)*PI()/180))</f>
        <v>2.196438854</v>
      </c>
      <c r="J18" s="44" t="n">
        <f aca="false">6371*ACOS(COS(PI()*(90-'inf geo micro area '!G16)/180)*COS((90-'inf geo micro area '!$G$9)*PI()/180)+SIN((90-'inf geo micro area '!G16)*PI()/180)*SIN((90-'inf geo micro area '!$G$9)*PI()/180)*COS(('inf geo micro area '!H16-'inf geo micro area '!$H$9)*PI()/180))</f>
        <v>2.798247568</v>
      </c>
      <c r="K18" s="44" t="n">
        <f aca="false">6371*ACOS(COS(PI()*(90-'inf geo micro area '!G16)/180)*COS((90-'inf geo micro area '!$G$10)*PI()/180)+SIN((90-'inf geo micro area '!G16)*PI()/180)*SIN((90-'inf geo micro area '!$G$10)*PI()/180)*COS(('inf geo micro area '!H16-'inf geo micro area '!$H$10)*PI()/180))</f>
        <v>1.737235362</v>
      </c>
      <c r="L18" s="44" t="n">
        <f aca="false">6371*ACOS(COS(PI()*(90-'inf geo micro area '!$G16)/180)*COS((90-'inf geo micro area '!$G$11)*PI()/180)+SIN((90-'inf geo micro area '!$G16)*PI()/180)*SIN((90-'inf geo micro area '!$G$11)*PI()/180)*COS(('inf geo micro area '!$H16-'inf geo micro area '!$H$11)*PI()/180))</f>
        <v>1.484697666</v>
      </c>
      <c r="M18" s="44" t="n">
        <f aca="false">6371*ACOS(COS(PI()*(90-'inf geo micro area '!$G16)/180)*COS((90-'inf geo micro area '!$G$12)*PI()/180)+SIN((90-'inf geo micro area '!$G16)*PI()/180)*SIN((90-'inf geo micro area '!$G$12)*PI()/180)*COS(('inf geo micro area '!$H16-'inf geo micro area '!$H$12)*PI()/180))</f>
        <v>1.610985359</v>
      </c>
      <c r="N18" s="44" t="n">
        <f aca="false">6371*ACOS(COS(PI()*(90-'inf geo micro area '!$G16)/180)*COS((90-'inf geo micro area '!$G$13)*PI()/180)+SIN((90-'inf geo micro area '!$G16)*PI()/180)*SIN((90-'inf geo micro area '!$G$13)*PI()/180)*COS(('inf geo micro area '!$H16-'inf geo micro area '!$H$13)*PI()/180))</f>
        <v>1.336425155</v>
      </c>
      <c r="O18" s="44" t="n">
        <f aca="false">6371*ACOS(COS(PI()*(90-'inf geo micro area '!$G16)/180)*COS((90-'inf geo micro area '!$G$14)*PI()/180)+SIN((90-'inf geo micro area '!$G16)*PI()/180)*SIN((90-'inf geo micro area '!$G$14)*PI()/180)*COS(('inf geo micro area '!$H16-'inf geo micro area '!$H$14)*PI()/180))</f>
        <v>0.8775044974</v>
      </c>
      <c r="P18" s="39" t="n">
        <f aca="false">6371*ACOS(COS(PI()*(90-'inf geo micro area '!$G16)/180)*COS((90-'inf geo micro area '!$G$15)*PI()/180)+SIN((90-'inf geo micro area '!$G16)*PI()/180)*SIN((90-'inf geo micro area '!$G$15)*PI()/180)*COS(('inf geo micro area '!$H16-'inf geo micro area '!$H$15)*PI()/180))</f>
        <v>0.5225141864</v>
      </c>
      <c r="Q18" s="39" t="n">
        <v>0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</row>
    <row r="19" customFormat="false" ht="12.75" hidden="false" customHeight="true" outlineLevel="0" collapsed="false">
      <c r="A19" s="42" t="n">
        <v>16</v>
      </c>
      <c r="B19" s="39" t="str">
        <f aca="false">'inf geo micro area '!B17</f>
        <v>16 - 3</v>
      </c>
      <c r="C19" s="44" t="n">
        <f aca="false">6371*ACOS(COS(PI()*(90-'inf geo micro area '!G17)/180)*COS((90-'inf geo micro area '!$G$2)*PI()/180)+SIN((90-'inf geo micro area '!G17)*PI()/180)*SIN((90-'inf geo micro area '!$G$2)*PI()/180)*COS(('inf geo micro area '!H17-'inf geo micro area '!$H$2)*PI()/180))</f>
        <v>1.597873603</v>
      </c>
      <c r="D19" s="44" t="n">
        <f aca="false">6371*ACOS(COS(PI()*(90-'inf geo micro area '!G17)/180)*COS((90-'inf geo micro area '!$G$3)*PI()/180)+SIN((90-'inf geo micro area '!G17)*PI()/180)*SIN((90-'inf geo micro area '!$G$3)*PI()/180)*COS(('inf geo micro area '!H17-'inf geo micro area '!$H$3)*PI()/180))</f>
        <v>1.887197235</v>
      </c>
      <c r="E19" s="44" t="n">
        <f aca="false">6371*ACOS(COS(PI()*(90-'inf geo micro area '!G17)/180)*COS((90-'inf geo micro area '!$G$4)*PI()/180)+SIN((90-'inf geo micro area '!G17)*PI()/180)*SIN((90-'inf geo micro area '!$G$4)*PI()/180)*COS(('inf geo micro area '!H17-'inf geo micro area '!$H$4)*PI()/180))</f>
        <v>3.204661428</v>
      </c>
      <c r="F19" s="44" t="n">
        <f aca="false">6371*ACOS(COS(PI()*(90-'inf geo micro area '!G17)/180)*COS((90-'inf geo micro area '!$G$5)*PI()/180)+SIN((90-'inf geo micro area '!G17)*PI()/180)*SIN((90-'inf geo micro area '!$G$5)*PI()/180)*COS(('inf geo micro area '!H17-'inf geo micro area '!$H$5)*PI()/180))</f>
        <v>2.053330787</v>
      </c>
      <c r="G19" s="44" t="n">
        <f aca="false">6371*ACOS(COS(PI()*(90-'inf geo micro area '!G17)/180)*COS((90-'inf geo micro area '!$G$6)*PI()/180)+SIN((90-'inf geo micro area '!G17)*PI()/180)*SIN((90-'inf geo micro area '!$G$6)*PI()/180)*COS(('inf geo micro area '!H17-'inf geo micro area '!$H$6)*PI()/180))</f>
        <v>2.108486642</v>
      </c>
      <c r="H19" s="44" t="n">
        <f aca="false">6371*ACOS(COS(PI()*(90-'inf geo micro area '!G17)/180)*COS((90-'inf geo micro area '!$G$7)*PI()/180)+SIN((90-'inf geo micro area '!G17)*PI()/180)*SIN((90-'inf geo micro area '!$G$7)*PI()/180)*COS(('inf geo micro area '!H17-'inf geo micro area '!$H$7)*PI()/180))</f>
        <v>1.612328944</v>
      </c>
      <c r="I19" s="44" t="n">
        <f aca="false">6371*ACOS(COS(PI()*(90-'inf geo micro area '!G17)/180)*COS((90-'inf geo micro area '!$G$8)*PI()/180)+SIN((90-'inf geo micro area '!G17)*PI()/180)*SIN((90-'inf geo micro area '!$G$8)*PI()/180)*COS(('inf geo micro area '!H17-'inf geo micro area '!$H$8)*PI()/180))</f>
        <v>1.981928572</v>
      </c>
      <c r="J19" s="44" t="n">
        <f aca="false">6371*ACOS(COS(PI()*(90-'inf geo micro area '!G17)/180)*COS((90-'inf geo micro area '!$G$9)*PI()/180)+SIN((90-'inf geo micro area '!G17)*PI()/180)*SIN((90-'inf geo micro area '!$G$9)*PI()/180)*COS(('inf geo micro area '!H17-'inf geo micro area '!$H$9)*PI()/180))</f>
        <v>2.584132535</v>
      </c>
      <c r="K19" s="44" t="n">
        <f aca="false">6371*ACOS(COS(PI()*(90-'inf geo micro area '!G17)/180)*COS((90-'inf geo micro area '!$G$10)*PI()/180)+SIN((90-'inf geo micro area '!G17)*PI()/180)*SIN((90-'inf geo micro area '!$G$10)*PI()/180)*COS(('inf geo micro area '!H17-'inf geo micro area '!$H$10)*PI()/180))</f>
        <v>1.520815727</v>
      </c>
      <c r="L19" s="44" t="n">
        <f aca="false">6371*ACOS(COS(PI()*(90-'inf geo micro area '!$G17)/180)*COS((90-'inf geo micro area '!$G$11)*PI()/180)+SIN((90-'inf geo micro area '!$G17)*PI()/180)*SIN((90-'inf geo micro area '!$G$11)*PI()/180)*COS(('inf geo micro area '!$H17-'inf geo micro area '!$H$11)*PI()/180))</f>
        <v>1.261065034</v>
      </c>
      <c r="M19" s="44" t="n">
        <f aca="false">6371*ACOS(COS(PI()*(90-'inf geo micro area '!$G17)/180)*COS((90-'inf geo micro area '!$G$12)*PI()/180)+SIN((90-'inf geo micro area '!$G17)*PI()/180)*SIN((90-'inf geo micro area '!$G$12)*PI()/180)*COS(('inf geo micro area '!$H17-'inf geo micro area '!$H$12)*PI()/180))</f>
        <v>1.420335864</v>
      </c>
      <c r="N19" s="44" t="n">
        <f aca="false">6371*ACOS(COS(PI()*(90-'inf geo micro area '!$G17)/180)*COS((90-'inf geo micro area '!$G$13)*PI()/180)+SIN((90-'inf geo micro area '!$G17)*PI()/180)*SIN((90-'inf geo micro area '!$G$13)*PI()/180)*COS(('inf geo micro area '!$H17-'inf geo micro area '!$H$13)*PI()/180))</f>
        <v>1.123538661</v>
      </c>
      <c r="O19" s="44" t="n">
        <f aca="false">6371*ACOS(COS(PI()*(90-'inf geo micro area '!$G17)/180)*COS((90-'inf geo micro area '!$G$14)*PI()/180)+SIN((90-'inf geo micro area '!$G17)*PI()/180)*SIN((90-'inf geo micro area '!$G$14)*PI()/180)*COS(('inf geo micro area '!$H17-'inf geo micro area '!$H$14)*PI()/180))</f>
        <v>0.6136561119</v>
      </c>
      <c r="P19" s="39" t="n">
        <f aca="false">6371*ACOS(COS(PI()*(90-'inf geo micro area '!$G17)/180)*COS((90-'inf geo micro area '!$G$15)*PI()/180)+SIN((90-'inf geo micro area '!$G17)*PI()/180)*SIN((90-'inf geo micro area '!$G$15)*PI()/180)*COS(('inf geo micro area '!$H17-'inf geo micro area '!$H$15)*PI()/180))</f>
        <v>0.6403915679</v>
      </c>
      <c r="Q19" s="39" t="n">
        <f aca="false">6371*ACOS(COS(PI()*(90-'inf geo micro area '!$G17)/180)*COS((90-'inf geo micro area '!$G$16)*PI()/180)+SIN((90-'inf geo micro area '!$G17)*PI()/180)*SIN((90-'inf geo micro area '!$G$16)*PI()/180)*COS(('inf geo micro area '!$H17-'inf geo micro area '!$H$16)*PI()/180))</f>
        <v>0.2759637826</v>
      </c>
      <c r="R19" s="44" t="n">
        <v>0</v>
      </c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</row>
    <row r="20" customFormat="false" ht="12.75" hidden="false" customHeight="true" outlineLevel="0" collapsed="false">
      <c r="A20" s="42" t="n">
        <v>17</v>
      </c>
      <c r="B20" s="39" t="str">
        <f aca="false">'inf geo micro area '!B18</f>
        <v>17 - 3</v>
      </c>
      <c r="C20" s="44" t="n">
        <f aca="false">6371*ACOS(COS(PI()*(90-'inf geo micro area '!G18)/180)*COS((90-'inf geo micro area '!$G$2)*PI()/180)+SIN((90-'inf geo micro area '!G18)*PI()/180)*SIN((90-'inf geo micro area '!$G$2)*PI()/180)*COS(('inf geo micro area '!H18-'inf geo micro area '!$H$2)*PI()/180))</f>
        <v>1.173667041</v>
      </c>
      <c r="D20" s="44" t="n">
        <f aca="false">6371*ACOS(COS(PI()*(90-'inf geo micro area '!G18)/180)*COS((90-'inf geo micro area '!$G$3)*PI()/180)+SIN((90-'inf geo micro area '!G18)*PI()/180)*SIN((90-'inf geo micro area '!$G$3)*PI()/180)*COS(('inf geo micro area '!H18-'inf geo micro area '!$H$3)*PI()/180))</f>
        <v>1.467071688</v>
      </c>
      <c r="E20" s="44" t="n">
        <f aca="false">6371*ACOS(COS(PI()*(90-'inf geo micro area '!G18)/180)*COS((90-'inf geo micro area '!$G$4)*PI()/180)+SIN((90-'inf geo micro area '!G18)*PI()/180)*SIN((90-'inf geo micro area '!$G$4)*PI()/180)*COS(('inf geo micro area '!H18-'inf geo micro area '!$H$4)*PI()/180))</f>
        <v>2.881762156</v>
      </c>
      <c r="F20" s="44" t="n">
        <f aca="false">6371*ACOS(COS(PI()*(90-'inf geo micro area '!G18)/180)*COS((90-'inf geo micro area '!$G$5)*PI()/180)+SIN((90-'inf geo micro area '!G18)*PI()/180)*SIN((90-'inf geo micro area '!$G$5)*PI()/180)*COS(('inf geo micro area '!H18-'inf geo micro area '!$H$5)*PI()/180))</f>
        <v>1.729910627</v>
      </c>
      <c r="G20" s="44" t="n">
        <f aca="false">6371*ACOS(COS(PI()*(90-'inf geo micro area '!G18)/180)*COS((90-'inf geo micro area '!$G$6)*PI()/180)+SIN((90-'inf geo micro area '!G18)*PI()/180)*SIN((90-'inf geo micro area '!$G$6)*PI()/180)*COS(('inf geo micro area '!H18-'inf geo micro area '!$H$6)*PI()/180))</f>
        <v>1.72411544</v>
      </c>
      <c r="H20" s="44" t="n">
        <f aca="false">6371*ACOS(COS(PI()*(90-'inf geo micro area '!G18)/180)*COS((90-'inf geo micro area '!$G$7)*PI()/180)+SIN((90-'inf geo micro area '!G18)*PI()/180)*SIN((90-'inf geo micro area '!$G$7)*PI()/180)*COS(('inf geo micro area '!H18-'inf geo micro area '!$H$7)*PI()/180))</f>
        <v>1.32630722</v>
      </c>
      <c r="I20" s="44" t="n">
        <f aca="false">6371*ACOS(COS(PI()*(90-'inf geo micro area '!G18)/180)*COS((90-'inf geo micro area '!$G$8)*PI()/180)+SIN((90-'inf geo micro area '!G18)*PI()/180)*SIN((90-'inf geo micro area '!$G$8)*PI()/180)*COS(('inf geo micro area '!H18-'inf geo micro area '!$H$8)*PI()/180))</f>
        <v>2.051463218</v>
      </c>
      <c r="J20" s="44" t="n">
        <f aca="false">6371*ACOS(COS(PI()*(90-'inf geo micro area '!G18)/180)*COS((90-'inf geo micro area '!$G$9)*PI()/180)+SIN((90-'inf geo micro area '!G18)*PI()/180)*SIN((90-'inf geo micro area '!$G$9)*PI()/180)*COS(('inf geo micro area '!H18-'inf geo micro area '!$H$9)*PI()/180))</f>
        <v>2.637164771</v>
      </c>
      <c r="K20" s="44" t="n">
        <f aca="false">6371*ACOS(COS(PI()*(90-'inf geo micro area '!G18)/180)*COS((90-'inf geo micro area '!$G$10)*PI()/180)+SIN((90-'inf geo micro area '!G18)*PI()/180)*SIN((90-'inf geo micro area '!$G$10)*PI()/180)*COS(('inf geo micro area '!H18-'inf geo micro area '!$H$10)*PI()/180))</f>
        <v>1.607171754</v>
      </c>
      <c r="L20" s="44" t="n">
        <f aca="false">6371*ACOS(COS(PI()*(90-'inf geo micro area '!$G18)/180)*COS((90-'inf geo micro area '!$G$11)*PI()/180)+SIN((90-'inf geo micro area '!$G18)*PI()/180)*SIN((90-'inf geo micro area '!$G$11)*PI()/180)*COS(('inf geo micro area '!$H18-'inf geo micro area '!$H$11)*PI()/180))</f>
        <v>1.345305604</v>
      </c>
      <c r="M20" s="44" t="n">
        <f aca="false">6371*ACOS(COS(PI()*(90-'inf geo micro area '!$G18)/180)*COS((90-'inf geo micro area '!$G$12)*PI()/180)+SIN((90-'inf geo micro area '!$G18)*PI()/180)*SIN((90-'inf geo micro area '!$G$12)*PI()/180)*COS(('inf geo micro area '!$H18-'inf geo micro area '!$H$12)*PI()/180))</f>
        <v>1.578623995</v>
      </c>
      <c r="N20" s="44" t="n">
        <f aca="false">6371*ACOS(COS(PI()*(90-'inf geo micro area '!$G18)/180)*COS((90-'inf geo micro area '!$G$13)*PI()/180)+SIN((90-'inf geo micro area '!$G18)*PI()/180)*SIN((90-'inf geo micro area '!$G$13)*PI()/180)*COS(('inf geo micro area '!$H18-'inf geo micro area '!$H$13)*PI()/180))</f>
        <v>1.251576593</v>
      </c>
      <c r="O20" s="44" t="n">
        <f aca="false">6371*ACOS(COS(PI()*(90-'inf geo micro area '!$G18)/180)*COS((90-'inf geo micro area '!$G$14)*PI()/180)+SIN((90-'inf geo micro area '!$G18)*PI()/180)*SIN((90-'inf geo micro area '!$G$14)*PI()/180)*COS(('inf geo micro area '!$H18-'inf geo micro area '!$H$14)*PI()/180))</f>
        <v>0.641258747</v>
      </c>
      <c r="P20" s="39" t="n">
        <f aca="false">6371*ACOS(COS(PI()*(90-'inf geo micro area '!$G18)/180)*COS((90-'inf geo micro area '!$G$15)*PI()/180)+SIN((90-'inf geo micro area '!$G18)*PI()/180)*SIN((90-'inf geo micro area '!$G$15)*PI()/180)*COS(('inf geo micro area '!$H18-'inf geo micro area '!$H$15)*PI()/180))</f>
        <v>0.7098374448</v>
      </c>
      <c r="Q20" s="39" t="n">
        <f aca="false">6371*ACOS(COS(PI()*(90-'inf geo micro area '!$G18)/180)*COS((90-'inf geo micro area '!$G$16)*PI()/180)+SIN((90-'inf geo micro area '!$G18)*PI()/180)*SIN((90-'inf geo micro area '!$G$16)*PI()/180)*COS(('inf geo micro area '!$H18-'inf geo micro area '!$H$16)*PI()/180))</f>
        <v>0.6917301714</v>
      </c>
      <c r="R20" s="45" t="n">
        <f aca="false">6371*ACOS(COS(PI()*(90-'inf geo micro area '!$G18)/180)*COS((90-'inf geo micro area '!$G$17)*PI()/180)+SIN((90-'inf geo micro area '!$G18)*PI()/180)*SIN((90-'inf geo micro area '!$G$17)*PI()/180)*COS(('inf geo micro area '!$H18-'inf geo micro area '!$H$17)*PI()/180))</f>
        <v>0.4813414718</v>
      </c>
      <c r="S20" s="42" t="n">
        <v>0</v>
      </c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</row>
    <row r="21" customFormat="false" ht="12.75" hidden="false" customHeight="true" outlineLevel="0" collapsed="false">
      <c r="A21" s="42" t="n">
        <v>18</v>
      </c>
      <c r="B21" s="39" t="str">
        <f aca="false">'inf geo micro area '!B19</f>
        <v>18 - 3</v>
      </c>
      <c r="C21" s="44" t="n">
        <f aca="false">6371*ACOS(COS(PI()*(90-'inf geo micro area '!G19)/180)*COS((90-'inf geo micro area '!$G$2)*PI()/180)+SIN((90-'inf geo micro area '!G19)*PI()/180)*SIN((90-'inf geo micro area '!$G$2)*PI()/180)*COS(('inf geo micro area '!H19-'inf geo micro area '!$H$2)*PI()/180))</f>
        <v>1.187480366</v>
      </c>
      <c r="D21" s="44" t="n">
        <f aca="false">6371*ACOS(COS(PI()*(90-'inf geo micro area '!G19)/180)*COS((90-'inf geo micro area '!$G$3)*PI()/180)+SIN((90-'inf geo micro area '!G19)*PI()/180)*SIN((90-'inf geo micro area '!$G$3)*PI()/180)*COS(('inf geo micro area '!H19-'inf geo micro area '!$H$3)*PI()/180))</f>
        <v>1.473927733</v>
      </c>
      <c r="E21" s="44" t="n">
        <f aca="false">6371*ACOS(COS(PI()*(90-'inf geo micro area '!G19)/180)*COS((90-'inf geo micro area '!$G$4)*PI()/180)+SIN((90-'inf geo micro area '!G19)*PI()/180)*SIN((90-'inf geo micro area '!$G$4)*PI()/180)*COS(('inf geo micro area '!H19-'inf geo micro area '!$H$4)*PI()/180))</f>
        <v>2.793944782</v>
      </c>
      <c r="F21" s="44" t="n">
        <f aca="false">6371*ACOS(COS(PI()*(90-'inf geo micro area '!G19)/180)*COS((90-'inf geo micro area '!$G$5)*PI()/180)+SIN((90-'inf geo micro area '!G19)*PI()/180)*SIN((90-'inf geo micro area '!$G$5)*PI()/180)*COS(('inf geo micro area '!H19-'inf geo micro area '!$H$5)*PI()/180))</f>
        <v>1.640287547</v>
      </c>
      <c r="G21" s="44" t="n">
        <f aca="false">6371*ACOS(COS(PI()*(90-'inf geo micro area '!G19)/180)*COS((90-'inf geo micro area '!$G$6)*PI()/180)+SIN((90-'inf geo micro area '!G19)*PI()/180)*SIN((90-'inf geo micro area '!$G$6)*PI()/180)*COS(('inf geo micro area '!H19-'inf geo micro area '!$H$6)*PI()/180))</f>
        <v>1.689452694</v>
      </c>
      <c r="H21" s="44" t="n">
        <f aca="false">6371*ACOS(COS(PI()*(90-'inf geo micro area '!G19)/180)*COS((90-'inf geo micro area '!$G$7)*PI()/180)+SIN((90-'inf geo micro area '!G19)*PI()/180)*SIN((90-'inf geo micro area '!$G$7)*PI()/180)*COS(('inf geo micro area '!H19-'inf geo micro area '!$H$7)*PI()/180))</f>
        <v>1.206425001</v>
      </c>
      <c r="I21" s="44" t="n">
        <f aca="false">6371*ACOS(COS(PI()*(90-'inf geo micro area '!G19)/180)*COS((90-'inf geo micro area '!$G$8)*PI()/180)+SIN((90-'inf geo micro area '!G19)*PI()/180)*SIN((90-'inf geo micro area '!$G$8)*PI()/180)*COS(('inf geo micro area '!H19-'inf geo micro area '!$H$8)*PI()/180))</f>
        <v>2.250470025</v>
      </c>
      <c r="J21" s="44" t="n">
        <f aca="false">6371*ACOS(COS(PI()*(90-'inf geo micro area '!G19)/180)*COS((90-'inf geo micro area '!$G$9)*PI()/180)+SIN((90-'inf geo micro area '!G19)*PI()/180)*SIN((90-'inf geo micro area '!$G$9)*PI()/180)*COS(('inf geo micro area '!H19-'inf geo micro area '!$H$9)*PI()/180))</f>
        <v>2.844853932</v>
      </c>
      <c r="K21" s="44" t="n">
        <f aca="false">6371*ACOS(COS(PI()*(90-'inf geo micro area '!G19)/180)*COS((90-'inf geo micro area '!$G$10)*PI()/180)+SIN((90-'inf geo micro area '!G19)*PI()/180)*SIN((90-'inf geo micro area '!$G$10)*PI()/180)*COS(('inf geo micro area '!H19-'inf geo micro area '!$H$10)*PI()/180))</f>
        <v>1.796275167</v>
      </c>
      <c r="L21" s="44" t="n">
        <f aca="false">6371*ACOS(COS(PI()*(90-'inf geo micro area '!$G19)/180)*COS((90-'inf geo micro area '!$G$11)*PI()/180)+SIN((90-'inf geo micro area '!$G19)*PI()/180)*SIN((90-'inf geo micro area '!$G$11)*PI()/180)*COS(('inf geo micro area '!$H19-'inf geo micro area '!$H$11)*PI()/180))</f>
        <v>1.531769586</v>
      </c>
      <c r="M21" s="44" t="n">
        <f aca="false">6371*ACOS(COS(PI()*(90-'inf geo micro area '!$G19)/180)*COS((90-'inf geo micro area '!$G$12)*PI()/180)+SIN((90-'inf geo micro area '!$G19)*PI()/180)*SIN((90-'inf geo micro area '!$G$12)*PI()/180)*COS(('inf geo micro area '!$H19-'inf geo micro area '!$H$12)*PI()/180))</f>
        <v>1.738306741</v>
      </c>
      <c r="N21" s="44" t="n">
        <f aca="false">6371*ACOS(COS(PI()*(90-'inf geo micro area '!$G19)/180)*COS((90-'inf geo micro area '!$G$13)*PI()/180)+SIN((90-'inf geo micro area '!$G19)*PI()/180)*SIN((90-'inf geo micro area '!$G$13)*PI()/180)*COS(('inf geo micro area '!$H19-'inf geo micro area '!$H$13)*PI()/180))</f>
        <v>1.419186188</v>
      </c>
      <c r="O21" s="44" t="n">
        <f aca="false">6371*ACOS(COS(PI()*(90-'inf geo micro area '!$G19)/180)*COS((90-'inf geo micro area '!$G$14)*PI()/180)+SIN((90-'inf geo micro area '!$G19)*PI()/180)*SIN((90-'inf geo micro area '!$G$14)*PI()/180)*COS(('inf geo micro area '!$H19-'inf geo micro area '!$H$14)*PI()/180))</f>
        <v>0.8246570825</v>
      </c>
      <c r="P21" s="39" t="n">
        <f aca="false">6371*ACOS(COS(PI()*(90-'inf geo micro area '!$G19)/180)*COS((90-'inf geo micro area '!$G$15)*PI()/180)+SIN((90-'inf geo micro area '!$G19)*PI()/180)*SIN((90-'inf geo micro area '!$G$15)*PI()/180)*COS(('inf geo micro area '!$H19-'inf geo micro area '!$H$15)*PI()/180))</f>
        <v>0.4409548483</v>
      </c>
      <c r="Q21" s="39" t="n">
        <f aca="false">6371*ACOS(COS(PI()*(90-'inf geo micro area '!$G19)/180)*COS((90-'inf geo micro area '!$G$16)*PI()/180)+SIN((90-'inf geo micro area '!$G19)*PI()/180)*SIN((90-'inf geo micro area '!$G$16)*PI()/180)*COS(('inf geo micro area '!$H19-'inf geo micro area '!$H$16)*PI()/180))</f>
        <v>0.5257000702</v>
      </c>
      <c r="R21" s="45" t="n">
        <f aca="false">6371*ACOS(COS(PI()*(90-'inf geo micro area '!$G19)/180)*COS((90-'inf geo micro area '!$G$17)*PI()/180)+SIN((90-'inf geo micro area '!$G19)*PI()/180)*SIN((90-'inf geo micro area '!$G$17)*PI()/180)*COS(('inf geo micro area '!$H19-'inf geo micro area '!$H$17)*PI()/180))</f>
        <v>0.4191141814</v>
      </c>
      <c r="S21" s="45" t="n">
        <f aca="false">6371*ACOS(COS(PI()*(90-'inf geo micro area '!$G19)/180)*COS((90-'inf geo micro area '!$G$18)*PI()/180)+SIN((90-'inf geo micro area '!$G19)*PI()/180)*SIN((90-'inf geo micro area '!$G$18)*PI()/180)*COS(('inf geo micro area '!$H19-'inf geo micro area '!$H$18)*PI()/180))</f>
        <v>0.2689907528</v>
      </c>
      <c r="T21" s="39" t="n">
        <v>0</v>
      </c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</row>
    <row r="22" customFormat="false" ht="12.75" hidden="false" customHeight="true" outlineLevel="0" collapsed="false">
      <c r="A22" s="42" t="n">
        <v>19</v>
      </c>
      <c r="B22" s="39" t="str">
        <f aca="false">'inf geo micro area '!B20</f>
        <v>19 - 3</v>
      </c>
      <c r="C22" s="44" t="n">
        <f aca="false">6371*ACOS(COS(PI()*(90-'inf geo micro area '!G20)/180)*COS((90-'inf geo micro area '!$G$2)*PI()/180)+SIN((90-'inf geo micro area '!G20)*PI()/180)*SIN((90-'inf geo micro area '!$G$2)*PI()/180)*COS(('inf geo micro area '!H20-'inf geo micro area '!$H$2)*PI()/180))</f>
        <v>0.6859306079</v>
      </c>
      <c r="D22" s="44" t="n">
        <f aca="false">6371*ACOS(COS(PI()*(90-'inf geo micro area '!G20)/180)*COS((90-'inf geo micro area '!$G$3)*PI()/180)+SIN((90-'inf geo micro area '!G20)*PI()/180)*SIN((90-'inf geo micro area '!$G$3)*PI()/180)*COS(('inf geo micro area '!H20-'inf geo micro area '!$H$3)*PI()/180))</f>
        <v>0.9413678889</v>
      </c>
      <c r="E22" s="44" t="n">
        <f aca="false">6371*ACOS(COS(PI()*(90-'inf geo micro area '!G20)/180)*COS((90-'inf geo micro area '!$G$4)*PI()/180)+SIN((90-'inf geo micro area '!G20)*PI()/180)*SIN((90-'inf geo micro area '!$G$4)*PI()/180)*COS(('inf geo micro area '!H20-'inf geo micro area '!$H$4)*PI()/180))</f>
        <v>2.193936569</v>
      </c>
      <c r="F22" s="44" t="n">
        <f aca="false">6371*ACOS(COS(PI()*(90-'inf geo micro area '!G20)/180)*COS((90-'inf geo micro area '!$G$5)*PI()/180)+SIN((90-'inf geo micro area '!G20)*PI()/180)*SIN((90-'inf geo micro area '!$G$5)*PI()/180)*COS(('inf geo micro area '!H20-'inf geo micro area '!$H$5)*PI()/180))</f>
        <v>1.039964063</v>
      </c>
      <c r="G22" s="44" t="n">
        <f aca="false">6371*ACOS(COS(PI()*(90-'inf geo micro area '!G20)/180)*COS((90-'inf geo micro area '!$G$6)*PI()/180)+SIN((90-'inf geo micro area '!G20)*PI()/180)*SIN((90-'inf geo micro area '!$G$6)*PI()/180)*COS(('inf geo micro area '!H20-'inf geo micro area '!$H$6)*PI()/180))</f>
        <v>1.108913693</v>
      </c>
      <c r="H22" s="44" t="n">
        <f aca="false">6371*ACOS(COS(PI()*(90-'inf geo micro area '!G20)/180)*COS((90-'inf geo micro area '!$G$7)*PI()/180)+SIN((90-'inf geo micro area '!G20)*PI()/180)*SIN((90-'inf geo micro area '!$G$7)*PI()/180)*COS(('inf geo micro area '!H20-'inf geo micro area '!$H$7)*PI()/180))</f>
        <v>0.6127890157</v>
      </c>
      <c r="I22" s="44" t="n">
        <f aca="false">6371*ACOS(COS(PI()*(90-'inf geo micro area '!G20)/180)*COS((90-'inf geo micro area '!$G$8)*PI()/180)+SIN((90-'inf geo micro area '!G20)*PI()/180)*SIN((90-'inf geo micro area '!$G$8)*PI()/180)*COS(('inf geo micro area '!H20-'inf geo micro area '!$H$8)*PI()/180))</f>
        <v>2.762364739</v>
      </c>
      <c r="J22" s="44" t="n">
        <f aca="false">6371*ACOS(COS(PI()*(90-'inf geo micro area '!G20)/180)*COS((90-'inf geo micro area '!$G$9)*PI()/180)+SIN((90-'inf geo micro area '!G20)*PI()/180)*SIN((90-'inf geo micro area '!$G$9)*PI()/180)*COS(('inf geo micro area '!H20-'inf geo micro area '!$H$9)*PI()/180))</f>
        <v>3.341129012</v>
      </c>
      <c r="K22" s="44" t="n">
        <f aca="false">6371*ACOS(COS(PI()*(90-'inf geo micro area '!G20)/180)*COS((90-'inf geo micro area '!$G$10)*PI()/180)+SIN((90-'inf geo micro area '!G20)*PI()/180)*SIN((90-'inf geo micro area '!$G$10)*PI()/180)*COS(('inf geo micro area '!H20-'inf geo micro area '!$H$10)*PI()/180))</f>
        <v>2.322805691</v>
      </c>
      <c r="L22" s="44" t="n">
        <f aca="false">6371*ACOS(COS(PI()*(90-'inf geo micro area '!$G20)/180)*COS((90-'inf geo micro area '!$G$11)*PI()/180)+SIN((90-'inf geo micro area '!$G20)*PI()/180)*SIN((90-'inf geo micro area '!$G$11)*PI()/180)*COS(('inf geo micro area '!$H20-'inf geo micro area '!$H$11)*PI()/180))</f>
        <v>2.062019044</v>
      </c>
      <c r="M22" s="44" t="n">
        <f aca="false">6371*ACOS(COS(PI()*(90-'inf geo micro area '!$G20)/180)*COS((90-'inf geo micro area '!$G$12)*PI()/180)+SIN((90-'inf geo micro area '!$G20)*PI()/180)*SIN((90-'inf geo micro area '!$G$12)*PI()/180)*COS(('inf geo micro area '!$H20-'inf geo micro area '!$H$12)*PI()/180))</f>
        <v>2.295499869</v>
      </c>
      <c r="N22" s="44" t="n">
        <f aca="false">6371*ACOS(COS(PI()*(90-'inf geo micro area '!$G20)/180)*COS((90-'inf geo micro area '!$G$13)*PI()/180)+SIN((90-'inf geo micro area '!$G20)*PI()/180)*SIN((90-'inf geo micro area '!$G$13)*PI()/180)*COS(('inf geo micro area '!$H20-'inf geo micro area '!$H$13)*PI()/180))</f>
        <v>1.969024933</v>
      </c>
      <c r="O22" s="44" t="n">
        <f aca="false">6371*ACOS(COS(PI()*(90-'inf geo micro area '!$G20)/180)*COS((90-'inf geo micro area '!$G$14)*PI()/180)+SIN((90-'inf geo micro area '!$G20)*PI()/180)*SIN((90-'inf geo micro area '!$G$14)*PI()/180)*COS(('inf geo micro area '!$H20-'inf geo micro area '!$H$14)*PI()/180))</f>
        <v>1.358941887</v>
      </c>
      <c r="P22" s="39" t="n">
        <f aca="false">6371*ACOS(COS(PI()*(90-'inf geo micro area '!$G20)/180)*COS((90-'inf geo micro area '!$G$15)*PI()/180)+SIN((90-'inf geo micro area '!$G20)*PI()/180)*SIN((90-'inf geo micro area '!$G$15)*PI()/180)*COS(('inf geo micro area '!$H20-'inf geo micro area '!$H$15)*PI()/180))</f>
        <v>0.633544066</v>
      </c>
      <c r="Q22" s="39" t="n">
        <f aca="false">6371*ACOS(COS(PI()*(90-'inf geo micro area '!$G20)/180)*COS((90-'inf geo micro area '!$G$16)*PI()/180)+SIN((90-'inf geo micro area '!$G20)*PI()/180)*SIN((90-'inf geo micro area '!$G$16)*PI()/180)*COS(('inf geo micro area '!$H20-'inf geo micro area '!$H$16)*PI()/180))</f>
        <v>1.051228218</v>
      </c>
      <c r="R22" s="45" t="n">
        <f aca="false">6371*ACOS(COS(PI()*(90-'inf geo micro area '!$G20)/180)*COS((90-'inf geo micro area '!$G$17)*PI()/180)+SIN((90-'inf geo micro area '!$G20)*PI()/180)*SIN((90-'inf geo micro area '!$G$17)*PI()/180)*COS(('inf geo micro area '!$H20-'inf geo micro area '!$H$17)*PI()/180))</f>
        <v>1.015200894</v>
      </c>
      <c r="S22" s="45" t="n">
        <f aca="false">6371*ACOS(COS(PI()*(90-'inf geo micro area '!$G20)/180)*COS((90-'inf geo micro area '!$G$18)*PI()/180)+SIN((90-'inf geo micro area '!$G20)*PI()/180)*SIN((90-'inf geo micro area '!$G$18)*PI()/180)*COS(('inf geo micro area '!$H20-'inf geo micro area '!$H$18)*PI()/180))</f>
        <v>0.7177720372</v>
      </c>
      <c r="T22" s="45" t="n">
        <f aca="false">6371*ACOS(COS(PI()*(90-'inf geo micro area '!$G20)/180)*COS((90-'inf geo micro area '!$G$19)*PI()/180)+SIN((90-'inf geo micro area '!$G20)*PI()/180)*SIN((90-'inf geo micro area '!$G$19)*PI()/180)*COS(('inf geo micro area '!$H20-'inf geo micro area '!$H$19)*PI()/180))</f>
        <v>0.6003363788</v>
      </c>
      <c r="U22" s="45" t="n">
        <v>0</v>
      </c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</row>
    <row r="23" customFormat="false" ht="12.75" hidden="false" customHeight="true" outlineLevel="0" collapsed="false">
      <c r="A23" s="42" t="n">
        <v>20</v>
      </c>
      <c r="B23" s="39" t="str">
        <f aca="false">'inf geo micro area '!B21</f>
        <v>20 - 4</v>
      </c>
      <c r="C23" s="44" t="n">
        <f aca="false">6371*ACOS(COS(PI()*(90-'inf geo micro area '!G21)/180)*COS((90-'inf geo micro area '!$G$2)*PI()/180)+SIN((90-'inf geo micro area '!G21)*PI()/180)*SIN((90-'inf geo micro area '!$G$2)*PI()/180)*COS(('inf geo micro area '!H21-'inf geo micro area '!$H$2)*PI()/180))</f>
        <v>2.089146882</v>
      </c>
      <c r="D23" s="44" t="n">
        <f aca="false">6371*ACOS(COS(PI()*(90-'inf geo micro area '!G21)/180)*COS((90-'inf geo micro area '!$G$3)*PI()/180)+SIN((90-'inf geo micro area '!G21)*PI()/180)*SIN((90-'inf geo micro area '!$G$3)*PI()/180)*COS(('inf geo micro area '!H21-'inf geo micro area '!$H$3)*PI()/180))</f>
        <v>2.249063878</v>
      </c>
      <c r="E23" s="44" t="n">
        <f aca="false">6371*ACOS(COS(PI()*(90-'inf geo micro area '!G21)/180)*COS((90-'inf geo micro area '!$G$4)*PI()/180)+SIN((90-'inf geo micro area '!G21)*PI()/180)*SIN((90-'inf geo micro area '!$G$4)*PI()/180)*COS(('inf geo micro area '!H21-'inf geo micro area '!$H$4)*PI()/180))</f>
        <v>2.78350562</v>
      </c>
      <c r="F23" s="44" t="n">
        <f aca="false">6371*ACOS(COS(PI()*(90-'inf geo micro area '!G21)/180)*COS((90-'inf geo micro area '!$G$5)*PI()/180)+SIN((90-'inf geo micro area '!G21)*PI()/180)*SIN((90-'inf geo micro area '!$G$5)*PI()/180)*COS(('inf geo micro area '!H21-'inf geo micro area '!$H$5)*PI()/180))</f>
        <v>1.934457366</v>
      </c>
      <c r="G23" s="44" t="n">
        <f aca="false">6371*ACOS(COS(PI()*(90-'inf geo micro area '!G21)/180)*COS((90-'inf geo micro area '!$G$6)*PI()/180)+SIN((90-'inf geo micro area '!G21)*PI()/180)*SIN((90-'inf geo micro area '!$G$6)*PI()/180)*COS(('inf geo micro area '!H21-'inf geo micro area '!$H$6)*PI()/180))</f>
        <v>2.2255508</v>
      </c>
      <c r="H23" s="44" t="n">
        <f aca="false">6371*ACOS(COS(PI()*(90-'inf geo micro area '!G21)/180)*COS((90-'inf geo micro area '!$G$7)*PI()/180)+SIN((90-'inf geo micro area '!G21)*PI()/180)*SIN((90-'inf geo micro area '!$G$7)*PI()/180)*COS(('inf geo micro area '!H21-'inf geo micro area '!$H$7)*PI()/180))</f>
        <v>1.579370662</v>
      </c>
      <c r="I23" s="44" t="n">
        <f aca="false">6371*ACOS(COS(PI()*(90-'inf geo micro area '!G21)/180)*COS((90-'inf geo micro area '!$G$8)*PI()/180)+SIN((90-'inf geo micro area '!G21)*PI()/180)*SIN((90-'inf geo micro area '!$G$8)*PI()/180)*COS(('inf geo micro area '!H21-'inf geo micro area '!$H$8)*PI()/180))</f>
        <v>3.562110732</v>
      </c>
      <c r="J23" s="44" t="n">
        <f aca="false">6371*ACOS(COS(PI()*(90-'inf geo micro area '!G21)/180)*COS((90-'inf geo micro area '!$G$9)*PI()/180)+SIN((90-'inf geo micro area '!G21)*PI()/180)*SIN((90-'inf geo micro area '!$G$9)*PI()/180)*COS(('inf geo micro area '!H21-'inf geo micro area '!$H$9)*PI()/180))</f>
        <v>4.162156996</v>
      </c>
      <c r="K23" s="44" t="n">
        <f aca="false">6371*ACOS(COS(PI()*(90-'inf geo micro area '!G21)/180)*COS((90-'inf geo micro area '!$G$10)*PI()/180)+SIN((90-'inf geo micro area '!G21)*PI()/180)*SIN((90-'inf geo micro area '!$G$10)*PI()/180)*COS(('inf geo micro area '!H21-'inf geo micro area '!$H$10)*PI()/180))</f>
        <v>3.105177664</v>
      </c>
      <c r="L23" s="44" t="n">
        <f aca="false">6371*ACOS(COS(PI()*(90-'inf geo micro area '!$G21)/180)*COS((90-'inf geo micro area '!$G$11)*PI()/180)+SIN((90-'inf geo micro area '!$G21)*PI()/180)*SIN((90-'inf geo micro area '!$G$11)*PI()/180)*COS(('inf geo micro area '!$H21-'inf geo micro area '!$H$11)*PI()/180))</f>
        <v>2.855352269</v>
      </c>
      <c r="M23" s="44" t="n">
        <f aca="false">6371*ACOS(COS(PI()*(90-'inf geo micro area '!$G21)/180)*COS((90-'inf geo micro area '!$G$12)*PI()/180)+SIN((90-'inf geo micro area '!$G21)*PI()/180)*SIN((90-'inf geo micro area '!$G$12)*PI()/180)*COS(('inf geo micro area '!$H21-'inf geo micro area '!$H$12)*PI()/180))</f>
        <v>2.964330261</v>
      </c>
      <c r="N23" s="44" t="n">
        <f aca="false">6371*ACOS(COS(PI()*(90-'inf geo micro area '!$G21)/180)*COS((90-'inf geo micro area '!$G$13)*PI()/180)+SIN((90-'inf geo micro area '!$G21)*PI()/180)*SIN((90-'inf geo micro area '!$G$13)*PI()/180)*COS(('inf geo micro area '!$H21-'inf geo micro area '!$H$13)*PI()/180))</f>
        <v>2.704595567</v>
      </c>
      <c r="O23" s="44" t="n">
        <f aca="false">6371*ACOS(COS(PI()*(90-'inf geo micro area '!$G21)/180)*COS((90-'inf geo micro area '!$G$14)*PI()/180)+SIN((90-'inf geo micro area '!$G21)*PI()/180)*SIN((90-'inf geo micro area '!$G$14)*PI()/180)*COS(('inf geo micro area '!$H21-'inf geo micro area '!$H$14)*PI()/180))</f>
        <v>2.228563872</v>
      </c>
      <c r="P23" s="39" t="n">
        <f aca="false">6371*ACOS(COS(PI()*(90-'inf geo micro area '!$G21)/180)*COS((90-'inf geo micro area '!$G$15)*PI()/180)+SIN((90-'inf geo micro area '!$G21)*PI()/180)*SIN((90-'inf geo micro area '!$G$15)*PI()/180)*COS(('inf geo micro area '!$H21-'inf geo micro area '!$H$15)*PI()/180))</f>
        <v>1.091581444</v>
      </c>
      <c r="Q23" s="39" t="n">
        <f aca="false">6371*ACOS(COS(PI()*(90-'inf geo micro area '!$G21)/180)*COS((90-'inf geo micro area '!$G$16)*PI()/180)+SIN((90-'inf geo micro area '!$G21)*PI()/180)*SIN((90-'inf geo micro area '!$G$16)*PI()/180)*COS(('inf geo micro area '!$H21-'inf geo micro area '!$H$16)*PI()/180))</f>
        <v>1.371410768</v>
      </c>
      <c r="R23" s="45" t="n">
        <f aca="false">6371*ACOS(COS(PI()*(90-'inf geo micro area '!$G21)/180)*COS((90-'inf geo micro area '!$G$17)*PI()/180)+SIN((90-'inf geo micro area '!$G21)*PI()/180)*SIN((90-'inf geo micro area '!$G$17)*PI()/180)*COS(('inf geo micro area '!$H21-'inf geo micro area '!$H$17)*PI()/180))</f>
        <v>1.616343917</v>
      </c>
      <c r="S23" s="45" t="n">
        <f aca="false">6371*ACOS(COS(PI()*(90-'inf geo micro area '!$G21)/180)*COS((90-'inf geo micro area '!$G$18)*PI()/180)+SIN((90-'inf geo micro area '!$G21)*PI()/180)*SIN((90-'inf geo micro area '!$G$18)*PI()/180)*COS(('inf geo micro area '!$H21-'inf geo micro area '!$H$18)*PI()/180))</f>
        <v>1.801065844</v>
      </c>
      <c r="T23" s="45" t="n">
        <f aca="false">6371*ACOS(COS(PI()*(90-'inf geo micro area '!$G21)/180)*COS((90-'inf geo micro area '!$G$19)*PI()/180)+SIN((90-'inf geo micro area '!$G21)*PI()/180)*SIN((90-'inf geo micro area '!$G$19)*PI()/180)*COS(('inf geo micro area '!$H21-'inf geo micro area '!$H$19)*PI()/180))</f>
        <v>1.532075855</v>
      </c>
      <c r="U23" s="45" t="n">
        <f aca="false">6371*ACOS(COS(PI()*(90-'inf geo micro area '!$G21)/180)*COS((90-'inf geo micro area '!$G$20)*PI()/180)+SIN((90-'inf geo micro area '!$G21)*PI()/180)*SIN((90-'inf geo micro area '!$G$20)*PI()/180)*COS(('inf geo micro area '!$H21-'inf geo micro area '!$H$20)*PI()/180))</f>
        <v>1.497576296</v>
      </c>
      <c r="V23" s="39" t="n">
        <v>0</v>
      </c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</row>
    <row r="24" customFormat="false" ht="12.75" hidden="false" customHeight="true" outlineLevel="0" collapsed="false">
      <c r="A24" s="42" t="n">
        <v>21</v>
      </c>
      <c r="B24" s="39" t="str">
        <f aca="false">'inf geo micro area '!B22</f>
        <v>21 - 4</v>
      </c>
      <c r="C24" s="44" t="n">
        <f aca="false">6371*ACOS(COS(PI()*(90-'inf geo micro area '!G22)/180)*COS((90-'inf geo micro area '!$G$2)*PI()/180)+SIN((90-'inf geo micro area '!G22)*PI()/180)*SIN((90-'inf geo micro area '!$G$2)*PI()/180)*COS(('inf geo micro area '!H22-'inf geo micro area '!$H$2)*PI()/180))</f>
        <v>2.503159781</v>
      </c>
      <c r="D24" s="44" t="n">
        <f aca="false">6371*ACOS(COS(PI()*(90-'inf geo micro area '!G22)/180)*COS((90-'inf geo micro area '!$G$3)*PI()/180)+SIN((90-'inf geo micro area '!G22)*PI()/180)*SIN((90-'inf geo micro area '!$G$3)*PI()/180)*COS(('inf geo micro area '!H22-'inf geo micro area '!$H$3)*PI()/180))</f>
        <v>2.651060311</v>
      </c>
      <c r="E24" s="44" t="n">
        <f aca="false">6371*ACOS(COS(PI()*(90-'inf geo micro area '!G22)/180)*COS((90-'inf geo micro area '!$G$4)*PI()/180)+SIN((90-'inf geo micro area '!G22)*PI()/180)*SIN((90-'inf geo micro area '!$G$4)*PI()/180)*COS(('inf geo micro area '!H22-'inf geo micro area '!$H$4)*PI()/180))</f>
        <v>3.051760582</v>
      </c>
      <c r="F24" s="44" t="n">
        <f aca="false">6371*ACOS(COS(PI()*(90-'inf geo micro area '!G22)/180)*COS((90-'inf geo micro area '!$G$5)*PI()/180)+SIN((90-'inf geo micro area '!G22)*PI()/180)*SIN((90-'inf geo micro area '!$G$5)*PI()/180)*COS(('inf geo micro area '!H22-'inf geo micro area '!$H$5)*PI()/180))</f>
        <v>2.296040607</v>
      </c>
      <c r="G24" s="44" t="n">
        <f aca="false">6371*ACOS(COS(PI()*(90-'inf geo micro area '!G22)/180)*COS((90-'inf geo micro area '!$G$6)*PI()/180)+SIN((90-'inf geo micro area '!G22)*PI()/180)*SIN((90-'inf geo micro area '!$G$6)*PI()/180)*COS(('inf geo micro area '!H22-'inf geo micro area '!$H$6)*PI()/180))</f>
        <v>2.604769237</v>
      </c>
      <c r="H24" s="44" t="n">
        <f aca="false">6371*ACOS(COS(PI()*(90-'inf geo micro area '!G22)/180)*COS((90-'inf geo micro area '!$G$7)*PI()/180)+SIN((90-'inf geo micro area '!G22)*PI()/180)*SIN((90-'inf geo micro area '!$G$7)*PI()/180)*COS(('inf geo micro area '!H22-'inf geo micro area '!$H$7)*PI()/180))</f>
        <v>1.971310373</v>
      </c>
      <c r="I24" s="44" t="n">
        <f aca="false">6371*ACOS(COS(PI()*(90-'inf geo micro area '!G22)/180)*COS((90-'inf geo micro area '!$G$8)*PI()/180)+SIN((90-'inf geo micro area '!G22)*PI()/180)*SIN((90-'inf geo micro area '!$G$8)*PI()/180)*COS(('inf geo micro area '!H22-'inf geo micro area '!$H$8)*PI()/180))</f>
        <v>3.876656871</v>
      </c>
      <c r="J24" s="44" t="n">
        <f aca="false">6371*ACOS(COS(PI()*(90-'inf geo micro area '!G22)/180)*COS((90-'inf geo micro area '!$G$9)*PI()/180)+SIN((90-'inf geo micro area '!G22)*PI()/180)*SIN((90-'inf geo micro area '!$G$9)*PI()/180)*COS(('inf geo micro area '!H22-'inf geo micro area '!$H$9)*PI()/180))</f>
        <v>4.471311843</v>
      </c>
      <c r="K24" s="44" t="n">
        <f aca="false">6371*ACOS(COS(PI()*(90-'inf geo micro area '!G22)/180)*COS((90-'inf geo micro area '!$G$10)*PI()/180)+SIN((90-'inf geo micro area '!G22)*PI()/180)*SIN((90-'inf geo micro area '!$G$10)*PI()/180)*COS(('inf geo micro area '!H22-'inf geo micro area '!$H$10)*PI()/180))</f>
        <v>3.426203318</v>
      </c>
      <c r="L24" s="44" t="n">
        <f aca="false">6371*ACOS(COS(PI()*(90-'inf geo micro area '!$G22)/180)*COS((90-'inf geo micro area '!$G$11)*PI()/180)+SIN((90-'inf geo micro area '!$G22)*PI()/180)*SIN((90-'inf geo micro area '!$G$11)*PI()/180)*COS(('inf geo micro area '!$H22-'inf geo micro area '!$H$11)*PI()/180))</f>
        <v>3.184862314</v>
      </c>
      <c r="M24" s="44" t="n">
        <f aca="false">6371*ACOS(COS(PI()*(90-'inf geo micro area '!$G22)/180)*COS((90-'inf geo micro area '!$G$12)*PI()/180)+SIN((90-'inf geo micro area '!$G22)*PI()/180)*SIN((90-'inf geo micro area '!$G$12)*PI()/180)*COS(('inf geo micro area '!$H22-'inf geo micro area '!$H$12)*PI()/180))</f>
        <v>3.267865571</v>
      </c>
      <c r="N24" s="44" t="n">
        <f aca="false">6371*ACOS(COS(PI()*(90-'inf geo micro area '!$G22)/180)*COS((90-'inf geo micro area '!$G$13)*PI()/180)+SIN((90-'inf geo micro area '!$G22)*PI()/180)*SIN((90-'inf geo micro area '!$G$13)*PI()/180)*COS(('inf geo micro area '!$H22-'inf geo micro area '!$H$13)*PI()/180))</f>
        <v>3.028522114</v>
      </c>
      <c r="O24" s="44" t="n">
        <f aca="false">6371*ACOS(COS(PI()*(90-'inf geo micro area '!$G22)/180)*COS((90-'inf geo micro area '!$G$14)*PI()/180)+SIN((90-'inf geo micro area '!$G22)*PI()/180)*SIN((90-'inf geo micro area '!$G$14)*PI()/180)*COS(('inf geo micro area '!$H22-'inf geo micro area '!$H$14)*PI()/180))</f>
        <v>2.590710843</v>
      </c>
      <c r="P24" s="39" t="n">
        <f aca="false">6371*ACOS(COS(PI()*(90-'inf geo micro area '!$G22)/180)*COS((90-'inf geo micro area '!$G$15)*PI()/180)+SIN((90-'inf geo micro area '!$G22)*PI()/180)*SIN((90-'inf geo micro area '!$G$15)*PI()/180)*COS(('inf geo micro area '!$H22-'inf geo micro area '!$H$15)*PI()/180))</f>
        <v>1.498102802</v>
      </c>
      <c r="Q24" s="39" t="n">
        <f aca="false">6371*ACOS(COS(PI()*(90-'inf geo micro area '!$G22)/180)*COS((90-'inf geo micro area '!$G$16)*PI()/180)+SIN((90-'inf geo micro area '!$G22)*PI()/180)*SIN((90-'inf geo micro area '!$G$16)*PI()/180)*COS(('inf geo micro area '!$H22-'inf geo micro area '!$H$16)*PI()/180))</f>
        <v>1.717097364</v>
      </c>
      <c r="R24" s="45" t="n">
        <f aca="false">6371*ACOS(COS(PI()*(90-'inf geo micro area '!$G22)/180)*COS((90-'inf geo micro area '!$G$17)*PI()/180)+SIN((90-'inf geo micro area '!$G22)*PI()/180)*SIN((90-'inf geo micro area '!$G$17)*PI()/180)*COS(('inf geo micro area '!$H22-'inf geo micro area '!$H$17)*PI()/180))</f>
        <v>1.977509055</v>
      </c>
      <c r="S24" s="45" t="n">
        <f aca="false">6371*ACOS(COS(PI()*(90-'inf geo micro area '!$G22)/180)*COS((90-'inf geo micro area '!$G$18)*PI()/180)+SIN((90-'inf geo micro area '!$G22)*PI()/180)*SIN((90-'inf geo micro area '!$G$18)*PI()/180)*COS(('inf geo micro area '!$H22-'inf geo micro area '!$H$18)*PI()/180))</f>
        <v>2.203552014</v>
      </c>
      <c r="T24" s="45" t="n">
        <f aca="false">6371*ACOS(COS(PI()*(90-'inf geo micro area '!$G22)/180)*COS((90-'inf geo micro area '!$G$19)*PI()/180)+SIN((90-'inf geo micro area '!$G22)*PI()/180)*SIN((90-'inf geo micro area '!$G$19)*PI()/180)*COS(('inf geo micro area '!$H22-'inf geo micro area '!$H$19)*PI()/180))</f>
        <v>1.935296503</v>
      </c>
      <c r="U24" s="45" t="n">
        <f aca="false">6371*ACOS(COS(PI()*(90-'inf geo micro area '!$G22)/180)*COS((90-'inf geo micro area '!$G$20)*PI()/180)+SIN((90-'inf geo micro area '!$G22)*PI()/180)*SIN((90-'inf geo micro area '!$G$20)*PI()/180)*COS(('inf geo micro area '!$H22-'inf geo micro area '!$H$20)*PI()/180))</f>
        <v>1.92136593</v>
      </c>
      <c r="V24" s="45" t="n">
        <f aca="false">6371*ACOS(COS(PI()*(90-'inf geo micro area '!$G22)/180)*COS((90-'inf geo micro area '!$G$21)*PI()/180)+SIN((90-'inf geo micro area '!$G22)*PI()/180)*SIN((90-'inf geo micro area '!$G$21)*PI()/180)*COS(('inf geo micro area '!$H22-'inf geo micro area '!$H$21)*PI()/180))</f>
        <v>0.424093286</v>
      </c>
      <c r="W24" s="39" t="n">
        <v>0</v>
      </c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</row>
    <row r="25" customFormat="false" ht="12.75" hidden="false" customHeight="true" outlineLevel="0" collapsed="false">
      <c r="A25" s="42" t="n">
        <v>22</v>
      </c>
      <c r="B25" s="39" t="str">
        <f aca="false">'inf geo micro area '!B23</f>
        <v>22 - 4</v>
      </c>
      <c r="C25" s="44" t="n">
        <f aca="false">6371*ACOS(COS(PI()*(90-'inf geo micro area '!G23)/180)*COS((90-'inf geo micro area '!$G$2)*PI()/180)+SIN((90-'inf geo micro area '!G23)*PI()/180)*SIN((90-'inf geo micro area '!$G$2)*PI()/180)*COS(('inf geo micro area '!H23-'inf geo micro area '!$H$2)*PI()/180))</f>
        <v>1.703791856</v>
      </c>
      <c r="D25" s="44" t="n">
        <f aca="false">6371*ACOS(COS(PI()*(90-'inf geo micro area '!G23)/180)*COS((90-'inf geo micro area '!$G$3)*PI()/180)+SIN((90-'inf geo micro area '!G23)*PI()/180)*SIN((90-'inf geo micro area '!$G$3)*PI()/180)*COS(('inf geo micro area '!H23-'inf geo micro area '!$H$3)*PI()/180))</f>
        <v>1.950498185</v>
      </c>
      <c r="E25" s="44" t="n">
        <f aca="false">6371*ACOS(COS(PI()*(90-'inf geo micro area '!G23)/180)*COS((90-'inf geo micro area '!$G$4)*PI()/180)+SIN((90-'inf geo micro area '!G23)*PI()/180)*SIN((90-'inf geo micro area '!$G$4)*PI()/180)*COS(('inf geo micro area '!H23-'inf geo micro area '!$H$4)*PI()/180))</f>
        <v>2.973091761</v>
      </c>
      <c r="F25" s="44" t="n">
        <f aca="false">6371*ACOS(COS(PI()*(90-'inf geo micro area '!G23)/180)*COS((90-'inf geo micro area '!$G$5)*PI()/180)+SIN((90-'inf geo micro area '!G23)*PI()/180)*SIN((90-'inf geo micro area '!$G$5)*PI()/180)*COS(('inf geo micro area '!H23-'inf geo micro area '!$H$5)*PI()/180))</f>
        <v>1.892081893</v>
      </c>
      <c r="G25" s="44" t="n">
        <f aca="false">6371*ACOS(COS(PI()*(90-'inf geo micro area '!G23)/180)*COS((90-'inf geo micro area '!$G$6)*PI()/180)+SIN((90-'inf geo micro area '!G23)*PI()/180)*SIN((90-'inf geo micro area '!$G$6)*PI()/180)*COS(('inf geo micro area '!H23-'inf geo micro area '!$H$6)*PI()/180))</f>
        <v>2.06575017</v>
      </c>
      <c r="H25" s="44" t="n">
        <f aca="false">6371*ACOS(COS(PI()*(90-'inf geo micro area '!G23)/180)*COS((90-'inf geo micro area '!$G$7)*PI()/180)+SIN((90-'inf geo micro area '!G23)*PI()/180)*SIN((90-'inf geo micro area '!$G$7)*PI()/180)*COS(('inf geo micro area '!H23-'inf geo micro area '!$H$7)*PI()/180))</f>
        <v>1.440378886</v>
      </c>
      <c r="I25" s="44" t="n">
        <f aca="false">6371*ACOS(COS(PI()*(90-'inf geo micro area '!G23)/180)*COS((90-'inf geo micro area '!$G$8)*PI()/180)+SIN((90-'inf geo micro area '!G23)*PI()/180)*SIN((90-'inf geo micro area '!$G$8)*PI()/180)*COS(('inf geo micro area '!H23-'inf geo micro area '!$H$8)*PI()/180))</f>
        <v>2.666191299</v>
      </c>
      <c r="J25" s="44" t="n">
        <f aca="false">6371*ACOS(COS(PI()*(90-'inf geo micro area '!G23)/180)*COS((90-'inf geo micro area '!$G$9)*PI()/180)+SIN((90-'inf geo micro area '!G23)*PI()/180)*SIN((90-'inf geo micro area '!$G$9)*PI()/180)*COS(('inf geo micro area '!H23-'inf geo micro area '!$H$9)*PI()/180))</f>
        <v>3.267573574</v>
      </c>
      <c r="K25" s="44" t="n">
        <f aca="false">6371*ACOS(COS(PI()*(90-'inf geo micro area '!G23)/180)*COS((90-'inf geo micro area '!$G$10)*PI()/180)+SIN((90-'inf geo micro area '!G23)*PI()/180)*SIN((90-'inf geo micro area '!$G$10)*PI()/180)*COS(('inf geo micro area '!H23-'inf geo micro area '!$H$10)*PI()/180))</f>
        <v>2.207586337</v>
      </c>
      <c r="L25" s="44" t="n">
        <f aca="false">6371*ACOS(COS(PI()*(90-'inf geo micro area '!$G23)/180)*COS((90-'inf geo micro area '!$G$11)*PI()/180)+SIN((90-'inf geo micro area '!$G23)*PI()/180)*SIN((90-'inf geo micro area '!$G$11)*PI()/180)*COS(('inf geo micro area '!$H23-'inf geo micro area '!$H$11)*PI()/180))</f>
        <v>1.955652569</v>
      </c>
      <c r="M25" s="44" t="n">
        <f aca="false">6371*ACOS(COS(PI()*(90-'inf geo micro area '!$G23)/180)*COS((90-'inf geo micro area '!$G$12)*PI()/180)+SIN((90-'inf geo micro area '!$G23)*PI()/180)*SIN((90-'inf geo micro area '!$G$12)*PI()/180)*COS(('inf geo micro area '!$H23-'inf geo micro area '!$H$12)*PI()/180))</f>
        <v>2.075823334</v>
      </c>
      <c r="N25" s="44" t="n">
        <f aca="false">6371*ACOS(COS(PI()*(90-'inf geo micro area '!$G23)/180)*COS((90-'inf geo micro area '!$G$13)*PI()/180)+SIN((90-'inf geo micro area '!$G23)*PI()/180)*SIN((90-'inf geo micro area '!$G$13)*PI()/180)*COS(('inf geo micro area '!$H23-'inf geo micro area '!$H$13)*PI()/180))</f>
        <v>1.806757422</v>
      </c>
      <c r="O25" s="44" t="n">
        <f aca="false">6371*ACOS(COS(PI()*(90-'inf geo micro area '!$G23)/180)*COS((90-'inf geo micro area '!$G$14)*PI()/180)+SIN((90-'inf geo micro area '!$G23)*PI()/180)*SIN((90-'inf geo micro area '!$G$14)*PI()/180)*COS(('inf geo micro area '!$H23-'inf geo micro area '!$H$14)*PI()/180))</f>
        <v>1.33345426</v>
      </c>
      <c r="P25" s="39" t="n">
        <f aca="false">6371*ACOS(COS(PI()*(90-'inf geo micro area '!$G23)/180)*COS((90-'inf geo micro area '!$G$15)*PI()/180)+SIN((90-'inf geo micro area '!$G23)*PI()/180)*SIN((90-'inf geo micro area '!$G$15)*PI()/180)*COS(('inf geo micro area '!$H23-'inf geo micro area '!$H$15)*PI()/180))</f>
        <v>0.3885442887</v>
      </c>
      <c r="Q25" s="39" t="n">
        <f aca="false">6371*ACOS(COS(PI()*(90-'inf geo micro area '!$G23)/180)*COS((90-'inf geo micro area '!$G$16)*PI()/180)+SIN((90-'inf geo micro area '!$G23)*PI()/180)*SIN((90-'inf geo micro area '!$G$16)*PI()/180)*COS(('inf geo micro area '!$H23-'inf geo micro area '!$H$16)*PI()/180))</f>
        <v>0.4709682532</v>
      </c>
      <c r="R25" s="45" t="n">
        <f aca="false">6371*ACOS(COS(PI()*(90-'inf geo micro area '!$G23)/180)*COS((90-'inf geo micro area '!$G$17)*PI()/180)+SIN((90-'inf geo micro area '!$G23)*PI()/180)*SIN((90-'inf geo micro area '!$G$17)*PI()/180)*COS(('inf geo micro area '!$H23-'inf geo micro area '!$H$17)*PI()/180))</f>
        <v>0.7197988849</v>
      </c>
      <c r="S25" s="45" t="n">
        <f aca="false">6371*ACOS(COS(PI()*(90-'inf geo micro area '!$G23)/180)*COS((90-'inf geo micro area '!$G$18)*PI()/180)+SIN((90-'inf geo micro area '!$G23)*PI()/180)*SIN((90-'inf geo micro area '!$G$18)*PI()/180)*COS(('inf geo micro area '!$H23-'inf geo micro area '!$H$18)*PI()/180))</f>
        <v>0.9911131358</v>
      </c>
      <c r="T25" s="45" t="n">
        <f aca="false">6371*ACOS(COS(PI()*(90-'inf geo micro area '!$G23)/180)*COS((90-'inf geo micro area '!$G$19)*PI()/180)+SIN((90-'inf geo micro area '!$G23)*PI()/180)*SIN((90-'inf geo micro area '!$G$19)*PI()/180)*COS(('inf geo micro area '!$H23-'inf geo micro area '!$H$19)*PI()/180))</f>
        <v>0.7382787549</v>
      </c>
      <c r="U25" s="45" t="n">
        <f aca="false">6371*ACOS(COS(PI()*(90-'inf geo micro area '!$G23)/180)*COS((90-'inf geo micro area '!$G$20)*PI()/180)+SIN((90-'inf geo micro area '!$G23)*PI()/180)*SIN((90-'inf geo micro area '!$G$20)*PI()/180)*COS(('inf geo micro area '!$H23-'inf geo micro area '!$H$20)*PI()/180))</f>
        <v>1.017878801</v>
      </c>
      <c r="V25" s="45" t="n">
        <f aca="false">6371*ACOS(COS(PI()*(90-'inf geo micro area '!$G23)/180)*COS((90-'inf geo micro area '!$G$21)*PI()/180)+SIN((90-'inf geo micro area '!$G23)*PI()/180)*SIN((90-'inf geo micro area '!$G$21)*PI()/180)*COS(('inf geo micro area '!$H23-'inf geo micro area '!$H$21)*PI()/180))</f>
        <v>0.9009445716</v>
      </c>
      <c r="W25" s="45" t="n">
        <f aca="false">6371*ACOS(COS(PI()*(90-'inf geo micro area '!$G23)/180)*COS((90-'inf geo micro area '!$G$22)*PI()/180)+SIN((90-'inf geo micro area '!$G23)*PI()/180)*SIN((90-'inf geo micro area '!$G$22)*PI()/180)*COS(('inf geo micro area '!$H23-'inf geo micro area '!$H$22)*PI()/180))</f>
        <v>1.258705446</v>
      </c>
      <c r="X25" s="39" t="n">
        <v>0</v>
      </c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</row>
    <row r="26" customFormat="false" ht="12.75" hidden="false" customHeight="true" outlineLevel="0" collapsed="false">
      <c r="A26" s="42" t="n">
        <v>23</v>
      </c>
      <c r="B26" s="39" t="str">
        <f aca="false">'inf geo micro area '!B24</f>
        <v>23 - 4</v>
      </c>
      <c r="C26" s="44" t="n">
        <f aca="false">6371*ACOS(COS(PI()*(90-'inf geo micro area '!G24)/180)*COS((90-'inf geo micro area '!$G$2)*PI()/180)+SIN((90-'inf geo micro area '!G24)*PI()/180)*SIN((90-'inf geo micro area '!$G$2)*PI()/180)*COS(('inf geo micro area '!H24-'inf geo micro area '!$H$2)*PI()/180))</f>
        <v>2.499403112</v>
      </c>
      <c r="D26" s="44" t="n">
        <f aca="false">6371*ACOS(COS(PI()*(90-'inf geo micro area '!G24)/180)*COS((90-'inf geo micro area '!$G$3)*PI()/180)+SIN((90-'inf geo micro area '!G24)*PI()/180)*SIN((90-'inf geo micro area '!$G$3)*PI()/180)*COS(('inf geo micro area '!H24-'inf geo micro area '!$H$3)*PI()/180))</f>
        <v>2.632419505</v>
      </c>
      <c r="E26" s="44" t="n">
        <f aca="false">6371*ACOS(COS(PI()*(90-'inf geo micro area '!G24)/180)*COS((90-'inf geo micro area '!$G$4)*PI()/180)+SIN((90-'inf geo micro area '!G24)*PI()/180)*SIN((90-'inf geo micro area '!$G$4)*PI()/180)*COS(('inf geo micro area '!H24-'inf geo micro area '!$H$4)*PI()/180))</f>
        <v>2.959584661</v>
      </c>
      <c r="F26" s="44" t="n">
        <f aca="false">6371*ACOS(COS(PI()*(90-'inf geo micro area '!G24)/180)*COS((90-'inf geo micro area '!$G$5)*PI()/180)+SIN((90-'inf geo micro area '!G24)*PI()/180)*SIN((90-'inf geo micro area '!$G$5)*PI()/180)*COS(('inf geo micro area '!H24-'inf geo micro area '!$H$5)*PI()/180))</f>
        <v>2.248579818</v>
      </c>
      <c r="G26" s="44" t="n">
        <f aca="false">6371*ACOS(COS(PI()*(90-'inf geo micro area '!G24)/180)*COS((90-'inf geo micro area '!$G$6)*PI()/180)+SIN((90-'inf geo micro area '!G24)*PI()/180)*SIN((90-'inf geo micro area '!$G$6)*PI()/180)*COS(('inf geo micro area '!H24-'inf geo micro area '!$H$6)*PI()/180))</f>
        <v>2.567309365</v>
      </c>
      <c r="H26" s="44" t="n">
        <f aca="false">6371*ACOS(COS(PI()*(90-'inf geo micro area '!G24)/180)*COS((90-'inf geo micro area '!$G$7)*PI()/180)+SIN((90-'inf geo micro area '!G24)*PI()/180)*SIN((90-'inf geo micro area '!$G$7)*PI()/180)*COS(('inf geo micro area '!H24-'inf geo micro area '!$H$7)*PI()/180))</f>
        <v>1.946572729</v>
      </c>
      <c r="I26" s="44" t="n">
        <f aca="false">6371*ACOS(COS(PI()*(90-'inf geo micro area '!G24)/180)*COS((90-'inf geo micro area '!$G$8)*PI()/180)+SIN((90-'inf geo micro area '!G24)*PI()/180)*SIN((90-'inf geo micro area '!$G$8)*PI()/180)*COS(('inf geo micro area '!H24-'inf geo micro area '!$H$8)*PI()/180))</f>
        <v>3.98900473</v>
      </c>
      <c r="J26" s="44" t="n">
        <f aca="false">6371*ACOS(COS(PI()*(90-'inf geo micro area '!G24)/180)*COS((90-'inf geo micro area '!$G$9)*PI()/180)+SIN((90-'inf geo micro area '!G24)*PI()/180)*SIN((90-'inf geo micro area '!$G$9)*PI()/180)*COS(('inf geo micro area '!H24-'inf geo micro area '!$H$9)*PI()/180))</f>
        <v>4.585713</v>
      </c>
      <c r="K26" s="44" t="n">
        <f aca="false">6371*ACOS(COS(PI()*(90-'inf geo micro area '!G24)/180)*COS((90-'inf geo micro area '!$G$10)*PI()/180)+SIN((90-'inf geo micro area '!G24)*PI()/180)*SIN((90-'inf geo micro area '!$G$10)*PI()/180)*COS(('inf geo micro area '!H24-'inf geo micro area '!$H$10)*PI()/180))</f>
        <v>3.536070333</v>
      </c>
      <c r="L26" s="44" t="n">
        <f aca="false">6371*ACOS(COS(PI()*(90-'inf geo micro area '!$G24)/180)*COS((90-'inf geo micro area '!$G$11)*PI()/180)+SIN((90-'inf geo micro area '!$G24)*PI()/180)*SIN((90-'inf geo micro area '!$G$11)*PI()/180)*COS(('inf geo micro area '!$H24-'inf geo micro area '!$H$11)*PI()/180))</f>
        <v>3.29154025</v>
      </c>
      <c r="M26" s="44" t="n">
        <f aca="false">6371*ACOS(COS(PI()*(90-'inf geo micro area '!$G24)/180)*COS((90-'inf geo micro area '!$G$12)*PI()/180)+SIN((90-'inf geo micro area '!$G24)*PI()/180)*SIN((90-'inf geo micro area '!$G$12)*PI()/180)*COS(('inf geo micro area '!$H24-'inf geo micro area '!$H$12)*PI()/180))</f>
        <v>3.383165748</v>
      </c>
      <c r="N26" s="44" t="n">
        <f aca="false">6371*ACOS(COS(PI()*(90-'inf geo micro area '!$G24)/180)*COS((90-'inf geo micro area '!$G$13)*PI()/180)+SIN((90-'inf geo micro area '!$G24)*PI()/180)*SIN((90-'inf geo micro area '!$G$13)*PI()/180)*COS(('inf geo micro area '!$H24-'inf geo micro area '!$H$13)*PI()/180))</f>
        <v>3.137028259</v>
      </c>
      <c r="O26" s="44" t="n">
        <f aca="false">6371*ACOS(COS(PI()*(90-'inf geo micro area '!$G24)/180)*COS((90-'inf geo micro area '!$G$14)*PI()/180)+SIN((90-'inf geo micro area '!$G24)*PI()/180)*SIN((90-'inf geo micro area '!$G$14)*PI()/180)*COS(('inf geo micro area '!$H24-'inf geo micro area '!$H$14)*PI()/180))</f>
        <v>2.683173264</v>
      </c>
      <c r="P26" s="39" t="n">
        <f aca="false">6371*ACOS(COS(PI()*(90-'inf geo micro area '!$G24)/180)*COS((90-'inf geo micro area '!$G$15)*PI()/180)+SIN((90-'inf geo micro area '!$G24)*PI()/180)*SIN((90-'inf geo micro area '!$G$15)*PI()/180)*COS(('inf geo micro area '!$H24-'inf geo micro area '!$H$15)*PI()/180))</f>
        <v>1.560775616</v>
      </c>
      <c r="Q26" s="39" t="n">
        <f aca="false">6371*ACOS(COS(PI()*(90-'inf geo micro area '!$G24)/180)*COS((90-'inf geo micro area '!$G$16)*PI()/180)+SIN((90-'inf geo micro area '!$G24)*PI()/180)*SIN((90-'inf geo micro area '!$G$16)*PI()/180)*COS(('inf geo micro area '!$H24-'inf geo micro area '!$H$16)*PI()/180))</f>
        <v>1.815167732</v>
      </c>
      <c r="R26" s="45" t="n">
        <f aca="false">6371*ACOS(COS(PI()*(90-'inf geo micro area '!$G24)/180)*COS((90-'inf geo micro area '!$G$17)*PI()/180)+SIN((90-'inf geo micro area '!$G24)*PI()/180)*SIN((90-'inf geo micro area '!$G$17)*PI()/180)*COS(('inf geo micro area '!$H24-'inf geo micro area '!$H$17)*PI()/180))</f>
        <v>2.069562489</v>
      </c>
      <c r="S26" s="45" t="n">
        <f aca="false">6371*ACOS(COS(PI()*(90-'inf geo micro area '!$G24)/180)*COS((90-'inf geo micro area '!$G$18)*PI()/180)+SIN((90-'inf geo micro area '!$G24)*PI()/180)*SIN((90-'inf geo micro area '!$G$18)*PI()/180)*COS(('inf geo micro area '!$H24-'inf geo micro area '!$H$18)*PI()/180))</f>
        <v>2.270082578</v>
      </c>
      <c r="T26" s="45" t="n">
        <f aca="false">6371*ACOS(COS(PI()*(90-'inf geo micro area '!$G24)/180)*COS((90-'inf geo micro area '!$G$19)*PI()/180)+SIN((90-'inf geo micro area '!$G24)*PI()/180)*SIN((90-'inf geo micro area '!$G$19)*PI()/180)*COS(('inf geo micro area '!$H24-'inf geo micro area '!$H$19)*PI()/180))</f>
        <v>2.001106193</v>
      </c>
      <c r="U26" s="45" t="n">
        <f aca="false">6371*ACOS(COS(PI()*(90-'inf geo micro area '!$G24)/180)*COS((90-'inf geo micro area '!$G$20)*PI()/180)+SIN((90-'inf geo micro area '!$G24)*PI()/180)*SIN((90-'inf geo micro area '!$G$20)*PI()/180)*COS(('inf geo micro area '!$H24-'inf geo micro area '!$H$20)*PI()/180))</f>
        <v>1.94349423</v>
      </c>
      <c r="V26" s="45" t="n">
        <f aca="false">6371*ACOS(COS(PI()*(90-'inf geo micro area '!$G24)/180)*COS((90-'inf geo micro area '!$G$21)*PI()/180)+SIN((90-'inf geo micro area '!$G24)*PI()/180)*SIN((90-'inf geo micro area '!$G$21)*PI()/180)*COS(('inf geo micro area '!$H24-'inf geo micro area '!$H$21)*PI()/180))</f>
        <v>0.4692620666</v>
      </c>
      <c r="W26" s="45" t="n">
        <f aca="false">6371*ACOS(COS(PI()*(90-'inf geo micro area '!$G24)/180)*COS((90-'inf geo micro area '!$G$22)*PI()/180)+SIN((90-'inf geo micro area '!$G24)*PI()/180)*SIN((90-'inf geo micro area '!$G$22)*PI()/180)*COS(('inf geo micro area '!$H24-'inf geo micro area '!$H$22)*PI()/180))</f>
        <v>0.1489476132</v>
      </c>
      <c r="X26" s="45" t="n">
        <f aca="false">6371*ACOS(COS(PI()*(90-'inf geo micro area '!$G24)/180)*COS((90-'inf geo micro area '!$G$23)*PI()/180)+SIN((90-'inf geo micro area '!$G24)*PI()/180)*SIN((90-'inf geo micro area '!$G$23)*PI()/180)*COS(('inf geo micro area '!$H24-'inf geo micro area '!$H$23)*PI()/180))</f>
        <v>1.349903826</v>
      </c>
      <c r="Y26" s="39" t="n">
        <v>0</v>
      </c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</row>
    <row r="27" customFormat="false" ht="12.75" hidden="false" customHeight="true" outlineLevel="0" collapsed="false">
      <c r="A27" s="42" t="n">
        <v>24</v>
      </c>
      <c r="B27" s="39" t="str">
        <f aca="false">'inf geo micro area '!B25</f>
        <v>24 - 4</v>
      </c>
      <c r="C27" s="44" t="n">
        <f aca="false">6371*ACOS(COS(PI()*(90-'inf geo micro area '!G25)/180)*COS((90-'inf geo micro area '!$G$2)*PI()/180)+SIN((90-'inf geo micro area '!G25)*PI()/180)*SIN((90-'inf geo micro area '!$G$2)*PI()/180)*COS(('inf geo micro area '!H25-'inf geo micro area '!$H$2)*PI()/180))</f>
        <v>1.540716455</v>
      </c>
      <c r="D27" s="44" t="n">
        <f aca="false">6371*ACOS(COS(PI()*(90-'inf geo micro area '!G25)/180)*COS((90-'inf geo micro area '!$G$3)*PI()/180)+SIN((90-'inf geo micro area '!G25)*PI()/180)*SIN((90-'inf geo micro area '!$G$3)*PI()/180)*COS(('inf geo micro area '!H25-'inf geo micro area '!$H$3)*PI()/180))</f>
        <v>1.76768008</v>
      </c>
      <c r="E27" s="44" t="n">
        <f aca="false">6371*ACOS(COS(PI()*(90-'inf geo micro area '!G25)/180)*COS((90-'inf geo micro area '!$G$4)*PI()/180)+SIN((90-'inf geo micro area '!G25)*PI()/180)*SIN((90-'inf geo micro area '!$G$4)*PI()/180)*COS(('inf geo micro area '!H25-'inf geo micro area '!$H$4)*PI()/180))</f>
        <v>2.719841446</v>
      </c>
      <c r="F27" s="44" t="n">
        <f aca="false">6371*ACOS(COS(PI()*(90-'inf geo micro area '!G25)/180)*COS((90-'inf geo micro area '!$G$5)*PI()/180)+SIN((90-'inf geo micro area '!G25)*PI()/180)*SIN((90-'inf geo micro area '!$G$5)*PI()/180)*COS(('inf geo micro area '!H25-'inf geo micro area '!$H$5)*PI()/180))</f>
        <v>1.657136876</v>
      </c>
      <c r="G27" s="44" t="n">
        <f aca="false">6371*ACOS(COS(PI()*(90-'inf geo micro area '!G25)/180)*COS((90-'inf geo micro area '!$G$6)*PI()/180)+SIN((90-'inf geo micro area '!G25)*PI()/180)*SIN((90-'inf geo micro area '!$G$6)*PI()/180)*COS(('inf geo micro area '!H25-'inf geo micro area '!$H$6)*PI()/180))</f>
        <v>1.853356988</v>
      </c>
      <c r="H27" s="44" t="n">
        <f aca="false">6371*ACOS(COS(PI()*(90-'inf geo micro area '!G25)/180)*COS((90-'inf geo micro area '!$G$7)*PI()/180)+SIN((90-'inf geo micro area '!G25)*PI()/180)*SIN((90-'inf geo micro area '!$G$7)*PI()/180)*COS(('inf geo micro area '!H25-'inf geo micro area '!$H$7)*PI()/180))</f>
        <v>1.212356203</v>
      </c>
      <c r="I27" s="44" t="n">
        <f aca="false">6371*ACOS(COS(PI()*(90-'inf geo micro area '!G25)/180)*COS((90-'inf geo micro area '!$G$8)*PI()/180)+SIN((90-'inf geo micro area '!G25)*PI()/180)*SIN((90-'inf geo micro area '!$G$8)*PI()/180)*COS(('inf geo micro area '!H25-'inf geo micro area '!$H$8)*PI()/180))</f>
        <v>2.852022717</v>
      </c>
      <c r="J27" s="44" t="n">
        <f aca="false">6371*ACOS(COS(PI()*(90-'inf geo micro area '!G25)/180)*COS((90-'inf geo micro area '!$G$9)*PI()/180)+SIN((90-'inf geo micro area '!G25)*PI()/180)*SIN((90-'inf geo micro area '!$G$9)*PI()/180)*COS(('inf geo micro area '!H25-'inf geo micro area '!$H$9)*PI()/180))</f>
        <v>3.454457813</v>
      </c>
      <c r="K27" s="44" t="n">
        <f aca="false">6371*ACOS(COS(PI()*(90-'inf geo micro area '!G25)/180)*COS((90-'inf geo micro area '!$G$10)*PI()/180)+SIN((90-'inf geo micro area '!G25)*PI()/180)*SIN((90-'inf geo micro area '!$G$10)*PI()/180)*COS(('inf geo micro area '!H25-'inf geo micro area '!$H$10)*PI()/180))</f>
        <v>2.39111351</v>
      </c>
      <c r="L27" s="44" t="n">
        <f aca="false">6371*ACOS(COS(PI()*(90-'inf geo micro area '!$G25)/180)*COS((90-'inf geo micro area '!$G$11)*PI()/180)+SIN((90-'inf geo micro area '!$G25)*PI()/180)*SIN((90-'inf geo micro area '!$G$11)*PI()/180)*COS(('inf geo micro area '!$H25-'inf geo micro area '!$H$11)*PI()/180))</f>
        <v>2.133030094</v>
      </c>
      <c r="M27" s="44" t="n">
        <f aca="false">6371*ACOS(COS(PI()*(90-'inf geo micro area '!$G25)/180)*COS((90-'inf geo micro area '!$G$12)*PI()/180)+SIN((90-'inf geo micro area '!$G25)*PI()/180)*SIN((90-'inf geo micro area '!$G$12)*PI()/180)*COS(('inf geo micro area '!$H25-'inf geo micro area '!$H$12)*PI()/180))</f>
        <v>2.276411331</v>
      </c>
      <c r="N27" s="44" t="n">
        <f aca="false">6371*ACOS(COS(PI()*(90-'inf geo micro area '!$G25)/180)*COS((90-'inf geo micro area '!$G$13)*PI()/180)+SIN((90-'inf geo micro area '!$G25)*PI()/180)*SIN((90-'inf geo micro area '!$G$13)*PI()/180)*COS(('inf geo micro area '!$H25-'inf geo micro area '!$H$13)*PI()/180))</f>
        <v>1.991779468</v>
      </c>
      <c r="O27" s="44" t="n">
        <f aca="false">6371*ACOS(COS(PI()*(90-'inf geo micro area '!$G25)/180)*COS((90-'inf geo micro area '!$G$14)*PI()/180)+SIN((90-'inf geo micro area '!$G25)*PI()/180)*SIN((90-'inf geo micro area '!$G$14)*PI()/180)*COS(('inf geo micro area '!$H25-'inf geo micro area '!$H$14)*PI()/180))</f>
        <v>1.473587701</v>
      </c>
      <c r="P27" s="39" t="n">
        <f aca="false">6371*ACOS(COS(PI()*(90-'inf geo micro area '!$G25)/180)*COS((90-'inf geo micro area '!$G$15)*PI()/180)+SIN((90-'inf geo micro area '!$G25)*PI()/180)*SIN((90-'inf geo micro area '!$G$15)*PI()/180)*COS(('inf geo micro area '!$H25-'inf geo micro area '!$H$15)*PI()/180))</f>
        <v>0.3209025405</v>
      </c>
      <c r="Q27" s="39" t="n">
        <f aca="false">6371*ACOS(COS(PI()*(90-'inf geo micro area '!$G25)/180)*COS((90-'inf geo micro area '!$G$16)*PI()/180)+SIN((90-'inf geo micro area '!$G25)*PI()/180)*SIN((90-'inf geo micro area '!$G$16)*PI()/180)*COS(('inf geo micro area '!$H25-'inf geo micro area '!$H$16)*PI()/180))</f>
        <v>0.6691908416</v>
      </c>
      <c r="R27" s="45" t="n">
        <f aca="false">6371*ACOS(COS(PI()*(90-'inf geo micro area '!$G25)/180)*COS((90-'inf geo micro area '!$G$17)*PI()/180)+SIN((90-'inf geo micro area '!$G25)*PI()/180)*SIN((90-'inf geo micro area '!$G$17)*PI()/180)*COS(('inf geo micro area '!$H25-'inf geo micro area '!$H$17)*PI()/180))</f>
        <v>0.8729323266</v>
      </c>
      <c r="S27" s="45" t="n">
        <f aca="false">6371*ACOS(COS(PI()*(90-'inf geo micro area '!$G25)/180)*COS((90-'inf geo micro area '!$G$18)*PI()/180)+SIN((90-'inf geo micro area '!$G25)*PI()/180)*SIN((90-'inf geo micro area '!$G$18)*PI()/180)*COS(('inf geo micro area '!$H25-'inf geo micro area '!$H$18)*PI()/180))</f>
        <v>1.026405952</v>
      </c>
      <c r="T27" s="45" t="n">
        <f aca="false">6371*ACOS(COS(PI()*(90-'inf geo micro area '!$G25)/180)*COS((90-'inf geo micro area '!$G$19)*PI()/180)+SIN((90-'inf geo micro area '!$G25)*PI()/180)*SIN((90-'inf geo micro area '!$G$19)*PI()/180)*COS(('inf geo micro area '!$H25-'inf geo micro area '!$H$19)*PI()/180))</f>
        <v>0.7576957364</v>
      </c>
      <c r="U27" s="45" t="n">
        <f aca="false">6371*ACOS(COS(PI()*(90-'inf geo micro area '!$G25)/180)*COS((90-'inf geo micro area '!$G$20)*PI()/180)+SIN((90-'inf geo micro area '!$G25)*PI()/180)*SIN((90-'inf geo micro area '!$G$20)*PI()/180)*COS(('inf geo micro area '!$H25-'inf geo micro area '!$H$20)*PI()/180))</f>
        <v>0.8656613504</v>
      </c>
      <c r="V27" s="45" t="n">
        <f aca="false">6371*ACOS(COS(PI()*(90-'inf geo micro area '!$G25)/180)*COS((90-'inf geo micro area '!$G$21)*PI()/180)+SIN((90-'inf geo micro area '!$G25)*PI()/180)*SIN((90-'inf geo micro area '!$G$21)*PI()/180)*COS(('inf geo micro area '!$H25-'inf geo micro area '!$H$21)*PI()/180))</f>
        <v>0.7762947323</v>
      </c>
      <c r="W27" s="45" t="n">
        <f aca="false">6371*ACOS(COS(PI()*(90-'inf geo micro area '!$G25)/180)*COS((90-'inf geo micro area '!$G$22)*PI()/180)+SIN((90-'inf geo micro area '!$G25)*PI()/180)*SIN((90-'inf geo micro area '!$G$22)*PI()/180)*COS(('inf geo micro area '!$H25-'inf geo micro area '!$H$22)*PI()/180))</f>
        <v>1.178013681</v>
      </c>
      <c r="X27" s="45" t="n">
        <f aca="false">6371*ACOS(COS(PI()*(90-'inf geo micro area '!$G25)/180)*COS((90-'inf geo micro area '!$G$23)*PI()/180)+SIN((90-'inf geo micro area '!$G25)*PI()/180)*SIN((90-'inf geo micro area '!$G$23)*PI()/180)*COS(('inf geo micro area '!$H25-'inf geo micro area '!$H$24)*PI()/180))</f>
        <v>0.5415444923</v>
      </c>
      <c r="Y27" s="45" t="n">
        <f aca="false">6371*ACOS(COS(PI()*(90-'inf geo micro area '!$G25)/180)*COS((90-'inf geo micro area '!$G$24)*PI()/180)+SIN((90-'inf geo micro area '!$G25)*PI()/180)*SIN((90-'inf geo micro area '!$G$24)*PI()/180)*COS(('inf geo micro area '!$H25-'inf geo micro area '!$H$24)*PI()/180))</f>
        <v>1.244493378</v>
      </c>
      <c r="Z27" s="39" t="n">
        <v>0</v>
      </c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</row>
    <row r="28" customFormat="false" ht="12.75" hidden="false" customHeight="true" outlineLevel="0" collapsed="false">
      <c r="A28" s="42" t="n">
        <v>25</v>
      </c>
      <c r="B28" s="39" t="str">
        <f aca="false">'inf geo micro area '!B26</f>
        <v>25 - 4</v>
      </c>
      <c r="C28" s="44" t="n">
        <f aca="false">6371*ACOS(COS(PI()*(90-'inf geo micro area '!G26)/180)*COS((90-'inf geo micro area '!$G$2)*PI()/180)+SIN((90-'inf geo micro area '!G26)*PI()/180)*SIN((90-'inf geo micro area '!$G$2)*PI()/180)*COS(('inf geo micro area '!H26-'inf geo micro area '!$H$2)*PI()/180))</f>
        <v>2.137255638</v>
      </c>
      <c r="D28" s="44" t="n">
        <f aca="false">6371*ACOS(COS(PI()*(90-'inf geo micro area '!G26)/180)*COS((90-'inf geo micro area '!$G$3)*PI()/180)+SIN((90-'inf geo micro area '!G26)*PI()/180)*SIN((90-'inf geo micro area '!$G$3)*PI()/180)*COS(('inf geo micro area '!H26-'inf geo micro area '!$H$3)*PI()/180))</f>
        <v>2.265961308</v>
      </c>
      <c r="E28" s="44" t="n">
        <f aca="false">6371*ACOS(COS(PI()*(90-'inf geo micro area '!G26)/180)*COS((90-'inf geo micro area '!$G$4)*PI()/180)+SIN((90-'inf geo micro area '!G26)*PI()/180)*SIN((90-'inf geo micro area '!$G$4)*PI()/180)*COS(('inf geo micro area '!H26-'inf geo micro area '!$H$4)*PI()/180))</f>
        <v>2.643964505</v>
      </c>
      <c r="F28" s="44" t="n">
        <f aca="false">6371*ACOS(COS(PI()*(90-'inf geo micro area '!G26)/180)*COS((90-'inf geo micro area '!$G$5)*PI()/180)+SIN((90-'inf geo micro area '!G26)*PI()/180)*SIN((90-'inf geo micro area '!$G$5)*PI()/180)*COS(('inf geo micro area '!H26-'inf geo micro area '!$H$5)*PI()/180))</f>
        <v>1.886437102</v>
      </c>
      <c r="G28" s="44" t="n">
        <f aca="false">6371*ACOS(COS(PI()*(90-'inf geo micro area '!G26)/180)*COS((90-'inf geo micro area '!$G$6)*PI()/180)+SIN((90-'inf geo micro area '!G26)*PI()/180)*SIN((90-'inf geo micro area '!$G$6)*PI()/180)*COS(('inf geo micro area '!H26-'inf geo micro area '!$H$6)*PI()/180))</f>
        <v>2.201785069</v>
      </c>
      <c r="H28" s="44" t="n">
        <f aca="false">6371*ACOS(COS(PI()*(90-'inf geo micro area '!G26)/180)*COS((90-'inf geo micro area '!$G$7)*PI()/180)+SIN((90-'inf geo micro area '!G26)*PI()/180)*SIN((90-'inf geo micro area '!$G$7)*PI()/180)*COS(('inf geo micro area '!H26-'inf geo micro area '!$H$7)*PI()/180))</f>
        <v>1.579689849</v>
      </c>
      <c r="I28" s="44" t="n">
        <f aca="false">6371*ACOS(COS(PI()*(90-'inf geo micro area '!G26)/180)*COS((90-'inf geo micro area '!$G$8)*PI()/180)+SIN((90-'inf geo micro area '!G26)*PI()/180)*SIN((90-'inf geo micro area '!$G$8)*PI()/180)*COS(('inf geo micro area '!H26-'inf geo micro area '!$H$8)*PI()/180))</f>
        <v>3.807145019</v>
      </c>
      <c r="J28" s="44" t="n">
        <f aca="false">6371*ACOS(COS(PI()*(90-'inf geo micro area '!G26)/180)*COS((90-'inf geo micro area '!$G$9)*PI()/180)+SIN((90-'inf geo micro area '!G26)*PI()/180)*SIN((90-'inf geo micro area '!$G$9)*PI()/180)*COS(('inf geo micro area '!H26-'inf geo micro area '!$H$9)*PI()/180))</f>
        <v>4.408440737</v>
      </c>
      <c r="K28" s="44" t="n">
        <f aca="false">6371*ACOS(COS(PI()*(90-'inf geo micro area '!G26)/180)*COS((90-'inf geo micro area '!$G$10)*PI()/180)+SIN((90-'inf geo micro area '!G26)*PI()/180)*SIN((90-'inf geo micro area '!$G$10)*PI()/180)*COS(('inf geo micro area '!H26-'inf geo micro area '!$H$10)*PI()/180))</f>
        <v>3.348428974</v>
      </c>
      <c r="L28" s="44" t="n">
        <f aca="false">6371*ACOS(COS(PI()*(90-'inf geo micro area '!$G26)/180)*COS((90-'inf geo micro area '!$G$11)*PI()/180)+SIN((90-'inf geo micro area '!$G26)*PI()/180)*SIN((90-'inf geo micro area '!$G$11)*PI()/180)*COS(('inf geo micro area '!$H26-'inf geo micro area '!$H$11)*PI()/180))</f>
        <v>3.095469676</v>
      </c>
      <c r="M28" s="44" t="n">
        <f aca="false">6371*ACOS(COS(PI()*(90-'inf geo micro area '!$G26)/180)*COS((90-'inf geo micro area '!$G$12)*PI()/180)+SIN((90-'inf geo micro area '!$G26)*PI()/180)*SIN((90-'inf geo micro area '!$G$12)*PI()/180)*COS(('inf geo micro area '!$H26-'inf geo micro area '!$H$12)*PI()/180))</f>
        <v>3.214462672</v>
      </c>
      <c r="N28" s="44" t="n">
        <f aca="false">6371*ACOS(COS(PI()*(90-'inf geo micro area '!$G26)/180)*COS((90-'inf geo micro area '!$G$13)*PI()/180)+SIN((90-'inf geo micro area '!$G26)*PI()/180)*SIN((90-'inf geo micro area '!$G$13)*PI()/180)*COS(('inf geo micro area '!$H26-'inf geo micro area '!$H$13)*PI()/180))</f>
        <v>2.947599057</v>
      </c>
      <c r="O28" s="44" t="n">
        <f aca="false">6371*ACOS(COS(PI()*(90-'inf geo micro area '!$G26)/180)*COS((90-'inf geo micro area '!$G$14)*PI()/180)+SIN((90-'inf geo micro area '!$G26)*PI()/180)*SIN((90-'inf geo micro area '!$G$14)*PI()/180)*COS(('inf geo micro area '!$H26-'inf geo micro area '!$H$14)*PI()/180))</f>
        <v>2.452506217</v>
      </c>
      <c r="P28" s="39" t="n">
        <f aca="false">6371*ACOS(COS(PI()*(90-'inf geo micro area '!$G26)/180)*COS((90-'inf geo micro area '!$G$15)*PI()/180)+SIN((90-'inf geo micro area '!$G26)*PI()/180)*SIN((90-'inf geo micro area '!$G$15)*PI()/180)*COS(('inf geo micro area '!$H26-'inf geo micro area '!$H$15)*PI()/180))</f>
        <v>1.280786814</v>
      </c>
      <c r="Q28" s="39" t="n">
        <f aca="false">6371*ACOS(COS(PI()*(90-'inf geo micro area '!$G26)/180)*COS((90-'inf geo micro area '!$G$16)*PI()/180)+SIN((90-'inf geo micro area '!$G26)*PI()/180)*SIN((90-'inf geo micro area '!$G$16)*PI()/180)*COS(('inf geo micro area '!$H26-'inf geo micro area '!$H$16)*PI()/180))</f>
        <v>1.611267343</v>
      </c>
      <c r="R28" s="45" t="n">
        <f aca="false">6371*ACOS(COS(PI()*(90-'inf geo micro area '!$G26)/180)*COS((90-'inf geo micro area '!$G$17)*PI()/180)+SIN((90-'inf geo micro area '!$G26)*PI()/180)*SIN((90-'inf geo micro area '!$G$17)*PI()/180)*COS(('inf geo micro area '!$H26-'inf geo micro area '!$H$17)*PI()/180))</f>
        <v>1.844921196</v>
      </c>
      <c r="S28" s="45" t="n">
        <f aca="false">6371*ACOS(COS(PI()*(90-'inf geo micro area '!$G26)/180)*COS((90-'inf geo micro area '!$G$18)*PI()/180)+SIN((90-'inf geo micro area '!$G26)*PI()/180)*SIN((90-'inf geo micro area '!$G$18)*PI()/180)*COS(('inf geo micro area '!$H26-'inf geo micro area '!$H$18)*PI()/180))</f>
        <v>1.987264915</v>
      </c>
      <c r="T28" s="45" t="n">
        <f aca="false">6371*ACOS(COS(PI()*(90-'inf geo micro area '!$G26)/180)*COS((90-'inf geo micro area '!$G$19)*PI()/180)+SIN((90-'inf geo micro area '!$G26)*PI()/180)*SIN((90-'inf geo micro area '!$G$19)*PI()/180)*COS(('inf geo micro area '!$H26-'inf geo micro area '!$H$19)*PI()/180))</f>
        <v>1.719840804</v>
      </c>
      <c r="U28" s="45" t="n">
        <f aca="false">6371*ACOS(COS(PI()*(90-'inf geo micro area '!$G26)/180)*COS((90-'inf geo micro area '!$G$20)*PI()/180)+SIN((90-'inf geo micro area '!$G26)*PI()/180)*SIN((90-'inf geo micro area '!$G$20)*PI()/180)*COS(('inf geo micro area '!$H26-'inf geo micro area '!$H$20)*PI()/180))</f>
        <v>1.6010752</v>
      </c>
      <c r="V28" s="45" t="n">
        <f aca="false">6371*ACOS(COS(PI()*(90-'inf geo micro area '!$G26)/180)*COS((90-'inf geo micro area '!$G$21)*PI()/180)+SIN((90-'inf geo micro area '!$G26)*PI()/180)*SIN((90-'inf geo micro area '!$G$21)*PI()/180)*COS(('inf geo micro area '!$H26-'inf geo micro area '!$H$21)*PI()/180))</f>
        <v>0.2689470579</v>
      </c>
      <c r="W28" s="45" t="n">
        <f aca="false">6371*ACOS(COS(PI()*(90-'inf geo micro area '!$G26)/180)*COS((90-'inf geo micro area '!$G$22)*PI()/180)+SIN((90-'inf geo micro area '!$G26)*PI()/180)*SIN((90-'inf geo micro area '!$G$22)*PI()/180)*COS(('inf geo micro area '!$H26-'inf geo micro area '!$H$22)*PI()/180))</f>
        <v>0.4154711291</v>
      </c>
      <c r="X28" s="45" t="n">
        <f aca="false">6371*ACOS(COS(PI()*(90-'inf geo micro area '!$G26)/180)*COS((90-'inf geo micro area '!$G$23)*PI()/180)+SIN((90-'inf geo micro area '!$G26)*PI()/180)*SIN((90-'inf geo micro area '!$G$23)*PI()/180)*COS(('inf geo micro area '!$H26-'inf geo micro area '!$H$24)*PI()/180))</f>
        <v>0.731759639</v>
      </c>
      <c r="Y28" s="45" t="n">
        <f aca="false">6371*ACOS(COS(PI()*(90-'inf geo micro area '!$G26)/180)*COS((90-'inf geo micro area '!$G$24)*PI()/180)+SIN((90-'inf geo micro area '!$G26)*PI()/180)*SIN((90-'inf geo micro area '!$G$24)*PI()/180)*COS(('inf geo micro area '!$H26-'inf geo micro area '!$H$24)*PI()/180))</f>
        <v>0.3669385711</v>
      </c>
      <c r="Z28" s="45" t="n">
        <f aca="false">6371*ACOS(COS(PI()*(90-'inf geo micro area '!$G26)/180)*COS((90-'inf geo micro area '!$G$25)*PI()/180)+SIN((90-'inf geo micro area '!$G26)*PI()/180)*SIN((90-'inf geo micro area '!$G$25)*PI()/180)*COS(('inf geo micro area '!$H26-'inf geo micro area '!$H$25)*PI()/180))</f>
        <v>0.9813110649</v>
      </c>
      <c r="AA28" s="39" t="n">
        <v>0</v>
      </c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</row>
    <row r="29" customFormat="false" ht="12.75" hidden="false" customHeight="true" outlineLevel="0" collapsed="false">
      <c r="A29" s="42" t="n">
        <v>26</v>
      </c>
      <c r="B29" s="39" t="str">
        <f aca="false">'inf geo micro area '!B27</f>
        <v>26 - 4</v>
      </c>
      <c r="C29" s="44" t="n">
        <f aca="false">6371*ACOS(COS(PI()*(90-'inf geo micro area '!G27)/180)*COS((90-'inf geo micro area '!$G$2)*PI()/180)+SIN((90-'inf geo micro area '!G27)*PI()/180)*SIN((90-'inf geo micro area '!$G$2)*PI()/180)*COS(('inf geo micro area '!H27-'inf geo micro area '!$H$2)*PI()/180))</f>
        <v>2.254435235</v>
      </c>
      <c r="D29" s="44" t="n">
        <f aca="false">6371*ACOS(COS(PI()*(90-'inf geo micro area '!G27)/180)*COS((90-'inf geo micro area '!$G$3)*PI()/180)+SIN((90-'inf geo micro area '!G27)*PI()/180)*SIN((90-'inf geo micro area '!$G$3)*PI()/180)*COS(('inf geo micro area '!H27-'inf geo micro area '!$H$3)*PI()/180))</f>
        <v>2.445585121</v>
      </c>
      <c r="E29" s="44" t="n">
        <f aca="false">6371*ACOS(COS(PI()*(90-'inf geo micro area '!G27)/180)*COS((90-'inf geo micro area '!$G$4)*PI()/180)+SIN((90-'inf geo micro area '!G27)*PI()/180)*SIN((90-'inf geo micro area '!$G$4)*PI()/180)*COS(('inf geo micro area '!H27-'inf geo micro area '!$H$4)*PI()/180))</f>
        <v>3.103093321</v>
      </c>
      <c r="F29" s="44" t="n">
        <f aca="false">6371*ACOS(COS(PI()*(90-'inf geo micro area '!G27)/180)*COS((90-'inf geo micro area '!$G$5)*PI()/180)+SIN((90-'inf geo micro area '!G27)*PI()/180)*SIN((90-'inf geo micro area '!$G$5)*PI()/180)*COS(('inf geo micro area '!H27-'inf geo micro area '!$H$5)*PI()/180))</f>
        <v>2.195942466</v>
      </c>
      <c r="G29" s="44" t="n">
        <f aca="false">6371*ACOS(COS(PI()*(90-'inf geo micro area '!G27)/180)*COS((90-'inf geo micro area '!$G$6)*PI()/180)+SIN((90-'inf geo micro area '!G27)*PI()/180)*SIN((90-'inf geo micro area '!$G$6)*PI()/180)*COS(('inf geo micro area '!H27-'inf geo micro area '!$H$6)*PI()/180))</f>
        <v>2.462095137</v>
      </c>
      <c r="H29" s="44" t="n">
        <f aca="false">6371*ACOS(COS(PI()*(90-'inf geo micro area '!G27)/180)*COS((90-'inf geo micro area '!$G$7)*PI()/180)+SIN((90-'inf geo micro area '!G27)*PI()/180)*SIN((90-'inf geo micro area '!$G$7)*PI()/180)*COS(('inf geo micro area '!H27-'inf geo micro area '!$H$7)*PI()/180))</f>
        <v>1.805529166</v>
      </c>
      <c r="I29" s="44" t="n">
        <f aca="false">6371*ACOS(COS(PI()*(90-'inf geo micro area '!G27)/180)*COS((90-'inf geo micro area '!$G$8)*PI()/180)+SIN((90-'inf geo micro area '!G27)*PI()/180)*SIN((90-'inf geo micro area '!$G$8)*PI()/180)*COS(('inf geo micro area '!H27-'inf geo micro area '!$H$8)*PI()/180))</f>
        <v>3.378073061</v>
      </c>
      <c r="J29" s="44" t="n">
        <f aca="false">6371*ACOS(COS(PI()*(90-'inf geo micro area '!G27)/180)*COS((90-'inf geo micro area '!$G$9)*PI()/180)+SIN((90-'inf geo micro area '!G27)*PI()/180)*SIN((90-'inf geo micro area '!$G$9)*PI()/180)*COS(('inf geo micro area '!H27-'inf geo micro area '!$H$9)*PI()/180))</f>
        <v>3.972023992</v>
      </c>
      <c r="K29" s="44" t="n">
        <f aca="false">6371*ACOS(COS(PI()*(90-'inf geo micro area '!G27)/180)*COS((90-'inf geo micro area '!$G$10)*PI()/180)+SIN((90-'inf geo micro area '!G27)*PI()/180)*SIN((90-'inf geo micro area '!$G$10)*PI()/180)*COS(('inf geo micro area '!H27-'inf geo micro area '!$H$10)*PI()/180))</f>
        <v>2.928865685</v>
      </c>
      <c r="L29" s="44" t="n">
        <f aca="false">6371*ACOS(COS(PI()*(90-'inf geo micro area '!$G27)/180)*COS((90-'inf geo micro area '!$G$11)*PI()/180)+SIN((90-'inf geo micro area '!$G27)*PI()/180)*SIN((90-'inf geo micro area '!$G$11)*PI()/180)*COS(('inf geo micro area '!$H27-'inf geo micro area '!$H$11)*PI()/180))</f>
        <v>2.689636703</v>
      </c>
      <c r="M29" s="44" t="n">
        <f aca="false">6371*ACOS(COS(PI()*(90-'inf geo micro area '!$G27)/180)*COS((90-'inf geo micro area '!$G$12)*PI()/180)+SIN((90-'inf geo micro area '!$G27)*PI()/180)*SIN((90-'inf geo micro area '!$G$12)*PI()/180)*COS(('inf geo micro area '!$H27-'inf geo micro area '!$H$12)*PI()/180))</f>
        <v>2.768471571</v>
      </c>
      <c r="N29" s="44" t="n">
        <f aca="false">6371*ACOS(COS(PI()*(90-'inf geo micro area '!$G27)/180)*COS((90-'inf geo micro area '!$G$13)*PI()/180)+SIN((90-'inf geo micro area '!$G27)*PI()/180)*SIN((90-'inf geo micro area '!$G$13)*PI()/180)*COS(('inf geo micro area '!$H27-'inf geo micro area '!$H$13)*PI()/180))</f>
        <v>2.532157055</v>
      </c>
      <c r="O29" s="44" t="n">
        <f aca="false">6371*ACOS(COS(PI()*(90-'inf geo micro area '!$G27)/180)*COS((90-'inf geo micro area '!$G$14)*PI()/180)+SIN((90-'inf geo micro area '!$G27)*PI()/180)*SIN((90-'inf geo micro area '!$G$14)*PI()/180)*COS(('inf geo micro area '!$H27-'inf geo micro area '!$H$14)*PI()/180))</f>
        <v>2.111433421</v>
      </c>
      <c r="P29" s="39" t="n">
        <f aca="false">6371*ACOS(COS(PI()*(90-'inf geo micro area '!$G27)/180)*COS((90-'inf geo micro area '!$G$15)*PI()/180)+SIN((90-'inf geo micro area '!$G27)*PI()/180)*SIN((90-'inf geo micro area '!$G$15)*PI()/180)*COS(('inf geo micro area '!$H27-'inf geo micro area '!$H$15)*PI()/180))</f>
        <v>1.091719258</v>
      </c>
      <c r="Q29" s="39" t="n">
        <f aca="false">6371*ACOS(COS(PI()*(90-'inf geo micro area '!$G27)/180)*COS((90-'inf geo micro area '!$G$16)*PI()/180)+SIN((90-'inf geo micro area '!$G27)*PI()/180)*SIN((90-'inf geo micro area '!$G$16)*PI()/180)*COS(('inf geo micro area '!$H27-'inf geo micro area '!$H$16)*PI()/180))</f>
        <v>1.234123406</v>
      </c>
      <c r="R29" s="45" t="n">
        <f aca="false">6371*ACOS(COS(PI()*(90-'inf geo micro area '!$G27)/180)*COS((90-'inf geo micro area '!$G$17)*PI()/180)+SIN((90-'inf geo micro area '!$G27)*PI()/180)*SIN((90-'inf geo micro area '!$G$17)*PI()/180)*COS(('inf geo micro area '!$H27-'inf geo micro area '!$H$17)*PI()/180))</f>
        <v>1.501604966</v>
      </c>
      <c r="S29" s="45" t="n">
        <f aca="false">6371*ACOS(COS(PI()*(90-'inf geo micro area '!$G27)/180)*COS((90-'inf geo micro area '!$G$18)*PI()/180)+SIN((90-'inf geo micro area '!$G27)*PI()/180)*SIN((90-'inf geo micro area '!$G$18)*PI()/180)*COS(('inf geo micro area '!$H27-'inf geo micro area '!$H$18)*PI()/180))</f>
        <v>1.773310393</v>
      </c>
      <c r="T29" s="45" t="n">
        <f aca="false">6371*ACOS(COS(PI()*(90-'inf geo micro area '!$G27)/180)*COS((90-'inf geo micro area '!$G$19)*PI()/180)+SIN((90-'inf geo micro area '!$G27)*PI()/180)*SIN((90-'inf geo micro area '!$G$19)*PI()/180)*COS(('inf geo micro area '!$H27-'inf geo micro area '!$H$19)*PI()/180))</f>
        <v>1.510502803</v>
      </c>
      <c r="U29" s="45" t="n">
        <f aca="false">6371*ACOS(COS(PI()*(90-'inf geo micro area '!$G27)/180)*COS((90-'inf geo micro area '!$G$20)*PI()/180)+SIN((90-'inf geo micro area '!$G27)*PI()/180)*SIN((90-'inf geo micro area '!$G$20)*PI()/180)*COS(('inf geo micro area '!$H27-'inf geo micro area '!$H$20)*PI()/180))</f>
        <v>1.611393026</v>
      </c>
      <c r="V29" s="45" t="n">
        <f aca="false">6371*ACOS(COS(PI()*(90-'inf geo micro area '!$G27)/180)*COS((90-'inf geo micro area '!$G$21)*PI()/180)+SIN((90-'inf geo micro area '!$G27)*PI()/180)*SIN((90-'inf geo micro area '!$G$21)*PI()/180)*COS(('inf geo micro area '!$H27-'inf geo micro area '!$H$21)*PI()/180))</f>
        <v>0.3504753411</v>
      </c>
      <c r="W29" s="45" t="n">
        <f aca="false">6371*ACOS(COS(PI()*(90-'inf geo micro area '!$G27)/180)*COS((90-'inf geo micro area '!$G$22)*PI()/180)+SIN((90-'inf geo micro area '!$G27)*PI()/180)*SIN((90-'inf geo micro area '!$G$22)*PI()/180)*COS(('inf geo micro area '!$H27-'inf geo micro area '!$H$22)*PI()/180))</f>
        <v>0.4997536199</v>
      </c>
      <c r="X29" s="45" t="n">
        <f aca="false">6371*ACOS(COS(PI()*(90-'inf geo micro area '!$G27)/180)*COS((90-'inf geo micro area '!$G$23)*PI()/180)+SIN((90-'inf geo micro area '!$G27)*PI()/180)*SIN((90-'inf geo micro area '!$G$23)*PI()/180)*COS(('inf geo micro area '!$H27-'inf geo micro area '!$H$24)*PI()/180))</f>
        <v>0.9061247713</v>
      </c>
      <c r="Y29" s="45" t="n">
        <f aca="false">6371*ACOS(COS(PI()*(90-'inf geo micro area '!$G27)/180)*COS((90-'inf geo micro area '!$G$24)*PI()/180)+SIN((90-'inf geo micro area '!$G27)*PI()/180)*SIN((90-'inf geo micro area '!$G$24)*PI()/180)*COS(('inf geo micro area '!$H27-'inf geo micro area '!$H$24)*PI()/180))</f>
        <v>0.623779403</v>
      </c>
      <c r="Z29" s="45" t="n">
        <f aca="false">6371*ACOS(COS(PI()*(90-'inf geo micro area '!$G27)/180)*COS((90-'inf geo micro area '!$G$25)*PI()/180)+SIN((90-'inf geo micro area '!$G27)*PI()/180)*SIN((90-'inf geo micro area '!$G$25)*PI()/180)*COS(('inf geo micro area '!$H27-'inf geo micro area '!$H$25)*PI()/180))</f>
        <v>0.7769502122</v>
      </c>
      <c r="AA29" s="45" t="n">
        <f aca="false">6371*ACOS(COS(PI()*(90-'inf geo micro area '!$G27)/180)*COS((90-'inf geo micro area '!$G$26)*PI()/180)+SIN((90-'inf geo micro area '!$G27)*PI()/180)*SIN((90-'inf geo micro area '!$G$26)*PI()/180)*COS(('inf geo micro area '!$H27-'inf geo micro area '!$H$26)*PI()/180))</f>
        <v>0.5977541916</v>
      </c>
      <c r="AB29" s="39" t="n">
        <v>0</v>
      </c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</row>
    <row r="30" customFormat="false" ht="12.75" hidden="false" customHeight="true" outlineLevel="0" collapsed="false">
      <c r="A30" s="42" t="n">
        <v>27</v>
      </c>
      <c r="B30" s="39" t="str">
        <f aca="false">'inf geo micro area '!B28</f>
        <v>27 - 4</v>
      </c>
      <c r="C30" s="44" t="n">
        <f aca="false">6371*ACOS(COS(PI()*(90-'inf geo micro area '!G28)/180)*COS((90-'inf geo micro area '!$G$2)*PI()/180)+SIN((90-'inf geo micro area '!G28)*PI()/180)*SIN((90-'inf geo micro area '!$G$2)*PI()/180)*COS(('inf geo micro area '!H28-'inf geo micro area '!$H$2)*PI()/180))</f>
        <v>2.176063017</v>
      </c>
      <c r="D30" s="44" t="n">
        <f aca="false">6371*ACOS(COS(PI()*(90-'inf geo micro area '!G28)/180)*COS((90-'inf geo micro area '!$G$3)*PI()/180)+SIN((90-'inf geo micro area '!G28)*PI()/180)*SIN((90-'inf geo micro area '!$G$3)*PI()/180)*COS(('inf geo micro area '!H28-'inf geo micro area '!$H$3)*PI()/180))</f>
        <v>2.280214146</v>
      </c>
      <c r="E30" s="44" t="n">
        <f aca="false">6371*ACOS(COS(PI()*(90-'inf geo micro area '!G28)/180)*COS((90-'inf geo micro area '!$G$4)*PI()/180)+SIN((90-'inf geo micro area '!G28)*PI()/180)*SIN((90-'inf geo micro area '!$G$4)*PI()/180)*COS(('inf geo micro area '!H28-'inf geo micro area '!$H$4)*PI()/180))</f>
        <v>2.534653029</v>
      </c>
      <c r="F30" s="44" t="n">
        <f aca="false">6371*ACOS(COS(PI()*(90-'inf geo micro area '!G28)/180)*COS((90-'inf geo micro area '!$G$5)*PI()/180)+SIN((90-'inf geo micro area '!G28)*PI()/180)*SIN((90-'inf geo micro area '!$G$5)*PI()/180)*COS(('inf geo micro area '!H28-'inf geo micro area '!$H$5)*PI()/180))</f>
        <v>1.855378897</v>
      </c>
      <c r="G30" s="44" t="n">
        <f aca="false">6371*ACOS(COS(PI()*(90-'inf geo micro area '!G28)/180)*COS((90-'inf geo micro area '!$G$6)*PI()/180)+SIN((90-'inf geo micro area '!G28)*PI()/180)*SIN((90-'inf geo micro area '!$G$6)*PI()/180)*COS(('inf geo micro area '!H28-'inf geo micro area '!$H$6)*PI()/180))</f>
        <v>2.185811484</v>
      </c>
      <c r="H30" s="44" t="n">
        <f aca="false">6371*ACOS(COS(PI()*(90-'inf geo micro area '!G28)/180)*COS((90-'inf geo micro area '!$G$7)*PI()/180)+SIN((90-'inf geo micro area '!G28)*PI()/180)*SIN((90-'inf geo micro area '!$G$7)*PI()/180)*COS(('inf geo micro area '!H28-'inf geo micro area '!$H$7)*PI()/180))</f>
        <v>1.590630575</v>
      </c>
      <c r="I30" s="44" t="n">
        <f aca="false">6371*ACOS(COS(PI()*(90-'inf geo micro area '!G28)/180)*COS((90-'inf geo micro area '!$G$8)*PI()/180)+SIN((90-'inf geo micro area '!G28)*PI()/180)*SIN((90-'inf geo micro area '!$G$8)*PI()/180)*COS(('inf geo micro area '!H28-'inf geo micro area '!$H$8)*PI()/180))</f>
        <v>3.986375738</v>
      </c>
      <c r="J30" s="44" t="n">
        <f aca="false">6371*ACOS(COS(PI()*(90-'inf geo micro area '!G28)/180)*COS((90-'inf geo micro area '!$G$9)*PI()/180)+SIN((90-'inf geo micro area '!G28)*PI()/180)*SIN((90-'inf geo micro area '!$G$9)*PI()/180)*COS(('inf geo micro area '!H28-'inf geo micro area '!$H$9)*PI()/180))</f>
        <v>4.588362974</v>
      </c>
      <c r="K30" s="44" t="n">
        <f aca="false">6371*ACOS(COS(PI()*(90-'inf geo micro area '!G28)/180)*COS((90-'inf geo micro area '!$G$10)*PI()/180)+SIN((90-'inf geo micro area '!G28)*PI()/180)*SIN((90-'inf geo micro area '!$G$10)*PI()/180)*COS(('inf geo micro area '!H28-'inf geo micro area '!$H$10)*PI()/180))</f>
        <v>3.526569784</v>
      </c>
      <c r="L30" s="44" t="n">
        <f aca="false">6371*ACOS(COS(PI()*(90-'inf geo micro area '!$G28)/180)*COS((90-'inf geo micro area '!$G$11)*PI()/180)+SIN((90-'inf geo micro area '!$G28)*PI()/180)*SIN((90-'inf geo micro area '!$G$11)*PI()/180)*COS(('inf geo micro area '!$H28-'inf geo micro area '!$H$11)*PI()/180))</f>
        <v>3.271371044</v>
      </c>
      <c r="M30" s="44" t="n">
        <f aca="false">6371*ACOS(COS(PI()*(90-'inf geo micro area '!$G28)/180)*COS((90-'inf geo micro area '!$G$12)*PI()/180)+SIN((90-'inf geo micro area '!$G28)*PI()/180)*SIN((90-'inf geo micro area '!$G$12)*PI()/180)*COS(('inf geo micro area '!$H28-'inf geo micro area '!$H$12)*PI()/180))</f>
        <v>3.398331661</v>
      </c>
      <c r="N30" s="44" t="n">
        <f aca="false">6371*ACOS(COS(PI()*(90-'inf geo micro area '!$G28)/180)*COS((90-'inf geo micro area '!$G$13)*PI()/180)+SIN((90-'inf geo micro area '!$G28)*PI()/180)*SIN((90-'inf geo micro area '!$G$13)*PI()/180)*COS(('inf geo micro area '!$H28-'inf geo micro area '!$H$13)*PI()/180))</f>
        <v>3.125960588</v>
      </c>
      <c r="O30" s="44" t="n">
        <f aca="false">6371*ACOS(COS(PI()*(90-'inf geo micro area '!$G28)/180)*COS((90-'inf geo micro area '!$G$14)*PI()/180)+SIN((90-'inf geo micro area '!$G28)*PI()/180)*SIN((90-'inf geo micro area '!$G$14)*PI()/180)*COS(('inf geo micro area '!$H28-'inf geo micro area '!$H$14)*PI()/180))</f>
        <v>2.617190301</v>
      </c>
      <c r="P30" s="39" t="n">
        <f aca="false">6371*ACOS(COS(PI()*(90-'inf geo micro area '!$G28)/180)*COS((90-'inf geo micro area '!$G$15)*PI()/180)+SIN((90-'inf geo micro area '!$G28)*PI()/180)*SIN((90-'inf geo micro area '!$G$15)*PI()/180)*COS(('inf geo micro area '!$H28-'inf geo micro area '!$H$15)*PI()/180))</f>
        <v>1.42884839</v>
      </c>
      <c r="Q30" s="39" t="n">
        <f aca="false">6371*ACOS(COS(PI()*(90-'inf geo micro area '!$G28)/180)*COS((90-'inf geo micro area '!$G$16)*PI()/180)+SIN((90-'inf geo micro area '!$G28)*PI()/180)*SIN((90-'inf geo micro area '!$G$16)*PI()/180)*COS(('inf geo micro area '!$H28-'inf geo micro area '!$H$16)*PI()/180))</f>
        <v>1.790186434</v>
      </c>
      <c r="R30" s="45" t="n">
        <f aca="false">6371*ACOS(COS(PI()*(90-'inf geo micro area '!$G28)/180)*COS((90-'inf geo micro area '!$G$17)*PI()/180)+SIN((90-'inf geo micro area '!$G28)*PI()/180)*SIN((90-'inf geo micro area '!$G$17)*PI()/180)*COS(('inf geo micro area '!$H28-'inf geo micro area '!$H$17)*PI()/180))</f>
        <v>2.014955635</v>
      </c>
      <c r="S30" s="45" t="n">
        <f aca="false">6371*ACOS(COS(PI()*(90-'inf geo micro area '!$G28)/180)*COS((90-'inf geo micro area '!$G$18)*PI()/180)+SIN((90-'inf geo micro area '!$G28)*PI()/180)*SIN((90-'inf geo micro area '!$G$18)*PI()/180)*COS(('inf geo micro area '!$H28-'inf geo micro area '!$H$18)*PI()/180))</f>
        <v>2.126731772</v>
      </c>
      <c r="T30" s="45" t="n">
        <f aca="false">6371*ACOS(COS(PI()*(90-'inf geo micro area '!$G28)/180)*COS((90-'inf geo micro area '!$G$19)*PI()/180)+SIN((90-'inf geo micro area '!$G28)*PI()/180)*SIN((90-'inf geo micro area '!$G$19)*PI()/180)*COS(('inf geo micro area '!$H28-'inf geo micro area '!$H$19)*PI()/180))</f>
        <v>1.862311147</v>
      </c>
      <c r="U30" s="45" t="n">
        <f aca="false">6371*ACOS(COS(PI()*(90-'inf geo micro area '!$G28)/180)*COS((90-'inf geo micro area '!$G$20)*PI()/180)+SIN((90-'inf geo micro area '!$G28)*PI()/180)*SIN((90-'inf geo micro area '!$G$20)*PI()/180)*COS(('inf geo micro area '!$H28-'inf geo micro area '!$H$20)*PI()/180))</f>
        <v>1.686688647</v>
      </c>
      <c r="V30" s="45" t="n">
        <f aca="false">6371*ACOS(COS(PI()*(90-'inf geo micro area '!$G28)/180)*COS((90-'inf geo micro area '!$G$21)*PI()/180)+SIN((90-'inf geo micro area '!$G28)*PI()/180)*SIN((90-'inf geo micro area '!$G$21)*PI()/180)*COS(('inf geo micro area '!$H28-'inf geo micro area '!$H$21)*PI()/180))</f>
        <v>0.4720247744</v>
      </c>
      <c r="W30" s="45" t="n">
        <f aca="false">6371*ACOS(COS(PI()*(90-'inf geo micro area '!$G28)/180)*COS((90-'inf geo micro area '!$G$22)*PI()/180)+SIN((90-'inf geo micro area '!$G28)*PI()/180)*SIN((90-'inf geo micro area '!$G$22)*PI()/180)*COS(('inf geo micro area '!$H28-'inf geo micro area '!$H$22)*PI()/180))</f>
        <v>0.5280137243</v>
      </c>
      <c r="X30" s="45" t="n">
        <f aca="false">6371*ACOS(COS(PI()*(90-'inf geo micro area '!$G28)/180)*COS((90-'inf geo micro area '!$G$23)*PI()/180)+SIN((90-'inf geo micro area '!$G28)*PI()/180)*SIN((90-'inf geo micro area '!$G$23)*PI()/180)*COS(('inf geo micro area '!$H28-'inf geo micro area '!$H$24)*PI()/180))</f>
        <v>0.8135268642</v>
      </c>
      <c r="Y30" s="45" t="n">
        <f aca="false">6371*ACOS(COS(PI()*(90-'inf geo micro area '!$G28)/180)*COS((90-'inf geo micro area '!$G$24)*PI()/180)+SIN((90-'inf geo micro area '!$G28)*PI()/180)*SIN((90-'inf geo micro area '!$G$24)*PI()/180)*COS(('inf geo micro area '!$H28-'inf geo micro area '!$H$24)*PI()/180))</f>
        <v>0.4249342433</v>
      </c>
      <c r="Z30" s="45" t="n">
        <f aca="false">6371*ACOS(COS(PI()*(90-'inf geo micro area '!$G28)/180)*COS((90-'inf geo micro area '!$G$25)*PI()/180)+SIN((90-'inf geo micro area '!$G28)*PI()/180)*SIN((90-'inf geo micro area '!$G$25)*PI()/180)*COS(('inf geo micro area '!$H28-'inf geo micro area '!$H$25)*PI()/180))</f>
        <v>1.143815867</v>
      </c>
      <c r="AA30" s="45" t="n">
        <f aca="false">6371*ACOS(COS(PI()*(90-'inf geo micro area '!$G28)/180)*COS((90-'inf geo micro area '!$G$26)*PI()/180)+SIN((90-'inf geo micro area '!$G28)*PI()/180)*SIN((90-'inf geo micro area '!$G$26)*PI()/180)*COS(('inf geo micro area '!$H28-'inf geo micro area '!$H$26)*PI()/180))</f>
        <v>0.2036222721</v>
      </c>
      <c r="AB30" s="46" t="n">
        <f aca="false">6371*ACOS(COS(PI()*(90-'inf geo micro area '!$G28)/180)*COS((90-'inf geo micro area '!$G$27)*PI()/180)+SIN((90-'inf geo micro area '!$G28)*PI()/180)*SIN((90-'inf geo micro area '!$G$27)*PI()/180)*COS(('inf geo micro area '!$H28-'inf geo micro area '!$H$27)*PI()/180))</f>
        <v>0.7981339238</v>
      </c>
      <c r="AC30" s="39" t="n">
        <v>0</v>
      </c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</row>
    <row r="31" customFormat="false" ht="12.75" hidden="false" customHeight="true" outlineLevel="0" collapsed="false">
      <c r="A31" s="42" t="n">
        <v>28</v>
      </c>
      <c r="B31" s="39" t="str">
        <f aca="false">'inf geo micro area '!B29</f>
        <v>28 - 4</v>
      </c>
      <c r="C31" s="44" t="n">
        <f aca="false">6371*ACOS(COS(PI()*(90-'inf geo micro area '!G29)/180)*COS((90-'inf geo micro area '!$G$2)*PI()/180)+SIN((90-'inf geo micro area '!G29)*PI()/180)*SIN((90-'inf geo micro area '!$G$2)*PI()/180)*COS(('inf geo micro area '!H29-'inf geo micro area '!$H$2)*PI()/180))</f>
        <v>2.220107769</v>
      </c>
      <c r="D31" s="44" t="n">
        <f aca="false">6371*ACOS(COS(PI()*(90-'inf geo micro area '!G29)/180)*COS((90-'inf geo micro area '!$G$3)*PI()/180)+SIN((90-'inf geo micro area '!G29)*PI()/180)*SIN((90-'inf geo micro area '!$G$3)*PI()/180)*COS(('inf geo micro area '!H29-'inf geo micro area '!$H$3)*PI()/180))</f>
        <v>2.435187079</v>
      </c>
      <c r="E31" s="44" t="n">
        <f aca="false">6371*ACOS(COS(PI()*(90-'inf geo micro area '!G29)/180)*COS((90-'inf geo micro area '!$G$4)*PI()/180)+SIN((90-'inf geo micro area '!G29)*PI()/180)*SIN((90-'inf geo micro area '!$G$4)*PI()/180)*COS(('inf geo micro area '!H29-'inf geo micro area '!$H$4)*PI()/180))</f>
        <v>3.220952186</v>
      </c>
      <c r="F31" s="44" t="n">
        <f aca="false">6371*ACOS(COS(PI()*(90-'inf geo micro area '!G29)/180)*COS((90-'inf geo micro area '!$G$5)*PI()/180)+SIN((90-'inf geo micro area '!G29)*PI()/180)*SIN((90-'inf geo micro area '!$G$5)*PI()/180)*COS(('inf geo micro area '!H29-'inf geo micro area '!$H$5)*PI()/180))</f>
        <v>2.250339446</v>
      </c>
      <c r="G31" s="44" t="n">
        <f aca="false">6371*ACOS(COS(PI()*(90-'inf geo micro area '!G29)/180)*COS((90-'inf geo micro area '!$G$6)*PI()/180)+SIN((90-'inf geo micro area '!G29)*PI()/180)*SIN((90-'inf geo micro area '!$G$6)*PI()/180)*COS(('inf geo micro area '!H29-'inf geo micro area '!$H$6)*PI()/180))</f>
        <v>2.488290471</v>
      </c>
      <c r="H31" s="44" t="n">
        <f aca="false">6371*ACOS(COS(PI()*(90-'inf geo micro area '!G29)/180)*COS((90-'inf geo micro area '!$G$7)*PI()/180)+SIN((90-'inf geo micro area '!G29)*PI()/180)*SIN((90-'inf geo micro area '!$G$7)*PI()/180)*COS(('inf geo micro area '!H29-'inf geo micro area '!$H$7)*PI()/180))</f>
        <v>1.832454304</v>
      </c>
      <c r="I31" s="44" t="n">
        <f aca="false">6371*ACOS(COS(PI()*(90-'inf geo micro area '!G29)/180)*COS((90-'inf geo micro area '!$G$8)*PI()/180)+SIN((90-'inf geo micro area '!G29)*PI()/180)*SIN((90-'inf geo micro area '!$G$8)*PI()/180)*COS(('inf geo micro area '!H29-'inf geo micro area '!$H$8)*PI()/180))</f>
        <v>3.126600289</v>
      </c>
      <c r="J31" s="44" t="n">
        <f aca="false">6371*ACOS(COS(PI()*(90-'inf geo micro area '!G29)/180)*COS((90-'inf geo micro area '!$G$9)*PI()/180)+SIN((90-'inf geo micro area '!G29)*PI()/180)*SIN((90-'inf geo micro area '!$G$9)*PI()/180)*COS(('inf geo micro area '!H29-'inf geo micro area '!$H$9)*PI()/180))</f>
        <v>3.718089865</v>
      </c>
      <c r="K31" s="44" t="n">
        <f aca="false">6371*ACOS(COS(PI()*(90-'inf geo micro area '!G29)/180)*COS((90-'inf geo micro area '!$G$10)*PI()/180)+SIN((90-'inf geo micro area '!G29)*PI()/180)*SIN((90-'inf geo micro area '!$G$10)*PI()/180)*COS(('inf geo micro area '!H29-'inf geo micro area '!$H$10)*PI()/180))</f>
        <v>2.680670877</v>
      </c>
      <c r="L31" s="44" t="n">
        <f aca="false">6371*ACOS(COS(PI()*(90-'inf geo micro area '!$G29)/180)*COS((90-'inf geo micro area '!$G$11)*PI()/180)+SIN((90-'inf geo micro area '!$G29)*PI()/180)*SIN((90-'inf geo micro area '!$G$11)*PI()/180)*COS(('inf geo micro area '!$H29-'inf geo micro area '!$H$11)*PI()/180))</f>
        <v>2.445789223</v>
      </c>
      <c r="M31" s="44" t="n">
        <f aca="false">6371*ACOS(COS(PI()*(90-'inf geo micro area '!$G29)/180)*COS((90-'inf geo micro area '!$G$12)*PI()/180)+SIN((90-'inf geo micro area '!$G29)*PI()/180)*SIN((90-'inf geo micro area '!$G$12)*PI()/180)*COS(('inf geo micro area '!$H29-'inf geo micro area '!$H$12)*PI()/180))</f>
        <v>2.514521117</v>
      </c>
      <c r="N31" s="44" t="n">
        <f aca="false">6371*ACOS(COS(PI()*(90-'inf geo micro area '!$G29)/180)*COS((90-'inf geo micro area '!$G$13)*PI()/180)+SIN((90-'inf geo micro area '!$G29)*PI()/180)*SIN((90-'inf geo micro area '!$G$13)*PI()/180)*COS(('inf geo micro area '!$H29-'inf geo micro area '!$H$13)*PI()/180))</f>
        <v>2.286380161</v>
      </c>
      <c r="O31" s="44" t="n">
        <f aca="false">6371*ACOS(COS(PI()*(90-'inf geo micro area '!$G29)/180)*COS((90-'inf geo micro area '!$G$14)*PI()/180)+SIN((90-'inf geo micro area '!$G29)*PI()/180)*SIN((90-'inf geo micro area '!$G$14)*PI()/180)*COS(('inf geo micro area '!$H29-'inf geo micro area '!$H$14)*PI()/180))</f>
        <v>1.8915365</v>
      </c>
      <c r="P31" s="39" t="n">
        <f aca="false">6371*ACOS(COS(PI()*(90-'inf geo micro area '!$G29)/180)*COS((90-'inf geo micro area '!$G$15)*PI()/180)+SIN((90-'inf geo micro area '!$G29)*PI()/180)*SIN((90-'inf geo micro area '!$G$15)*PI()/180)*COS(('inf geo micro area '!$H29-'inf geo micro area '!$H$15)*PI()/180))</f>
        <v>0.9700489917</v>
      </c>
      <c r="Q31" s="39" t="n">
        <f aca="false">6371*ACOS(COS(PI()*(90-'inf geo micro area '!$G29)/180)*COS((90-'inf geo micro area '!$G$16)*PI()/180)+SIN((90-'inf geo micro area '!$G29)*PI()/180)*SIN((90-'inf geo micro area '!$G$16)*PI()/180)*COS(('inf geo micro area '!$H29-'inf geo micro area '!$H$16)*PI()/180))</f>
        <v>1.016803769</v>
      </c>
      <c r="R31" s="45" t="n">
        <f aca="false">6371*ACOS(COS(PI()*(90-'inf geo micro area '!$G29)/180)*COS((90-'inf geo micro area '!$G$17)*PI()/180)+SIN((90-'inf geo micro area '!$G29)*PI()/180)*SIN((90-'inf geo micro area '!$G$17)*PI()/180)*COS(('inf geo micro area '!$H29-'inf geo micro area '!$H$17)*PI()/180))</f>
        <v>1.290681414</v>
      </c>
      <c r="S31" s="45" t="n">
        <f aca="false">6371*ACOS(COS(PI()*(90-'inf geo micro area '!$G29)/180)*COS((90-'inf geo micro area '!$G$18)*PI()/180)+SIN((90-'inf geo micro area '!$G29)*PI()/180)*SIN((90-'inf geo micro area '!$G$18)*PI()/180)*COS(('inf geo micro area '!$H29-'inf geo micro area '!$H$18)*PI()/180))</f>
        <v>1.60847236</v>
      </c>
      <c r="T31" s="45" t="n">
        <f aca="false">6371*ACOS(COS(PI()*(90-'inf geo micro area '!$G29)/180)*COS((90-'inf geo micro area '!$G$19)*PI()/180)+SIN((90-'inf geo micro area '!$G29)*PI()/180)*SIN((90-'inf geo micro area '!$G$19)*PI()/180)*COS(('inf geo micro area '!$H29-'inf geo micro area '!$H$19)*PI()/180))</f>
        <v>1.355902251</v>
      </c>
      <c r="U31" s="45" t="n">
        <f aca="false">6371*ACOS(COS(PI()*(90-'inf geo micro area '!$G29)/180)*COS((90-'inf geo micro area '!$G$20)*PI()/180)+SIN((90-'inf geo micro area '!$G29)*PI()/180)*SIN((90-'inf geo micro area '!$G$20)*PI()/180)*COS(('inf geo micro area '!$H29-'inf geo micro area '!$H$20)*PI()/180))</f>
        <v>1.550200197</v>
      </c>
      <c r="V31" s="45" t="n">
        <f aca="false">6371*ACOS(COS(PI()*(90-'inf geo micro area '!$G29)/180)*COS((90-'inf geo micro area '!$G$21)*PI()/180)+SIN((90-'inf geo micro area '!$G29)*PI()/180)*SIN((90-'inf geo micro area '!$G$21)*PI()/180)*COS(('inf geo micro area '!$H29-'inf geo micro area '!$H$21)*PI()/180))</f>
        <v>0.573956522</v>
      </c>
      <c r="W31" s="45" t="n">
        <f aca="false">6371*ACOS(COS(PI()*(90-'inf geo micro area '!$G29)/180)*COS((90-'inf geo micro area '!$G$22)*PI()/180)+SIN((90-'inf geo micro area '!$G29)*PI()/180)*SIN((90-'inf geo micro area '!$G$22)*PI()/180)*COS(('inf geo micro area '!$H29-'inf geo micro area '!$H$22)*PI()/180))</f>
        <v>0.7601768684</v>
      </c>
      <c r="X31" s="45" t="n">
        <f aca="false">6371*ACOS(COS(PI()*(90-'inf geo micro area '!$G29)/180)*COS((90-'inf geo micro area '!$G$23)*PI()/180)+SIN((90-'inf geo micro area '!$G29)*PI()/180)*SIN((90-'inf geo micro area '!$G$23)*PI()/180)*COS(('inf geo micro area '!$H29-'inf geo micro area '!$H$24)*PI()/180))</f>
        <v>0.9735998206</v>
      </c>
      <c r="Y31" s="45" t="n">
        <f aca="false">6371*ACOS(COS(PI()*(90-'inf geo micro area '!$G29)/180)*COS((90-'inf geo micro area '!$G$24)*PI()/180)+SIN((90-'inf geo micro area '!$G29)*PI()/180)*SIN((90-'inf geo micro area '!$G$24)*PI()/180)*COS(('inf geo micro area '!$H29-'inf geo micro area '!$H$24)*PI()/180))</f>
        <v>0.8883686158</v>
      </c>
      <c r="Z31" s="45" t="n">
        <f aca="false">6371*ACOS(COS(PI()*(90-'inf geo micro area '!$G29)/180)*COS((90-'inf geo micro area '!$G$25)*PI()/180)+SIN((90-'inf geo micro area '!$G29)*PI()/180)*SIN((90-'inf geo micro area '!$G$25)*PI()/180)*COS(('inf geo micro area '!$H29-'inf geo micro area '!$H$25)*PI()/180))</f>
        <v>0.6849838921</v>
      </c>
      <c r="AA31" s="45" t="n">
        <f aca="false">6371*ACOS(COS(PI()*(90-'inf geo micro area '!$G29)/180)*COS((90-'inf geo micro area '!$G$26)*PI()/180)+SIN((90-'inf geo micro area '!$G29)*PI()/180)*SIN((90-'inf geo micro area '!$G$26)*PI()/180)*COS(('inf geo micro area '!$H29-'inf geo micro area '!$H$26)*PI()/180))</f>
        <v>0.8386785241</v>
      </c>
      <c r="AB31" s="46" t="n">
        <f aca="false">6371*ACOS(COS(PI()*(90-'inf geo micro area '!$G29)/180)*COS((90-'inf geo micro area '!$G$27)*PI()/180)+SIN((90-'inf geo micro area '!$G29)*PI()/180)*SIN((90-'inf geo micro area '!$G$27)*PI()/180)*COS(('inf geo micro area '!$H29-'inf geo micro area '!$H$27)*PI()/180))</f>
        <v>0.265359561</v>
      </c>
      <c r="AC31" s="39" t="n">
        <f aca="false">6371*ACOS(COS(PI()*(90-'inf geo micro area '!$G29)/180)*COS((90-'inf geo micro area '!$G$28)*PI()/180)+SIN((90-'inf geo micro area '!$G29)*PI()/180)*SIN((90-'inf geo micro area '!$G$28)*PI()/180)*COS(('inf geo micro area '!$H29-'inf geo micro area '!$H$28)*PI()/180))</f>
        <v>1.042099746</v>
      </c>
      <c r="AD31" s="39" t="n">
        <v>0</v>
      </c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</row>
    <row r="32" customFormat="false" ht="12.75" hidden="false" customHeight="true" outlineLevel="0" collapsed="false">
      <c r="A32" s="42" t="n">
        <v>29</v>
      </c>
      <c r="B32" s="39" t="str">
        <f aca="false">'inf geo micro area '!B30</f>
        <v>29 - 5</v>
      </c>
      <c r="C32" s="44" t="n">
        <f aca="false">6371*ACOS(COS(PI()*(90-'inf geo micro area '!G30)/180)*COS((90-'inf geo micro area '!$G$2)*PI()/180)+SIN((90-'inf geo micro area '!G30)*PI()/180)*SIN((90-'inf geo micro area '!$G$2)*PI()/180)*COS(('inf geo micro area '!H30-'inf geo micro area '!$H$2)*PI()/180))</f>
        <v>2.810792878</v>
      </c>
      <c r="D32" s="44" t="n">
        <f aca="false">6371*ACOS(COS(PI()*(90-'inf geo micro area '!G30)/180)*COS((90-'inf geo micro area '!$G$3)*PI()/180)+SIN((90-'inf geo micro area '!G30)*PI()/180)*SIN((90-'inf geo micro area '!$G$3)*PI()/180)*COS(('inf geo micro area '!H30-'inf geo micro area '!$H$3)*PI()/180))</f>
        <v>3.09921396</v>
      </c>
      <c r="E32" s="44" t="n">
        <f aca="false">6371*ACOS(COS(PI()*(90-'inf geo micro area '!G30)/180)*COS((90-'inf geo micro area '!$G$4)*PI()/180)+SIN((90-'inf geo micro area '!G30)*PI()/180)*SIN((90-'inf geo micro area '!$G$4)*PI()/180)*COS(('inf geo micro area '!H30-'inf geo micro area '!$H$4)*PI()/180))</f>
        <v>4.561794478</v>
      </c>
      <c r="F32" s="44" t="n">
        <f aca="false">6371*ACOS(COS(PI()*(90-'inf geo micro area '!G30)/180)*COS((90-'inf geo micro area '!$G$5)*PI()/180)+SIN((90-'inf geo micro area '!G30)*PI()/180)*SIN((90-'inf geo micro area '!$G$5)*PI()/180)*COS(('inf geo micro area '!H30-'inf geo micro area '!$H$5)*PI()/180))</f>
        <v>3.410901075</v>
      </c>
      <c r="G32" s="44" t="n">
        <f aca="false">6371*ACOS(COS(PI()*(90-'inf geo micro area '!G30)/180)*COS((90-'inf geo micro area '!$G$6)*PI()/180)+SIN((90-'inf geo micro area '!G30)*PI()/180)*SIN((90-'inf geo micro area '!$G$6)*PI()/180)*COS(('inf geo micro area '!H30-'inf geo micro area '!$H$6)*PI()/180))</f>
        <v>3.385869054</v>
      </c>
      <c r="H32" s="44" t="n">
        <f aca="false">6371*ACOS(COS(PI()*(90-'inf geo micro area '!G30)/180)*COS((90-'inf geo micro area '!$G$7)*PI()/180)+SIN((90-'inf geo micro area '!G30)*PI()/180)*SIN((90-'inf geo micro area '!$G$7)*PI()/180)*COS(('inf geo micro area '!H30-'inf geo micro area '!$H$7)*PI()/180))</f>
        <v>3.000543579</v>
      </c>
      <c r="I32" s="44" t="n">
        <f aca="false">6371*ACOS(COS(PI()*(90-'inf geo micro area '!G30)/180)*COS((90-'inf geo micro area '!$G$8)*PI()/180)+SIN((90-'inf geo micro area '!G30)*PI()/180)*SIN((90-'inf geo micro area '!$G$8)*PI()/180)*COS(('inf geo micro area '!H30-'inf geo micro area '!$H$8)*PI()/180))</f>
        <v>0.7769584425</v>
      </c>
      <c r="J32" s="44" t="n">
        <f aca="false">6371*ACOS(COS(PI()*(90-'inf geo micro area '!G30)/180)*COS((90-'inf geo micro area '!$G$9)*PI()/180)+SIN((90-'inf geo micro area '!G30)*PI()/180)*SIN((90-'inf geo micro area '!$G$9)*PI()/180)*COS(('inf geo micro area '!H30-'inf geo micro area '!$H$9)*PI()/180))</f>
        <v>1.312721995</v>
      </c>
      <c r="K32" s="44" t="n">
        <f aca="false">6371*ACOS(COS(PI()*(90-'inf geo micro area '!G30)/180)*COS((90-'inf geo micro area '!$G$10)*PI()/180)+SIN((90-'inf geo micro area '!G30)*PI()/180)*SIN((90-'inf geo micro area '!$G$10)*PI()/180)*COS(('inf geo micro area '!H30-'inf geo micro area '!$H$10)*PI()/180))</f>
        <v>0.4998123361</v>
      </c>
      <c r="L32" s="44" t="n">
        <f aca="false">6371*ACOS(COS(PI()*(90-'inf geo micro area '!$G30)/180)*COS((90-'inf geo micro area '!$G$11)*PI()/180)+SIN((90-'inf geo micro area '!$G30)*PI()/180)*SIN((90-'inf geo micro area '!$G$11)*PI()/180)*COS(('inf geo micro area '!$H30-'inf geo micro area '!$H$11)*PI()/180))</f>
        <v>0.5331500915</v>
      </c>
      <c r="M32" s="44" t="n">
        <f aca="false">6371*ACOS(COS(PI()*(90-'inf geo micro area '!$G30)/180)*COS((90-'inf geo micro area '!$G$12)*PI()/180)+SIN((90-'inf geo micro area '!$G30)*PI()/180)*SIN((90-'inf geo micro area '!$G$12)*PI()/180)*COS(('inf geo micro area '!$H30-'inf geo micro area '!$H$12)*PI()/180))</f>
        <v>0.262883417</v>
      </c>
      <c r="N32" s="44" t="n">
        <f aca="false">6371*ACOS(COS(PI()*(90-'inf geo micro area '!$G30)/180)*COS((90-'inf geo micro area '!$G$13)*PI()/180)+SIN((90-'inf geo micro area '!$G30)*PI()/180)*SIN((90-'inf geo micro area '!$G$13)*PI()/180)*COS(('inf geo micro area '!$H30-'inf geo micro area '!$H$13)*PI()/180))</f>
        <v>0.4960299821</v>
      </c>
      <c r="O32" s="44" t="n">
        <f aca="false">6371*ACOS(COS(PI()*(90-'inf geo micro area '!$G30)/180)*COS((90-'inf geo micro area '!$G$14)*PI()/180)+SIN((90-'inf geo micro area '!$G30)*PI()/180)*SIN((90-'inf geo micro area '!$G$14)*PI()/180)*COS(('inf geo micro area '!$H30-'inf geo micro area '!$H$14)*PI()/180))</f>
        <v>1.057502089</v>
      </c>
      <c r="P32" s="39" t="n">
        <f aca="false">6371*ACOS(COS(PI()*(90-'inf geo micro area '!$G30)/180)*COS((90-'inf geo micro area '!$G$15)*PI()/180)+SIN((90-'inf geo micro area '!$G30)*PI()/180)*SIN((90-'inf geo micro area '!$G$15)*PI()/180)*COS(('inf geo micro area '!$H30-'inf geo micro area '!$H$15)*PI()/180))</f>
        <v>2.08587355</v>
      </c>
      <c r="Q32" s="39" t="n">
        <f aca="false">6371*ACOS(COS(PI()*(90-'inf geo micro area '!$G30)/180)*COS((90-'inf geo micro area '!$G$16)*PI()/180)+SIN((90-'inf geo micro area '!$G30)*PI()/180)*SIN((90-'inf geo micro area '!$G$16)*PI()/180)*COS(('inf geo micro area '!$H30-'inf geo micro area '!$H$16)*PI()/180))</f>
        <v>1.60296309</v>
      </c>
      <c r="R32" s="45" t="n">
        <f aca="false">6371*ACOS(COS(PI()*(90-'inf geo micro area '!$G30)/180)*COS((90-'inf geo micro area '!$G$17)*PI()/180)+SIN((90-'inf geo micro area '!$G30)*PI()/180)*SIN((90-'inf geo micro area '!$G$17)*PI()/180)*COS(('inf geo micro area '!$H30-'inf geo micro area '!$H$17)*PI()/180))</f>
        <v>1.449549659</v>
      </c>
      <c r="S32" s="45" t="n">
        <f aca="false">6371*ACOS(COS(PI()*(90-'inf geo micro area '!$G30)/180)*COS((90-'inf geo micro area '!$G$18)*PI()/180)+SIN((90-'inf geo micro area '!$G30)*PI()/180)*SIN((90-'inf geo micro area '!$G$18)*PI()/180)*COS(('inf geo micro area '!$H30-'inf geo micro area '!$H$18)*PI()/180))</f>
        <v>1.681004855</v>
      </c>
      <c r="T32" s="45" t="n">
        <f aca="false">6371*ACOS(COS(PI()*(90-'inf geo micro area '!$G30)/180)*COS((90-'inf geo micro area '!$G$19)*PI()/180)+SIN((90-'inf geo micro area '!$G30)*PI()/180)*SIN((90-'inf geo micro area '!$G$19)*PI()/180)*COS(('inf geo micro area '!$H30-'inf geo micro area '!$H$19)*PI()/180))</f>
        <v>1.807417772</v>
      </c>
      <c r="U32" s="45" t="n">
        <f aca="false">6371*ACOS(COS(PI()*(90-'inf geo micro area '!$G30)/180)*COS((90-'inf geo micro area '!$G$20)*PI()/180)+SIN((90-'inf geo micro area '!$G30)*PI()/180)*SIN((90-'inf geo micro area '!$G$20)*PI()/180)*COS(('inf geo micro area '!$H30-'inf geo micro area '!$H$20)*PI()/180))</f>
        <v>2.387801318</v>
      </c>
      <c r="V32" s="45" t="n">
        <f aca="false">6371*ACOS(COS(PI()*(90-'inf geo micro area '!$G30)/180)*COS((90-'inf geo micro area '!$G$21)*PI()/180)+SIN((90-'inf geo micro area '!$G30)*PI()/180)*SIN((90-'inf geo micro area '!$G$21)*PI()/180)*COS(('inf geo micro area '!$H30-'inf geo micro area '!$H$21)*PI()/180))</f>
        <v>2.919866235</v>
      </c>
      <c r="W32" s="45" t="n">
        <f aca="false">6371*ACOS(COS(PI()*(90-'inf geo micro area '!$G30)/180)*COS((90-'inf geo micro area '!$G$22)*PI()/180)+SIN((90-'inf geo micro area '!$G30)*PI()/180)*SIN((90-'inf geo micro area '!$G$22)*PI()/180)*COS(('inf geo micro area '!$H30-'inf geo micro area '!$H$22)*PI()/180))</f>
        <v>3.197733646</v>
      </c>
      <c r="X32" s="45" t="n">
        <f aca="false">6371*ACOS(COS(PI()*(90-'inf geo micro area '!$G30)/180)*COS((90-'inf geo micro area '!$G$23)*PI()/180)+SIN((90-'inf geo micro area '!$G30)*PI()/180)*SIN((90-'inf geo micro area '!$G$23)*PI()/180)*COS(('inf geo micro area '!$H30-'inf geo micro area '!$H$24)*PI()/180))</f>
        <v>2.786118816</v>
      </c>
      <c r="Y32" s="45" t="n">
        <f aca="false">6371*ACOS(COS(PI()*(90-'inf geo micro area '!$G30)/180)*COS((90-'inf geo micro area '!$G$24)*PI()/180)+SIN((90-'inf geo micro area '!$G30)*PI()/180)*SIN((90-'inf geo micro area '!$G$24)*PI()/180)*COS(('inf geo micro area '!$H30-'inf geo micro area '!$H$24)*PI()/180))</f>
        <v>3.319969096</v>
      </c>
      <c r="Z32" s="45" t="n">
        <f aca="false">6371*ACOS(COS(PI()*(90-'inf geo micro area '!$G30)/180)*COS((90-'inf geo micro area '!$G$25)*PI()/180)+SIN((90-'inf geo micro area '!$G30)*PI()/180)*SIN((90-'inf geo micro area '!$G$25)*PI()/180)*COS(('inf geo micro area '!$H30-'inf geo micro area '!$H$25)*PI()/180))</f>
        <v>2.271822597</v>
      </c>
      <c r="AA32" s="45" t="n">
        <f aca="false">6371*ACOS(COS(PI()*(90-'inf geo micro area '!$G30)/180)*COS((90-'inf geo micro area '!$G$26)*PI()/180)+SIN((90-'inf geo micro area '!$G30)*PI()/180)*SIN((90-'inf geo micro area '!$G$26)*PI()/180)*COS(('inf geo micro area '!$H30-'inf geo micro area '!$H$26)*PI()/180))</f>
        <v>3.177464087</v>
      </c>
      <c r="AB32" s="46" t="n">
        <f aca="false">6371*ACOS(COS(PI()*(90-'inf geo micro area '!$G30)/180)*COS((90-'inf geo micro area '!$G$27)*PI()/180)+SIN((90-'inf geo micro area '!$G30)*PI()/180)*SIN((90-'inf geo micro area '!$G$27)*PI()/180)*COS(('inf geo micro area '!$H30-'inf geo micro area '!$H$27)*PI()/180))</f>
        <v>2.698539699</v>
      </c>
      <c r="AC32" s="39" t="n">
        <f aca="false">6371*ACOS(COS(PI()*(90-'inf geo micro area '!$G30)/180)*COS((90-'inf geo micro area '!$G$28)*PI()/180)+SIN((90-'inf geo micro area '!$G30)*PI()/180)*SIN((90-'inf geo micro area '!$G$28)*PI()/180)*COS(('inf geo micro area '!$H30-'inf geo micro area '!$H$28)*PI()/180))</f>
        <v>3.367686241</v>
      </c>
      <c r="AD32" s="39" t="n">
        <f aca="false">6371*ACOS(COS(PI()*(90-'inf geo micro area '!$G30)/180)*COS((90-'inf geo micro area '!$G$29)*PI()/180)+SIN((90-'inf geo micro area '!$G30)*PI()/180)*SIN((90-'inf geo micro area '!$G$29)*PI()/180)*COS(('inf geo micro area '!$H30-'inf geo micro area '!$H$29)*PI()/180))</f>
        <v>2.438322832</v>
      </c>
      <c r="AE32" s="39" t="n">
        <v>0</v>
      </c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</row>
    <row r="33" customFormat="false" ht="12.75" hidden="false" customHeight="true" outlineLevel="0" collapsed="false">
      <c r="A33" s="42" t="n">
        <v>30</v>
      </c>
      <c r="B33" s="39" t="str">
        <f aca="false">'inf geo micro area '!B31</f>
        <v>30 - 5</v>
      </c>
      <c r="C33" s="44" t="n">
        <f aca="false">6371*ACOS(COS(PI()*(90-'inf geo micro area '!G31)/180)*COS((90-'inf geo micro area '!$G$2)*PI()/180)+SIN((90-'inf geo micro area '!G31)*PI()/180)*SIN((90-'inf geo micro area '!$G$2)*PI()/180)*COS(('inf geo micro area '!H31-'inf geo micro area '!$H$2)*PI()/180))</f>
        <v>2.654497991</v>
      </c>
      <c r="D33" s="44" t="n">
        <f aca="false">6371*ACOS(COS(PI()*(90-'inf geo micro area '!G31)/180)*COS((90-'inf geo micro area '!$G$3)*PI()/180)+SIN((90-'inf geo micro area '!G31)*PI()/180)*SIN((90-'inf geo micro area '!$G$3)*PI()/180)*COS(('inf geo micro area '!H31-'inf geo micro area '!$H$3)*PI()/180))</f>
        <v>2.943870435</v>
      </c>
      <c r="E33" s="44" t="n">
        <f aca="false">6371*ACOS(COS(PI()*(90-'inf geo micro area '!G31)/180)*COS((90-'inf geo micro area '!$G$4)*PI()/180)+SIN((90-'inf geo micro area '!G31)*PI()/180)*SIN((90-'inf geo micro area '!$G$4)*PI()/180)*COS(('inf geo micro area '!H31-'inf geo micro area '!$H$4)*PI()/180))</f>
        <v>4.400250574</v>
      </c>
      <c r="F33" s="44" t="n">
        <f aca="false">6371*ACOS(COS(PI()*(90-'inf geo micro area '!G31)/180)*COS((90-'inf geo micro area '!$G$5)*PI()/180)+SIN((90-'inf geo micro area '!G31)*PI()/180)*SIN((90-'inf geo micro area '!$G$5)*PI()/180)*COS(('inf geo micro area '!H31-'inf geo micro area '!$H$5)*PI()/180))</f>
        <v>3.248653345</v>
      </c>
      <c r="G33" s="44" t="n">
        <f aca="false">6371*ACOS(COS(PI()*(90-'inf geo micro area '!G31)/180)*COS((90-'inf geo micro area '!$G$6)*PI()/180)+SIN((90-'inf geo micro area '!G31)*PI()/180)*SIN((90-'inf geo micro area '!$G$6)*PI()/180)*COS(('inf geo micro area '!H31-'inf geo micro area '!$H$6)*PI()/180))</f>
        <v>3.227570888</v>
      </c>
      <c r="H33" s="44" t="n">
        <f aca="false">6371*ACOS(COS(PI()*(90-'inf geo micro area '!G31)/180)*COS((90-'inf geo micro area '!$G$7)*PI()/180)+SIN((90-'inf geo micro area '!G31)*PI()/180)*SIN((90-'inf geo micro area '!$G$7)*PI()/180)*COS(('inf geo micro area '!H31-'inf geo micro area '!$H$7)*PI()/180))</f>
        <v>2.836834366</v>
      </c>
      <c r="I33" s="44" t="n">
        <f aca="false">6371*ACOS(COS(PI()*(90-'inf geo micro area '!G31)/180)*COS((90-'inf geo micro area '!$G$8)*PI()/180)+SIN((90-'inf geo micro area '!G31)*PI()/180)*SIN((90-'inf geo micro area '!$G$8)*PI()/180)*COS(('inf geo micro area '!H31-'inf geo micro area '!$H$8)*PI()/180))</f>
        <v>0.863748221</v>
      </c>
      <c r="J33" s="44" t="n">
        <f aca="false">6371*ACOS(COS(PI()*(90-'inf geo micro area '!G31)/180)*COS((90-'inf geo micro area '!$G$9)*PI()/180)+SIN((90-'inf geo micro area '!G31)*PI()/180)*SIN((90-'inf geo micro area '!$G$9)*PI()/180)*COS(('inf geo micro area '!H31-'inf geo micro area '!$H$9)*PI()/180))</f>
        <v>1.429048275</v>
      </c>
      <c r="K33" s="44" t="n">
        <f aca="false">6371*ACOS(COS(PI()*(90-'inf geo micro area '!G31)/180)*COS((90-'inf geo micro area '!$G$10)*PI()/180)+SIN((90-'inf geo micro area '!G31)*PI()/180)*SIN((90-'inf geo micro area '!$G$10)*PI()/180)*COS(('inf geo micro area '!H31-'inf geo micro area '!$H$10)*PI()/180))</f>
        <v>0.505072934</v>
      </c>
      <c r="L33" s="44" t="n">
        <f aca="false">6371*ACOS(COS(PI()*(90-'inf geo micro area '!$G31)/180)*COS((90-'inf geo micro area '!$G$11)*PI()/180)+SIN((90-'inf geo micro area '!$G31)*PI()/180)*SIN((90-'inf geo micro area '!$G$11)*PI()/180)*COS(('inf geo micro area '!$H31-'inf geo micro area '!$H$11)*PI()/180))</f>
        <v>0.4533378477</v>
      </c>
      <c r="M33" s="44" t="n">
        <f aca="false">6371*ACOS(COS(PI()*(90-'inf geo micro area '!$G31)/180)*COS((90-'inf geo micro area '!$G$12)*PI()/180)+SIN((90-'inf geo micro area '!$G31)*PI()/180)*SIN((90-'inf geo micro area '!$G$12)*PI()/180)*COS(('inf geo micro area '!$H31-'inf geo micro area '!$H$12)*PI()/180))</f>
        <v>0.2644147968</v>
      </c>
      <c r="N33" s="44" t="n">
        <f aca="false">6371*ACOS(COS(PI()*(90-'inf geo micro area '!$G31)/180)*COS((90-'inf geo micro area '!$G$13)*PI()/180)+SIN((90-'inf geo micro area '!$G31)*PI()/180)*SIN((90-'inf geo micro area '!$G$13)*PI()/180)*COS(('inf geo micro area '!$H31-'inf geo micro area '!$H$13)*PI()/180))</f>
        <v>0.3730952379</v>
      </c>
      <c r="O33" s="44" t="n">
        <f aca="false">6371*ACOS(COS(PI()*(90-'inf geo micro area '!$G31)/180)*COS((90-'inf geo micro area '!$G$14)*PI()/180)+SIN((90-'inf geo micro area '!$G31)*PI()/180)*SIN((90-'inf geo micro area '!$G$14)*PI()/180)*COS(('inf geo micro area '!$H31-'inf geo micro area '!$H$14)*PI()/180))</f>
        <v>0.9002371377</v>
      </c>
      <c r="P33" s="39" t="n">
        <f aca="false">6371*ACOS(COS(PI()*(90-'inf geo micro area '!$G31)/180)*COS((90-'inf geo micro area '!$G$15)*PI()/180)+SIN((90-'inf geo micro area '!$G31)*PI()/180)*SIN((90-'inf geo micro area '!$G$15)*PI()/180)*COS(('inf geo micro area '!$H31-'inf geo micro area '!$H$15)*PI()/180))</f>
        <v>1.923163631</v>
      </c>
      <c r="Q33" s="39" t="n">
        <f aca="false">6371*ACOS(COS(PI()*(90-'inf geo micro area '!$G31)/180)*COS((90-'inf geo micro area '!$G$16)*PI()/180)+SIN((90-'inf geo micro area '!$G31)*PI()/180)*SIN((90-'inf geo micro area '!$G$16)*PI()/180)*COS(('inf geo micro area '!$H31-'inf geo micro area '!$H$16)*PI()/180))</f>
        <v>1.444325752</v>
      </c>
      <c r="R33" s="45" t="n">
        <f aca="false">6371*ACOS(COS(PI()*(90-'inf geo micro area '!$G31)/180)*COS((90-'inf geo micro area '!$G$17)*PI()/180)+SIN((90-'inf geo micro area '!$G31)*PI()/180)*SIN((90-'inf geo micro area '!$G$17)*PI()/180)*COS(('inf geo micro area '!$H31-'inf geo micro area '!$H$17)*PI()/180))</f>
        <v>1.285938553</v>
      </c>
      <c r="S33" s="45" t="n">
        <f aca="false">6371*ACOS(COS(PI()*(90-'inf geo micro area '!$G31)/180)*COS((90-'inf geo micro area '!$G$18)*PI()/180)+SIN((90-'inf geo micro area '!$G31)*PI()/180)*SIN((90-'inf geo micro area '!$G$18)*PI()/180)*COS(('inf geo micro area '!$H31-'inf geo micro area '!$H$18)*PI()/180))</f>
        <v>1.518800399</v>
      </c>
      <c r="T33" s="45" t="n">
        <f aca="false">6371*ACOS(COS(PI()*(90-'inf geo micro area '!$G31)/180)*COS((90-'inf geo micro area '!$G$19)*PI()/180)+SIN((90-'inf geo micro area '!$G31)*PI()/180)*SIN((90-'inf geo micro area '!$G$19)*PI()/180)*COS(('inf geo micro area '!$H31-'inf geo micro area '!$H$19)*PI()/180))</f>
        <v>1.642822735</v>
      </c>
      <c r="U33" s="45" t="n">
        <f aca="false">6371*ACOS(COS(PI()*(90-'inf geo micro area '!$G31)/180)*COS((90-'inf geo micro area '!$G$20)*PI()/180)+SIN((90-'inf geo micro area '!$G31)*PI()/180)*SIN((90-'inf geo micro area '!$G$20)*PI()/180)*COS(('inf geo micro area '!$H31-'inf geo micro area '!$H$20)*PI()/180))</f>
        <v>2.224054896</v>
      </c>
      <c r="V33" s="45" t="n">
        <f aca="false">6371*ACOS(COS(PI()*(90-'inf geo micro area '!$G31)/180)*COS((90-'inf geo micro area '!$G$21)*PI()/180)+SIN((90-'inf geo micro area '!$G31)*PI()/180)*SIN((90-'inf geo micro area '!$G$21)*PI()/180)*COS(('inf geo micro area '!$H31-'inf geo micro area '!$H$21)*PI()/180))</f>
        <v>2.771366401</v>
      </c>
      <c r="W33" s="45" t="n">
        <f aca="false">6371*ACOS(COS(PI()*(90-'inf geo micro area '!$G31)/180)*COS((90-'inf geo micro area '!$G$22)*PI()/180)+SIN((90-'inf geo micro area '!$G31)*PI()/180)*SIN((90-'inf geo micro area '!$G$22)*PI()/180)*COS(('inf geo micro area '!$H31-'inf geo micro area '!$H$22)*PI()/180))</f>
        <v>3.05761554</v>
      </c>
      <c r="X33" s="45" t="n">
        <f aca="false">6371*ACOS(COS(PI()*(90-'inf geo micro area '!$G31)/180)*COS((90-'inf geo micro area '!$G$23)*PI()/180)+SIN((90-'inf geo micro area '!$G31)*PI()/180)*SIN((90-'inf geo micro area '!$G$23)*PI()/180)*COS(('inf geo micro area '!$H31-'inf geo micro area '!$H$24)*PI()/180))</f>
        <v>2.624970164</v>
      </c>
      <c r="Y33" s="45" t="n">
        <f aca="false">6371*ACOS(COS(PI()*(90-'inf geo micro area '!$G31)/180)*COS((90-'inf geo micro area '!$G$24)*PI()/180)+SIN((90-'inf geo micro area '!$G31)*PI()/180)*SIN((90-'inf geo micro area '!$G$24)*PI()/180)*COS(('inf geo micro area '!$H31-'inf geo micro area '!$H$24)*PI()/180))</f>
        <v>3.17754914</v>
      </c>
      <c r="Z33" s="45" t="n">
        <f aca="false">6371*ACOS(COS(PI()*(90-'inf geo micro area '!$G31)/180)*COS((90-'inf geo micro area '!$G$25)*PI()/180)+SIN((90-'inf geo micro area '!$G31)*PI()/180)*SIN((90-'inf geo micro area '!$G$25)*PI()/180)*COS(('inf geo micro area '!$H31-'inf geo micro area '!$H$25)*PI()/180))</f>
        <v>2.113500274</v>
      </c>
      <c r="AA33" s="45" t="n">
        <f aca="false">6371*ACOS(COS(PI()*(90-'inf geo micro area '!$G31)/180)*COS((90-'inf geo micro area '!$G$26)*PI()/180)+SIN((90-'inf geo micro area '!$G31)*PI()/180)*SIN((90-'inf geo micro area '!$G$26)*PI()/180)*COS(('inf geo micro area '!$H31-'inf geo micro area '!$H$26)*PI()/180))</f>
        <v>3.027095104</v>
      </c>
      <c r="AB33" s="46" t="n">
        <f aca="false">6371*ACOS(COS(PI()*(90-'inf geo micro area '!$G31)/180)*COS((90-'inf geo micro area '!$G$27)*PI()/180)+SIN((90-'inf geo micro area '!$G31)*PI()/180)*SIN((90-'inf geo micro area '!$G$27)*PI()/180)*COS(('inf geo micro area '!$H31-'inf geo micro area '!$H$27)*PI()/180))</f>
        <v>2.557936608</v>
      </c>
      <c r="AC33" s="39" t="n">
        <f aca="false">6371*ACOS(COS(PI()*(90-'inf geo micro area '!$G31)/180)*COS((90-'inf geo micro area '!$G$28)*PI()/180)+SIN((90-'inf geo micro area '!$G31)*PI()/180)*SIN((90-'inf geo micro area '!$G$28)*PI()/180)*COS(('inf geo micro area '!$H31-'inf geo micro area '!$H$28)*PI()/180))</f>
        <v>3.215791383</v>
      </c>
      <c r="AD33" s="39" t="n">
        <f aca="false">6371*ACOS(COS(PI()*(90-'inf geo micro area '!$G31)/180)*COS((90-'inf geo micro area '!$G$29)*PI()/180)+SIN((90-'inf geo micro area '!$G31)*PI()/180)*SIN((90-'inf geo micro area '!$G$29)*PI()/180)*COS(('inf geo micro area '!$H31-'inf geo micro area '!$H$29)*PI()/180))</f>
        <v>2.299698389</v>
      </c>
      <c r="AE33" s="39" t="n">
        <f aca="false">6371*ACOS(COS(PI()*(90-'inf geo micro area '!$G31)/180)*COS((90-'inf geo micro area '!$G$30)*PI()/180)+SIN((90-'inf geo micro area '!$G31)*PI()/180)*SIN((90-'inf geo micro area '!$G$30)*PI()/180)*COS(('inf geo micro area '!$H31-'inf geo micro area '!$H$30)*PI()/180))</f>
        <v>0.1646669642</v>
      </c>
      <c r="AF33" s="39" t="n">
        <v>0</v>
      </c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</row>
    <row r="34" customFormat="false" ht="12.75" hidden="false" customHeight="true" outlineLevel="0" collapsed="false">
      <c r="A34" s="42" t="n">
        <v>31</v>
      </c>
      <c r="B34" s="39" t="str">
        <f aca="false">'inf geo micro area '!B32</f>
        <v>31 - 5</v>
      </c>
      <c r="C34" s="44" t="n">
        <f aca="false">6371*ACOS(COS(PI()*(90-'inf geo micro area '!G32)/180)*COS((90-'inf geo micro area '!$G$2)*PI()/180)+SIN((90-'inf geo micro area '!G32)*PI()/180)*SIN((90-'inf geo micro area '!$G$2)*PI()/180)*COS(('inf geo micro area '!H32-'inf geo micro area '!$H$2)*PI()/180))</f>
        <v>2.477263532</v>
      </c>
      <c r="D34" s="44" t="n">
        <f aca="false">6371*ACOS(COS(PI()*(90-'inf geo micro area '!G32)/180)*COS((90-'inf geo micro area '!$G$3)*PI()/180)+SIN((90-'inf geo micro area '!G32)*PI()/180)*SIN((90-'inf geo micro area '!$G$3)*PI()/180)*COS(('inf geo micro area '!H32-'inf geo micro area '!$H$3)*PI()/180))</f>
        <v>2.769171552</v>
      </c>
      <c r="E34" s="44" t="n">
        <f aca="false">6371*ACOS(COS(PI()*(90-'inf geo micro area '!G32)/180)*COS((90-'inf geo micro area '!$G$4)*PI()/180)+SIN((90-'inf geo micro area '!G32)*PI()/180)*SIN((90-'inf geo micro area '!$G$4)*PI()/180)*COS(('inf geo micro area '!H32-'inf geo micro area '!$H$4)*PI()/180))</f>
        <v>4.199437647</v>
      </c>
      <c r="F34" s="44" t="n">
        <f aca="false">6371*ACOS(COS(PI()*(90-'inf geo micro area '!G32)/180)*COS((90-'inf geo micro area '!$G$5)*PI()/180)+SIN((90-'inf geo micro area '!G32)*PI()/180)*SIN((90-'inf geo micro area '!$G$5)*PI()/180)*COS(('inf geo micro area '!H32-'inf geo micro area '!$H$5)*PI()/180))</f>
        <v>3.045358353</v>
      </c>
      <c r="G34" s="44" t="n">
        <f aca="false">6371*ACOS(COS(PI()*(90-'inf geo micro area '!G32)/180)*COS((90-'inf geo micro area '!$G$6)*PI()/180)+SIN((90-'inf geo micro area '!G32)*PI()/180)*SIN((90-'inf geo micro area '!$G$6)*PI()/180)*COS(('inf geo micro area '!H32-'inf geo micro area '!$H$6)*PI()/180))</f>
        <v>3.041677094</v>
      </c>
      <c r="H34" s="44" t="n">
        <f aca="false">6371*ACOS(COS(PI()*(90-'inf geo micro area '!G32)/180)*COS((90-'inf geo micro area '!$G$7)*PI()/180)+SIN((90-'inf geo micro area '!G32)*PI()/180)*SIN((90-'inf geo micro area '!$G$7)*PI()/180)*COS(('inf geo micro area '!H32-'inf geo micro area '!$H$7)*PI()/180))</f>
        <v>2.624883355</v>
      </c>
      <c r="I34" s="44" t="n">
        <f aca="false">6371*ACOS(COS(PI()*(90-'inf geo micro area '!G32)/180)*COS((90-'inf geo micro area '!$G$8)*PI()/180)+SIN((90-'inf geo micro area '!G32)*PI()/180)*SIN((90-'inf geo micro area '!$G$8)*PI()/180)*COS(('inf geo micro area '!H32-'inf geo micro area '!$H$8)*PI()/180))</f>
        <v>1.08575876</v>
      </c>
      <c r="J34" s="44" t="n">
        <f aca="false">6371*ACOS(COS(PI()*(90-'inf geo micro area '!G32)/180)*COS((90-'inf geo micro area '!$G$9)*PI()/180)+SIN((90-'inf geo micro area '!G32)*PI()/180)*SIN((90-'inf geo micro area '!$G$9)*PI()/180)*COS(('inf geo micro area '!H32-'inf geo micro area '!$H$9)*PI()/180))</f>
        <v>1.665257604</v>
      </c>
      <c r="K34" s="44" t="n">
        <f aca="false">6371*ACOS(COS(PI()*(90-'inf geo micro area '!G32)/180)*COS((90-'inf geo micro area '!$G$10)*PI()/180)+SIN((90-'inf geo micro area '!G32)*PI()/180)*SIN((90-'inf geo micro area '!$G$10)*PI()/180)*COS(('inf geo micro area '!H32-'inf geo micro area '!$H$10)*PI()/180))</f>
        <v>0.6778066878</v>
      </c>
      <c r="L34" s="44" t="n">
        <f aca="false">6371*ACOS(COS(PI()*(90-'inf geo micro area '!$G32)/180)*COS((90-'inf geo micro area '!$G$11)*PI()/180)+SIN((90-'inf geo micro area '!$G32)*PI()/180)*SIN((90-'inf geo micro area '!$G$11)*PI()/180)*COS(('inf geo micro area '!$H32-'inf geo micro area '!$H$11)*PI()/180))</f>
        <v>0.5291690359</v>
      </c>
      <c r="M34" s="44" t="n">
        <f aca="false">6371*ACOS(COS(PI()*(90-'inf geo micro area '!$G32)/180)*COS((90-'inf geo micro area '!$G$12)*PI()/180)+SIN((90-'inf geo micro area '!$G32)*PI()/180)*SIN((90-'inf geo micro area '!$G$12)*PI()/180)*COS(('inf geo micro area '!$H32-'inf geo micro area '!$H$12)*PI()/180))</f>
        <v>0.468533829</v>
      </c>
      <c r="N34" s="44" t="n">
        <f aca="false">6371*ACOS(COS(PI()*(90-'inf geo micro area '!$G32)/180)*COS((90-'inf geo micro area '!$G$13)*PI()/180)+SIN((90-'inf geo micro area '!$G32)*PI()/180)*SIN((90-'inf geo micro area '!$G$13)*PI()/180)*COS(('inf geo micro area '!$H32-'inf geo micro area '!$H$13)*PI()/180))</f>
        <v>0.3832420867</v>
      </c>
      <c r="O34" s="44" t="n">
        <f aca="false">6371*ACOS(COS(PI()*(90-'inf geo micro area '!$G32)/180)*COS((90-'inf geo micro area '!$G$14)*PI()/180)+SIN((90-'inf geo micro area '!$G32)*PI()/180)*SIN((90-'inf geo micro area '!$G$14)*PI()/180)*COS(('inf geo micro area '!$H32-'inf geo micro area '!$H$14)*PI()/180))</f>
        <v>0.7360161734</v>
      </c>
      <c r="P34" s="39" t="n">
        <f aca="false">6371*ACOS(COS(PI()*(90-'inf geo micro area '!$G32)/180)*COS((90-'inf geo micro area '!$G$15)*PI()/180)+SIN((90-'inf geo micro area '!$G32)*PI()/180)*SIN((90-'inf geo micro area '!$G$15)*PI()/180)*COS(('inf geo micro area '!$H32-'inf geo micro area '!$H$15)*PI()/180))</f>
        <v>1.684119185</v>
      </c>
      <c r="Q34" s="39" t="n">
        <f aca="false">6371*ACOS(COS(PI()*(90-'inf geo micro area '!$G32)/180)*COS((90-'inf geo micro area '!$G$16)*PI()/180)+SIN((90-'inf geo micro area '!$G32)*PI()/180)*SIN((90-'inf geo micro area '!$G$16)*PI()/180)*COS(('inf geo micro area '!$H32-'inf geo micro area '!$H$16)*PI()/180))</f>
        <v>1.198757606</v>
      </c>
      <c r="R34" s="45" t="n">
        <f aca="false">6371*ACOS(COS(PI()*(90-'inf geo micro area '!$G32)/180)*COS((90-'inf geo micro area '!$G$17)*PI()/180)+SIN((90-'inf geo micro area '!$G32)*PI()/180)*SIN((90-'inf geo micro area '!$G$17)*PI()/180)*COS(('inf geo micro area '!$H32-'inf geo micro area '!$H$17)*PI()/180))</f>
        <v>1.050860333</v>
      </c>
      <c r="S34" s="45" t="n">
        <f aca="false">6371*ACOS(COS(PI()*(90-'inf geo micro area '!$G32)/180)*COS((90-'inf geo micro area '!$G$18)*PI()/180)+SIN((90-'inf geo micro area '!$G32)*PI()/180)*SIN((90-'inf geo micro area '!$G$18)*PI()/180)*COS(('inf geo micro area '!$H32-'inf geo micro area '!$H$18)*PI()/180))</f>
        <v>1.320581074</v>
      </c>
      <c r="T34" s="45" t="n">
        <f aca="false">6371*ACOS(COS(PI()*(90-'inf geo micro area '!$G32)/180)*COS((90-'inf geo micro area '!$G$19)*PI()/180)+SIN((90-'inf geo micro area '!$G32)*PI()/180)*SIN((90-'inf geo micro area '!$G$19)*PI()/180)*COS(('inf geo micro area '!$H32-'inf geo micro area '!$H$19)*PI()/180))</f>
        <v>1.422727187</v>
      </c>
      <c r="U34" s="45" t="n">
        <f aca="false">6371*ACOS(COS(PI()*(90-'inf geo micro area '!$G32)/180)*COS((90-'inf geo micro area '!$G$20)*PI()/180)+SIN((90-'inf geo micro area '!$G32)*PI()/180)*SIN((90-'inf geo micro area '!$G$20)*PI()/180)*COS(('inf geo micro area '!$H32-'inf geo micro area '!$H$20)*PI()/180))</f>
        <v>2.012805119</v>
      </c>
      <c r="V34" s="45" t="n">
        <f aca="false">6371*ACOS(COS(PI()*(90-'inf geo micro area '!$G32)/180)*COS((90-'inf geo micro area '!$G$21)*PI()/180)+SIN((90-'inf geo micro area '!$G32)*PI()/180)*SIN((90-'inf geo micro area '!$G$21)*PI()/180)*COS(('inf geo micro area '!$H32-'inf geo micro area '!$H$21)*PI()/180))</f>
        <v>2.523791521</v>
      </c>
      <c r="W34" s="45" t="n">
        <f aca="false">6371*ACOS(COS(PI()*(90-'inf geo micro area '!$G32)/180)*COS((90-'inf geo micro area '!$G$22)*PI()/180)+SIN((90-'inf geo micro area '!$G32)*PI()/180)*SIN((90-'inf geo micro area '!$G$22)*PI()/180)*COS(('inf geo micro area '!$H32-'inf geo micro area '!$H$22)*PI()/180))</f>
        <v>2.812992693</v>
      </c>
      <c r="X34" s="45" t="n">
        <f aca="false">6371*ACOS(COS(PI()*(90-'inf geo micro area '!$G32)/180)*COS((90-'inf geo micro area '!$G$23)*PI()/180)+SIN((90-'inf geo micro area '!$G32)*PI()/180)*SIN((90-'inf geo micro area '!$G$23)*PI()/180)*COS(('inf geo micro area '!$H32-'inf geo micro area '!$H$24)*PI()/180))</f>
        <v>2.382402962</v>
      </c>
      <c r="Y34" s="45" t="n">
        <f aca="false">6371*ACOS(COS(PI()*(90-'inf geo micro area '!$G32)/180)*COS((90-'inf geo micro area '!$G$24)*PI()/180)+SIN((90-'inf geo micro area '!$G32)*PI()/180)*SIN((90-'inf geo micro area '!$G$24)*PI()/180)*COS(('inf geo micro area '!$H32-'inf geo micro area '!$H$24)*PI()/180))</f>
        <v>2.931840189</v>
      </c>
      <c r="Z34" s="45" t="n">
        <f aca="false">6371*ACOS(COS(PI()*(90-'inf geo micro area '!$G32)/180)*COS((90-'inf geo micro area '!$G$25)*PI()/180)+SIN((90-'inf geo micro area '!$G32)*PI()/180)*SIN((90-'inf geo micro area '!$G$25)*PI()/180)*COS(('inf geo micro area '!$H32-'inf geo micro area '!$H$25)*PI()/180))</f>
        <v>1.867697433</v>
      </c>
      <c r="AA34" s="45" t="n">
        <f aca="false">6371*ACOS(COS(PI()*(90-'inf geo micro area '!$G32)/180)*COS((90-'inf geo micro area '!$G$26)*PI()/180)+SIN((90-'inf geo micro area '!$G32)*PI()/180)*SIN((90-'inf geo micro area '!$G$26)*PI()/180)*COS(('inf geo micro area '!$H32-'inf geo micro area '!$H$26)*PI()/180))</f>
        <v>2.779253784</v>
      </c>
      <c r="AB34" s="46" t="n">
        <f aca="false">6371*ACOS(COS(PI()*(90-'inf geo micro area '!$G32)/180)*COS((90-'inf geo micro area '!$G$27)*PI()/180)+SIN((90-'inf geo micro area '!$G32)*PI()/180)*SIN((90-'inf geo micro area '!$G$27)*PI()/180)*COS(('inf geo micro area '!$H32-'inf geo micro area '!$H$27)*PI()/180))</f>
        <v>2.313240449</v>
      </c>
      <c r="AC34" s="39" t="n">
        <f aca="false">6371*ACOS(COS(PI()*(90-'inf geo micro area '!$G32)/180)*COS((90-'inf geo micro area '!$G$28)*PI()/180)+SIN((90-'inf geo micro area '!$G32)*PI()/180)*SIN((90-'inf geo micro area '!$G$28)*PI()/180)*COS(('inf geo micro area '!$H32-'inf geo micro area '!$H$28)*PI()/180))</f>
        <v>2.96790136</v>
      </c>
      <c r="AD34" s="39" t="n">
        <f aca="false">6371*ACOS(COS(PI()*(90-'inf geo micro area '!$G32)/180)*COS((90-'inf geo micro area '!$G$29)*PI()/180)+SIN((90-'inf geo micro area '!$G32)*PI()/180)*SIN((90-'inf geo micro area '!$G$29)*PI()/180)*COS(('inf geo micro area '!$H32-'inf geo micro area '!$H$29)*PI()/180))</f>
        <v>2.056190616</v>
      </c>
      <c r="AE34" s="39" t="n">
        <f aca="false">6371*ACOS(COS(PI()*(90-'inf geo micro area '!$G32)/180)*COS((90-'inf geo micro area '!$G$30)*PI()/180)+SIN((90-'inf geo micro area '!$G32)*PI()/180)*SIN((90-'inf geo micro area '!$G$30)*PI()/180)*COS(('inf geo micro area '!$H32-'inf geo micro area '!$H$30)*PI()/180))</f>
        <v>0.4042309761</v>
      </c>
      <c r="AF34" s="39" t="n">
        <f aca="false">6371*ACOS(COS(PI()*(90-'inf geo micro area '!$G32)/180)*COS((90-'inf geo micro area '!$G$31)*PI()/180)+SIN((90-'inf geo micro area '!$G32)*PI()/180)*SIN((90-'inf geo micro area '!$G$31)*PI()/180)*COS(('inf geo micro area '!$H32-'inf geo micro area '!$H$31)*PI()/180))</f>
        <v>0.2478932787</v>
      </c>
      <c r="AG34" s="39" t="n">
        <v>0</v>
      </c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</row>
    <row r="35" customFormat="false" ht="12.75" hidden="false" customHeight="true" outlineLevel="0" collapsed="false">
      <c r="A35" s="42" t="n">
        <v>32</v>
      </c>
      <c r="B35" s="39" t="str">
        <f aca="false">'inf geo micro area '!B33</f>
        <v>32 - 5</v>
      </c>
      <c r="C35" s="44" t="n">
        <f aca="false">6371*ACOS(COS(PI()*(90-'inf geo micro area '!G33)/180)*COS((90-'inf geo micro area '!$G$2)*PI()/180)+SIN((90-'inf geo micro area '!G33)*PI()/180)*SIN((90-'inf geo micro area '!$G$2)*PI()/180)*COS(('inf geo micro area '!H33-'inf geo micro area '!$H$2)*PI()/180))</f>
        <v>2.1237964</v>
      </c>
      <c r="D35" s="44" t="n">
        <f aca="false">6371*ACOS(COS(PI()*(90-'inf geo micro area '!G33)/180)*COS((90-'inf geo micro area '!$G$3)*PI()/180)+SIN((90-'inf geo micro area '!G33)*PI()/180)*SIN((90-'inf geo micro area '!$G$3)*PI()/180)*COS(('inf geo micro area '!H33-'inf geo micro area '!$H$3)*PI()/180))</f>
        <v>2.414379282</v>
      </c>
      <c r="E35" s="44" t="n">
        <f aca="false">6371*ACOS(COS(PI()*(90-'inf geo micro area '!G33)/180)*COS((90-'inf geo micro area '!$G$4)*PI()/180)+SIN((90-'inf geo micro area '!G33)*PI()/180)*SIN((90-'inf geo micro area '!$G$4)*PI()/180)*COS(('inf geo micro area '!H33-'inf geo micro area '!$H$4)*PI()/180))</f>
        <v>3.865970068</v>
      </c>
      <c r="F35" s="44" t="n">
        <f aca="false">6371*ACOS(COS(PI()*(90-'inf geo micro area '!G33)/180)*COS((90-'inf geo micro area '!$G$5)*PI()/180)+SIN((90-'inf geo micro area '!G33)*PI()/180)*SIN((90-'inf geo micro area '!$G$5)*PI()/180)*COS(('inf geo micro area '!H33-'inf geo micro area '!$H$5)*PI()/180))</f>
        <v>2.714911898</v>
      </c>
      <c r="G35" s="44" t="n">
        <f aca="false">6371*ACOS(COS(PI()*(90-'inf geo micro area '!G33)/180)*COS((90-'inf geo micro area '!$G$6)*PI()/180)+SIN((90-'inf geo micro area '!G33)*PI()/180)*SIN((90-'inf geo micro area '!$G$6)*PI()/180)*COS(('inf geo micro area '!H33-'inf geo micro area '!$H$6)*PI()/180))</f>
        <v>2.694343913</v>
      </c>
      <c r="H35" s="44" t="n">
        <f aca="false">6371*ACOS(COS(PI()*(90-'inf geo micro area '!G33)/180)*COS((90-'inf geo micro area '!$G$7)*PI()/180)+SIN((90-'inf geo micro area '!G33)*PI()/180)*SIN((90-'inf geo micro area '!$G$7)*PI()/180)*COS(('inf geo micro area '!H33-'inf geo micro area '!$H$7)*PI()/180))</f>
        <v>2.306534828</v>
      </c>
      <c r="I35" s="44" t="n">
        <f aca="false">6371*ACOS(COS(PI()*(90-'inf geo micro area '!G33)/180)*COS((90-'inf geo micro area '!$G$8)*PI()/180)+SIN((90-'inf geo micro area '!G33)*PI()/180)*SIN((90-'inf geo micro area '!$G$8)*PI()/180)*COS(('inf geo micro area '!H33-'inf geo micro area '!$H$8)*PI()/180))</f>
        <v>1.184806464</v>
      </c>
      <c r="J35" s="44" t="n">
        <f aca="false">6371*ACOS(COS(PI()*(90-'inf geo micro area '!G33)/180)*COS((90-'inf geo micro area '!$G$9)*PI()/180)+SIN((90-'inf geo micro area '!G33)*PI()/180)*SIN((90-'inf geo micro area '!$G$9)*PI()/180)*COS(('inf geo micro area '!H33-'inf geo micro area '!$H$9)*PI()/180))</f>
        <v>1.787025541</v>
      </c>
      <c r="K35" s="44" t="n">
        <f aca="false">6371*ACOS(COS(PI()*(90-'inf geo micro area '!G33)/180)*COS((90-'inf geo micro area '!$G$10)*PI()/180)+SIN((90-'inf geo micro area '!G33)*PI()/180)*SIN((90-'inf geo micro area '!$G$10)*PI()/180)*COS(('inf geo micro area '!H33-'inf geo micro area '!$H$10)*PI()/180))</f>
        <v>0.7251606126</v>
      </c>
      <c r="L35" s="44" t="n">
        <f aca="false">6371*ACOS(COS(PI()*(90-'inf geo micro area '!$G33)/180)*COS((90-'inf geo micro area '!$G$11)*PI()/180)+SIN((90-'inf geo micro area '!$G33)*PI()/180)*SIN((90-'inf geo micro area '!$G$11)*PI()/180)*COS(('inf geo micro area '!$H33-'inf geo micro area '!$H$11)*PI()/180))</f>
        <v>0.4763992116</v>
      </c>
      <c r="M35" s="44" t="n">
        <f aca="false">6371*ACOS(COS(PI()*(90-'inf geo micro area '!$G33)/180)*COS((90-'inf geo micro area '!$G$12)*PI()/180)+SIN((90-'inf geo micro area '!$G33)*PI()/180)*SIN((90-'inf geo micro area '!$G$12)*PI()/180)*COS(('inf geo micro area '!$H33-'inf geo micro area '!$H$12)*PI()/180))</f>
        <v>0.6201373794</v>
      </c>
      <c r="N35" s="44" t="n">
        <f aca="false">6371*ACOS(COS(PI()*(90-'inf geo micro area '!$G33)/180)*COS((90-'inf geo micro area '!$G$13)*PI()/180)+SIN((90-'inf geo micro area '!$G33)*PI()/180)*SIN((90-'inf geo micro area '!$G$13)*PI()/180)*COS(('inf geo micro area '!$H33-'inf geo micro area '!$H$13)*PI()/180))</f>
        <v>0.3243686017</v>
      </c>
      <c r="O35" s="44" t="n">
        <f aca="false">6371*ACOS(COS(PI()*(90-'inf geo micro area '!$G33)/180)*COS((90-'inf geo micro area '!$G$14)*PI()/180)+SIN((90-'inf geo micro area '!$G33)*PI()/180)*SIN((90-'inf geo micro area '!$G$14)*PI()/180)*COS(('inf geo micro area '!$H33-'inf geo micro area '!$H$14)*PI()/180))</f>
        <v>0.372719873</v>
      </c>
      <c r="P35" s="39" t="n">
        <f aca="false">6371*ACOS(COS(PI()*(90-'inf geo micro area '!$G33)/180)*COS((90-'inf geo micro area '!$G$15)*PI()/180)+SIN((90-'inf geo micro area '!$G33)*PI()/180)*SIN((90-'inf geo micro area '!$G$15)*PI()/180)*COS(('inf geo micro area '!$H33-'inf geo micro area '!$H$15)*PI()/180))</f>
        <v>1.441703014</v>
      </c>
      <c r="Q35" s="39" t="n">
        <f aca="false">6371*ACOS(COS(PI()*(90-'inf geo micro area '!$G33)/180)*COS((90-'inf geo micro area '!$G$16)*PI()/180)+SIN((90-'inf geo micro area '!$G33)*PI()/180)*SIN((90-'inf geo micro area '!$G$16)*PI()/180)*COS(('inf geo micro area '!$H33-'inf geo micro area '!$H$16)*PI()/180))</f>
        <v>1.012074829</v>
      </c>
      <c r="R35" s="45" t="n">
        <f aca="false">6371*ACOS(COS(PI()*(90-'inf geo micro area '!$G33)/180)*COS((90-'inf geo micro area '!$G$17)*PI()/180)+SIN((90-'inf geo micro area '!$G33)*PI()/180)*SIN((90-'inf geo micro area '!$G$17)*PI()/180)*COS(('inf geo micro area '!$H33-'inf geo micro area '!$H$17)*PI()/180))</f>
        <v>0.8032593435</v>
      </c>
      <c r="S35" s="45" t="n">
        <f aca="false">6371*ACOS(COS(PI()*(90-'inf geo micro area '!$G33)/180)*COS((90-'inf geo micro area '!$G$18)*PI()/180)+SIN((90-'inf geo micro area '!$G33)*PI()/180)*SIN((90-'inf geo micro area '!$G$18)*PI()/180)*COS(('inf geo micro area '!$H33-'inf geo micro area '!$H$18)*PI()/180))</f>
        <v>0.9850359211</v>
      </c>
      <c r="T35" s="45" t="n">
        <f aca="false">6371*ACOS(COS(PI()*(90-'inf geo micro area '!$G33)/180)*COS((90-'inf geo micro area '!$G$19)*PI()/180)+SIN((90-'inf geo micro area '!$G33)*PI()/180)*SIN((90-'inf geo micro area '!$G$19)*PI()/180)*COS(('inf geo micro area '!$H33-'inf geo micro area '!$H$19)*PI()/180))</f>
        <v>1.122910686</v>
      </c>
      <c r="U35" s="45" t="n">
        <f aca="false">6371*ACOS(COS(PI()*(90-'inf geo micro area '!$G33)/180)*COS((90-'inf geo micro area '!$G$20)*PI()/180)+SIN((90-'inf geo micro area '!$G33)*PI()/180)*SIN((90-'inf geo micro area '!$G$20)*PI()/180)*COS(('inf geo micro area '!$H33-'inf geo micro area '!$H$20)*PI()/180))</f>
        <v>1.694146542</v>
      </c>
      <c r="V35" s="45" t="n">
        <f aca="false">6371*ACOS(COS(PI()*(90-'inf geo micro area '!$G33)/180)*COS((90-'inf geo micro area '!$G$21)*PI()/180)+SIN((90-'inf geo micro area '!$G33)*PI()/180)*SIN((90-'inf geo micro area '!$G$21)*PI()/180)*COS(('inf geo micro area '!$H33-'inf geo micro area '!$H$21)*PI()/180))</f>
        <v>2.38086382</v>
      </c>
      <c r="W35" s="45" t="n">
        <f aca="false">6371*ACOS(COS(PI()*(90-'inf geo micro area '!$G33)/180)*COS((90-'inf geo micro area '!$G$22)*PI()/180)+SIN((90-'inf geo micro area '!$G33)*PI()/180)*SIN((90-'inf geo micro area '!$G$22)*PI()/180)*COS(('inf geo micro area '!$H33-'inf geo micro area '!$H$22)*PI()/180))</f>
        <v>2.70847595</v>
      </c>
      <c r="X35" s="45" t="n">
        <f aca="false">6371*ACOS(COS(PI()*(90-'inf geo micro area '!$G33)/180)*COS((90-'inf geo micro area '!$G$23)*PI()/180)+SIN((90-'inf geo micro area '!$G33)*PI()/180)*SIN((90-'inf geo micro area '!$G$23)*PI()/180)*COS(('inf geo micro area '!$H33-'inf geo micro area '!$H$24)*PI()/180))</f>
        <v>2.152668549</v>
      </c>
      <c r="Y35" s="45" t="n">
        <f aca="false">6371*ACOS(COS(PI()*(90-'inf geo micro area '!$G33)/180)*COS((90-'inf geo micro area '!$G$24)*PI()/180)+SIN((90-'inf geo micro area '!$G33)*PI()/180)*SIN((90-'inf geo micro area '!$G$24)*PI()/180)*COS(('inf geo micro area '!$H33-'inf geo micro area '!$H$24)*PI()/180))</f>
        <v>2.815319798</v>
      </c>
      <c r="Z35" s="45" t="n">
        <f aca="false">6371*ACOS(COS(PI()*(90-'inf geo micro area '!$G33)/180)*COS((90-'inf geo micro area '!$G$25)*PI()/180)+SIN((90-'inf geo micro area '!$G33)*PI()/180)*SIN((90-'inf geo micro area '!$G$25)*PI()/180)*COS(('inf geo micro area '!$H33-'inf geo micro area '!$H$25)*PI()/180))</f>
        <v>1.66846422</v>
      </c>
      <c r="AA35" s="45" t="n">
        <f aca="false">6371*ACOS(COS(PI()*(90-'inf geo micro area '!$G33)/180)*COS((90-'inf geo micro area '!$G$26)*PI()/180)+SIN((90-'inf geo micro area '!$G33)*PI()/180)*SIN((90-'inf geo micro area '!$G$26)*PI()/180)*COS(('inf geo micro area '!$H33-'inf geo micro area '!$H$26)*PI()/180))</f>
        <v>2.62328936</v>
      </c>
      <c r="AB35" s="46" t="n">
        <f aca="false">6371*ACOS(COS(PI()*(90-'inf geo micro area '!$G33)/180)*COS((90-'inf geo micro area '!$G$27)*PI()/180)+SIN((90-'inf geo micro area '!$G33)*PI()/180)*SIN((90-'inf geo micro area '!$G$27)*PI()/180)*COS(('inf geo micro area '!$H33-'inf geo micro area '!$H$27)*PI()/180))</f>
        <v>2.213492886</v>
      </c>
      <c r="AC35" s="39" t="n">
        <f aca="false">6371*ACOS(COS(PI()*(90-'inf geo micro area '!$G33)/180)*COS((90-'inf geo micro area '!$G$28)*PI()/180)+SIN((90-'inf geo micro area '!$G33)*PI()/180)*SIN((90-'inf geo micro area '!$G$28)*PI()/180)*COS(('inf geo micro area '!$H33-'inf geo micro area '!$H$28)*PI()/180))</f>
        <v>2.801629429</v>
      </c>
      <c r="AD35" s="39" t="n">
        <f aca="false">6371*ACOS(COS(PI()*(90-'inf geo micro area '!$G33)/180)*COS((90-'inf geo micro area '!$G$29)*PI()/180)+SIN((90-'inf geo micro area '!$G33)*PI()/180)*SIN((90-'inf geo micro area '!$G$29)*PI()/180)*COS(('inf geo micro area '!$H33-'inf geo micro area '!$H$29)*PI()/180))</f>
        <v>1.970859762</v>
      </c>
      <c r="AE35" s="39" t="n">
        <f aca="false">6371*ACOS(COS(PI()*(90-'inf geo micro area '!$G33)/180)*COS((90-'inf geo micro area '!$G$30)*PI()/180)+SIN((90-'inf geo micro area '!$G33)*PI()/180)*SIN((90-'inf geo micro area '!$G$30)*PI()/180)*COS(('inf geo micro area '!$H33-'inf geo micro area '!$H$30)*PI()/180))</f>
        <v>0.6959951445</v>
      </c>
      <c r="AF35" s="39" t="n">
        <f aca="false">6371*ACOS(COS(PI()*(90-'inf geo micro area '!$G33)/180)*COS((90-'inf geo micro area '!$G$31)*PI()/180)+SIN((90-'inf geo micro area '!$G33)*PI()/180)*SIN((90-'inf geo micro area '!$G$31)*PI()/180)*COS(('inf geo micro area '!$H33-'inf geo micro area '!$H$31)*PI()/180))</f>
        <v>0.5344703321</v>
      </c>
      <c r="AG35" s="39" t="n">
        <f aca="false">6371*ACOS(COS(PI()*(90-'inf geo micro area '!$G33)/180)*COS((90-'inf geo micro area '!$G$32)*PI()/180)+SIN((90-'inf geo micro area '!$G33)*PI()/180)*SIN((90-'inf geo micro area '!$G$32)*PI()/180)*COS(('inf geo micro area '!$H33-'inf geo micro area '!$H$32)*PI()/180))</f>
        <v>0.3657118763</v>
      </c>
      <c r="AH35" s="39" t="n">
        <v>0</v>
      </c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</row>
    <row r="36" customFormat="false" ht="12.75" hidden="false" customHeight="true" outlineLevel="0" collapsed="false">
      <c r="A36" s="42" t="n">
        <v>33</v>
      </c>
      <c r="B36" s="39" t="str">
        <f aca="false">'inf geo micro area '!B34</f>
        <v>33 - 5</v>
      </c>
      <c r="C36" s="44" t="n">
        <f aca="false">6371*ACOS(COS(PI()*(90-'inf geo micro area '!G34)/180)*COS((90-'inf geo micro area '!$G$2)*PI()/180)+SIN((90-'inf geo micro area '!G34)*PI()/180)*SIN((90-'inf geo micro area '!$G$2)*PI()/180)*COS(('inf geo micro area '!H34-'inf geo micro area '!$H$2)*PI()/180))</f>
        <v>2.188836015</v>
      </c>
      <c r="D36" s="44" t="n">
        <f aca="false">6371*ACOS(COS(PI()*(90-'inf geo micro area '!G34)/180)*COS((90-'inf geo micro area '!$G$3)*PI()/180)+SIN((90-'inf geo micro area '!G34)*PI()/180)*SIN((90-'inf geo micro area '!$G$3)*PI()/180)*COS(('inf geo micro area '!H34-'inf geo micro area '!$H$3)*PI()/180))</f>
        <v>2.479719737</v>
      </c>
      <c r="E36" s="44" t="n">
        <f aca="false">6371*ACOS(COS(PI()*(90-'inf geo micro area '!G34)/180)*COS((90-'inf geo micro area '!$G$4)*PI()/180)+SIN((90-'inf geo micro area '!G34)*PI()/180)*SIN((90-'inf geo micro area '!$G$4)*PI()/180)*COS(('inf geo micro area '!H34-'inf geo micro area '!$H$4)*PI()/180))</f>
        <v>3.927263173</v>
      </c>
      <c r="F36" s="44" t="n">
        <f aca="false">6371*ACOS(COS(PI()*(90-'inf geo micro area '!G34)/180)*COS((90-'inf geo micro area '!$G$5)*PI()/180)+SIN((90-'inf geo micro area '!G34)*PI()/180)*SIN((90-'inf geo micro area '!$G$5)*PI()/180)*COS(('inf geo micro area '!H34-'inf geo micro area '!$H$5)*PI()/180))</f>
        <v>2.775424809</v>
      </c>
      <c r="G36" s="44" t="n">
        <f aca="false">6371*ACOS(COS(PI()*(90-'inf geo micro area '!G34)/180)*COS((90-'inf geo micro area '!$G$6)*PI()/180)+SIN((90-'inf geo micro area '!G34)*PI()/180)*SIN((90-'inf geo micro area '!$G$6)*PI()/180)*COS(('inf geo micro area '!H34-'inf geo micro area '!$H$6)*PI()/180))</f>
        <v>2.758223729</v>
      </c>
      <c r="H36" s="44" t="n">
        <f aca="false">6371*ACOS(COS(PI()*(90-'inf geo micro area '!G34)/180)*COS((90-'inf geo micro area '!$G$7)*PI()/180)+SIN((90-'inf geo micro area '!G34)*PI()/180)*SIN((90-'inf geo micro area '!$G$7)*PI()/180)*COS(('inf geo micro area '!H34-'inf geo micro area '!$H$7)*PI()/180))</f>
        <v>2.364482881</v>
      </c>
      <c r="I36" s="44" t="n">
        <f aca="false">6371*ACOS(COS(PI()*(90-'inf geo micro area '!G34)/180)*COS((90-'inf geo micro area '!$G$8)*PI()/180)+SIN((90-'inf geo micro area '!G34)*PI()/180)*SIN((90-'inf geo micro area '!$G$8)*PI()/180)*COS(('inf geo micro area '!H34-'inf geo micro area '!$H$8)*PI()/180))</f>
        <v>1.15806856</v>
      </c>
      <c r="J36" s="44" t="n">
        <f aca="false">6371*ACOS(COS(PI()*(90-'inf geo micro area '!G34)/180)*COS((90-'inf geo micro area '!$G$9)*PI()/180)+SIN((90-'inf geo micro area '!G34)*PI()/180)*SIN((90-'inf geo micro area '!$G$9)*PI()/180)*COS(('inf geo micro area '!H34-'inf geo micro area '!$H$9)*PI()/180))</f>
        <v>1.759043996</v>
      </c>
      <c r="K36" s="44" t="n">
        <f aca="false">6371*ACOS(COS(PI()*(90-'inf geo micro area '!G34)/180)*COS((90-'inf geo micro area '!$G$10)*PI()/180)+SIN((90-'inf geo micro area '!G34)*PI()/180)*SIN((90-'inf geo micro area '!$G$10)*PI()/180)*COS(('inf geo micro area '!H34-'inf geo micro area '!$H$10)*PI()/180))</f>
        <v>0.702023934</v>
      </c>
      <c r="L36" s="44" t="n">
        <f aca="false">6371*ACOS(COS(PI()*(90-'inf geo micro area '!$G34)/180)*COS((90-'inf geo micro area '!$G$11)*PI()/180)+SIN((90-'inf geo micro area '!$G34)*PI()/180)*SIN((90-'inf geo micro area '!$G$11)*PI()/180)*COS(('inf geo micro area '!$H34-'inf geo micro area '!$H$11)*PI()/180))</f>
        <v>0.4649534604</v>
      </c>
      <c r="M36" s="44" t="n">
        <f aca="false">6371*ACOS(COS(PI()*(90-'inf geo micro area '!$G34)/180)*COS((90-'inf geo micro area '!$G$12)*PI()/180)+SIN((90-'inf geo micro area '!$G34)*PI()/180)*SIN((90-'inf geo micro area '!$G$12)*PI()/180)*COS(('inf geo micro area '!$H34-'inf geo micro area '!$H$12)*PI()/180))</f>
        <v>0.5775395701</v>
      </c>
      <c r="N36" s="44" t="n">
        <f aca="false">6371*ACOS(COS(PI()*(90-'inf geo micro area '!$G34)/180)*COS((90-'inf geo micro area '!$G$13)*PI()/180)+SIN((90-'inf geo micro area '!$G34)*PI()/180)*SIN((90-'inf geo micro area '!$G$13)*PI()/180)*COS(('inf geo micro area '!$H34-'inf geo micro area '!$H$13)*PI()/180))</f>
        <v>0.3041270459</v>
      </c>
      <c r="O36" s="44" t="n">
        <f aca="false">6371*ACOS(COS(PI()*(90-'inf geo micro area '!$G34)/180)*COS((90-'inf geo micro area '!$G$14)*PI()/180)+SIN((90-'inf geo micro area '!$G34)*PI()/180)*SIN((90-'inf geo micro area '!$G$14)*PI()/180)*COS(('inf geo micro area '!$H34-'inf geo micro area '!$H$14)*PI()/180))</f>
        <v>0.4395114594</v>
      </c>
      <c r="P36" s="39" t="n">
        <f aca="false">6371*ACOS(COS(PI()*(90-'inf geo micro area '!$G34)/180)*COS((90-'inf geo micro area '!$G$15)*PI()/180)+SIN((90-'inf geo micro area '!$G34)*PI()/180)*SIN((90-'inf geo micro area '!$G$15)*PI()/180)*COS(('inf geo micro area '!$H34-'inf geo micro area '!$H$15)*PI()/180))</f>
        <v>1.483002364</v>
      </c>
      <c r="Q36" s="39" t="n">
        <f aca="false">6371*ACOS(COS(PI()*(90-'inf geo micro area '!$G34)/180)*COS((90-'inf geo micro area '!$G$16)*PI()/180)+SIN((90-'inf geo micro area '!$G34)*PI()/180)*SIN((90-'inf geo micro area '!$G$16)*PI()/180)*COS(('inf geo micro area '!$H34-'inf geo micro area '!$H$16)*PI()/180))</f>
        <v>1.039813951</v>
      </c>
      <c r="R36" s="45" t="n">
        <f aca="false">6371*ACOS(COS(PI()*(90-'inf geo micro area '!$G34)/180)*COS((90-'inf geo micro area '!$G$17)*PI()/180)+SIN((90-'inf geo micro area '!$G34)*PI()/180)*SIN((90-'inf geo micro area '!$G$17)*PI()/180)*COS(('inf geo micro area '!$H34-'inf geo micro area '!$H$17)*PI()/180))</f>
        <v>0.8428760652</v>
      </c>
      <c r="S36" s="45" t="n">
        <f aca="false">6371*ACOS(COS(PI()*(90-'inf geo micro area '!$G34)/180)*COS((90-'inf geo micro area '!$G$18)*PI()/180)+SIN((90-'inf geo micro area '!$G34)*PI()/180)*SIN((90-'inf geo micro area '!$G$18)*PI()/180)*COS(('inf geo micro area '!$H34-'inf geo micro area '!$H$18)*PI()/180))</f>
        <v>1.045628699</v>
      </c>
      <c r="T36" s="45" t="n">
        <f aca="false">6371*ACOS(COS(PI()*(90-'inf geo micro area '!$G34)/180)*COS((90-'inf geo micro area '!$G$19)*PI()/180)+SIN((90-'inf geo micro area '!$G34)*PI()/180)*SIN((90-'inf geo micro area '!$G$19)*PI()/180)*COS(('inf geo micro area '!$H34-'inf geo micro area '!$H$19)*PI()/180))</f>
        <v>1.175715359</v>
      </c>
      <c r="U36" s="45" t="n">
        <f aca="false">6371*ACOS(COS(PI()*(90-'inf geo micro area '!$G34)/180)*COS((90-'inf geo micro area '!$G$20)*PI()/180)+SIN((90-'inf geo micro area '!$G34)*PI()/180)*SIN((90-'inf geo micro area '!$G$20)*PI()/180)*COS(('inf geo micro area '!$H34-'inf geo micro area '!$H$20)*PI()/180))</f>
        <v>1.751802291</v>
      </c>
      <c r="V36" s="45" t="n">
        <f aca="false">6371*ACOS(COS(PI()*(90-'inf geo micro area '!$G34)/180)*COS((90-'inf geo micro area '!$G$21)*PI()/180)+SIN((90-'inf geo micro area '!$G34)*PI()/180)*SIN((90-'inf geo micro area '!$G$21)*PI()/180)*COS(('inf geo micro area '!$H34-'inf geo micro area '!$H$21)*PI()/180))</f>
        <v>2.404136141</v>
      </c>
      <c r="W36" s="45" t="n">
        <f aca="false">6371*ACOS(COS(PI()*(90-'inf geo micro area '!$G34)/180)*COS((90-'inf geo micro area '!$G$22)*PI()/180)+SIN((90-'inf geo micro area '!$G34)*PI()/180)*SIN((90-'inf geo micro area '!$G$22)*PI()/180)*COS(('inf geo micro area '!$H34-'inf geo micro area '!$H$22)*PI()/180))</f>
        <v>2.724831481</v>
      </c>
      <c r="X36" s="45" t="n">
        <f aca="false">6371*ACOS(COS(PI()*(90-'inf geo micro area '!$G34)/180)*COS((90-'inf geo micro area '!$G$23)*PI()/180)+SIN((90-'inf geo micro area '!$G34)*PI()/180)*SIN((90-'inf geo micro area '!$G$23)*PI()/180)*COS(('inf geo micro area '!$H34-'inf geo micro area '!$H$24)*PI()/180))</f>
        <v>2.192659794</v>
      </c>
      <c r="Y36" s="45" t="n">
        <f aca="false">6371*ACOS(COS(PI()*(90-'inf geo micro area '!$G34)/180)*COS((90-'inf geo micro area '!$G$24)*PI()/180)+SIN((90-'inf geo micro area '!$G34)*PI()/180)*SIN((90-'inf geo micro area '!$G$24)*PI()/180)*COS(('inf geo micro area '!$H34-'inf geo micro area '!$H$24)*PI()/180))</f>
        <v>2.834086284</v>
      </c>
      <c r="Z36" s="45" t="n">
        <f aca="false">6371*ACOS(COS(PI()*(90-'inf geo micro area '!$G34)/180)*COS((90-'inf geo micro area '!$G$25)*PI()/180)+SIN((90-'inf geo micro area '!$G34)*PI()/180)*SIN((90-'inf geo micro area '!$G$25)*PI()/180)*COS(('inf geo micro area '!$H34-'inf geo micro area '!$H$25)*PI()/180))</f>
        <v>1.701481275</v>
      </c>
      <c r="AA36" s="45" t="n">
        <f aca="false">6371*ACOS(COS(PI()*(90-'inf geo micro area '!$G34)/180)*COS((90-'inf geo micro area '!$G$26)*PI()/180)+SIN((90-'inf geo micro area '!$G34)*PI()/180)*SIN((90-'inf geo micro area '!$G$26)*PI()/180)*COS(('inf geo micro area '!$H34-'inf geo micro area '!$H$26)*PI()/180))</f>
        <v>2.649397444</v>
      </c>
      <c r="AB36" s="46" t="n">
        <f aca="false">6371*ACOS(COS(PI()*(90-'inf geo micro area '!$G34)/180)*COS((90-'inf geo micro area '!$G$27)*PI()/180)+SIN((90-'inf geo micro area '!$G34)*PI()/180)*SIN((90-'inf geo micro area '!$G$27)*PI()/180)*COS(('inf geo micro area '!$H34-'inf geo micro area '!$H$27)*PI()/180))</f>
        <v>2.228183852</v>
      </c>
      <c r="AC36" s="39" t="n">
        <f aca="false">6371*ACOS(COS(PI()*(90-'inf geo micro area '!$G34)/180)*COS((90-'inf geo micro area '!$G$28)*PI()/180)+SIN((90-'inf geo micro area '!$G34)*PI()/180)*SIN((90-'inf geo micro area '!$G$28)*PI()/180)*COS(('inf geo micro area '!$H34-'inf geo micro area '!$H$28)*PI()/180))</f>
        <v>2.829918717</v>
      </c>
      <c r="AD36" s="39" t="n">
        <f aca="false">6371*ACOS(COS(PI()*(90-'inf geo micro area '!$G34)/180)*COS((90-'inf geo micro area '!$G$29)*PI()/180)+SIN((90-'inf geo micro area '!$G34)*PI()/180)*SIN((90-'inf geo micro area '!$G$29)*PI()/180)*COS(('inf geo micro area '!$H34-'inf geo micro area '!$H$29)*PI()/180))</f>
        <v>1.982277301</v>
      </c>
      <c r="AE36" s="39" t="n">
        <f aca="false">6371*ACOS(COS(PI()*(90-'inf geo micro area '!$G34)/180)*COS((90-'inf geo micro area '!$G$30)*PI()/180)+SIN((90-'inf geo micro area '!$G34)*PI()/180)*SIN((90-'inf geo micro area '!$G$30)*PI()/180)*COS(('inf geo micro area '!$H34-'inf geo micro area '!$H$30)*PI()/180))</f>
        <v>0.6362098753</v>
      </c>
      <c r="AF36" s="39" t="n">
        <f aca="false">6371*ACOS(COS(PI()*(90-'inf geo micro area '!$G34)/180)*COS((90-'inf geo micro area '!$G$31)*PI()/180)+SIN((90-'inf geo micro area '!$G34)*PI()/180)*SIN((90-'inf geo micro area '!$G$31)*PI()/180)*COS(('inf geo micro area '!$H34-'inf geo micro area '!$H$31)*PI()/180))</f>
        <v>0.4732493753</v>
      </c>
      <c r="AG36" s="39" t="n">
        <f aca="false">6371*ACOS(COS(PI()*(90-'inf geo micro area '!$G34)/180)*COS((90-'inf geo micro area '!$G$32)*PI()/180)+SIN((90-'inf geo micro area '!$G34)*PI()/180)*SIN((90-'inf geo micro area '!$G$32)*PI()/180)*COS(('inf geo micro area '!$H34-'inf geo micro area '!$H$32)*PI()/180))</f>
        <v>0.2982390233</v>
      </c>
      <c r="AH36" s="45" t="n">
        <f aca="false">6371*ACOS(COS(PI()*(90-'inf geo micro area '!$G34)/180)*COS((90-'inf geo micro area '!$G$33)*PI()/180)+SIN((90-'inf geo micro area '!$G34)*PI()/180)*SIN((90-'inf geo micro area '!$G$33)*PI()/180)*COS(('inf geo micro area '!$H34-'inf geo micro area '!$H$33)*PI()/180))</f>
        <v>0.06747495832</v>
      </c>
      <c r="AI36" s="39" t="n">
        <v>0</v>
      </c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</row>
    <row r="37" customFormat="false" ht="12.75" hidden="false" customHeight="true" outlineLevel="0" collapsed="false">
      <c r="A37" s="42" t="n">
        <v>34</v>
      </c>
      <c r="B37" s="39" t="str">
        <f aca="false">'inf geo micro area '!B35</f>
        <v>34 - 6</v>
      </c>
      <c r="C37" s="44" t="n">
        <f aca="false">6371*ACOS(COS(PI()*(90-'inf geo micro area '!G35)/180)*COS((90-'inf geo micro area '!$G$2)*PI()/180)+SIN((90-'inf geo micro area '!G35)*PI()/180)*SIN((90-'inf geo micro area '!$G$2)*PI()/180)*COS(('inf geo micro area '!H35-'inf geo micro area '!$H$2)*PI()/180))</f>
        <v>2.260311842</v>
      </c>
      <c r="D37" s="44" t="n">
        <f aca="false">6371*ACOS(COS(PI()*(90-'inf geo micro area '!G35)/180)*COS((90-'inf geo micro area '!$G$3)*PI()/180)+SIN((90-'inf geo micro area '!G35)*PI()/180)*SIN((90-'inf geo micro area '!$G$3)*PI()/180)*COS(('inf geo micro area '!H35-'inf geo micro area '!$H$3)*PI()/180))</f>
        <v>2.552875592</v>
      </c>
      <c r="E37" s="44" t="n">
        <f aca="false">6371*ACOS(COS(PI()*(90-'inf geo micro area '!G35)/180)*COS((90-'inf geo micro area '!$G$4)*PI()/180)+SIN((90-'inf geo micro area '!G35)*PI()/180)*SIN((90-'inf geo micro area '!$G$4)*PI()/180)*COS(('inf geo micro area '!H35-'inf geo micro area '!$H$4)*PI()/180))</f>
        <v>3.975086306</v>
      </c>
      <c r="F37" s="44" t="n">
        <f aca="false">6371*ACOS(COS(PI()*(90-'inf geo micro area '!G35)/180)*COS((90-'inf geo micro area '!$G$5)*PI()/180)+SIN((90-'inf geo micro area '!G35)*PI()/180)*SIN((90-'inf geo micro area '!$G$5)*PI()/180)*COS(('inf geo micro area '!H35-'inf geo micro area '!$H$5)*PI()/180))</f>
        <v>2.820773158</v>
      </c>
      <c r="G37" s="44" t="n">
        <f aca="false">6371*ACOS(COS(PI()*(90-'inf geo micro area '!G35)/180)*COS((90-'inf geo micro area '!$G$6)*PI()/180)+SIN((90-'inf geo micro area '!G35)*PI()/180)*SIN((90-'inf geo micro area '!$G$6)*PI()/180)*COS(('inf geo micro area '!H35-'inf geo micro area '!$H$6)*PI()/180))</f>
        <v>2.82123873</v>
      </c>
      <c r="H37" s="44" t="n">
        <f aca="false">6371*ACOS(COS(PI()*(90-'inf geo micro area '!G35)/180)*COS((90-'inf geo micro area '!$G$7)*PI()/180)+SIN((90-'inf geo micro area '!G35)*PI()/180)*SIN((90-'inf geo micro area '!$G$7)*PI()/180)*COS(('inf geo micro area '!H35-'inf geo micro area '!$H$7)*PI()/180))</f>
        <v>2.399445459</v>
      </c>
      <c r="I37" s="44" t="n">
        <f aca="false">6371*ACOS(COS(PI()*(90-'inf geo micro area '!G35)/180)*COS((90-'inf geo micro area '!$G$8)*PI()/180)+SIN((90-'inf geo micro area '!G35)*PI()/180)*SIN((90-'inf geo micro area '!$G$8)*PI()/180)*COS(('inf geo micro area '!H35-'inf geo micro area '!$H$8)*PI()/180))</f>
        <v>1.230317951</v>
      </c>
      <c r="J37" s="44" t="n">
        <f aca="false">6371*ACOS(COS(PI()*(90-'inf geo micro area '!G35)/180)*COS((90-'inf geo micro area '!$G$9)*PI()/180)+SIN((90-'inf geo micro area '!G35)*PI()/180)*SIN((90-'inf geo micro area '!$G$9)*PI()/180)*COS(('inf geo micro area '!H35-'inf geo micro area '!$H$9)*PI()/180))</f>
        <v>1.825094713</v>
      </c>
      <c r="K37" s="44" t="n">
        <f aca="false">6371*ACOS(COS(PI()*(90-'inf geo micro area '!G35)/180)*COS((90-'inf geo micro area '!$G$10)*PI()/180)+SIN((90-'inf geo micro area '!G35)*PI()/180)*SIN((90-'inf geo micro area '!$G$10)*PI()/180)*COS(('inf geo micro area '!H35-'inf geo micro area '!$H$10)*PI()/180))</f>
        <v>0.7874413317</v>
      </c>
      <c r="L37" s="44" t="n">
        <f aca="false">6371*ACOS(COS(PI()*(90-'inf geo micro area '!$G35)/180)*COS((90-'inf geo micro area '!$G$11)*PI()/180)+SIN((90-'inf geo micro area '!$G35)*PI()/180)*SIN((90-'inf geo micro area '!$G$11)*PI()/180)*COS(('inf geo micro area '!$H35-'inf geo micro area '!$H$11)*PI()/180))</f>
        <v>0.5751842495</v>
      </c>
      <c r="M37" s="44" t="n">
        <f aca="false">6371*ACOS(COS(PI()*(90-'inf geo micro area '!$G35)/180)*COS((90-'inf geo micro area '!$G$12)*PI()/180)+SIN((90-'inf geo micro area '!$G35)*PI()/180)*SIN((90-'inf geo micro area '!$G$12)*PI()/180)*COS(('inf geo micro area '!$H35-'inf geo micro area '!$H$12)*PI()/180))</f>
        <v>0.6235565303</v>
      </c>
      <c r="N37" s="44" t="n">
        <f aca="false">6371*ACOS(COS(PI()*(90-'inf geo micro area '!$G35)/180)*COS((90-'inf geo micro area '!$G$13)*PI()/180)+SIN((90-'inf geo micro area '!$G35)*PI()/180)*SIN((90-'inf geo micro area '!$G$13)*PI()/180)*COS(('inf geo micro area '!$H35-'inf geo micro area '!$H$13)*PI()/180))</f>
        <v>0.4099376521</v>
      </c>
      <c r="O37" s="44" t="n">
        <f aca="false">6371*ACOS(COS(PI()*(90-'inf geo micro area '!$G35)/180)*COS((90-'inf geo micro area '!$G$14)*PI()/180)+SIN((90-'inf geo micro area '!$G35)*PI()/180)*SIN((90-'inf geo micro area '!$G$14)*PI()/180)*COS(('inf geo micro area '!$H35-'inf geo micro area '!$H$14)*PI()/180))</f>
        <v>0.5382528248</v>
      </c>
      <c r="P37" s="39" t="n">
        <f aca="false">6371*ACOS(COS(PI()*(90-'inf geo micro area '!$G35)/180)*COS((90-'inf geo micro area '!$G$15)*PI()/180)+SIN((90-'inf geo micro area '!$G35)*PI()/180)*SIN((90-'inf geo micro area '!$G$15)*PI()/180)*COS(('inf geo micro area '!$H35-'inf geo micro area '!$H$15)*PI()/180))</f>
        <v>1.467206341</v>
      </c>
      <c r="Q37" s="39" t="n">
        <f aca="false">6371*ACOS(COS(PI()*(90-'inf geo micro area '!$G35)/180)*COS((90-'inf geo micro area '!$G$16)*PI()/180)+SIN((90-'inf geo micro area '!$G35)*PI()/180)*SIN((90-'inf geo micro area '!$G$16)*PI()/180)*COS(('inf geo micro area '!$H35-'inf geo micro area '!$H$16)*PI()/180))</f>
        <v>0.9943405197</v>
      </c>
      <c r="R37" s="45" t="n">
        <f aca="false">6371*ACOS(COS(PI()*(90-'inf geo micro area '!$G35)/180)*COS((90-'inf geo micro area '!$G$17)*PI()/180)+SIN((90-'inf geo micro area '!$G35)*PI()/180)*SIN((90-'inf geo micro area '!$G$17)*PI()/180)*COS(('inf geo micro area '!$H35-'inf geo micro area '!$H$17)*PI()/180))</f>
        <v>0.8303093648</v>
      </c>
      <c r="S37" s="45" t="n">
        <f aca="false">6371*ACOS(COS(PI()*(90-'inf geo micro area '!$G35)/180)*COS((90-'inf geo micro area '!$G$18)*PI()/180)+SIN((90-'inf geo micro area '!$G35)*PI()/180)*SIN((90-'inf geo micro area '!$G$18)*PI()/180)*COS(('inf geo micro area '!$H35-'inf geo micro area '!$H$18)*PI()/180))</f>
        <v>1.098268953</v>
      </c>
      <c r="T37" s="45" t="n">
        <f aca="false">6371*ACOS(COS(PI()*(90-'inf geo micro area '!$G35)/180)*COS((90-'inf geo micro area '!$G$19)*PI()/180)+SIN((90-'inf geo micro area '!$G35)*PI()/180)*SIN((90-'inf geo micro area '!$G$19)*PI()/180)*COS(('inf geo micro area '!$H35-'inf geo micro area '!$H$19)*PI()/180))</f>
        <v>1.197322512</v>
      </c>
      <c r="U37" s="45" t="n">
        <f aca="false">6371*ACOS(COS(PI()*(90-'inf geo micro area '!$G35)/180)*COS((90-'inf geo micro area '!$G$20)*PI()/180)+SIN((90-'inf geo micro area '!$G35)*PI()/180)*SIN((90-'inf geo micro area '!$G$20)*PI()/180)*COS(('inf geo micro area '!$H35-'inf geo micro area '!$H$20)*PI()/180))</f>
        <v>1.787469568</v>
      </c>
      <c r="V37" s="45" t="n">
        <f aca="false">6371*ACOS(COS(PI()*(90-'inf geo micro area '!$G35)/180)*COS((90-'inf geo micro area '!$G$21)*PI()/180)+SIN((90-'inf geo micro area '!$G35)*PI()/180)*SIN((90-'inf geo micro area '!$G$21)*PI()/180)*COS(('inf geo micro area '!$H35-'inf geo micro area '!$H$21)*PI()/180))</f>
        <v>2.340865746</v>
      </c>
      <c r="W37" s="45" t="n">
        <f aca="false">6371*ACOS(COS(PI()*(90-'inf geo micro area '!$G35)/180)*COS((90-'inf geo micro area '!$G$22)*PI()/180)+SIN((90-'inf geo micro area '!$G35)*PI()/180)*SIN((90-'inf geo micro area '!$G$22)*PI()/180)*COS(('inf geo micro area '!$H35-'inf geo micro area '!$H$22)*PI()/180))</f>
        <v>2.646768214</v>
      </c>
      <c r="X37" s="45" t="n">
        <f aca="false">6371*ACOS(COS(PI()*(90-'inf geo micro area '!$G35)/180)*COS((90-'inf geo micro area '!$G$23)*PI()/180)+SIN((90-'inf geo micro area '!$G35)*PI()/180)*SIN((90-'inf geo micro area '!$G$23)*PI()/180)*COS(('inf geo micro area '!$H35-'inf geo micro area '!$H$24)*PI()/180))</f>
        <v>2.170034162</v>
      </c>
      <c r="Y37" s="45" t="n">
        <f aca="false">6371*ACOS(COS(PI()*(90-'inf geo micro area '!$G35)/180)*COS((90-'inf geo micro area '!$G$24)*PI()/180)+SIN((90-'inf geo micro area '!$G35)*PI()/180)*SIN((90-'inf geo micro area '!$G$24)*PI()/180)*COS(('inf geo micro area '!$H35-'inf geo micro area '!$H$24)*PI()/180))</f>
        <v>2.760625352</v>
      </c>
      <c r="Z37" s="45" t="n">
        <f aca="false">6371*ACOS(COS(PI()*(90-'inf geo micro area '!$G35)/180)*COS((90-'inf geo micro area '!$G$25)*PI()/180)+SIN((90-'inf geo micro area '!$G35)*PI()/180)*SIN((90-'inf geo micro area '!$G$25)*PI()/180)*COS(('inf geo micro area '!$H35-'inf geo micro area '!$H$25)*PI()/180))</f>
        <v>1.662968295</v>
      </c>
      <c r="AA37" s="45" t="n">
        <f aca="false">6371*ACOS(COS(PI()*(90-'inf geo micro area '!$G35)/180)*COS((90-'inf geo micro area '!$G$26)*PI()/180)+SIN((90-'inf geo micro area '!$G35)*PI()/180)*SIN((90-'inf geo micro area '!$G$26)*PI()/180)*COS(('inf geo micro area '!$H35-'inf geo micro area '!$H$26)*PI()/180))</f>
        <v>2.5917706</v>
      </c>
      <c r="AB37" s="46" t="n">
        <f aca="false">6371*ACOS(COS(PI()*(90-'inf geo micro area '!$G35)/180)*COS((90-'inf geo micro area '!$G$27)*PI()/180)+SIN((90-'inf geo micro area '!$G35)*PI()/180)*SIN((90-'inf geo micro area '!$G$27)*PI()/180)*COS(('inf geo micro area '!$H35-'inf geo micro area '!$H$27)*PI()/180))</f>
        <v>2.147903488</v>
      </c>
      <c r="AC37" s="39" t="n">
        <f aca="false">6371*ACOS(COS(PI()*(90-'inf geo micro area '!$G35)/180)*COS((90-'inf geo micro area '!$G$28)*PI()/180)+SIN((90-'inf geo micro area '!$G35)*PI()/180)*SIN((90-'inf geo micro area '!$G$28)*PI()/180)*COS(('inf geo micro area '!$H35-'inf geo micro area '!$H$28)*PI()/180))</f>
        <v>2.776850474</v>
      </c>
      <c r="AD37" s="39" t="n">
        <f aca="false">6371*ACOS(COS(PI()*(90-'inf geo micro area '!$G35)/180)*COS((90-'inf geo micro area '!$G$29)*PI()/180)+SIN((90-'inf geo micro area '!$G35)*PI()/180)*SIN((90-'inf geo micro area '!$G$29)*PI()/180)*COS(('inf geo micro area '!$H35-'inf geo micro area '!$H$29)*PI()/180))</f>
        <v>1.896472273</v>
      </c>
      <c r="AE37" s="39" t="n">
        <f aca="false">6371*ACOS(COS(PI()*(90-'inf geo micro area '!$G35)/180)*COS((90-'inf geo micro area '!$G$30)*PI()/180)+SIN((90-'inf geo micro area '!$G35)*PI()/180)*SIN((90-'inf geo micro area '!$G$30)*PI()/180)*COS(('inf geo micro area '!$H35-'inf geo micro area '!$H$30)*PI()/180))</f>
        <v>0.6192535397</v>
      </c>
      <c r="AF37" s="39" t="n">
        <f aca="false">6371*ACOS(COS(PI()*(90-'inf geo micro area '!$G35)/180)*COS((90-'inf geo micro area '!$G$31)*PI()/180)+SIN((90-'inf geo micro area '!$G35)*PI()/180)*SIN((90-'inf geo micro area '!$G$31)*PI()/180)*COS(('inf geo micro area '!$H35-'inf geo micro area '!$H$31)*PI()/180))</f>
        <v>0.4559809071</v>
      </c>
      <c r="AG37" s="39" t="n">
        <f aca="false">6371*ACOS(COS(PI()*(90-'inf geo micro area '!$G35)/180)*COS((90-'inf geo micro area '!$G$32)*PI()/180)+SIN((90-'inf geo micro area '!$G35)*PI()/180)*SIN((90-'inf geo micro area '!$G$32)*PI()/180)*COS(('inf geo micro area '!$H35-'inf geo micro area '!$H$32)*PI()/180))</f>
        <v>0.2255108623</v>
      </c>
      <c r="AH37" s="45" t="n">
        <f aca="false">6371*ACOS(COS(PI()*(90-'inf geo micro area '!$G35)/180)*COS((90-'inf geo micro area '!$G$33)*PI()/180)+SIN((90-'inf geo micro area '!$G35)*PI()/180)*SIN((90-'inf geo micro area '!$G$33)*PI()/180)*COS(('inf geo micro area '!$H35-'inf geo micro area '!$H$33)*PI()/180))</f>
        <v>0.2003188328</v>
      </c>
      <c r="AI37" s="39" t="n">
        <f aca="false">6371*ACOS(COS(PI()*(90-'inf geo micro area '!$G35)/180)*COS((90-'inf geo micro area '!$G$34)*PI()/180)+SIN((90-'inf geo micro area '!$G35)*PI()/180)*SIN((90-'inf geo micro area '!$G$34)*PI()/180)*COS(('inf geo micro area '!$H35-'inf geo micro area '!$H$34)*PI()/180))</f>
        <v>0.1486191699</v>
      </c>
      <c r="AJ37" s="39" t="n">
        <v>0</v>
      </c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</row>
    <row r="38" customFormat="false" ht="12.75" hidden="false" customHeight="true" outlineLevel="0" collapsed="false">
      <c r="A38" s="42" t="n">
        <v>35</v>
      </c>
      <c r="B38" s="39" t="str">
        <f aca="false">'inf geo micro area '!B36</f>
        <v>35 - 6</v>
      </c>
      <c r="C38" s="44" t="n">
        <f aca="false">6371*ACOS(COS(PI()*(90-'inf geo micro area '!G36)/180)*COS((90-'inf geo micro area '!$G$2)*PI()/180)+SIN((90-'inf geo micro area '!G36)*PI()/180)*SIN((90-'inf geo micro area '!$G$2)*PI()/180)*COS(('inf geo micro area '!H36-'inf geo micro area '!$H$2)*PI()/180))</f>
        <v>2.376640231</v>
      </c>
      <c r="D38" s="44" t="n">
        <f aca="false">6371*ACOS(COS(PI()*(90-'inf geo micro area '!G36)/180)*COS((90-'inf geo micro area '!$G$3)*PI()/180)+SIN((90-'inf geo micro area '!G36)*PI()/180)*SIN((90-'inf geo micro area '!$G$3)*PI()/180)*COS(('inf geo micro area '!H36-'inf geo micro area '!$H$3)*PI()/180))</f>
        <v>2.669831995</v>
      </c>
      <c r="E38" s="44" t="n">
        <f aca="false">6371*ACOS(COS(PI()*(90-'inf geo micro area '!G36)/180)*COS((90-'inf geo micro area '!$G$4)*PI()/180)+SIN((90-'inf geo micro area '!G36)*PI()/180)*SIN((90-'inf geo micro area '!$G$4)*PI()/180)*COS(('inf geo micro area '!H36-'inf geo micro area '!$H$4)*PI()/180))</f>
        <v>4.072208536</v>
      </c>
      <c r="F38" s="44" t="n">
        <f aca="false">6371*ACOS(COS(PI()*(90-'inf geo micro area '!G36)/180)*COS((90-'inf geo micro area '!$G$5)*PI()/180)+SIN((90-'inf geo micro area '!G36)*PI()/180)*SIN((90-'inf geo micro area '!$G$5)*PI()/180)*COS(('inf geo micro area '!H36-'inf geo micro area '!$H$5)*PI()/180))</f>
        <v>2.91740636</v>
      </c>
      <c r="G38" s="44" t="n">
        <f aca="false">6371*ACOS(COS(PI()*(90-'inf geo micro area '!G36)/180)*COS((90-'inf geo micro area '!$G$6)*PI()/180)+SIN((90-'inf geo micro area '!G36)*PI()/180)*SIN((90-'inf geo micro area '!$G$6)*PI()/180)*COS(('inf geo micro area '!H36-'inf geo micro area '!$H$6)*PI()/180))</f>
        <v>2.930861979</v>
      </c>
      <c r="H38" s="44" t="n">
        <f aca="false">6371*ACOS(COS(PI()*(90-'inf geo micro area '!G36)/180)*COS((90-'inf geo micro area '!$G$7)*PI()/180)+SIN((90-'inf geo micro area '!G36)*PI()/180)*SIN((90-'inf geo micro area '!$G$7)*PI()/180)*COS(('inf geo micro area '!H36-'inf geo micro area '!$H$7)*PI()/180))</f>
        <v>2.488916394</v>
      </c>
      <c r="I38" s="44" t="n">
        <f aca="false">6371*ACOS(COS(PI()*(90-'inf geo micro area '!G36)/180)*COS((90-'inf geo micro area '!$G$8)*PI()/180)+SIN((90-'inf geo micro area '!G36)*PI()/180)*SIN((90-'inf geo micro area '!$G$8)*PI()/180)*COS(('inf geo micro area '!H36-'inf geo micro area '!$H$8)*PI()/180))</f>
        <v>1.267560024</v>
      </c>
      <c r="J38" s="44" t="n">
        <f aca="false">6371*ACOS(COS(PI()*(90-'inf geo micro area '!G36)/180)*COS((90-'inf geo micro area '!$G$9)*PI()/180)+SIN((90-'inf geo micro area '!G36)*PI()/180)*SIN((90-'inf geo micro area '!$G$9)*PI()/180)*COS(('inf geo micro area '!H36-'inf geo micro area '!$H$9)*PI()/180))</f>
        <v>1.850596007</v>
      </c>
      <c r="K38" s="44" t="n">
        <f aca="false">6371*ACOS(COS(PI()*(90-'inf geo micro area '!G36)/180)*COS((90-'inf geo micro area '!$G$10)*PI()/180)+SIN((90-'inf geo micro area '!G36)*PI()/180)*SIN((90-'inf geo micro area '!$G$10)*PI()/180)*COS(('inf geo micro area '!H36-'inf geo micro area '!$H$10)*PI()/180))</f>
        <v>0.8464859201</v>
      </c>
      <c r="L38" s="44" t="n">
        <f aca="false">6371*ACOS(COS(PI()*(90-'inf geo micro area '!$G36)/180)*COS((90-'inf geo micro area '!$G$11)*PI()/180)+SIN((90-'inf geo micro area '!$G36)*PI()/180)*SIN((90-'inf geo micro area '!$G$11)*PI()/180)*COS(('inf geo micro area '!$H36-'inf geo micro area '!$H$11)*PI()/180))</f>
        <v>0.6655192786</v>
      </c>
      <c r="M38" s="44" t="n">
        <f aca="false">6371*ACOS(COS(PI()*(90-'inf geo micro area '!$G36)/180)*COS((90-'inf geo micro area '!$G$12)*PI()/180)+SIN((90-'inf geo micro area '!$G36)*PI()/180)*SIN((90-'inf geo micro area '!$G$12)*PI()/180)*COS(('inf geo micro area '!$H36-'inf geo micro area '!$H$12)*PI()/180))</f>
        <v>0.6503029523</v>
      </c>
      <c r="N38" s="44" t="n">
        <f aca="false">6371*ACOS(COS(PI()*(90-'inf geo micro area '!$G36)/180)*COS((90-'inf geo micro area '!$G$13)*PI()/180)+SIN((90-'inf geo micro area '!$G36)*PI()/180)*SIN((90-'inf geo micro area '!$G$13)*PI()/180)*COS(('inf geo micro area '!$H36-'inf geo micro area '!$H$13)*PI()/180))</f>
        <v>0.5043767199</v>
      </c>
      <c r="O38" s="44" t="n">
        <f aca="false">6371*ACOS(COS(PI()*(90-'inf geo micro area '!$G36)/180)*COS((90-'inf geo micro area '!$G$14)*PI()/180)+SIN((90-'inf geo micro area '!$G36)*PI()/180)*SIN((90-'inf geo micro area '!$G$14)*PI()/180)*COS(('inf geo micro area '!$H36-'inf geo micro area '!$H$14)*PI()/180))</f>
        <v>0.6772758615</v>
      </c>
      <c r="P38" s="39" t="n">
        <f aca="false">6371*ACOS(COS(PI()*(90-'inf geo micro area '!$G36)/180)*COS((90-'inf geo micro area '!$G$15)*PI()/180)+SIN((90-'inf geo micro area '!$G36)*PI()/180)*SIN((90-'inf geo micro area '!$G$15)*PI()/180)*COS(('inf geo micro area '!$H36-'inf geo micro area '!$H$15)*PI()/180))</f>
        <v>1.518018502</v>
      </c>
      <c r="Q38" s="39" t="n">
        <f aca="false">6371*ACOS(COS(PI()*(90-'inf geo micro area '!$G36)/180)*COS((90-'inf geo micro area '!$G$16)*PI()/180)+SIN((90-'inf geo micro area '!$G36)*PI()/180)*SIN((90-'inf geo micro area '!$G$16)*PI()/180)*COS(('inf geo micro area '!$H36-'inf geo micro area '!$H$16)*PI()/180))</f>
        <v>1.022692176</v>
      </c>
      <c r="R38" s="45" t="n">
        <f aca="false">6371*ACOS(COS(PI()*(90-'inf geo micro area '!$G36)/180)*COS((90-'inf geo micro area '!$G$17)*PI()/180)+SIN((90-'inf geo micro area '!$G36)*PI()/180)*SIN((90-'inf geo micro area '!$G$17)*PI()/180)*COS(('inf geo micro area '!$H36-'inf geo micro area '!$H$17)*PI()/180))</f>
        <v>0.8936349114</v>
      </c>
      <c r="S38" s="45" t="n">
        <f aca="false">6371*ACOS(COS(PI()*(90-'inf geo micro area '!$G36)/180)*COS((90-'inf geo micro area '!$G$18)*PI()/180)+SIN((90-'inf geo micro area '!$G36)*PI()/180)*SIN((90-'inf geo micro area '!$G$18)*PI()/180)*COS(('inf geo micro area '!$H36-'inf geo micro area '!$H$18)*PI()/180))</f>
        <v>1.207015</v>
      </c>
      <c r="T38" s="45" t="n">
        <f aca="false">6371*ACOS(COS(PI()*(90-'inf geo micro area '!$G36)/180)*COS((90-'inf geo micro area '!$G$19)*PI()/180)+SIN((90-'inf geo micro area '!$G36)*PI()/180)*SIN((90-'inf geo micro area '!$G$19)*PI()/180)*COS(('inf geo micro area '!$H36-'inf geo micro area '!$H$19)*PI()/180))</f>
        <v>1.282656461</v>
      </c>
      <c r="U38" s="45" t="n">
        <f aca="false">6371*ACOS(COS(PI()*(90-'inf geo micro area '!$G36)/180)*COS((90-'inf geo micro area '!$G$20)*PI()/180)+SIN((90-'inf geo micro area '!$G36)*PI()/180)*SIN((90-'inf geo micro area '!$G$20)*PI()/180)*COS(('inf geo micro area '!$H36-'inf geo micro area '!$H$20)*PI()/180))</f>
        <v>1.879576944</v>
      </c>
      <c r="V38" s="45" t="n">
        <f aca="false">6371*ACOS(COS(PI()*(90-'inf geo micro area '!$G36)/180)*COS((90-'inf geo micro area '!$G$21)*PI()/180)+SIN((90-'inf geo micro area '!$G36)*PI()/180)*SIN((90-'inf geo micro area '!$G$21)*PI()/180)*COS(('inf geo micro area '!$H36-'inf geo micro area '!$H$21)*PI()/180))</f>
        <v>2.338326392</v>
      </c>
      <c r="W38" s="45" t="n">
        <f aca="false">6371*ACOS(COS(PI()*(90-'inf geo micro area '!$G36)/180)*COS((90-'inf geo micro area '!$G$22)*PI()/180)+SIN((90-'inf geo micro area '!$G36)*PI()/180)*SIN((90-'inf geo micro area '!$G$22)*PI()/180)*COS(('inf geo micro area '!$H36-'inf geo micro area '!$H$22)*PI()/180))</f>
        <v>2.626370911</v>
      </c>
      <c r="X38" s="45" t="n">
        <f aca="false">6371*ACOS(COS(PI()*(90-'inf geo micro area '!$G36)/180)*COS((90-'inf geo micro area '!$G$23)*PI()/180)+SIN((90-'inf geo micro area '!$G36)*PI()/180)*SIN((90-'inf geo micro area '!$G$23)*PI()/180)*COS(('inf geo micro area '!$H36-'inf geo micro area '!$H$24)*PI()/180))</f>
        <v>2.210083092</v>
      </c>
      <c r="Y38" s="45" t="n">
        <f aca="false">6371*ACOS(COS(PI()*(90-'inf geo micro area '!$G36)/180)*COS((90-'inf geo micro area '!$G$24)*PI()/180)+SIN((90-'inf geo micro area '!$G36)*PI()/180)*SIN((90-'inf geo micro area '!$G$24)*PI()/180)*COS(('inf geo micro area '!$H36-'inf geo micro area '!$H$24)*PI()/180))</f>
        <v>2.745260256</v>
      </c>
      <c r="Z38" s="45" t="n">
        <f aca="false">6371*ACOS(COS(PI()*(90-'inf geo micro area '!$G36)/180)*COS((90-'inf geo micro area '!$G$25)*PI()/180)+SIN((90-'inf geo micro area '!$G36)*PI()/180)*SIN((90-'inf geo micro area '!$G$25)*PI()/180)*COS(('inf geo micro area '!$H36-'inf geo micro area '!$H$25)*PI()/180))</f>
        <v>1.690241311</v>
      </c>
      <c r="AA38" s="45" t="n">
        <f aca="false">6371*ACOS(COS(PI()*(90-'inf geo micro area '!$G36)/180)*COS((90-'inf geo micro area '!$G$26)*PI()/180)+SIN((90-'inf geo micro area '!$G36)*PI()/180)*SIN((90-'inf geo micro area '!$G$26)*PI()/180)*COS(('inf geo micro area '!$H36-'inf geo micro area '!$H$26)*PI()/180))</f>
        <v>2.594561925</v>
      </c>
      <c r="AB38" s="46" t="n">
        <f aca="false">6371*ACOS(COS(PI()*(90-'inf geo micro area '!$G36)/180)*COS((90-'inf geo micro area '!$G$27)*PI()/180)+SIN((90-'inf geo micro area '!$G36)*PI()/180)*SIN((90-'inf geo micro area '!$G$27)*PI()/180)*COS(('inf geo micro area '!$H36-'inf geo micro area '!$H$27)*PI()/180))</f>
        <v>2.126617981</v>
      </c>
      <c r="AC38" s="39" t="n">
        <f aca="false">6371*ACOS(COS(PI()*(90-'inf geo micro area '!$G36)/180)*COS((90-'inf geo micro area '!$G$28)*PI()/180)+SIN((90-'inf geo micro area '!$G36)*PI()/180)*SIN((90-'inf geo micro area '!$G$28)*PI()/180)*COS(('inf geo micro area '!$H36-'inf geo micro area '!$H$28)*PI()/180))</f>
        <v>2.784008265</v>
      </c>
      <c r="AD38" s="39" t="n">
        <f aca="false">6371*ACOS(COS(PI()*(90-'inf geo micro area '!$G36)/180)*COS((90-'inf geo micro area '!$G$29)*PI()/180)+SIN((90-'inf geo micro area '!$G36)*PI()/180)*SIN((90-'inf geo micro area '!$G$29)*PI()/180)*COS(('inf geo micro area '!$H36-'inf geo micro area '!$H$29)*PI()/180))</f>
        <v>1.869714297</v>
      </c>
      <c r="AE38" s="39" t="n">
        <f aca="false">6371*ACOS(COS(PI()*(90-'inf geo micro area '!$G36)/180)*COS((90-'inf geo micro area '!$G$30)*PI()/180)+SIN((90-'inf geo micro area '!$G36)*PI()/180)*SIN((90-'inf geo micro area '!$G$30)*PI()/180)*COS(('inf geo micro area '!$H36-'inf geo micro area '!$H$30)*PI()/180))</f>
        <v>0.5841706928</v>
      </c>
      <c r="AF38" s="39" t="n">
        <f aca="false">6371*ACOS(COS(PI()*(90-'inf geo micro area '!$G36)/180)*COS((90-'inf geo micro area '!$G$31)*PI()/180)+SIN((90-'inf geo micro area '!$G36)*PI()/180)*SIN((90-'inf geo micro area '!$G$31)*PI()/180)*COS(('inf geo micro area '!$H36-'inf geo micro area '!$H$31)*PI()/180))</f>
        <v>0.4331491922</v>
      </c>
      <c r="AG38" s="39" t="n">
        <f aca="false">6371*ACOS(COS(PI()*(90-'inf geo micro area '!$G36)/180)*COS((90-'inf geo micro area '!$G$32)*PI()/180)+SIN((90-'inf geo micro area '!$G36)*PI()/180)*SIN((90-'inf geo micro area '!$G$32)*PI()/180)*COS(('inf geo micro area '!$H36-'inf geo micro area '!$H$32)*PI()/180))</f>
        <v>0.1866297092</v>
      </c>
      <c r="AH38" s="45" t="n">
        <f aca="false">6371*ACOS(COS(PI()*(90-'inf geo micro area '!$G36)/180)*COS((90-'inf geo micro area '!$G$33)*PI()/180)+SIN((90-'inf geo micro area '!$G36)*PI()/180)*SIN((90-'inf geo micro area '!$G$33)*PI()/180)*COS(('inf geo micro area '!$H36-'inf geo micro area '!$H$33)*PI()/180))</f>
        <v>0.3468075964</v>
      </c>
      <c r="AI38" s="39" t="n">
        <f aca="false">6371*ACOS(COS(PI()*(90-'inf geo micro area '!$G36)/180)*COS((90-'inf geo micro area '!$G$34)*PI()/180)+SIN((90-'inf geo micro area '!$G36)*PI()/180)*SIN((90-'inf geo micro area '!$G$34)*PI()/180)*COS(('inf geo micro area '!$H36-'inf geo micro area '!$H$34)*PI()/180))</f>
        <v>0.2907826644</v>
      </c>
      <c r="AJ38" s="39" t="n">
        <f aca="false">6371*ACOS(COS(PI()*(90-'inf geo micro area '!$G36)/180)*COS((90-'inf geo micro area '!$G$35)*PI()/180)+SIN((90-'inf geo micro area '!$G36)*PI()/180)*SIN((90-'inf geo micro area '!$G$35)*PI()/180)*COS(('inf geo micro area '!$H36-'inf geo micro area '!$H$35)*PI()/180))</f>
        <v>0.1470069947</v>
      </c>
      <c r="AK38" s="39" t="n">
        <v>0</v>
      </c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</row>
    <row r="39" customFormat="false" ht="12.75" hidden="false" customHeight="true" outlineLevel="0" collapsed="false">
      <c r="A39" s="42" t="n">
        <v>36</v>
      </c>
      <c r="B39" s="39" t="str">
        <f aca="false">'inf geo micro area '!B37</f>
        <v>36 - 6</v>
      </c>
      <c r="C39" s="44" t="n">
        <f aca="false">6371*ACOS(COS(PI()*(90-'inf geo micro area '!G37)/180)*COS((90-'inf geo micro area '!$G$2)*PI()/180)+SIN((90-'inf geo micro area '!G37)*PI()/180)*SIN((90-'inf geo micro area '!$G$2)*PI()/180)*COS(('inf geo micro area '!H37-'inf geo micro area '!$H$2)*PI()/180))</f>
        <v>2.084919605</v>
      </c>
      <c r="D39" s="44" t="n">
        <f aca="false">6371*ACOS(COS(PI()*(90-'inf geo micro area '!G37)/180)*COS((90-'inf geo micro area '!$G$3)*PI()/180)+SIN((90-'inf geo micro area '!G37)*PI()/180)*SIN((90-'inf geo micro area '!$G$3)*PI()/180)*COS(('inf geo micro area '!H37-'inf geo micro area '!$H$3)*PI()/180))</f>
        <v>2.378348956</v>
      </c>
      <c r="E39" s="44" t="n">
        <f aca="false">6371*ACOS(COS(PI()*(90-'inf geo micro area '!G37)/180)*COS((90-'inf geo micro area '!$G$4)*PI()/180)+SIN((90-'inf geo micro area '!G37)*PI()/180)*SIN((90-'inf geo micro area '!$G$4)*PI()/180)*COS(('inf geo micro area '!H37-'inf geo micro area '!$H$4)*PI()/180))</f>
        <v>3.763688489</v>
      </c>
      <c r="F39" s="44" t="n">
        <f aca="false">6371*ACOS(COS(PI()*(90-'inf geo micro area '!G37)/180)*COS((90-'inf geo micro area '!$G$5)*PI()/180)+SIN((90-'inf geo micro area '!G37)*PI()/180)*SIN((90-'inf geo micro area '!$G$5)*PI()/180)*COS(('inf geo micro area '!H37-'inf geo micro area '!$H$5)*PI()/180))</f>
        <v>2.60905209</v>
      </c>
      <c r="G39" s="44" t="n">
        <f aca="false">6371*ACOS(COS(PI()*(90-'inf geo micro area '!G37)/180)*COS((90-'inf geo micro area '!$G$6)*PI()/180)+SIN((90-'inf geo micro area '!G37)*PI()/180)*SIN((90-'inf geo micro area '!$G$6)*PI()/180)*COS(('inf geo micro area '!H37-'inf geo micro area '!$H$6)*PI()/180))</f>
        <v>2.631045495</v>
      </c>
      <c r="H39" s="44" t="n">
        <f aca="false">6371*ACOS(COS(PI()*(90-'inf geo micro area '!G37)/180)*COS((90-'inf geo micro area '!$G$7)*PI()/180)+SIN((90-'inf geo micro area '!G37)*PI()/180)*SIN((90-'inf geo micro area '!$G$7)*PI()/180)*COS(('inf geo micro area '!H37-'inf geo micro area '!$H$7)*PI()/180))</f>
        <v>2.178300421</v>
      </c>
      <c r="I39" s="44" t="n">
        <f aca="false">6371*ACOS(COS(PI()*(90-'inf geo micro area '!G37)/180)*COS((90-'inf geo micro area '!$G$8)*PI()/180)+SIN((90-'inf geo micro area '!G37)*PI()/180)*SIN((90-'inf geo micro area '!$G$8)*PI()/180)*COS(('inf geo micro area '!H37-'inf geo micro area '!$H$8)*PI()/180))</f>
        <v>1.480114502</v>
      </c>
      <c r="J39" s="44" t="n">
        <f aca="false">6371*ACOS(COS(PI()*(90-'inf geo micro area '!G37)/180)*COS((90-'inf geo micro area '!$G$9)*PI()/180)+SIN((90-'inf geo micro area '!G37)*PI()/180)*SIN((90-'inf geo micro area '!$G$9)*PI()/180)*COS(('inf geo micro area '!H37-'inf geo micro area '!$H$9)*PI()/180))</f>
        <v>2.078243837</v>
      </c>
      <c r="K39" s="44" t="n">
        <f aca="false">6371*ACOS(COS(PI()*(90-'inf geo micro area '!G37)/180)*COS((90-'inf geo micro area '!$G$10)*PI()/180)+SIN((90-'inf geo micro area '!G37)*PI()/180)*SIN((90-'inf geo micro area '!$G$10)*PI()/180)*COS(('inf geo micro area '!H37-'inf geo micro area '!$H$10)*PI()/180))</f>
        <v>1.028758796</v>
      </c>
      <c r="L39" s="44" t="n">
        <f aca="false">6371*ACOS(COS(PI()*(90-'inf geo micro area '!$G37)/180)*COS((90-'inf geo micro area '!$G$11)*PI()/180)+SIN((90-'inf geo micro area '!$G37)*PI()/180)*SIN((90-'inf geo micro area '!$G$11)*PI()/180)*COS(('inf geo micro area '!$H37-'inf geo micro area '!$H$11)*PI()/180))</f>
        <v>0.7951655772</v>
      </c>
      <c r="M39" s="44" t="n">
        <f aca="false">6371*ACOS(COS(PI()*(90-'inf geo micro area '!$G37)/180)*COS((90-'inf geo micro area '!$G$12)*PI()/180)+SIN((90-'inf geo micro area '!$G37)*PI()/180)*SIN((90-'inf geo micro area '!$G$12)*PI()/180)*COS(('inf geo micro area '!$H37-'inf geo micro area '!$H$12)*PI()/180))</f>
        <v>0.8805262967</v>
      </c>
      <c r="N39" s="44" t="n">
        <f aca="false">6371*ACOS(COS(PI()*(90-'inf geo micro area '!$G37)/180)*COS((90-'inf geo micro area '!$G$13)*PI()/180)+SIN((90-'inf geo micro area '!$G37)*PI()/180)*SIN((90-'inf geo micro area '!$G$13)*PI()/180)*COS(('inf geo micro area '!$H37-'inf geo micro area '!$H$13)*PI()/180))</f>
        <v>0.6339914181</v>
      </c>
      <c r="O39" s="44" t="n">
        <f aca="false">6371*ACOS(COS(PI()*(90-'inf geo micro area '!$G37)/180)*COS((90-'inf geo micro area '!$G$14)*PI()/180)+SIN((90-'inf geo micro area '!$G37)*PI()/180)*SIN((90-'inf geo micro area '!$G$14)*PI()/180)*COS(('inf geo micro area '!$H37-'inf geo micro area '!$H$14)*PI()/180))</f>
        <v>0.4775808745</v>
      </c>
      <c r="P39" s="39" t="n">
        <f aca="false">6371*ACOS(COS(PI()*(90-'inf geo micro area '!$G37)/180)*COS((90-'inf geo micro area '!$G$15)*PI()/180)+SIN((90-'inf geo micro area '!$G37)*PI()/180)*SIN((90-'inf geo micro area '!$G$15)*PI()/180)*COS(('inf geo micro area '!$H37-'inf geo micro area '!$H$15)*PI()/180))</f>
        <v>1.213665386</v>
      </c>
      <c r="Q39" s="39" t="n">
        <f aca="false">6371*ACOS(COS(PI()*(90-'inf geo micro area '!$G37)/180)*COS((90-'inf geo micro area '!$G$16)*PI()/180)+SIN((90-'inf geo micro area '!$G37)*PI()/180)*SIN((90-'inf geo micro area '!$G$16)*PI()/180)*COS(('inf geo micro area '!$H37-'inf geo micro area '!$H$16)*PI()/180))</f>
        <v>0.734605361</v>
      </c>
      <c r="R39" s="45" t="n">
        <f aca="false">6371*ACOS(COS(PI()*(90-'inf geo micro area '!$G37)/180)*COS((90-'inf geo micro area '!$G$17)*PI()/180)+SIN((90-'inf geo micro area '!$G37)*PI()/180)*SIN((90-'inf geo micro area '!$G$17)*PI()/180)*COS(('inf geo micro area '!$H37-'inf geo micro area '!$H$17)*PI()/180))</f>
        <v>0.5830896249</v>
      </c>
      <c r="S39" s="45" t="n">
        <f aca="false">6371*ACOS(COS(PI()*(90-'inf geo micro area '!$G37)/180)*COS((90-'inf geo micro area '!$G$18)*PI()/180)+SIN((90-'inf geo micro area '!$G37)*PI()/180)*SIN((90-'inf geo micro area '!$G$18)*PI()/180)*COS(('inf geo micro area '!$H37-'inf geo micro area '!$H$18)*PI()/180))</f>
        <v>0.9113758698</v>
      </c>
      <c r="T39" s="45" t="n">
        <f aca="false">6371*ACOS(COS(PI()*(90-'inf geo micro area '!$G37)/180)*COS((90-'inf geo micro area '!$G$19)*PI()/180)+SIN((90-'inf geo micro area '!$G37)*PI()/180)*SIN((90-'inf geo micro area '!$G$19)*PI()/180)*COS(('inf geo micro area '!$H37-'inf geo micro area '!$H$19)*PI()/180))</f>
        <v>0.9718754269</v>
      </c>
      <c r="U39" s="45" t="n">
        <f aca="false">6371*ACOS(COS(PI()*(90-'inf geo micro area '!$G37)/180)*COS((90-'inf geo micro area '!$G$20)*PI()/180)+SIN((90-'inf geo micro area '!$G37)*PI()/180)*SIN((90-'inf geo micro area '!$G$20)*PI()/180)*COS(('inf geo micro area '!$H37-'inf geo micro area '!$H$20)*PI()/180))</f>
        <v>1.570119545</v>
      </c>
      <c r="V39" s="45" t="n">
        <f aca="false">6371*ACOS(COS(PI()*(90-'inf geo micro area '!$G37)/180)*COS((90-'inf geo micro area '!$G$21)*PI()/180)+SIN((90-'inf geo micro area '!$G37)*PI()/180)*SIN((90-'inf geo micro area '!$G$21)*PI()/180)*COS(('inf geo micro area '!$H37-'inf geo micro area '!$H$21)*PI()/180))</f>
        <v>2.084620815</v>
      </c>
      <c r="W39" s="45" t="n">
        <f aca="false">6371*ACOS(COS(PI()*(90-'inf geo micro area '!$G37)/180)*COS((90-'inf geo micro area '!$G$22)*PI()/180)+SIN((90-'inf geo micro area '!$G37)*PI()/180)*SIN((90-'inf geo micro area '!$G$22)*PI()/180)*COS(('inf geo micro area '!$H37-'inf geo micro area '!$H$22)*PI()/180))</f>
        <v>2.397693927</v>
      </c>
      <c r="X39" s="45" t="n">
        <f aca="false">6371*ACOS(COS(PI()*(90-'inf geo micro area '!$G37)/180)*COS((90-'inf geo micro area '!$G$23)*PI()/180)+SIN((90-'inf geo micro area '!$G37)*PI()/180)*SIN((90-'inf geo micro area '!$G$23)*PI()/180)*COS(('inf geo micro area '!$H37-'inf geo micro area '!$H$24)*PI()/180))</f>
        <v>1.91300207</v>
      </c>
      <c r="Y39" s="45" t="n">
        <f aca="false">6371*ACOS(COS(PI()*(90-'inf geo micro area '!$G37)/180)*COS((90-'inf geo micro area '!$G$24)*PI()/180)+SIN((90-'inf geo micro area '!$G37)*PI()/180)*SIN((90-'inf geo micro area '!$G$24)*PI()/180)*COS(('inf geo micro area '!$H37-'inf geo micro area '!$H$24)*PI()/180))</f>
        <v>2.508934755</v>
      </c>
      <c r="Z39" s="45" t="n">
        <f aca="false">6371*ACOS(COS(PI()*(90-'inf geo micro area '!$G37)/180)*COS((90-'inf geo micro area '!$G$25)*PI()/180)+SIN((90-'inf geo micro area '!$G37)*PI()/180)*SIN((90-'inf geo micro area '!$G$25)*PI()/180)*COS(('inf geo micro area '!$H37-'inf geo micro area '!$H$25)*PI()/180))</f>
        <v>1.403396952</v>
      </c>
      <c r="AA39" s="45" t="n">
        <f aca="false">6371*ACOS(COS(PI()*(90-'inf geo micro area '!$G37)/180)*COS((90-'inf geo micro area '!$G$26)*PI()/180)+SIN((90-'inf geo micro area '!$G37)*PI()/180)*SIN((90-'inf geo micro area '!$G$26)*PI()/180)*COS(('inf geo micro area '!$H37-'inf geo micro area '!$H$26)*PI()/180))</f>
        <v>2.333946588</v>
      </c>
      <c r="AB39" s="46" t="n">
        <f aca="false">6371*ACOS(COS(PI()*(90-'inf geo micro area '!$G37)/180)*COS((90-'inf geo micro area '!$G$27)*PI()/180)+SIN((90-'inf geo micro area '!$G37)*PI()/180)*SIN((90-'inf geo micro area '!$G$27)*PI()/180)*COS(('inf geo micro area '!$H37-'inf geo micro area '!$H$27)*PI()/180))</f>
        <v>1.900113679</v>
      </c>
      <c r="AC39" s="39" t="n">
        <f aca="false">6371*ACOS(COS(PI()*(90-'inf geo micro area '!$G37)/180)*COS((90-'inf geo micro area '!$G$28)*PI()/180)+SIN((90-'inf geo micro area '!$G37)*PI()/180)*SIN((90-'inf geo micro area '!$G$28)*PI()/180)*COS(('inf geo micro area '!$H37-'inf geo micro area '!$H$28)*PI()/180))</f>
        <v>2.518102633</v>
      </c>
      <c r="AD39" s="39" t="n">
        <f aca="false">6371*ACOS(COS(PI()*(90-'inf geo micro area '!$G37)/180)*COS((90-'inf geo micro area '!$G$29)*PI()/180)+SIN((90-'inf geo micro area '!$G37)*PI()/180)*SIN((90-'inf geo micro area '!$G$29)*PI()/180)*COS(('inf geo micro area '!$H37-'inf geo micro area '!$H$29)*PI()/180))</f>
        <v>1.652692547</v>
      </c>
      <c r="AE39" s="39" t="n">
        <f aca="false">6371*ACOS(COS(PI()*(90-'inf geo micro area '!$G37)/180)*COS((90-'inf geo micro area '!$G$30)*PI()/180)+SIN((90-'inf geo micro area '!$G37)*PI()/180)*SIN((90-'inf geo micro area '!$G$30)*PI()/180)*COS(('inf geo micro area '!$H37-'inf geo micro area '!$H$30)*PI()/180))</f>
        <v>0.8732649231</v>
      </c>
      <c r="AF39" s="39" t="n">
        <f aca="false">6371*ACOS(COS(PI()*(90-'inf geo micro area '!$G37)/180)*COS((90-'inf geo micro area '!$G$31)*PI()/180)+SIN((90-'inf geo micro area '!$G37)*PI()/180)*SIN((90-'inf geo micro area '!$G$31)*PI()/180)*COS(('inf geo micro area '!$H37-'inf geo micro area '!$H$31)*PI()/180))</f>
        <v>0.7120768011</v>
      </c>
      <c r="AG39" s="39" t="n">
        <f aca="false">6371*ACOS(COS(PI()*(90-'inf geo micro area '!$G37)/180)*COS((90-'inf geo micro area '!$G$32)*PI()/180)+SIN((90-'inf geo micro area '!$G37)*PI()/180)*SIN((90-'inf geo micro area '!$G$32)*PI()/180)*COS(('inf geo micro area '!$H37-'inf geo micro area '!$H$32)*PI()/180))</f>
        <v>0.47047543</v>
      </c>
      <c r="AH39" s="45" t="n">
        <f aca="false">6371*ACOS(COS(PI()*(90-'inf geo micro area '!$G37)/180)*COS((90-'inf geo micro area '!$G$33)*PI()/180)+SIN((90-'inf geo micro area '!$G37)*PI()/180)*SIN((90-'inf geo micro area '!$G$33)*PI()/180)*COS(('inf geo micro area '!$H37-'inf geo micro area '!$H$33)*PI()/180))</f>
        <v>0.3286116876</v>
      </c>
      <c r="AI39" s="39" t="n">
        <f aca="false">6371*ACOS(COS(PI()*(90-'inf geo micro area '!$G37)/180)*COS((90-'inf geo micro area '!$G$34)*PI()/180)+SIN((90-'inf geo micro area '!$G37)*PI()/180)*SIN((90-'inf geo micro area '!$G$34)*PI()/180)*COS(('inf geo micro area '!$H37-'inf geo micro area '!$H$34)*PI()/180))</f>
        <v>0.330287515</v>
      </c>
      <c r="AJ39" s="39" t="n">
        <f aca="false">6371*ACOS(COS(PI()*(90-'inf geo micro area '!$G37)/180)*COS((90-'inf geo micro area '!$G$35)*PI()/180)+SIN((90-'inf geo micro area '!$G37)*PI()/180)*SIN((90-'inf geo micro area '!$G$35)*PI()/180)*COS(('inf geo micro area '!$H37-'inf geo micro area '!$H$35)*PI()/180))</f>
        <v>0.2597747919</v>
      </c>
      <c r="AK39" s="39" t="n">
        <f aca="false">6371*ACOS(COS(PI()*(90-'inf geo micro area '!$G37)/180)*COS((90-'inf geo micro area '!$G$36)*PI()/180)+SIN((90-'inf geo micro area '!$G37)*PI()/180)*SIN((90-'inf geo micro area '!$G$36)*PI()/180)*COS(('inf geo micro area '!$H37-'inf geo micro area '!$H$36)*PI()/180))</f>
        <v>0.311847628</v>
      </c>
      <c r="AL39" s="39" t="n">
        <v>0</v>
      </c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</row>
    <row r="40" customFormat="false" ht="12.75" hidden="false" customHeight="true" outlineLevel="0" collapsed="false">
      <c r="A40" s="42" t="n">
        <v>37</v>
      </c>
      <c r="B40" s="39" t="str">
        <f aca="false">'inf geo micro area '!B38</f>
        <v>37 - 6</v>
      </c>
      <c r="C40" s="44" t="n">
        <f aca="false">6371*ACOS(COS(PI()*(90-'inf geo micro area '!G38)/180)*COS((90-'inf geo micro area '!$G$2)*PI()/180)+SIN((90-'inf geo micro area '!G38)*PI()/180)*SIN((90-'inf geo micro area '!$G$2)*PI()/180)*COS(('inf geo micro area '!H38-'inf geo micro area '!$H$2)*PI()/180))</f>
        <v>2.442322569</v>
      </c>
      <c r="D40" s="44" t="n">
        <f aca="false">6371*ACOS(COS(PI()*(90-'inf geo micro area '!G38)/180)*COS((90-'inf geo micro area '!$G$3)*PI()/180)+SIN((90-'inf geo micro area '!G38)*PI()/180)*SIN((90-'inf geo micro area '!$G$3)*PI()/180)*COS(('inf geo micro area '!H38-'inf geo micro area '!$H$3)*PI()/180))</f>
        <v>2.734656545</v>
      </c>
      <c r="E40" s="44" t="n">
        <f aca="false">6371*ACOS(COS(PI()*(90-'inf geo micro area '!G38)/180)*COS((90-'inf geo micro area '!$G$4)*PI()/180)+SIN((90-'inf geo micro area '!G38)*PI()/180)*SIN((90-'inf geo micro area '!$G$4)*PI()/180)*COS(('inf geo micro area '!H38-'inf geo micro area '!$H$4)*PI()/180))</f>
        <v>4.064170121</v>
      </c>
      <c r="F40" s="44" t="n">
        <f aca="false">6371*ACOS(COS(PI()*(90-'inf geo micro area '!G38)/180)*COS((90-'inf geo micro area '!$G$5)*PI()/180)+SIN((90-'inf geo micro area '!G38)*PI()/180)*SIN((90-'inf geo micro area '!$G$5)*PI()/180)*COS(('inf geo micro area '!H38-'inf geo micro area '!$H$5)*PI()/180))</f>
        <v>2.915065427</v>
      </c>
      <c r="G40" s="44" t="n">
        <f aca="false">6371*ACOS(COS(PI()*(90-'inf geo micro area '!G38)/180)*COS((90-'inf geo micro area '!$G$6)*PI()/180)+SIN((90-'inf geo micro area '!G38)*PI()/180)*SIN((90-'inf geo micro area '!$G$6)*PI()/180)*COS(('inf geo micro area '!H38-'inf geo micro area '!$H$6)*PI()/180))</f>
        <v>2.968576093</v>
      </c>
      <c r="H40" s="44" t="n">
        <f aca="false">6371*ACOS(COS(PI()*(90-'inf geo micro area '!G38)/180)*COS((90-'inf geo micro area '!$G$7)*PI()/180)+SIN((90-'inf geo micro area '!G38)*PI()/180)*SIN((90-'inf geo micro area '!$G$7)*PI()/180)*COS(('inf geo micro area '!H38-'inf geo micro area '!$H$7)*PI()/180))</f>
        <v>2.470470902</v>
      </c>
      <c r="I40" s="44" t="n">
        <f aca="false">6371*ACOS(COS(PI()*(90-'inf geo micro area '!G38)/180)*COS((90-'inf geo micro area '!$G$8)*PI()/180)+SIN((90-'inf geo micro area '!G38)*PI()/180)*SIN((90-'inf geo micro area '!$G$8)*PI()/180)*COS(('inf geo micro area '!H38-'inf geo micro area '!$H$8)*PI()/180))</f>
        <v>1.571427036</v>
      </c>
      <c r="J40" s="44" t="n">
        <f aca="false">6371*ACOS(COS(PI()*(90-'inf geo micro area '!G38)/180)*COS((90-'inf geo micro area '!$G$9)*PI()/180)+SIN((90-'inf geo micro area '!G38)*PI()/180)*SIN((90-'inf geo micro area '!$G$9)*PI()/180)*COS(('inf geo micro area '!H38-'inf geo micro area '!$H$9)*PI()/180))</f>
        <v>2.138873865</v>
      </c>
      <c r="K40" s="44" t="n">
        <f aca="false">6371*ACOS(COS(PI()*(90-'inf geo micro area '!G38)/180)*COS((90-'inf geo micro area '!$G$10)*PI()/180)+SIN((90-'inf geo micro area '!G38)*PI()/180)*SIN((90-'inf geo micro area '!$G$10)*PI()/180)*COS(('inf geo micro area '!H38-'inf geo micro area '!$H$10)*PI()/180))</f>
        <v>1.168572494</v>
      </c>
      <c r="L40" s="44" t="n">
        <f aca="false">6371*ACOS(COS(PI()*(90-'inf geo micro area '!$G38)/180)*COS((90-'inf geo micro area '!$G$11)*PI()/180)+SIN((90-'inf geo micro area '!$G38)*PI()/180)*SIN((90-'inf geo micro area '!$G$11)*PI()/180)*COS(('inf geo micro area '!$H38-'inf geo micro area '!$H$11)*PI()/180))</f>
        <v>0.9966213858</v>
      </c>
      <c r="M40" s="44" t="n">
        <f aca="false">6371*ACOS(COS(PI()*(90-'inf geo micro area '!$G38)/180)*COS((90-'inf geo micro area '!$G$12)*PI()/180)+SIN((90-'inf geo micro area '!$G38)*PI()/180)*SIN((90-'inf geo micro area '!$G$12)*PI()/180)*COS(('inf geo micro area '!$H38-'inf geo micro area '!$H$12)*PI()/180))</f>
        <v>0.9568437137</v>
      </c>
      <c r="N40" s="44" t="n">
        <f aca="false">6371*ACOS(COS(PI()*(90-'inf geo micro area '!$G38)/180)*COS((90-'inf geo micro area '!$G$13)*PI()/180)+SIN((90-'inf geo micro area '!$G38)*PI()/180)*SIN((90-'inf geo micro area '!$G$13)*PI()/180)*COS(('inf geo micro area '!$H38-'inf geo micro area '!$H$13)*PI()/180))</f>
        <v>0.8353144861</v>
      </c>
      <c r="O40" s="44" t="n">
        <f aca="false">6371*ACOS(COS(PI()*(90-'inf geo micro area '!$G38)/180)*COS((90-'inf geo micro area '!$G$14)*PI()/180)+SIN((90-'inf geo micro area '!$G38)*PI()/180)*SIN((90-'inf geo micro area '!$G$14)*PI()/180)*COS(('inf geo micro area '!$H38-'inf geo micro area '!$H$14)*PI()/180))</f>
        <v>0.8798771309</v>
      </c>
      <c r="P40" s="39" t="n">
        <f aca="false">6371*ACOS(COS(PI()*(90-'inf geo micro area '!$G38)/180)*COS((90-'inf geo micro area '!$G$15)*PI()/180)+SIN((90-'inf geo micro area '!$G38)*PI()/180)*SIN((90-'inf geo micro area '!$G$15)*PI()/180)*COS(('inf geo micro area '!$H38-'inf geo micro area '!$H$15)*PI()/180))</f>
        <v>1.421660769</v>
      </c>
      <c r="Q40" s="39" t="n">
        <f aca="false">6371*ACOS(COS(PI()*(90-'inf geo micro area '!$G38)/180)*COS((90-'inf geo micro area '!$G$16)*PI()/180)+SIN((90-'inf geo micro area '!$G38)*PI()/180)*SIN((90-'inf geo micro area '!$G$16)*PI()/180)*COS(('inf geo micro area '!$H38-'inf geo micro area '!$H$16)*PI()/180))</f>
        <v>0.9000859315</v>
      </c>
      <c r="R40" s="45" t="n">
        <f aca="false">6371*ACOS(COS(PI()*(90-'inf geo micro area '!$G38)/180)*COS((90-'inf geo micro area '!$G$17)*PI()/180)+SIN((90-'inf geo micro area '!$G38)*PI()/180)*SIN((90-'inf geo micro area '!$G$17)*PI()/180)*COS(('inf geo micro area '!$H38-'inf geo micro area '!$H$17)*PI()/180))</f>
        <v>0.863184944</v>
      </c>
      <c r="S40" s="45" t="n">
        <f aca="false">6371*ACOS(COS(PI()*(90-'inf geo micro area '!$G38)/180)*COS((90-'inf geo micro area '!$G$18)*PI()/180)+SIN((90-'inf geo micro area '!$G38)*PI()/180)*SIN((90-'inf geo micro area '!$G$18)*PI()/180)*COS(('inf geo micro area '!$H38-'inf geo micro area '!$H$18)*PI()/180))</f>
        <v>1.275112186</v>
      </c>
      <c r="T40" s="45" t="n">
        <f aca="false">6371*ACOS(COS(PI()*(90-'inf geo micro area '!$G38)/180)*COS((90-'inf geo micro area '!$G$19)*PI()/180)+SIN((90-'inf geo micro area '!$G38)*PI()/180)*SIN((90-'inf geo micro area '!$G$19)*PI()/180)*COS(('inf geo micro area '!$H38-'inf geo micro area '!$H$19)*PI()/180))</f>
        <v>1.28132655</v>
      </c>
      <c r="U40" s="45" t="n">
        <f aca="false">6371*ACOS(COS(PI()*(90-'inf geo micro area '!$G38)/180)*COS((90-'inf geo micro area '!$G$20)*PI()/180)+SIN((90-'inf geo micro area '!$G38)*PI()/180)*SIN((90-'inf geo micro area '!$G$20)*PI()/180)*COS(('inf geo micro area '!$H38-'inf geo micro area '!$H$20)*PI()/180))</f>
        <v>1.87822415</v>
      </c>
      <c r="V40" s="45" t="n">
        <f aca="false">6371*ACOS(COS(PI()*(90-'inf geo micro area '!$G38)/180)*COS((90-'inf geo micro area '!$G$21)*PI()/180)+SIN((90-'inf geo micro area '!$G38)*PI()/180)*SIN((90-'inf geo micro area '!$G$21)*PI()/180)*COS(('inf geo micro area '!$H38-'inf geo micro area '!$H$21)*PI()/180))</f>
        <v>2.116972186</v>
      </c>
      <c r="W40" s="45" t="n">
        <f aca="false">6371*ACOS(COS(PI()*(90-'inf geo micro area '!$G38)/180)*COS((90-'inf geo micro area '!$G$22)*PI()/180)+SIN((90-'inf geo micro area '!$G38)*PI()/180)*SIN((90-'inf geo micro area '!$G$22)*PI()/180)*COS(('inf geo micro area '!$H38-'inf geo micro area '!$H$22)*PI()/180))</f>
        <v>2.37324223</v>
      </c>
      <c r="X40" s="45" t="n">
        <f aca="false">6371*ACOS(COS(PI()*(90-'inf geo micro area '!$G38)/180)*COS((90-'inf geo micro area '!$G$23)*PI()/180)+SIN((90-'inf geo micro area '!$G38)*PI()/180)*SIN((90-'inf geo micro area '!$G$23)*PI()/180)*COS(('inf geo micro area '!$H38-'inf geo micro area '!$H$24)*PI()/180))</f>
        <v>2.074223352</v>
      </c>
      <c r="Y40" s="45" t="n">
        <f aca="false">6371*ACOS(COS(PI()*(90-'inf geo micro area '!$G38)/180)*COS((90-'inf geo micro area '!$G$24)*PI()/180)+SIN((90-'inf geo micro area '!$G38)*PI()/180)*SIN((90-'inf geo micro area '!$G$24)*PI()/180)*COS(('inf geo micro area '!$H38-'inf geo micro area '!$H$24)*PI()/180))</f>
        <v>2.499330621</v>
      </c>
      <c r="Z40" s="45" t="n">
        <f aca="false">6371*ACOS(COS(PI()*(90-'inf geo micro area '!$G38)/180)*COS((90-'inf geo micro area '!$G$25)*PI()/180)+SIN((90-'inf geo micro area '!$G38)*PI()/180)*SIN((90-'inf geo micro area '!$G$25)*PI()/180)*COS(('inf geo micro area '!$H38-'inf geo micro area '!$H$25)*PI()/180))</f>
        <v>1.536806924</v>
      </c>
      <c r="AA40" s="45" t="n">
        <f aca="false">6371*ACOS(COS(PI()*(90-'inf geo micro area '!$G38)/180)*COS((90-'inf geo micro area '!$G$26)*PI()/180)+SIN((90-'inf geo micro area '!$G38)*PI()/180)*SIN((90-'inf geo micro area '!$G$26)*PI()/180)*COS(('inf geo micro area '!$H38-'inf geo micro area '!$H$26)*PI()/180))</f>
        <v>2.380421565</v>
      </c>
      <c r="AB40" s="46" t="n">
        <f aca="false">6371*ACOS(COS(PI()*(90-'inf geo micro area '!$G38)/180)*COS((90-'inf geo micro area '!$G$27)*PI()/180)+SIN((90-'inf geo micro area '!$G38)*PI()/180)*SIN((90-'inf geo micro area '!$G$27)*PI()/180)*COS(('inf geo micro area '!$H38-'inf geo micro area '!$H$27)*PI()/180))</f>
        <v>1.875883277</v>
      </c>
      <c r="AC40" s="39" t="n">
        <f aca="false">6371*ACOS(COS(PI()*(90-'inf geo micro area '!$G38)/180)*COS((90-'inf geo micro area '!$G$28)*PI()/180)+SIN((90-'inf geo micro area '!$G38)*PI()/180)*SIN((90-'inf geo micro area '!$G$28)*PI()/180)*COS(('inf geo micro area '!$H38-'inf geo micro area '!$H$28)*PI()/180))</f>
        <v>2.576317428</v>
      </c>
      <c r="AD40" s="39" t="n">
        <f aca="false">6371*ACOS(COS(PI()*(90-'inf geo micro area '!$G38)/180)*COS((90-'inf geo micro area '!$G$29)*PI()/180)+SIN((90-'inf geo micro area '!$G38)*PI()/180)*SIN((90-'inf geo micro area '!$G$29)*PI()/180)*COS(('inf geo micro area '!$H38-'inf geo micro area '!$H$29)*PI()/180))</f>
        <v>1.613075975</v>
      </c>
      <c r="AE40" s="39" t="n">
        <f aca="false">6371*ACOS(COS(PI()*(90-'inf geo micro area '!$G38)/180)*COS((90-'inf geo micro area '!$G$30)*PI()/180)+SIN((90-'inf geo micro area '!$G38)*PI()/180)*SIN((90-'inf geo micro area '!$G$30)*PI()/180)*COS(('inf geo micro area '!$H38-'inf geo micro area '!$H$30)*PI()/180))</f>
        <v>0.8331758117</v>
      </c>
      <c r="AF40" s="39" t="n">
        <f aca="false">6371*ACOS(COS(PI()*(90-'inf geo micro area '!$G38)/180)*COS((90-'inf geo micro area '!$G$31)*PI()/180)+SIN((90-'inf geo micro area '!$G38)*PI()/180)*SIN((90-'inf geo micro area '!$G$31)*PI()/180)*COS(('inf geo micro area '!$H38-'inf geo micro area '!$H$31)*PI()/180))</f>
        <v>0.7107456673</v>
      </c>
      <c r="AG40" s="39" t="n">
        <f aca="false">6371*ACOS(COS(PI()*(90-'inf geo micro area '!$G38)/180)*COS((90-'inf geo micro area '!$G$32)*PI()/180)+SIN((90-'inf geo micro area '!$G38)*PI()/180)*SIN((90-'inf geo micro area '!$G$32)*PI()/180)*COS(('inf geo micro area '!$H38-'inf geo micro area '!$H$32)*PI()/180))</f>
        <v>0.4914045806</v>
      </c>
      <c r="AH40" s="45" t="n">
        <f aca="false">6371*ACOS(COS(PI()*(90-'inf geo micro area '!$G38)/180)*COS((90-'inf geo micro area '!$G$33)*PI()/180)+SIN((90-'inf geo micro area '!$G38)*PI()/180)*SIN((90-'inf geo micro area '!$G$33)*PI()/180)*COS(('inf geo micro area '!$H38-'inf geo micro area '!$H$33)*PI()/180))</f>
        <v>0.6325208911</v>
      </c>
      <c r="AI40" s="39" t="n">
        <f aca="false">6371*ACOS(COS(PI()*(90-'inf geo micro area '!$G38)/180)*COS((90-'inf geo micro area '!$G$34)*PI()/180)+SIN((90-'inf geo micro area '!$G38)*PI()/180)*SIN((90-'inf geo micro area '!$G$34)*PI()/180)*COS(('inf geo micro area '!$H38-'inf geo micro area '!$H$34)*PI()/180))</f>
        <v>0.5925916206</v>
      </c>
      <c r="AJ40" s="39" t="n">
        <f aca="false">6371*ACOS(COS(PI()*(90-'inf geo micro area '!$G38)/180)*COS((90-'inf geo micro area '!$G$35)*PI()/180)+SIN((90-'inf geo micro area '!$G38)*PI()/180)*SIN((90-'inf geo micro area '!$G$35)*PI()/180)*COS(('inf geo micro area '!$H38-'inf geo micro area '!$H$35)*PI()/180))</f>
        <v>0.4461782665</v>
      </c>
      <c r="AK40" s="39" t="n">
        <f aca="false">6371*ACOS(COS(PI()*(90-'inf geo micro area '!$G38)/180)*COS((90-'inf geo micro area '!$G$36)*PI()/180)+SIN((90-'inf geo micro area '!$G38)*PI()/180)*SIN((90-'inf geo micro area '!$G$36)*PI()/180)*COS(('inf geo micro area '!$H38-'inf geo micro area '!$H$36)*PI()/180))</f>
        <v>0.3311392049</v>
      </c>
      <c r="AL40" s="46" t="n">
        <f aca="false">6371*ACOS(COS(PI()*(90-'inf geo micro area '!$G38)/180)*COS((90-'inf geo micro area '!$G$37)*PI()/180)+SIN((90-'inf geo micro area '!$G38)*PI()/180)*SIN((90-'inf geo micro area '!$G$37)*PI()/180)*COS(('inf geo micro area '!$H38-'inf geo micro area '!$H$37)*PI()/180))</f>
        <v>0.40590862</v>
      </c>
      <c r="AM40" s="39" t="n">
        <v>0</v>
      </c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</row>
    <row r="41" customFormat="false" ht="12.75" hidden="false" customHeight="true" outlineLevel="0" collapsed="false">
      <c r="A41" s="42" t="n">
        <v>38</v>
      </c>
      <c r="B41" s="39" t="str">
        <f aca="false">'inf geo micro area '!B39</f>
        <v>38 - 6</v>
      </c>
      <c r="C41" s="44" t="n">
        <f aca="false">6371*ACOS(COS(PI()*(90-'inf geo micro area '!G39)/180)*COS((90-'inf geo micro area '!$G$2)*PI()/180)+SIN((90-'inf geo micro area '!G39)*PI()/180)*SIN((90-'inf geo micro area '!$G$2)*PI()/180)*COS(('inf geo micro area '!H39-'inf geo micro area '!$H$2)*PI()/180))</f>
        <v>1.968115727</v>
      </c>
      <c r="D41" s="44" t="n">
        <f aca="false">6371*ACOS(COS(PI()*(90-'inf geo micro area '!G39)/180)*COS((90-'inf geo micro area '!$G$3)*PI()/180)+SIN((90-'inf geo micro area '!G39)*PI()/180)*SIN((90-'inf geo micro area '!$G$3)*PI()/180)*COS(('inf geo micro area '!H39-'inf geo micro area '!$H$3)*PI()/180))</f>
        <v>2.260464206</v>
      </c>
      <c r="E41" s="44" t="n">
        <f aca="false">6371*ACOS(COS(PI()*(90-'inf geo micro area '!G39)/180)*COS((90-'inf geo micro area '!$G$4)*PI()/180)+SIN((90-'inf geo micro area '!G39)*PI()/180)*SIN((90-'inf geo micro area '!$G$4)*PI()/180)*COS(('inf geo micro area '!H39-'inf geo micro area '!$H$4)*PI()/180))</f>
        <v>3.606329598</v>
      </c>
      <c r="F41" s="44" t="n">
        <f aca="false">6371*ACOS(COS(PI()*(90-'inf geo micro area '!G39)/180)*COS((90-'inf geo micro area '!$G$5)*PI()/180)+SIN((90-'inf geo micro area '!G39)*PI()/180)*SIN((90-'inf geo micro area '!$G$5)*PI()/180)*COS(('inf geo micro area '!H39-'inf geo micro area '!$H$5)*PI()/180))</f>
        <v>2.453807017</v>
      </c>
      <c r="G41" s="44" t="n">
        <f aca="false">6371*ACOS(COS(PI()*(90-'inf geo micro area '!G39)/180)*COS((90-'inf geo micro area '!$G$6)*PI()/180)+SIN((90-'inf geo micro area '!G39)*PI()/180)*SIN((90-'inf geo micro area '!$G$6)*PI()/180)*COS(('inf geo micro area '!H39-'inf geo micro area '!$H$6)*PI()/180))</f>
        <v>2.496886357</v>
      </c>
      <c r="H41" s="44" t="n">
        <f aca="false">6371*ACOS(COS(PI()*(90-'inf geo micro area '!G39)/180)*COS((90-'inf geo micro area '!$G$7)*PI()/180)+SIN((90-'inf geo micro area '!G39)*PI()/180)*SIN((90-'inf geo micro area '!$G$7)*PI()/180)*COS(('inf geo micro area '!H39-'inf geo micro area '!$H$7)*PI()/180))</f>
        <v>2.014884711</v>
      </c>
      <c r="I41" s="44" t="n">
        <f aca="false">6371*ACOS(COS(PI()*(90-'inf geo micro area '!G39)/180)*COS((90-'inf geo micro area '!$G$8)*PI()/180)+SIN((90-'inf geo micro area '!G39)*PI()/180)*SIN((90-'inf geo micro area '!$G$8)*PI()/180)*COS(('inf geo micro area '!H39-'inf geo micro area '!$H$8)*PI()/180))</f>
        <v>1.686249562</v>
      </c>
      <c r="J41" s="44" t="n">
        <f aca="false">6371*ACOS(COS(PI()*(90-'inf geo micro area '!G39)/180)*COS((90-'inf geo micro area '!$G$9)*PI()/180)+SIN((90-'inf geo micro area '!G39)*PI()/180)*SIN((90-'inf geo micro area '!$G$9)*PI()/180)*COS(('inf geo micro area '!H39-'inf geo micro area '!$H$9)*PI()/180))</f>
        <v>2.285578614</v>
      </c>
      <c r="K41" s="44" t="n">
        <f aca="false">6371*ACOS(COS(PI()*(90-'inf geo micro area '!G39)/180)*COS((90-'inf geo micro area '!$G$10)*PI()/180)+SIN((90-'inf geo micro area '!G39)*PI()/180)*SIN((90-'inf geo micro area '!$G$10)*PI()/180)*COS(('inf geo micro area '!H39-'inf geo micro area '!$H$10)*PI()/180))</f>
        <v>1.23203455</v>
      </c>
      <c r="L41" s="44" t="n">
        <f aca="false">6371*ACOS(COS(PI()*(90-'inf geo micro area '!$G39)/180)*COS((90-'inf geo micro area '!$G$11)*PI()/180)+SIN((90-'inf geo micro area '!$G39)*PI()/180)*SIN((90-'inf geo micro area '!$G$11)*PI()/180)*COS(('inf geo micro area '!$H39-'inf geo micro area '!$H$11)*PI()/180))</f>
        <v>0.9911579022</v>
      </c>
      <c r="M41" s="44" t="n">
        <f aca="false">6371*ACOS(COS(PI()*(90-'inf geo micro area '!$G39)/180)*COS((90-'inf geo micro area '!$G$12)*PI()/180)+SIN((90-'inf geo micro area '!$G39)*PI()/180)*SIN((90-'inf geo micro area '!$G$12)*PI()/180)*COS(('inf geo micro area '!$H39-'inf geo micro area '!$H$12)*PI()/180))</f>
        <v>1.089668253</v>
      </c>
      <c r="N41" s="44" t="n">
        <f aca="false">6371*ACOS(COS(PI()*(90-'inf geo micro area '!$G39)/180)*COS((90-'inf geo micro area '!$G$13)*PI()/180)+SIN((90-'inf geo micro area '!$G39)*PI()/180)*SIN((90-'inf geo micro area '!$G$13)*PI()/180)*COS(('inf geo micro area '!$H39-'inf geo micro area '!$H$13)*PI()/180))</f>
        <v>0.8336821453</v>
      </c>
      <c r="O41" s="44" t="n">
        <f aca="false">6371*ACOS(COS(PI()*(90-'inf geo micro area '!$G39)/180)*COS((90-'inf geo micro area '!$G$14)*PI()/180)+SIN((90-'inf geo micro area '!$G39)*PI()/180)*SIN((90-'inf geo micro area '!$G$14)*PI()/180)*COS(('inf geo micro area '!$H39-'inf geo micro area '!$H$14)*PI()/180))</f>
        <v>0.5376964898</v>
      </c>
      <c r="P41" s="39" t="n">
        <f aca="false">6371*ACOS(COS(PI()*(90-'inf geo micro area '!$G39)/180)*COS((90-'inf geo micro area '!$G$15)*PI()/180)+SIN((90-'inf geo micro area '!$G39)*PI()/180)*SIN((90-'inf geo micro area '!$G$15)*PI()/180)*COS(('inf geo micro area '!$H39-'inf geo micro area '!$H$15)*PI()/180))</f>
        <v>1.015748158</v>
      </c>
      <c r="Q41" s="39" t="n">
        <f aca="false">6371*ACOS(COS(PI()*(90-'inf geo micro area '!$G39)/180)*COS((90-'inf geo micro area '!$G$16)*PI()/180)+SIN((90-'inf geo micro area '!$G39)*PI()/180)*SIN((90-'inf geo micro area '!$G$16)*PI()/180)*COS(('inf geo micro area '!$H39-'inf geo micro area '!$H$16)*PI()/180))</f>
        <v>0.5261440291</v>
      </c>
      <c r="R41" s="45" t="n">
        <f aca="false">6371*ACOS(COS(PI()*(90-'inf geo micro area '!$G39)/180)*COS((90-'inf geo micro area '!$G$17)*PI()/180)+SIN((90-'inf geo micro area '!$G39)*PI()/180)*SIN((90-'inf geo micro area '!$G$17)*PI()/180)*COS(('inf geo micro area '!$H39-'inf geo micro area '!$H$17)*PI()/180))</f>
        <v>0.4031657551</v>
      </c>
      <c r="S41" s="45" t="n">
        <f aca="false">6371*ACOS(COS(PI()*(90-'inf geo micro area '!$G39)/180)*COS((90-'inf geo micro area '!$G$18)*PI()/180)+SIN((90-'inf geo micro area '!$G39)*PI()/180)*SIN((90-'inf geo micro area '!$G$18)*PI()/180)*COS(('inf geo micro area '!$H39-'inf geo micro area '!$H$18)*PI()/180))</f>
        <v>0.8028580827</v>
      </c>
      <c r="T41" s="45" t="n">
        <f aca="false">6371*ACOS(COS(PI()*(90-'inf geo micro area '!$G39)/180)*COS((90-'inf geo micro area '!$G$19)*PI()/180)+SIN((90-'inf geo micro area '!$G39)*PI()/180)*SIN((90-'inf geo micro area '!$G$19)*PI()/180)*COS(('inf geo micro area '!$H39-'inf geo micro area '!$H$19)*PI()/180))</f>
        <v>0.8143223096</v>
      </c>
      <c r="U41" s="45" t="n">
        <f aca="false">6371*ACOS(COS(PI()*(90-'inf geo micro area '!$G39)/180)*COS((90-'inf geo micro area '!$G$20)*PI()/180)+SIN((90-'inf geo micro area '!$G39)*PI()/180)*SIN((90-'inf geo micro area '!$G$20)*PI()/180)*COS(('inf geo micro area '!$H39-'inf geo micro area '!$H$20)*PI()/180))</f>
        <v>1.414242126</v>
      </c>
      <c r="V41" s="45" t="n">
        <f aca="false">6371*ACOS(COS(PI()*(90-'inf geo micro area '!$G39)/180)*COS((90-'inf geo micro area '!$G$21)*PI()/180)+SIN((90-'inf geo micro area '!$G39)*PI()/180)*SIN((90-'inf geo micro area '!$G$21)*PI()/180)*COS(('inf geo micro area '!$H39-'inf geo micro area '!$H$21)*PI()/180))</f>
        <v>1.87663706</v>
      </c>
      <c r="W41" s="45" t="n">
        <f aca="false">6371*ACOS(COS(PI()*(90-'inf geo micro area '!$G39)/180)*COS((90-'inf geo micro area '!$G$22)*PI()/180)+SIN((90-'inf geo micro area '!$G39)*PI()/180)*SIN((90-'inf geo micro area '!$G$22)*PI()/180)*COS(('inf geo micro area '!$H39-'inf geo micro area '!$H$22)*PI()/180))</f>
        <v>2.19484203</v>
      </c>
      <c r="X41" s="45" t="n">
        <f aca="false">6371*ACOS(COS(PI()*(90-'inf geo micro area '!$G39)/180)*COS((90-'inf geo micro area '!$G$23)*PI()/180)+SIN((90-'inf geo micro area '!$G39)*PI()/180)*SIN((90-'inf geo micro area '!$G$23)*PI()/180)*COS(('inf geo micro area '!$H39-'inf geo micro area '!$H$24)*PI()/180))</f>
        <v>1.709063261</v>
      </c>
      <c r="Y41" s="45" t="n">
        <f aca="false">6371*ACOS(COS(PI()*(90-'inf geo micro area '!$G39)/180)*COS((90-'inf geo micro area '!$G$24)*PI()/180)+SIN((90-'inf geo micro area '!$G39)*PI()/180)*SIN((90-'inf geo micro area '!$G$24)*PI()/180)*COS(('inf geo micro area '!$H39-'inf geo micro area '!$H$24)*PI()/180))</f>
        <v>2.304041393</v>
      </c>
      <c r="Z41" s="45" t="n">
        <f aca="false">6371*ACOS(COS(PI()*(90-'inf geo micro area '!$G39)/180)*COS((90-'inf geo micro area '!$G$25)*PI()/180)+SIN((90-'inf geo micro area '!$G39)*PI()/180)*SIN((90-'inf geo micro area '!$G$25)*PI()/180)*COS(('inf geo micro area '!$H39-'inf geo micro area '!$H$25)*PI()/180))</f>
        <v>1.19530221</v>
      </c>
      <c r="AA41" s="45" t="n">
        <f aca="false">6371*ACOS(COS(PI()*(90-'inf geo micro area '!$G39)/180)*COS((90-'inf geo micro area '!$G$26)*PI()/180)+SIN((90-'inf geo micro area '!$G39)*PI()/180)*SIN((90-'inf geo micro area '!$G$26)*PI()/180)*COS(('inf geo micro area '!$H39-'inf geo micro area '!$H$26)*PI()/180))</f>
        <v>2.125002294</v>
      </c>
      <c r="AB41" s="46" t="n">
        <f aca="false">6371*ACOS(COS(PI()*(90-'inf geo micro area '!$G39)/180)*COS((90-'inf geo micro area '!$G$27)*PI()/180)+SIN((90-'inf geo micro area '!$G39)*PI()/180)*SIN((90-'inf geo micro area '!$G$27)*PI()/180)*COS(('inf geo micro area '!$H39-'inf geo micro area '!$H$27)*PI()/180))</f>
        <v>1.698701265</v>
      </c>
      <c r="AC41" s="39" t="n">
        <f aca="false">6371*ACOS(COS(PI()*(90-'inf geo micro area '!$G39)/180)*COS((90-'inf geo micro area '!$G$28)*PI()/180)+SIN((90-'inf geo micro area '!$G39)*PI()/180)*SIN((90-'inf geo micro area '!$G$28)*PI()/180)*COS(('inf geo micro area '!$H39-'inf geo micro area '!$H$28)*PI()/180))</f>
        <v>2.30875335</v>
      </c>
      <c r="AD41" s="39" t="n">
        <f aca="false">6371*ACOS(COS(PI()*(90-'inf geo micro area '!$G39)/180)*COS((90-'inf geo micro area '!$G$29)*PI()/180)+SIN((90-'inf geo micro area '!$G39)*PI()/180)*SIN((90-'inf geo micro area '!$G$29)*PI()/180)*COS(('inf geo micro area '!$H39-'inf geo micro area '!$H$29)*PI()/180))</f>
        <v>1.45511006</v>
      </c>
      <c r="AE41" s="39" t="n">
        <f aca="false">6371*ACOS(COS(PI()*(90-'inf geo micro area '!$G39)/180)*COS((90-'inf geo micro area '!$G$30)*PI()/180)+SIN((90-'inf geo micro area '!$G39)*PI()/180)*SIN((90-'inf geo micro area '!$G$30)*PI()/180)*COS(('inf geo micro area '!$H39-'inf geo micro area '!$H$30)*PI()/180))</f>
        <v>1.077891838</v>
      </c>
      <c r="AF41" s="39" t="n">
        <f aca="false">6371*ACOS(COS(PI()*(90-'inf geo micro area '!$G39)/180)*COS((90-'inf geo micro area '!$G$31)*PI()/180)+SIN((90-'inf geo micro area '!$G39)*PI()/180)*SIN((90-'inf geo micro area '!$G$31)*PI()/180)*COS(('inf geo micro area '!$H39-'inf geo micro area '!$H$31)*PI()/180))</f>
        <v>0.9184071106</v>
      </c>
      <c r="AG41" s="39" t="n">
        <f aca="false">6371*ACOS(COS(PI()*(90-'inf geo micro area '!$G39)/180)*COS((90-'inf geo micro area '!$G$32)*PI()/180)+SIN((90-'inf geo micro area '!$G39)*PI()/180)*SIN((90-'inf geo micro area '!$G$32)*PI()/180)*COS(('inf geo micro area '!$H39-'inf geo micro area '!$H$32)*PI()/180))</f>
        <v>0.6737419514</v>
      </c>
      <c r="AH41" s="45" t="n">
        <f aca="false">6371*ACOS(COS(PI()*(90-'inf geo micro area '!$G39)/180)*COS((90-'inf geo micro area '!$G$33)*PI()/180)+SIN((90-'inf geo micro area '!$G39)*PI()/180)*SIN((90-'inf geo micro area '!$G$33)*PI()/180)*COS(('inf geo micro area '!$H39-'inf geo micro area '!$H$33)*PI()/180))</f>
        <v>0.5157510765</v>
      </c>
      <c r="AI41" s="39" t="n">
        <f aca="false">6371*ACOS(COS(PI()*(90-'inf geo micro area '!$G39)/180)*COS((90-'inf geo micro area '!$G$34)*PI()/180)+SIN((90-'inf geo micro area '!$G39)*PI()/180)*SIN((90-'inf geo micro area '!$G$34)*PI()/180)*COS(('inf geo micro area '!$H39-'inf geo micro area '!$H$34)*PI()/180))</f>
        <v>0.5301276806</v>
      </c>
      <c r="AJ41" s="39" t="n">
        <f aca="false">6371*ACOS(COS(PI()*(90-'inf geo micro area '!$G39)/180)*COS((90-'inf geo micro area '!$G$35)*PI()/180)+SIN((90-'inf geo micro area '!$G39)*PI()/180)*SIN((90-'inf geo micro area '!$G$35)*PI()/180)*COS(('inf geo micro area '!$H39-'inf geo micro area '!$H$35)*PI()/180))</f>
        <v>0.4690096589</v>
      </c>
      <c r="AK41" s="39" t="n">
        <f aca="false">6371*ACOS(COS(PI()*(90-'inf geo micro area '!$G39)/180)*COS((90-'inf geo micro area '!$G$36)*PI()/180)+SIN((90-'inf geo micro area '!$G39)*PI()/180)*SIN((90-'inf geo micro area '!$G$36)*PI()/180)*COS(('inf geo micro area '!$H39-'inf geo micro area '!$H$36)*PI()/180))</f>
        <v>0.5024803625</v>
      </c>
      <c r="AL41" s="46" t="n">
        <f aca="false">6371*ACOS(COS(PI()*(90-'inf geo micro area '!$G39)/180)*COS((90-'inf geo micro area '!$G$37)*PI()/180)+SIN((90-'inf geo micro area '!$G39)*PI()/180)*SIN((90-'inf geo micro area '!$G$37)*PI()/180)*COS(('inf geo micro area '!$H39-'inf geo micro area '!$H$37)*PI()/180))</f>
        <v>0.2094598853</v>
      </c>
      <c r="AM41" s="39" t="n">
        <f aca="false">6371*ACOS(COS(PI()*(90-'inf geo micro area '!$G39)/180)*COS((90-'inf geo micro area '!$G$38)*PI()/180)+SIN((90-'inf geo micro area '!$G39)*PI()/180)*SIN((90-'inf geo micro area '!$G$38)*PI()/180)*COS(('inf geo micro area '!$H39-'inf geo micro area '!$H$38)*PI()/180))</f>
        <v>0.474208437</v>
      </c>
      <c r="AN41" s="39" t="n">
        <v>0</v>
      </c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</row>
    <row r="42" customFormat="false" ht="12.75" hidden="false" customHeight="true" outlineLevel="0" collapsed="false">
      <c r="A42" s="42" t="n">
        <v>39</v>
      </c>
      <c r="B42" s="39" t="str">
        <f aca="false">'inf geo micro area '!B40</f>
        <v>39 - 6</v>
      </c>
      <c r="C42" s="44" t="n">
        <f aca="false">6371*ACOS(COS(PI()*(90-'inf geo micro area '!G40)/180)*COS((90-'inf geo micro area '!$G$2)*PI()/180)+SIN((90-'inf geo micro area '!G40)*PI()/180)*SIN((90-'inf geo micro area '!$G$2)*PI()/180)*COS(('inf geo micro area '!H40-'inf geo micro area '!$H$2)*PI()/180))</f>
        <v>2.026732144</v>
      </c>
      <c r="D42" s="44" t="n">
        <f aca="false">6371*ACOS(COS(PI()*(90-'inf geo micro area '!G40)/180)*COS((90-'inf geo micro area '!$G$3)*PI()/180)+SIN((90-'inf geo micro area '!G40)*PI()/180)*SIN((90-'inf geo micro area '!$G$3)*PI()/180)*COS(('inf geo micro area '!H40-'inf geo micro area '!$H$3)*PI()/180))</f>
        <v>2.319929855</v>
      </c>
      <c r="E42" s="44" t="n">
        <f aca="false">6371*ACOS(COS(PI()*(90-'inf geo micro area '!G40)/180)*COS((90-'inf geo micro area '!$G$4)*PI()/180)+SIN((90-'inf geo micro area '!G40)*PI()/180)*SIN((90-'inf geo micro area '!$G$4)*PI()/180)*COS(('inf geo micro area '!H40-'inf geo micro area '!$H$4)*PI()/180))</f>
        <v>3.72962354</v>
      </c>
      <c r="F42" s="44" t="n">
        <f aca="false">6371*ACOS(COS(PI()*(90-'inf geo micro area '!G40)/180)*COS((90-'inf geo micro area '!$G$5)*PI()/180)+SIN((90-'inf geo micro area '!G40)*PI()/180)*SIN((90-'inf geo micro area '!$G$5)*PI()/180)*COS(('inf geo micro area '!H40-'inf geo micro area '!$H$5)*PI()/180))</f>
        <v>2.575016456</v>
      </c>
      <c r="G42" s="44" t="n">
        <f aca="false">6371*ACOS(COS(PI()*(90-'inf geo micro area '!G40)/180)*COS((90-'inf geo micro area '!$G$6)*PI()/180)+SIN((90-'inf geo micro area '!G40)*PI()/180)*SIN((90-'inf geo micro area '!$G$6)*PI()/180)*COS(('inf geo micro area '!H40-'inf geo micro area '!$H$6)*PI()/180))</f>
        <v>2.582008737</v>
      </c>
      <c r="H42" s="44" t="n">
        <f aca="false">6371*ACOS(COS(PI()*(90-'inf geo micro area '!G40)/180)*COS((90-'inf geo micro area '!$G$7)*PI()/180)+SIN((90-'inf geo micro area '!G40)*PI()/180)*SIN((90-'inf geo micro area '!$G$7)*PI()/180)*COS(('inf geo micro area '!H40-'inf geo micro area '!$H$7)*PI()/180))</f>
        <v>2.151969257</v>
      </c>
      <c r="I42" s="44" t="n">
        <f aca="false">6371*ACOS(COS(PI()*(90-'inf geo micro area '!G40)/180)*COS((90-'inf geo micro area '!$G$8)*PI()/180)+SIN((90-'inf geo micro area '!G40)*PI()/180)*SIN((90-'inf geo micro area '!$G$8)*PI()/180)*COS(('inf geo micro area '!H40-'inf geo micro area '!$H$8)*PI()/180))</f>
        <v>1.419113017</v>
      </c>
      <c r="J42" s="44" t="n">
        <f aca="false">6371*ACOS(COS(PI()*(90-'inf geo micro area '!G40)/180)*COS((90-'inf geo micro area '!$G$9)*PI()/180)+SIN((90-'inf geo micro area '!G40)*PI()/180)*SIN((90-'inf geo micro area '!$G$9)*PI()/180)*COS(('inf geo micro area '!H40-'inf geo micro area '!$H$9)*PI()/180))</f>
        <v>2.020423398</v>
      </c>
      <c r="K42" s="44" t="n">
        <f aca="false">6371*ACOS(COS(PI()*(90-'inf geo micro area '!G40)/180)*COS((90-'inf geo micro area '!$G$10)*PI()/180)+SIN((90-'inf geo micro area '!G40)*PI()/180)*SIN((90-'inf geo micro area '!$G$10)*PI()/180)*COS(('inf geo micro area '!H40-'inf geo micro area '!$H$10)*PI()/180))</f>
        <v>0.9615709908</v>
      </c>
      <c r="L42" s="44" t="n">
        <f aca="false">6371*ACOS(COS(PI()*(90-'inf geo micro area '!$G40)/180)*COS((90-'inf geo micro area '!$G$11)*PI()/180)+SIN((90-'inf geo micro area '!$G40)*PI()/180)*SIN((90-'inf geo micro area '!$G$11)*PI()/180)*COS(('inf geo micro area '!$H40-'inf geo micro area '!$H$11)*PI()/180))</f>
        <v>0.7162096506</v>
      </c>
      <c r="M42" s="44" t="n">
        <f aca="false">6371*ACOS(COS(PI()*(90-'inf geo micro area '!$G40)/180)*COS((90-'inf geo micro area '!$G$12)*PI()/180)+SIN((90-'inf geo micro area '!$G40)*PI()/180)*SIN((90-'inf geo micro area '!$G$12)*PI()/180)*COS(('inf geo micro area '!$H40-'inf geo micro area '!$H$12)*PI()/180))</f>
        <v>0.8359336499</v>
      </c>
      <c r="N42" s="44" t="n">
        <f aca="false">6371*ACOS(COS(PI()*(90-'inf geo micro area '!$G40)/180)*COS((90-'inf geo micro area '!$G$13)*PI()/180)+SIN((90-'inf geo micro area '!$G40)*PI()/180)*SIN((90-'inf geo micro area '!$G$13)*PI()/180)*COS(('inf geo micro area '!$H40-'inf geo micro area '!$H$13)*PI()/180))</f>
        <v>0.5612884168</v>
      </c>
      <c r="O42" s="44" t="n">
        <f aca="false">6371*ACOS(COS(PI()*(90-'inf geo micro area '!$G40)/180)*COS((90-'inf geo micro area '!$G$14)*PI()/180)+SIN((90-'inf geo micro area '!$G40)*PI()/180)*SIN((90-'inf geo micro area '!$G$14)*PI()/180)*COS(('inf geo micro area '!$H40-'inf geo micro area '!$H$14)*PI()/180))</f>
        <v>0.3677037976</v>
      </c>
      <c r="P42" s="39" t="n">
        <f aca="false">6371*ACOS(COS(PI()*(90-'inf geo micro area '!$G40)/180)*COS((90-'inf geo micro area '!$G$15)*PI()/180)+SIN((90-'inf geo micro area '!$G40)*PI()/180)*SIN((90-'inf geo micro area '!$G$15)*PI()/180)*COS(('inf geo micro area '!$H40-'inf geo micro area '!$H$15)*PI()/180))</f>
        <v>1.229478567</v>
      </c>
      <c r="Q42" s="39" t="n">
        <f aca="false">6371*ACOS(COS(PI()*(90-'inf geo micro area '!$G40)/180)*COS((90-'inf geo micro area '!$G$16)*PI()/180)+SIN((90-'inf geo micro area '!$G40)*PI()/180)*SIN((90-'inf geo micro area '!$G$16)*PI()/180)*COS(('inf geo micro area '!$H40-'inf geo micro area '!$H$16)*PI()/180))</f>
        <v>0.7782475762</v>
      </c>
      <c r="R42" s="45" t="n">
        <f aca="false">6371*ACOS(COS(PI()*(90-'inf geo micro area '!$G40)/180)*COS((90-'inf geo micro area '!$G$17)*PI()/180)+SIN((90-'inf geo micro area '!$G40)*PI()/180)*SIN((90-'inf geo micro area '!$G$17)*PI()/180)*COS(('inf geo micro area '!$H40-'inf geo micro area '!$H$17)*PI()/180))</f>
        <v>0.5895377438</v>
      </c>
      <c r="S42" s="45" t="n">
        <f aca="false">6371*ACOS(COS(PI()*(90-'inf geo micro area '!$G40)/180)*COS((90-'inf geo micro area '!$G$18)*PI()/180)+SIN((90-'inf geo micro area '!$G40)*PI()/180)*SIN((90-'inf geo micro area '!$G$18)*PI()/180)*COS(('inf geo micro area '!$H40-'inf geo micro area '!$H$18)*PI()/180))</f>
        <v>0.8578987828</v>
      </c>
      <c r="T42" s="45" t="n">
        <f aca="false">6371*ACOS(COS(PI()*(90-'inf geo micro area '!$G40)/180)*COS((90-'inf geo micro area '!$G$19)*PI()/180)+SIN((90-'inf geo micro area '!$G40)*PI()/180)*SIN((90-'inf geo micro area '!$G$19)*PI()/180)*COS(('inf geo micro area '!$H40-'inf geo micro area '!$H$19)*PI()/180))</f>
        <v>0.9493408762</v>
      </c>
      <c r="U42" s="45" t="n">
        <f aca="false">6371*ACOS(COS(PI()*(90-'inf geo micro area '!$G40)/180)*COS((90-'inf geo micro area '!$G$20)*PI()/180)+SIN((90-'inf geo micro area '!$G40)*PI()/180)*SIN((90-'inf geo micro area '!$G$20)*PI()/180)*COS(('inf geo micro area '!$H40-'inf geo micro area '!$H$20)*PI()/180))</f>
        <v>1.540312487</v>
      </c>
      <c r="V42" s="45" t="n">
        <f aca="false">6371*ACOS(COS(PI()*(90-'inf geo micro area '!$G40)/180)*COS((90-'inf geo micro area '!$G$21)*PI()/180)+SIN((90-'inf geo micro area '!$G40)*PI()/180)*SIN((90-'inf geo micro area '!$G$21)*PI()/180)*COS(('inf geo micro area '!$H40-'inf geo micro area '!$H$21)*PI()/180))</f>
        <v>2.143641321</v>
      </c>
      <c r="W42" s="45" t="n">
        <f aca="false">6371*ACOS(COS(PI()*(90-'inf geo micro area '!$G40)/180)*COS((90-'inf geo micro area '!$G$22)*PI()/180)+SIN((90-'inf geo micro area '!$G40)*PI()/180)*SIN((90-'inf geo micro area '!$G$22)*PI()/180)*COS(('inf geo micro area '!$H40-'inf geo micro area '!$H$22)*PI()/180))</f>
        <v>2.468686363</v>
      </c>
      <c r="X42" s="45" t="n">
        <f aca="false">6371*ACOS(COS(PI()*(90-'inf geo micro area '!$G40)/180)*COS((90-'inf geo micro area '!$G$23)*PI()/180)+SIN((90-'inf geo micro area '!$G40)*PI()/180)*SIN((90-'inf geo micro area '!$G$23)*PI()/180)*COS(('inf geo micro area '!$H40-'inf geo micro area '!$H$24)*PI()/180))</f>
        <v>1.936768223</v>
      </c>
      <c r="Y42" s="45" t="n">
        <f aca="false">6371*ACOS(COS(PI()*(90-'inf geo micro area '!$G40)/180)*COS((90-'inf geo micro area '!$G$24)*PI()/180)+SIN((90-'inf geo micro area '!$G40)*PI()/180)*SIN((90-'inf geo micro area '!$G$24)*PI()/180)*COS(('inf geo micro area '!$H40-'inf geo micro area '!$H$24)*PI()/180))</f>
        <v>2.576086564</v>
      </c>
      <c r="Z42" s="45" t="n">
        <f aca="false">6371*ACOS(COS(PI()*(90-'inf geo micro area '!$G40)/180)*COS((90-'inf geo micro area '!$G$25)*PI()/180)+SIN((90-'inf geo micro area '!$G40)*PI()/180)*SIN((90-'inf geo micro area '!$G$25)*PI()/180)*COS(('inf geo micro area '!$H40-'inf geo micro area '!$H$25)*PI()/180))</f>
        <v>1.440848815</v>
      </c>
      <c r="AA42" s="45" t="n">
        <f aca="false">6371*ACOS(COS(PI()*(90-'inf geo micro area '!$G40)/180)*COS((90-'inf geo micro area '!$G$26)*PI()/180)+SIN((90-'inf geo micro area '!$G40)*PI()/180)*SIN((90-'inf geo micro area '!$G$26)*PI()/180)*COS(('inf geo micro area '!$H40-'inf geo micro area '!$H$26)*PI()/180))</f>
        <v>2.388083438</v>
      </c>
      <c r="AB42" s="46" t="n">
        <f aca="false">6371*ACOS(COS(PI()*(90-'inf geo micro area '!$G40)/180)*COS((90-'inf geo micro area '!$G$27)*PI()/180)+SIN((90-'inf geo micro area '!$G40)*PI()/180)*SIN((90-'inf geo micro area '!$G$27)*PI()/180)*COS(('inf geo micro area '!$H40-'inf geo micro area '!$H$27)*PI()/180))</f>
        <v>1.973528166</v>
      </c>
      <c r="AC42" s="39" t="n">
        <f aca="false">6371*ACOS(COS(PI()*(90-'inf geo micro area '!$G40)/180)*COS((90-'inf geo micro area '!$G$28)*PI()/180)+SIN((90-'inf geo micro area '!$G40)*PI()/180)*SIN((90-'inf geo micro area '!$G$28)*PI()/180)*COS(('inf geo micro area '!$H40-'inf geo micro area '!$H$28)*PI()/180))</f>
        <v>2.568359075</v>
      </c>
      <c r="AD42" s="39" t="n">
        <f aca="false">6371*ACOS(COS(PI()*(90-'inf geo micro area '!$G40)/180)*COS((90-'inf geo micro area '!$G$29)*PI()/180)+SIN((90-'inf geo micro area '!$G40)*PI()/180)*SIN((90-'inf geo micro area '!$G$29)*PI()/180)*COS(('inf geo micro area '!$H40-'inf geo micro area '!$H$29)*PI()/180))</f>
        <v>1.731121681</v>
      </c>
      <c r="AE42" s="39" t="n">
        <f aca="false">6371*ACOS(COS(PI()*(90-'inf geo micro area '!$G40)/180)*COS((90-'inf geo micro area '!$G$30)*PI()/180)+SIN((90-'inf geo micro area '!$G40)*PI()/180)*SIN((90-'inf geo micro area '!$G$30)*PI()/180)*COS(('inf geo micro area '!$H40-'inf geo micro area '!$H$30)*PI()/180))</f>
        <v>0.8632781269</v>
      </c>
      <c r="AF42" s="39" t="n">
        <f aca="false">6371*ACOS(COS(PI()*(90-'inf geo micro area '!$G40)/180)*COS((90-'inf geo micro area '!$G$31)*PI()/180)+SIN((90-'inf geo micro area '!$G40)*PI()/180)*SIN((90-'inf geo micro area '!$G$31)*PI()/180)*COS(('inf geo micro area '!$H40-'inf geo micro area '!$H$31)*PI()/180))</f>
        <v>0.6988786265</v>
      </c>
      <c r="AG42" s="39" t="n">
        <f aca="false">6371*ACOS(COS(PI()*(90-'inf geo micro area '!$G40)/180)*COS((90-'inf geo micro area '!$G$32)*PI()/180)+SIN((90-'inf geo micro area '!$G40)*PI()/180)*SIN((90-'inf geo micro area '!$G$32)*PI()/180)*COS(('inf geo micro area '!$H40-'inf geo micro area '!$H$32)*PI()/180))</f>
        <v>0.4734248171</v>
      </c>
      <c r="AH42" s="45" t="n">
        <f aca="false">6371*ACOS(COS(PI()*(90-'inf geo micro area '!$G40)/180)*COS((90-'inf geo micro area '!$G$33)*PI()/180)+SIN((90-'inf geo micro area '!$G40)*PI()/180)*SIN((90-'inf geo micro area '!$G$33)*PI()/180)*COS(('inf geo micro area '!$H40-'inf geo micro area '!$H$33)*PI()/180))</f>
        <v>0.2399771488</v>
      </c>
      <c r="AI42" s="39" t="n">
        <f aca="false">6371*ACOS(COS(PI()*(90-'inf geo micro area '!$G40)/180)*COS((90-'inf geo micro area '!$G$34)*PI()/180)+SIN((90-'inf geo micro area '!$G40)*PI()/180)*SIN((90-'inf geo micro area '!$G$34)*PI()/180)*COS(('inf geo micro area '!$H40-'inf geo micro area '!$H$34)*PI()/180))</f>
        <v>0.2615675068</v>
      </c>
      <c r="AJ42" s="39" t="n">
        <f aca="false">6371*ACOS(COS(PI()*(90-'inf geo micro area '!$G40)/180)*COS((90-'inf geo micro area '!$G$35)*PI()/180)+SIN((90-'inf geo micro area '!$G40)*PI()/180)*SIN((90-'inf geo micro area '!$G$35)*PI()/180)*COS(('inf geo micro area '!$H40-'inf geo micro area '!$H$35)*PI()/180))</f>
        <v>0.2479816656</v>
      </c>
      <c r="AK42" s="39" t="n">
        <f aca="false">6371*ACOS(COS(PI()*(90-'inf geo micro area '!$G40)/180)*COS((90-'inf geo micro area '!$G$36)*PI()/180)+SIN((90-'inf geo micro area '!$G40)*PI()/180)*SIN((90-'inf geo micro area '!$G$36)*PI()/180)*COS(('inf geo micro area '!$H40-'inf geo micro area '!$H$36)*PI()/180))</f>
        <v>0.3499082116</v>
      </c>
      <c r="AL42" s="46" t="n">
        <f aca="false">6371*ACOS(COS(PI()*(90-'inf geo micro area '!$G40)/180)*COS((90-'inf geo micro area '!$G$37)*PI()/180)+SIN((90-'inf geo micro area '!$G40)*PI()/180)*SIN((90-'inf geo micro area '!$G$37)*PI()/180)*COS(('inf geo micro area '!$H40-'inf geo micro area '!$H$37)*PI()/180))</f>
        <v>0.1170092856</v>
      </c>
      <c r="AM42" s="39" t="n">
        <f aca="false">6371*ACOS(COS(PI()*(90-'inf geo micro area '!$G40)/180)*COS((90-'inf geo micro area '!$G$38)*PI()/180)+SIN((90-'inf geo micro area '!$G40)*PI()/180)*SIN((90-'inf geo micro area '!$G$38)*PI()/180)*COS(('inf geo micro area '!$H40-'inf geo micro area '!$H$38)*PI()/180))</f>
        <v>0.5122238908</v>
      </c>
      <c r="AN42" s="39" t="n">
        <f aca="false">6371*ACOS(COS(PI()*(90-'inf geo micro area '!$G40)/180)*COS((90-'inf geo micro area '!$G$39)*PI()/180)+SIN((90-'inf geo micro area '!$G40)*PI()/180)*SIN((90-'inf geo micro area '!$G$39)*PI()/180)*COS(('inf geo micro area '!$H40-'inf geo micro area '!$H$39)*PI()/180))</f>
        <v>0.2762044401</v>
      </c>
      <c r="AO42" s="39" t="n">
        <v>0</v>
      </c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</row>
    <row r="43" customFormat="false" ht="12.75" hidden="false" customHeight="true" outlineLevel="0" collapsed="false">
      <c r="A43" s="42" t="n">
        <v>40</v>
      </c>
      <c r="B43" s="39" t="str">
        <f aca="false">'inf geo micro area '!B41</f>
        <v>40 - 6</v>
      </c>
      <c r="C43" s="44" t="n">
        <f aca="false">6371*ACOS(COS(PI()*(90-'inf geo micro area '!G41)/180)*COS((90-'inf geo micro area '!$G$2)*PI()/180)+SIN((90-'inf geo micro area '!G41)*PI()/180)*SIN((90-'inf geo micro area '!$G$2)*PI()/180)*COS(('inf geo micro area '!H41-'inf geo micro area '!$H$2)*PI()/180))</f>
        <v>3.346908529</v>
      </c>
      <c r="D43" s="44" t="n">
        <f aca="false">6371*ACOS(COS(PI()*(90-'inf geo micro area '!G41)/180)*COS((90-'inf geo micro area '!$G$3)*PI()/180)+SIN((90-'inf geo micro area '!G41)*PI()/180)*SIN((90-'inf geo micro area '!$G$3)*PI()/180)*COS(('inf geo micro area '!H41-'inf geo micro area '!$H$3)*PI()/180))</f>
        <v>3.636276638</v>
      </c>
      <c r="E43" s="44" t="n">
        <f aca="false">6371*ACOS(COS(PI()*(90-'inf geo micro area '!G41)/180)*COS((90-'inf geo micro area '!$G$4)*PI()/180)+SIN((90-'inf geo micro area '!G41)*PI()/180)*SIN((90-'inf geo micro area '!$G$4)*PI()/180)*COS(('inf geo micro area '!H41-'inf geo micro area '!$H$4)*PI()/180))</f>
        <v>5.086864236</v>
      </c>
      <c r="F43" s="44" t="n">
        <f aca="false">6371*ACOS(COS(PI()*(90-'inf geo micro area '!G41)/180)*COS((90-'inf geo micro area '!$G$5)*PI()/180)+SIN((90-'inf geo micro area '!G41)*PI()/180)*SIN((90-'inf geo micro area '!$G$5)*PI()/180)*COS(('inf geo micro area '!H41-'inf geo micro area '!$H$5)*PI()/180))</f>
        <v>3.933577586</v>
      </c>
      <c r="G43" s="44" t="n">
        <f aca="false">6371*ACOS(COS(PI()*(90-'inf geo micro area '!G41)/180)*COS((90-'inf geo micro area '!$G$6)*PI()/180)+SIN((90-'inf geo micro area '!G41)*PI()/180)*SIN((90-'inf geo micro area '!$G$6)*PI()/180)*COS(('inf geo micro area '!H41-'inf geo micro area '!$H$6)*PI()/180))</f>
        <v>3.919223712</v>
      </c>
      <c r="H43" s="44" t="n">
        <f aca="false">6371*ACOS(COS(PI()*(90-'inf geo micro area '!G41)/180)*COS((90-'inf geo micro area '!$G$7)*PI()/180)+SIN((90-'inf geo micro area '!G41)*PI()/180)*SIN((90-'inf geo micro area '!$G$7)*PI()/180)*COS(('inf geo micro area '!H41-'inf geo micro area '!$H$7)*PI()/180))</f>
        <v>3.514933535</v>
      </c>
      <c r="I43" s="44" t="n">
        <f aca="false">6371*ACOS(COS(PI()*(90-'inf geo micro area '!G41)/180)*COS((90-'inf geo micro area '!$G$8)*PI()/180)+SIN((90-'inf geo micro area '!G41)*PI()/180)*SIN((90-'inf geo micro area '!$G$8)*PI()/180)*COS(('inf geo micro area '!H41-'inf geo micro area '!$H$8)*PI()/180))</f>
        <v>0.9336897616</v>
      </c>
      <c r="J43" s="44" t="n">
        <f aca="false">6371*ACOS(COS(PI()*(90-'inf geo micro area '!G41)/180)*COS((90-'inf geo micro area '!$G$9)*PI()/180)+SIN((90-'inf geo micro area '!G41)*PI()/180)*SIN((90-'inf geo micro area '!$G$9)*PI()/180)*COS(('inf geo micro area '!H41-'inf geo micro area '!$H$9)*PI()/180))</f>
        <v>1.262485246</v>
      </c>
      <c r="K43" s="44" t="n">
        <f aca="false">6371*ACOS(COS(PI()*(90-'inf geo micro area '!G41)/180)*COS((90-'inf geo micro area '!$G$10)*PI()/180)+SIN((90-'inf geo micro area '!G41)*PI()/180)*SIN((90-'inf geo micro area '!$G$10)*PI()/180)*COS(('inf geo micro area '!H41-'inf geo micro area '!$H$10)*PI()/180))</f>
        <v>0.9130347493</v>
      </c>
      <c r="L43" s="44" t="n">
        <f aca="false">6371*ACOS(COS(PI()*(90-'inf geo micro area '!$G41)/180)*COS((90-'inf geo micro area '!$G$11)*PI()/180)+SIN((90-'inf geo micro area '!$G41)*PI()/180)*SIN((90-'inf geo micro area '!$G$11)*PI()/180)*COS(('inf geo micro area '!$H41-'inf geo micro area '!$H$11)*PI()/180))</f>
        <v>1.041718208</v>
      </c>
      <c r="M43" s="44" t="n">
        <f aca="false">6371*ACOS(COS(PI()*(90-'inf geo micro area '!$G41)/180)*COS((90-'inf geo micro area '!$G$12)*PI()/180)+SIN((90-'inf geo micro area '!$G41)*PI()/180)*SIN((90-'inf geo micro area '!$G$12)*PI()/180)*COS(('inf geo micro area '!$H41-'inf geo micro area '!$H$12)*PI()/180))</f>
        <v>0.7440948476</v>
      </c>
      <c r="N43" s="44" t="n">
        <f aca="false">6371*ACOS(COS(PI()*(90-'inf geo micro area '!$G41)/180)*COS((90-'inf geo micro area '!$G$13)*PI()/180)+SIN((90-'inf geo micro area '!$G41)*PI()/180)*SIN((90-'inf geo micro area '!$G$13)*PI()/180)*COS(('inf geo micro area '!$H41-'inf geo micro area '!$H$13)*PI()/180))</f>
        <v>1.032166319</v>
      </c>
      <c r="O43" s="44" t="n">
        <f aca="false">6371*ACOS(COS(PI()*(90-'inf geo micro area '!$G41)/180)*COS((90-'inf geo micro area '!$G$14)*PI()/180)+SIN((90-'inf geo micro area '!$G41)*PI()/180)*SIN((90-'inf geo micro area '!$G$14)*PI()/180)*COS(('inf geo micro area '!$H41-'inf geo micro area '!$H$14)*PI()/180))</f>
        <v>1.592642157</v>
      </c>
      <c r="P43" s="39" t="n">
        <f aca="false">6371*ACOS(COS(PI()*(90-'inf geo micro area '!$G41)/180)*COS((90-'inf geo micro area '!$G$15)*PI()/180)+SIN((90-'inf geo micro area '!$G41)*PI()/180)*SIN((90-'inf geo micro area '!$G$15)*PI()/180)*COS(('inf geo micro area '!$H41-'inf geo micro area '!$H$15)*PI()/180))</f>
        <v>2.552770071</v>
      </c>
      <c r="Q43" s="39" t="n">
        <f aca="false">6371*ACOS(COS(PI()*(90-'inf geo micro area '!$G41)/180)*COS((90-'inf geo micro area '!$G$16)*PI()/180)+SIN((90-'inf geo micro area '!$G41)*PI()/180)*SIN((90-'inf geo micro area '!$G$16)*PI()/180)*COS(('inf geo micro area '!$H41-'inf geo micro area '!$H$16)*PI()/180))</f>
        <v>2.046506126</v>
      </c>
      <c r="R43" s="45" t="n">
        <f aca="false">6371*ACOS(COS(PI()*(90-'inf geo micro area '!$G41)/180)*COS((90-'inf geo micro area '!$G$17)*PI()/180)+SIN((90-'inf geo micro area '!$G41)*PI()/180)*SIN((90-'inf geo micro area '!$G$17)*PI()/180)*COS(('inf geo micro area '!$H41-'inf geo micro area '!$H$17)*PI()/180))</f>
        <v>1.931323624</v>
      </c>
      <c r="S43" s="45" t="n">
        <f aca="false">6371*ACOS(COS(PI()*(90-'inf geo micro area '!$G41)/180)*COS((90-'inf geo micro area '!$G$18)*PI()/180)+SIN((90-'inf geo micro area '!$G41)*PI()/180)*SIN((90-'inf geo micro area '!$G$18)*PI()/180)*COS(('inf geo micro area '!$H41-'inf geo micro area '!$H$18)*PI()/180))</f>
        <v>2.205453647</v>
      </c>
      <c r="T43" s="45" t="n">
        <f aca="false">6371*ACOS(COS(PI()*(90-'inf geo micro area '!$G41)/180)*COS((90-'inf geo micro area '!$G$19)*PI()/180)+SIN((90-'inf geo micro area '!$G41)*PI()/180)*SIN((90-'inf geo micro area '!$G$19)*PI()/180)*COS(('inf geo micro area '!$H41-'inf geo micro area '!$H$19)*PI()/180))</f>
        <v>2.312340322</v>
      </c>
      <c r="U43" s="45" t="n">
        <f aca="false">6371*ACOS(COS(PI()*(90-'inf geo micro area '!$G41)/180)*COS((90-'inf geo micro area '!$G$20)*PI()/180)+SIN((90-'inf geo micro area '!$G41)*PI()/180)*SIN((90-'inf geo micro area '!$G$20)*PI()/180)*COS(('inf geo micro area '!$H41-'inf geo micro area '!$H$20)*PI()/180))</f>
        <v>2.902721736</v>
      </c>
      <c r="V43" s="45" t="n">
        <f aca="false">6371*ACOS(COS(PI()*(90-'inf geo micro area '!$G41)/180)*COS((90-'inf geo micro area '!$G$21)*PI()/180)+SIN((90-'inf geo micro area '!$G41)*PI()/180)*SIN((90-'inf geo micro area '!$G$21)*PI()/180)*COS(('inf geo micro area '!$H41-'inf geo micro area '!$H$21)*PI()/180))</f>
        <v>3.292452811</v>
      </c>
      <c r="W43" s="45" t="n">
        <f aca="false">6371*ACOS(COS(PI()*(90-'inf geo micro area '!$G41)/180)*COS((90-'inf geo micro area '!$G$22)*PI()/180)+SIN((90-'inf geo micro area '!$G41)*PI()/180)*SIN((90-'inf geo micro area '!$G$22)*PI()/180)*COS(('inf geo micro area '!$H41-'inf geo micro area '!$H$22)*PI()/180))</f>
        <v>3.527496574</v>
      </c>
      <c r="X43" s="45" t="n">
        <f aca="false">6371*ACOS(COS(PI()*(90-'inf geo micro area '!$G41)/180)*COS((90-'inf geo micro area '!$G$23)*PI()/180)+SIN((90-'inf geo micro area '!$G41)*PI()/180)*SIN((90-'inf geo micro area '!$G$23)*PI()/180)*COS(('inf geo micro area '!$H41-'inf geo micro area '!$H$24)*PI()/180))</f>
        <v>3.235114591</v>
      </c>
      <c r="Y43" s="45" t="n">
        <f aca="false">6371*ACOS(COS(PI()*(90-'inf geo micro area '!$G41)/180)*COS((90-'inf geo micro area '!$G$24)*PI()/180)+SIN((90-'inf geo micro area '!$G41)*PI()/180)*SIN((90-'inf geo micro area '!$G$24)*PI()/180)*COS(('inf geo micro area '!$H41-'inf geo micro area '!$H$24)*PI()/180))</f>
        <v>3.659314051</v>
      </c>
      <c r="Z43" s="45" t="n">
        <f aca="false">6371*ACOS(COS(PI()*(90-'inf geo micro area '!$G41)/180)*COS((90-'inf geo micro area '!$G$25)*PI()/180)+SIN((90-'inf geo micro area '!$G41)*PI()/180)*SIN((90-'inf geo micro area '!$G$25)*PI()/180)*COS(('inf geo micro area '!$H41-'inf geo micro area '!$H$25)*PI()/180))</f>
        <v>2.704848086</v>
      </c>
      <c r="AA43" s="45" t="n">
        <f aca="false">6371*ACOS(COS(PI()*(90-'inf geo micro area '!$G41)/180)*COS((90-'inf geo micro area '!$G$26)*PI()/180)+SIN((90-'inf geo micro area '!$G41)*PI()/180)*SIN((90-'inf geo micro area '!$G$26)*PI()/180)*COS(('inf geo micro area '!$H41-'inf geo micro area '!$H$26)*PI()/180))</f>
        <v>3.557450796</v>
      </c>
      <c r="AB43" s="46" t="n">
        <f aca="false">6371*ACOS(COS(PI()*(90-'inf geo micro area '!$G41)/180)*COS((90-'inf geo micro area '!$G$27)*PI()/180)+SIN((90-'inf geo micro area '!$G41)*PI()/180)*SIN((90-'inf geo micro area '!$G$27)*PI()/180)*COS(('inf geo micro area '!$H41-'inf geo micro area '!$H$27)*PI()/180))</f>
        <v>3.036206382</v>
      </c>
      <c r="AC43" s="39" t="n">
        <f aca="false">6371*ACOS(COS(PI()*(90-'inf geo micro area '!$G41)/180)*COS((90-'inf geo micro area '!$G$28)*PI()/180)+SIN((90-'inf geo micro area '!$G41)*PI()/180)*SIN((90-'inf geo micro area '!$G$28)*PI()/180)*COS(('inf geo micro area '!$H41-'inf geo micro area '!$H$28)*PI()/180))</f>
        <v>3.754496986</v>
      </c>
      <c r="AD43" s="39" t="n">
        <f aca="false">6371*ACOS(COS(PI()*(90-'inf geo micro area '!$G41)/180)*COS((90-'inf geo micro area '!$G$29)*PI()/180)+SIN((90-'inf geo micro area '!$G41)*PI()/180)*SIN((90-'inf geo micro area '!$G$29)*PI()/180)*COS(('inf geo micro area '!$H41-'inf geo micro area '!$H$29)*PI()/180))</f>
        <v>2.771079727</v>
      </c>
      <c r="AE43" s="39" t="n">
        <f aca="false">6371*ACOS(COS(PI()*(90-'inf geo micro area '!$G41)/180)*COS((90-'inf geo micro area '!$G$30)*PI()/180)+SIN((90-'inf geo micro area '!$G41)*PI()/180)*SIN((90-'inf geo micro area '!$G$30)*PI()/180)*COS(('inf geo micro area '!$H41-'inf geo micro area '!$H$30)*PI()/180))</f>
        <v>0.5398599374</v>
      </c>
      <c r="AF43" s="39" t="n">
        <f aca="false">6371*ACOS(COS(PI()*(90-'inf geo micro area '!$G41)/180)*COS((90-'inf geo micro area '!$G$31)*PI()/180)+SIN((90-'inf geo micro area '!$G41)*PI()/180)*SIN((90-'inf geo micro area '!$G$31)*PI()/180)*COS(('inf geo micro area '!$H41-'inf geo micro area '!$H$31)*PI()/180))</f>
        <v>0.692429455</v>
      </c>
      <c r="AG43" s="39" t="n">
        <f aca="false">6371*ACOS(COS(PI()*(90-'inf geo micro area '!$G41)/180)*COS((90-'inf geo micro area '!$G$32)*PI()/180)+SIN((90-'inf geo micro area '!$G41)*PI()/180)*SIN((90-'inf geo micro area '!$G$32)*PI()/180)*COS(('inf geo micro area '!$H41-'inf geo micro area '!$H$32)*PI()/180))</f>
        <v>0.890088871</v>
      </c>
      <c r="AH43" s="45" t="n">
        <f aca="false">6371*ACOS(COS(PI()*(90-'inf geo micro area '!$G41)/180)*COS((90-'inf geo micro area '!$G$33)*PI()/180)+SIN((90-'inf geo micro area '!$G41)*PI()/180)*SIN((90-'inf geo micro area '!$G$33)*PI()/180)*COS(('inf geo micro area '!$H41-'inf geo micro area '!$H$33)*PI()/180))</f>
        <v>1.224922225</v>
      </c>
      <c r="AI43" s="39" t="n">
        <f aca="false">6371*ACOS(COS(PI()*(90-'inf geo micro area '!$G41)/180)*COS((90-'inf geo micro area '!$G$34)*PI()/180)+SIN((90-'inf geo micro area '!$G41)*PI()/180)*SIN((90-'inf geo micro area '!$G$34)*PI()/180)*COS(('inf geo micro area '!$H41-'inf geo micro area '!$H$34)*PI()/180))</f>
        <v>1.161574341</v>
      </c>
      <c r="AJ43" s="39" t="n">
        <f aca="false">6371*ACOS(COS(PI()*(90-'inf geo micro area '!$G41)/180)*COS((90-'inf geo micro area '!$G$35)*PI()/180)+SIN((90-'inf geo micro area '!$G41)*PI()/180)*SIN((90-'inf geo micro area '!$G$35)*PI()/180)*COS(('inf geo micro area '!$H41-'inf geo micro area '!$H$35)*PI()/180))</f>
        <v>1.115583266</v>
      </c>
      <c r="AK43" s="39" t="n">
        <f aca="false">6371*ACOS(COS(PI()*(90-'inf geo micro area '!$G41)/180)*COS((90-'inf geo micro area '!$G$36)*PI()/180)+SIN((90-'inf geo micro area '!$G41)*PI()/180)*SIN((90-'inf geo micro area '!$G$36)*PI()/180)*COS(('inf geo micro area '!$H41-'inf geo micro area '!$H$36)*PI()/180))</f>
        <v>1.037811281</v>
      </c>
      <c r="AL43" s="46" t="n">
        <f aca="false">6371*ACOS(COS(PI()*(90-'inf geo micro area '!$G41)/180)*COS((90-'inf geo micro area '!$G$37)*PI()/180)+SIN((90-'inf geo micro area '!$G41)*PI()/180)*SIN((90-'inf geo micro area '!$G$37)*PI()/180)*COS(('inf geo micro area '!$H41-'inf geo micro area '!$H$37)*PI()/180))</f>
        <v>1.348545267</v>
      </c>
      <c r="AM43" s="39" t="n">
        <f aca="false">6371*ACOS(COS(PI()*(90-'inf geo micro area '!$G41)/180)*COS((90-'inf geo micro area '!$G$38)*PI()/180)+SIN((90-'inf geo micro area '!$G41)*PI()/180)*SIN((90-'inf geo micro area '!$G$38)*PI()/180)*COS(('inf geo micro area '!$H41-'inf geo micro area '!$H$38)*PI()/180))</f>
        <v>1.179429508</v>
      </c>
      <c r="AN43" s="39" t="n">
        <f aca="false">6371*ACOS(COS(PI()*(90-'inf geo micro area '!$G41)/180)*COS((90-'inf geo micro area '!$G$39)*PI()/180)+SIN((90-'inf geo micro area '!$G41)*PI()/180)*SIN((90-'inf geo micro area '!$G$39)*PI()/180)*COS(('inf geo micro area '!$H41-'inf geo micro area '!$H$39)*PI()/180))</f>
        <v>1.537719254</v>
      </c>
      <c r="AO43" s="39" t="n">
        <f aca="false">6371*ACOS(COS(PI()*(90-'inf geo micro area '!$G41)/180)*COS((90-'inf geo micro area '!$G$40)*PI()/180)+SIN((90-'inf geo micro area '!$G41)*PI()/180)*SIN((90-'inf geo micro area '!$G$40)*PI()/180)*COS(('inf geo micro area '!$H41-'inf geo micro area '!$H$40)*PI()/180))</f>
        <v>1.363362617</v>
      </c>
      <c r="AP43" s="39" t="n">
        <v>0</v>
      </c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</row>
    <row r="44" customFormat="false" ht="12.75" hidden="false" customHeight="true" outlineLevel="0" collapsed="false">
      <c r="A44" s="42" t="n">
        <v>41</v>
      </c>
      <c r="B44" s="39" t="str">
        <f aca="false">'inf geo micro area '!B42</f>
        <v>41 - 7</v>
      </c>
      <c r="C44" s="44" t="n">
        <f aca="false">6371*ACOS(COS(PI()*(90-'inf geo micro area '!G42)/180)*COS((90-'inf geo micro area '!$G$2)*PI()/180)+SIN((90-'inf geo micro area '!G42)*PI()/180)*SIN((90-'inf geo micro area '!$G$2)*PI()/180)*COS(('inf geo micro area '!H42-'inf geo micro area '!$H$2)*PI()/180))</f>
        <v>0.9024427142</v>
      </c>
      <c r="D44" s="44" t="n">
        <f aca="false">6371*ACOS(COS(PI()*(90-'inf geo micro area '!G42)/180)*COS((90-'inf geo micro area '!$G$3)*PI()/180)+SIN((90-'inf geo micro area '!G42)*PI()/180)*SIN((90-'inf geo micro area '!$G$3)*PI()/180)*COS(('inf geo micro area '!H42-'inf geo micro area '!$H$3)*PI()/180))</f>
        <v>0.6469229894</v>
      </c>
      <c r="E44" s="44" t="n">
        <f aca="false">6371*ACOS(COS(PI()*(90-'inf geo micro area '!G42)/180)*COS((90-'inf geo micro area '!$G$4)*PI()/180)+SIN((90-'inf geo micro area '!G42)*PI()/180)*SIN((90-'inf geo micro area '!$G$4)*PI()/180)*COS(('inf geo micro area '!H42-'inf geo micro area '!$H$4)*PI()/180))</f>
        <v>1.453501649</v>
      </c>
      <c r="F44" s="44" t="n">
        <f aca="false">6371*ACOS(COS(PI()*(90-'inf geo micro area '!G42)/180)*COS((90-'inf geo micro area '!$G$5)*PI()/180)+SIN((90-'inf geo micro area '!G42)*PI()/180)*SIN((90-'inf geo micro area '!$G$5)*PI()/180)*COS(('inf geo micro area '!H42-'inf geo micro area '!$H$5)*PI()/180))</f>
        <v>1.027158642</v>
      </c>
      <c r="G44" s="44" t="n">
        <f aca="false">6371*ACOS(COS(PI()*(90-'inf geo micro area '!G42)/180)*COS((90-'inf geo micro area '!$G$6)*PI()/180)+SIN((90-'inf geo micro area '!G42)*PI()/180)*SIN((90-'inf geo micro area '!$G$6)*PI()/180)*COS(('inf geo micro area '!H42-'inf geo micro area '!$H$6)*PI()/180))</f>
        <v>0.6759227013</v>
      </c>
      <c r="H44" s="44" t="n">
        <f aca="false">6371*ACOS(COS(PI()*(90-'inf geo micro area '!G42)/180)*COS((90-'inf geo micro area '!$G$7)*PI()/180)+SIN((90-'inf geo micro area '!G42)*PI()/180)*SIN((90-'inf geo micro area '!$G$7)*PI()/180)*COS(('inf geo micro area '!H42-'inf geo micro area '!$H$7)*PI()/180))</f>
        <v>1.29107283</v>
      </c>
      <c r="I44" s="44" t="n">
        <f aca="false">6371*ACOS(COS(PI()*(90-'inf geo micro area '!G42)/180)*COS((90-'inf geo micro area '!$G$8)*PI()/180)+SIN((90-'inf geo micro area '!G42)*PI()/180)*SIN((90-'inf geo micro area '!$G$8)*PI()/180)*COS(('inf geo micro area '!H42-'inf geo micro area '!$H$8)*PI()/180))</f>
        <v>3.673370059</v>
      </c>
      <c r="J44" s="44" t="n">
        <f aca="false">6371*ACOS(COS(PI()*(90-'inf geo micro area '!G42)/180)*COS((90-'inf geo micro area '!$G$9)*PI()/180)+SIN((90-'inf geo micro area '!G42)*PI()/180)*SIN((90-'inf geo micro area '!$G$9)*PI()/180)*COS(('inf geo micro area '!H42-'inf geo micro area '!$H$9)*PI()/180))</f>
        <v>4.145763015</v>
      </c>
      <c r="K44" s="44" t="n">
        <f aca="false">6371*ACOS(COS(PI()*(90-'inf geo micro area '!G42)/180)*COS((90-'inf geo micro area '!$G$10)*PI()/180)+SIN((90-'inf geo micro area '!G42)*PI()/180)*SIN((90-'inf geo micro area '!$G$10)*PI()/180)*COS(('inf geo micro area '!H42-'inf geo micro area '!$H$10)*PI()/180))</f>
        <v>3.330508088</v>
      </c>
      <c r="L44" s="44" t="n">
        <f aca="false">6371*ACOS(COS(PI()*(90-'inf geo micro area '!$G42)/180)*COS((90-'inf geo micro area '!$G$11)*PI()/180)+SIN((90-'inf geo micro area '!$G42)*PI()/180)*SIN((90-'inf geo micro area '!$G$11)*PI()/180)*COS(('inf geo micro area '!$H42-'inf geo micro area '!$H$11)*PI()/180))</f>
        <v>3.115912985</v>
      </c>
      <c r="M44" s="44" t="n">
        <f aca="false">6371*ACOS(COS(PI()*(90-'inf geo micro area '!$G42)/180)*COS((90-'inf geo micro area '!$G$12)*PI()/180)+SIN((90-'inf geo micro area '!$G42)*PI()/180)*SIN((90-'inf geo micro area '!$G$12)*PI()/180)*COS(('inf geo micro area '!$H42-'inf geo micro area '!$H$12)*PI()/180))</f>
        <v>3.405951827</v>
      </c>
      <c r="N44" s="44" t="n">
        <f aca="false">6371*ACOS(COS(PI()*(90-'inf geo micro area '!$G42)/180)*COS((90-'inf geo micro area '!$G$13)*PI()/180)+SIN((90-'inf geo micro area '!$G42)*PI()/180)*SIN((90-'inf geo micro area '!$G$13)*PI()/180)*COS(('inf geo micro area '!$H42-'inf geo micro area '!$H$13)*PI()/180))</f>
        <v>3.093630884</v>
      </c>
      <c r="O44" s="44" t="n">
        <f aca="false">6371*ACOS(COS(PI()*(90-'inf geo micro area '!$G42)/180)*COS((90-'inf geo micro area '!$G$14)*PI()/180)+SIN((90-'inf geo micro area '!$G42)*PI()/180)*SIN((90-'inf geo micro area '!$G$14)*PI()/180)*COS(('inf geo micro area '!$H42-'inf geo micro area '!$H$14)*PI()/180))</f>
        <v>2.550034998</v>
      </c>
      <c r="P44" s="39" t="n">
        <f aca="false">6371*ACOS(COS(PI()*(90-'inf geo micro area '!$G42)/180)*COS((90-'inf geo micro area '!$G$15)*PI()/180)+SIN((90-'inf geo micro area '!$G42)*PI()/180)*SIN((90-'inf geo micro area '!$G$15)*PI()/180)*COS(('inf geo micro area '!$H42-'inf geo micro area '!$H$15)*PI()/180))</f>
        <v>2.214881768</v>
      </c>
      <c r="Q44" s="39" t="n">
        <f aca="false">6371*ACOS(COS(PI()*(90-'inf geo micro area '!$G42)/180)*COS((90-'inf geo micro area '!$G$16)*PI()/180)+SIN((90-'inf geo micro area '!$G42)*PI()/180)*SIN((90-'inf geo micro area '!$G$16)*PI()/180)*COS(('inf geo micro area '!$H42-'inf geo micro area '!$H$16)*PI()/180))</f>
        <v>2.595696109</v>
      </c>
      <c r="R44" s="45" t="n">
        <f aca="false">6371*ACOS(COS(PI()*(90-'inf geo micro area '!$G42)/180)*COS((90-'inf geo micro area '!$G$17)*PI()/180)+SIN((90-'inf geo micro area '!$G42)*PI()/180)*SIN((90-'inf geo micro area '!$G$17)*PI()/180)*COS(('inf geo micro area '!$H42-'inf geo micro area '!$H$17)*PI()/180))</f>
        <v>2.483029611</v>
      </c>
      <c r="S44" s="45" t="n">
        <f aca="false">6371*ACOS(COS(PI()*(90-'inf geo micro area '!$G42)/180)*COS((90-'inf geo micro area '!$G$18)*PI()/180)+SIN((90-'inf geo micro area '!$G42)*PI()/180)*SIN((90-'inf geo micro area '!$G$18)*PI()/180)*COS(('inf geo micro area '!$H42-'inf geo micro area '!$H$18)*PI()/180))</f>
        <v>2.033113107</v>
      </c>
      <c r="T44" s="45" t="n">
        <f aca="false">6371*ACOS(COS(PI()*(90-'inf geo micro area '!$G42)/180)*COS((90-'inf geo micro area '!$G$19)*PI()/180)+SIN((90-'inf geo micro area '!$G42)*PI()/180)*SIN((90-'inf geo micro area '!$G$19)*PI()/180)*COS(('inf geo micro area '!$H42-'inf geo micro area '!$H$19)*PI()/180))</f>
        <v>2.08131756</v>
      </c>
      <c r="U44" s="45" t="n">
        <f aca="false">6371*ACOS(COS(PI()*(90-'inf geo micro area '!$G42)/180)*COS((90-'inf geo micro area '!$G$20)*PI()/180)+SIN((90-'inf geo micro area '!$G42)*PI()/180)*SIN((90-'inf geo micro area '!$G$20)*PI()/180)*COS(('inf geo micro area '!$H42-'inf geo micro area '!$H$20)*PI()/180))</f>
        <v>1.58175569</v>
      </c>
      <c r="V44" s="45" t="n">
        <f aca="false">6371*ACOS(COS(PI()*(90-'inf geo micro area '!$G42)/180)*COS((90-'inf geo micro area '!$G$21)*PI()/180)+SIN((90-'inf geo micro area '!$G42)*PI()/180)*SIN((90-'inf geo micro area '!$G$21)*PI()/180)*COS(('inf geo micro area '!$H42-'inf geo micro area '!$H$21)*PI()/180))</f>
        <v>2.870001269</v>
      </c>
      <c r="W44" s="45" t="n">
        <f aca="false">6371*ACOS(COS(PI()*(90-'inf geo micro area '!$G42)/180)*COS((90-'inf geo micro area '!$G$22)*PI()/180)+SIN((90-'inf geo micro area '!$G42)*PI()/180)*SIN((90-'inf geo micro area '!$G$22)*PI()/180)*COS(('inf geo micro area '!$H42-'inf geo micro area '!$H$22)*PI()/180))</f>
        <v>3.261135993</v>
      </c>
      <c r="X44" s="45" t="n">
        <f aca="false">6371*ACOS(COS(PI()*(90-'inf geo micro area '!$G42)/180)*COS((90-'inf geo micro area '!$G$23)*PI()/180)+SIN((90-'inf geo micro area '!$G42)*PI()/180)*SIN((90-'inf geo micro area '!$G$23)*PI()/180)*COS(('inf geo micro area '!$H42-'inf geo micro area '!$H$24)*PI()/180))</f>
        <v>2.194677693</v>
      </c>
      <c r="Y44" s="45" t="n">
        <f aca="false">6371*ACOS(COS(PI()*(90-'inf geo micro area '!$G42)/180)*COS((90-'inf geo micro area '!$G$24)*PI()/180)+SIN((90-'inf geo micro area '!$G42)*PI()/180)*SIN((90-'inf geo micro area '!$G$24)*PI()/180)*COS(('inf geo micro area '!$H42-'inf geo micro area '!$H$24)*PI()/180))</f>
        <v>3.23093221</v>
      </c>
      <c r="Z44" s="45" t="n">
        <f aca="false">6371*ACOS(COS(PI()*(90-'inf geo micro area '!$G42)/180)*COS((90-'inf geo micro area '!$G$25)*PI()/180)+SIN((90-'inf geo micro area '!$G42)*PI()/180)*SIN((90-'inf geo micro area '!$G$25)*PI()/180)*COS(('inf geo micro area '!$H42-'inf geo micro area '!$H$25)*PI()/180))</f>
        <v>2.414545017</v>
      </c>
      <c r="AA44" s="45" t="n">
        <f aca="false">6371*ACOS(COS(PI()*(90-'inf geo micro area '!$G42)/180)*COS((90-'inf geo micro area '!$G$26)*PI()/180)+SIN((90-'inf geo micro area '!$G42)*PI()/180)*SIN((90-'inf geo micro area '!$G$26)*PI()/180)*COS(('inf geo micro area '!$H42-'inf geo micro area '!$H$26)*PI()/180))</f>
        <v>2.864273069</v>
      </c>
      <c r="AB44" s="46" t="n">
        <f aca="false">6371*ACOS(COS(PI()*(90-'inf geo micro area '!$G42)/180)*COS((90-'inf geo micro area '!$G$27)*PI()/180)+SIN((90-'inf geo micro area '!$G42)*PI()/180)*SIN((90-'inf geo micro area '!$G$27)*PI()/180)*COS(('inf geo micro area '!$H42-'inf geo micro area '!$H$27)*PI()/180))</f>
        <v>3.082447568</v>
      </c>
      <c r="AC44" s="39" t="n">
        <f aca="false">6371*ACOS(COS(PI()*(90-'inf geo micro area '!$G42)/180)*COS((90-'inf geo micro area '!$G$28)*PI()/180)+SIN((90-'inf geo micro area '!$G42)*PI()/180)*SIN((90-'inf geo micro area '!$G$28)*PI()/180)*COS(('inf geo micro area '!$H42-'inf geo micro area '!$H$28)*PI()/180))</f>
        <v>2.856990966</v>
      </c>
      <c r="AD44" s="39" t="n">
        <f aca="false">6371*ACOS(COS(PI()*(90-'inf geo micro area '!$G42)/180)*COS((90-'inf geo micro area '!$G$29)*PI()/180)+SIN((90-'inf geo micro area '!$G42)*PI()/180)*SIN((90-'inf geo micro area '!$G$29)*PI()/180)*COS(('inf geo micro area '!$H42-'inf geo micro area '!$H$29)*PI()/180))</f>
        <v>3.080050953</v>
      </c>
      <c r="AE44" s="39" t="n">
        <f aca="false">6371*ACOS(COS(PI()*(90-'inf geo micro area '!$G42)/180)*COS((90-'inf geo micro area '!$G$30)*PI()/180)+SIN((90-'inf geo micro area '!$G42)*PI()/180)*SIN((90-'inf geo micro area '!$G$30)*PI()/180)*COS(('inf geo micro area '!$H42-'inf geo micro area '!$H$30)*PI()/180))</f>
        <v>3.583100462</v>
      </c>
      <c r="AF44" s="39" t="n">
        <f aca="false">6371*ACOS(COS(PI()*(90-'inf geo micro area '!$G42)/180)*COS((90-'inf geo micro area '!$G$31)*PI()/180)+SIN((90-'inf geo micro area '!$G42)*PI()/180)*SIN((90-'inf geo micro area '!$G$31)*PI()/180)*COS(('inf geo micro area '!$H42-'inf geo micro area '!$H$31)*PI()/180))</f>
        <v>3.436185833</v>
      </c>
      <c r="AG44" s="39" t="n">
        <f aca="false">6371*ACOS(COS(PI()*(90-'inf geo micro area '!$G42)/180)*COS((90-'inf geo micro area '!$G$32)*PI()/180)+SIN((90-'inf geo micro area '!$G42)*PI()/180)*SIN((90-'inf geo micro area '!$G$32)*PI()/180)*COS(('inf geo micro area '!$H42-'inf geo micro area '!$H$32)*PI()/180))</f>
        <v>3.285904038</v>
      </c>
      <c r="AH44" s="45" t="n">
        <f aca="false">6371*ACOS(COS(PI()*(90-'inf geo micro area '!$G42)/180)*COS((90-'inf geo micro area '!$G$33)*PI()/180)+SIN((90-'inf geo micro area '!$G42)*PI()/180)*SIN((90-'inf geo micro area '!$G$33)*PI()/180)*COS(('inf geo micro area '!$H42-'inf geo micro area '!$H$33)*PI()/180))</f>
        <v>2.922218459</v>
      </c>
      <c r="AI44" s="39" t="n">
        <f aca="false">6371*ACOS(COS(PI()*(90-'inf geo micro area '!$G42)/180)*COS((90-'inf geo micro area '!$G$34)*PI()/180)+SIN((90-'inf geo micro area '!$G42)*PI()/180)*SIN((90-'inf geo micro area '!$G$34)*PI()/180)*COS(('inf geo micro area '!$H42-'inf geo micro area '!$H$34)*PI()/180))</f>
        <v>2.989332617</v>
      </c>
      <c r="AJ44" s="39" t="n">
        <f aca="false">6371*ACOS(COS(PI()*(90-'inf geo micro area '!$G42)/180)*COS((90-'inf geo micro area '!$G$35)*PI()/180)+SIN((90-'inf geo micro area '!$G42)*PI()/180)*SIN((90-'inf geo micro area '!$G$35)*PI()/180)*COS(('inf geo micro area '!$H42-'inf geo micro area '!$H$35)*PI()/180))</f>
        <v>3.079845058</v>
      </c>
      <c r="AK44" s="39" t="n">
        <f aca="false">6371*ACOS(COS(PI()*(90-'inf geo micro area '!$G42)/180)*COS((90-'inf geo micro area '!$G$36)*PI()/180)+SIN((90-'inf geo micro area '!$G42)*PI()/180)*SIN((90-'inf geo micro area '!$G$36)*PI()/180)*COS(('inf geo micro area '!$H42-'inf geo micro area '!$H$36)*PI()/180))</f>
        <v>3.207247706</v>
      </c>
      <c r="AL44" s="46" t="n">
        <f aca="false">6371*ACOS(COS(PI()*(90-'inf geo micro area '!$G42)/180)*COS((90-'inf geo micro area '!$G$37)*PI()/180)+SIN((90-'inf geo micro area '!$G42)*PI()/180)*SIN((90-'inf geo micro area '!$G$37)*PI()/180)*COS(('inf geo micro area '!$H42-'inf geo micro area '!$H$37)*PI()/180))</f>
        <v>2.931875643</v>
      </c>
      <c r="AM44" s="39" t="n">
        <f aca="false">6371*ACOS(COS(PI()*(90-'inf geo micro area '!$G42)/180)*COS((90-'inf geo micro area '!$G$38)*PI()/180)+SIN((90-'inf geo micro area '!$G42)*PI()/180)*SIN((90-'inf geo micro area '!$G$38)*PI()/180)*COS(('inf geo micro area '!$H42-'inf geo micro area '!$H$38)*PI()/180))</f>
        <v>3.30779806</v>
      </c>
      <c r="AN44" s="39" t="n">
        <f aca="false">6371*ACOS(COS(PI()*(90-'inf geo micro area '!$G42)/180)*COS((90-'inf geo micro area '!$G$39)*PI()/180)+SIN((90-'inf geo micro area '!$G42)*PI()/180)*SIN((90-'inf geo micro area '!$G$39)*PI()/180)*COS(('inf geo micro area '!$H42-'inf geo micro area '!$H$39)*PI()/180))</f>
        <v>2.835945276</v>
      </c>
      <c r="AO44" s="39" t="n">
        <f aca="false">6371*ACOS(COS(PI()*(90-'inf geo micro area '!$G42)/180)*COS((90-'inf geo micro area '!$G$40)*PI()/180)+SIN((90-'inf geo micro area '!$G42)*PI()/180)*SIN((90-'inf geo micro area '!$G$40)*PI()/180)*COS(('inf geo micro area '!$H42-'inf geo micro area '!$H$40)*PI()/180))</f>
        <v>2.860582706</v>
      </c>
      <c r="AP44" s="39" t="n">
        <f aca="false">6371*ACOS(COS(PI()*(90-'inf geo micro area '!$G42)/180)*COS((90-'inf geo micro area '!$G$41)*PI()/180)+SIN((90-'inf geo micro area '!$G42)*PI()/180)*SIN((90-'inf geo micro area '!$G$41)*PI()/180)*COS(('inf geo micro area '!$H42-'inf geo micro area '!$H$41)*PI()/180))</f>
        <v>4.122879302</v>
      </c>
      <c r="AQ44" s="39" t="n">
        <v>0</v>
      </c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</row>
    <row r="45" customFormat="false" ht="12.75" hidden="false" customHeight="true" outlineLevel="0" collapsed="false">
      <c r="A45" s="42" t="n">
        <v>42</v>
      </c>
      <c r="B45" s="39" t="str">
        <f aca="false">'inf geo micro area '!B43</f>
        <v>42 - 7</v>
      </c>
      <c r="C45" s="44" t="n">
        <f aca="false">6371*ACOS(COS(PI()*(90-'inf geo micro area '!G43)/180)*COS((90-'inf geo micro area '!$G$2)*PI()/180)+SIN((90-'inf geo micro area '!G43)*PI()/180)*SIN((90-'inf geo micro area '!$G$2)*PI()/180)*COS(('inf geo micro area '!H43-'inf geo micro area '!$H$2)*PI()/180))</f>
        <v>0.7640913979</v>
      </c>
      <c r="D45" s="44" t="n">
        <f aca="false">6371*ACOS(COS(PI()*(90-'inf geo micro area '!G43)/180)*COS((90-'inf geo micro area '!$G$3)*PI()/180)+SIN((90-'inf geo micro area '!G43)*PI()/180)*SIN((90-'inf geo micro area '!$G$3)*PI()/180)*COS(('inf geo micro area '!H43-'inf geo micro area '!$H$3)*PI()/180))</f>
        <v>0.4877648949</v>
      </c>
      <c r="E45" s="44" t="n">
        <f aca="false">6371*ACOS(COS(PI()*(90-'inf geo micro area '!G43)/180)*COS((90-'inf geo micro area '!$G$4)*PI()/180)+SIN((90-'inf geo micro area '!G43)*PI()/180)*SIN((90-'inf geo micro area '!$G$4)*PI()/180)*COS(('inf geo micro area '!H43-'inf geo micro area '!$H$4)*PI()/180))</f>
        <v>1.36328488</v>
      </c>
      <c r="F45" s="44" t="n">
        <f aca="false">6371*ACOS(COS(PI()*(90-'inf geo micro area '!G43)/180)*COS((90-'inf geo micro area '!$G$5)*PI()/180)+SIN((90-'inf geo micro area '!G43)*PI()/180)*SIN((90-'inf geo micro area '!$G$5)*PI()/180)*COS(('inf geo micro area '!H43-'inf geo micro area '!$H$5)*PI()/180))</f>
        <v>0.8390196934</v>
      </c>
      <c r="G45" s="44" t="n">
        <f aca="false">6371*ACOS(COS(PI()*(90-'inf geo micro area '!G43)/180)*COS((90-'inf geo micro area '!$G$6)*PI()/180)+SIN((90-'inf geo micro area '!G43)*PI()/180)*SIN((90-'inf geo micro area '!$G$6)*PI()/180)*COS(('inf geo micro area '!H43-'inf geo micro area '!$H$6)*PI()/180))</f>
        <v>0.4865866722</v>
      </c>
      <c r="H45" s="44" t="n">
        <f aca="false">6371*ACOS(COS(PI()*(90-'inf geo micro area '!G43)/180)*COS((90-'inf geo micro area '!$G$7)*PI()/180)+SIN((90-'inf geo micro area '!G43)*PI()/180)*SIN((90-'inf geo micro area '!$G$7)*PI()/180)*COS(('inf geo micro area '!H43-'inf geo micro area '!$H$7)*PI()/180))</f>
        <v>1.106852994</v>
      </c>
      <c r="I45" s="44" t="n">
        <f aca="false">6371*ACOS(COS(PI()*(90-'inf geo micro area '!G43)/180)*COS((90-'inf geo micro area '!$G$8)*PI()/180)+SIN((90-'inf geo micro area '!G43)*PI()/180)*SIN((90-'inf geo micro area '!$G$8)*PI()/180)*COS(('inf geo micro area '!H43-'inf geo micro area '!$H$8)*PI()/180))</f>
        <v>3.639388852</v>
      </c>
      <c r="J45" s="44" t="n">
        <f aca="false">6371*ACOS(COS(PI()*(90-'inf geo micro area '!G43)/180)*COS((90-'inf geo micro area '!$G$9)*PI()/180)+SIN((90-'inf geo micro area '!G43)*PI()/180)*SIN((90-'inf geo micro area '!$G$9)*PI()/180)*COS(('inf geo micro area '!H43-'inf geo micro area '!$H$9)*PI()/180))</f>
        <v>4.129274996</v>
      </c>
      <c r="K45" s="44" t="n">
        <f aca="false">6371*ACOS(COS(PI()*(90-'inf geo micro area '!G43)/180)*COS((90-'inf geo micro area '!$G$10)*PI()/180)+SIN((90-'inf geo micro area '!G43)*PI()/180)*SIN((90-'inf geo micro area '!$G$10)*PI()/180)*COS(('inf geo micro area '!H43-'inf geo micro area '!$H$10)*PI()/180))</f>
        <v>3.280630318</v>
      </c>
      <c r="L45" s="44" t="n">
        <f aca="false">6371*ACOS(COS(PI()*(90-'inf geo micro area '!$G43)/180)*COS((90-'inf geo micro area '!$G$11)*PI()/180)+SIN((90-'inf geo micro area '!$G43)*PI()/180)*SIN((90-'inf geo micro area '!$G$11)*PI()/180)*COS(('inf geo micro area '!$H43-'inf geo micro area '!$H$11)*PI()/180))</f>
        <v>3.057590508</v>
      </c>
      <c r="M45" s="44" t="n">
        <f aca="false">6371*ACOS(COS(PI()*(90-'inf geo micro area '!$G43)/180)*COS((90-'inf geo micro area '!$G$12)*PI()/180)+SIN((90-'inf geo micro area '!$G43)*PI()/180)*SIN((90-'inf geo micro area '!$G$12)*PI()/180)*COS(('inf geo micro area '!$H43-'inf geo micro area '!$H$12)*PI()/180))</f>
        <v>3.343323474</v>
      </c>
      <c r="N45" s="44" t="n">
        <f aca="false">6371*ACOS(COS(PI()*(90-'inf geo micro area '!$G43)/180)*COS((90-'inf geo micro area '!$G$13)*PI()/180)+SIN((90-'inf geo micro area '!$G43)*PI()/180)*SIN((90-'inf geo micro area '!$G$13)*PI()/180)*COS(('inf geo micro area '!$H43-'inf geo micro area '!$H$13)*PI()/180))</f>
        <v>3.025830859</v>
      </c>
      <c r="O45" s="44" t="n">
        <f aca="false">6371*ACOS(COS(PI()*(90-'inf geo micro area '!$G43)/180)*COS((90-'inf geo micro area '!$G$14)*PI()/180)+SIN((90-'inf geo micro area '!$G43)*PI()/180)*SIN((90-'inf geo micro area '!$G$14)*PI()/180)*COS(('inf geo micro area '!$H43-'inf geo micro area '!$H$14)*PI()/180))</f>
        <v>2.465906981</v>
      </c>
      <c r="P45" s="39" t="n">
        <f aca="false">6371*ACOS(COS(PI()*(90-'inf geo micro area '!$G43)/180)*COS((90-'inf geo micro area '!$G$15)*PI()/180)+SIN((90-'inf geo micro area '!$G43)*PI()/180)*SIN((90-'inf geo micro area '!$G$15)*PI()/180)*COS(('inf geo micro area '!$H43-'inf geo micro area '!$H$15)*PI()/180))</f>
        <v>2.059638671</v>
      </c>
      <c r="Q45" s="39" t="n">
        <f aca="false">6371*ACOS(COS(PI()*(90-'inf geo micro area '!$G43)/180)*COS((90-'inf geo micro area '!$G$16)*PI()/180)+SIN((90-'inf geo micro area '!$G43)*PI()/180)*SIN((90-'inf geo micro area '!$G$16)*PI()/180)*COS(('inf geo micro area '!$H43-'inf geo micro area '!$H$16)*PI()/180))</f>
        <v>2.458411176</v>
      </c>
      <c r="R45" s="45" t="n">
        <f aca="false">6371*ACOS(COS(PI()*(90-'inf geo micro area '!$G43)/180)*COS((90-'inf geo micro area '!$G$17)*PI()/180)+SIN((90-'inf geo micro area '!$G43)*PI()/180)*SIN((90-'inf geo micro area '!$G$17)*PI()/180)*COS(('inf geo micro area '!$H43-'inf geo micro area '!$H$17)*PI()/180))</f>
        <v>2.359918613</v>
      </c>
      <c r="S45" s="45" t="n">
        <f aca="false">6371*ACOS(COS(PI()*(90-'inf geo micro area '!$G43)/180)*COS((90-'inf geo micro area '!$G$18)*PI()/180)+SIN((90-'inf geo micro area '!$G43)*PI()/180)*SIN((90-'inf geo micro area '!$G$18)*PI()/180)*COS(('inf geo micro area '!$H43-'inf geo micro area '!$H$18)*PI()/180))</f>
        <v>1.922701797</v>
      </c>
      <c r="T45" s="45" t="n">
        <f aca="false">6371*ACOS(COS(PI()*(90-'inf geo micro area '!$G43)/180)*COS((90-'inf geo micro area '!$G$19)*PI()/180)+SIN((90-'inf geo micro area '!$G43)*PI()/180)*SIN((90-'inf geo micro area '!$G$19)*PI()/180)*COS(('inf geo micro area '!$H43-'inf geo micro area '!$H$19)*PI()/180))</f>
        <v>1.951399318</v>
      </c>
      <c r="U45" s="45" t="n">
        <f aca="false">6371*ACOS(COS(PI()*(90-'inf geo micro area '!$G43)/180)*COS((90-'inf geo micro area '!$G$20)*PI()/180)+SIN((90-'inf geo micro area '!$G43)*PI()/180)*SIN((90-'inf geo micro area '!$G$20)*PI()/180)*COS(('inf geo micro area '!$H43-'inf geo micro area '!$H$20)*PI()/180))</f>
        <v>1.429132443</v>
      </c>
      <c r="V45" s="45" t="n">
        <f aca="false">6371*ACOS(COS(PI()*(90-'inf geo micro area '!$G43)/180)*COS((90-'inf geo micro area '!$G$21)*PI()/180)+SIN((90-'inf geo micro area '!$G43)*PI()/180)*SIN((90-'inf geo micro area '!$G$21)*PI()/180)*COS(('inf geo micro area '!$H43-'inf geo micro area '!$H$21)*PI()/180))</f>
        <v>2.686222667</v>
      </c>
      <c r="W45" s="45" t="n">
        <f aca="false">6371*ACOS(COS(PI()*(90-'inf geo micro area '!$G43)/180)*COS((90-'inf geo micro area '!$G$22)*PI()/180)+SIN((90-'inf geo micro area '!$G43)*PI()/180)*SIN((90-'inf geo micro area '!$G$22)*PI()/180)*COS(('inf geo micro area '!$H43-'inf geo micro area '!$H$22)*PI()/180))</f>
        <v>3.075060288</v>
      </c>
      <c r="X45" s="45" t="n">
        <f aca="false">6371*ACOS(COS(PI()*(90-'inf geo micro area '!$G43)/180)*COS((90-'inf geo micro area '!$G$23)*PI()/180)+SIN((90-'inf geo micro area '!$G43)*PI()/180)*SIN((90-'inf geo micro area '!$G$23)*PI()/180)*COS(('inf geo micro area '!$H43-'inf geo micro area '!$H$24)*PI()/180))</f>
        <v>2.012246327</v>
      </c>
      <c r="Y45" s="45" t="n">
        <f aca="false">6371*ACOS(COS(PI()*(90-'inf geo micro area '!$G43)/180)*COS((90-'inf geo micro area '!$G$24)*PI()/180)+SIN((90-'inf geo micro area '!$G43)*PI()/180)*SIN((90-'inf geo micro area '!$G$24)*PI()/180)*COS(('inf geo micro area '!$H43-'inf geo micro area '!$H$24)*PI()/180))</f>
        <v>3.043406606</v>
      </c>
      <c r="Z45" s="45" t="n">
        <f aca="false">6371*ACOS(COS(PI()*(90-'inf geo micro area '!$G43)/180)*COS((90-'inf geo micro area '!$G$25)*PI()/180)+SIN((90-'inf geo micro area '!$G43)*PI()/180)*SIN((90-'inf geo micro area '!$G$25)*PI()/180)*COS(('inf geo micro area '!$H43-'inf geo micro area '!$H$25)*PI()/180))</f>
        <v>2.247895927</v>
      </c>
      <c r="AA45" s="45" t="n">
        <f aca="false">6371*ACOS(COS(PI()*(90-'inf geo micro area '!$G43)/180)*COS((90-'inf geo micro area '!$G$26)*PI()/180)+SIN((90-'inf geo micro area '!$G43)*PI()/180)*SIN((90-'inf geo micro area '!$G$26)*PI()/180)*COS(('inf geo micro area '!$H43-'inf geo micro area '!$H$26)*PI()/180))</f>
        <v>2.676897284</v>
      </c>
      <c r="AB45" s="46" t="n">
        <f aca="false">6371*ACOS(COS(PI()*(90-'inf geo micro area '!$G43)/180)*COS((90-'inf geo micro area '!$G$27)*PI()/180)+SIN((90-'inf geo micro area '!$G43)*PI()/180)*SIN((90-'inf geo micro area '!$G$27)*PI()/180)*COS(('inf geo micro area '!$H43-'inf geo micro area '!$H$27)*PI()/180))</f>
        <v>2.903933329</v>
      </c>
      <c r="AC45" s="39" t="n">
        <f aca="false">6371*ACOS(COS(PI()*(90-'inf geo micro area '!$G43)/180)*COS((90-'inf geo micro area '!$G$28)*PI()/180)+SIN((90-'inf geo micro area '!$G43)*PI()/180)*SIN((90-'inf geo micro area '!$G$28)*PI()/180)*COS(('inf geo micro area '!$H43-'inf geo micro area '!$H$28)*PI()/180))</f>
        <v>2.668059793</v>
      </c>
      <c r="AD45" s="39" t="n">
        <f aca="false">6371*ACOS(COS(PI()*(90-'inf geo micro area '!$G43)/180)*COS((90-'inf geo micro area '!$G$29)*PI()/180)+SIN((90-'inf geo micro area '!$G43)*PI()/180)*SIN((90-'inf geo micro area '!$G$29)*PI()/180)*COS(('inf geo micro area '!$H43-'inf geo micro area '!$H$29)*PI()/180))</f>
        <v>2.907862192</v>
      </c>
      <c r="AE45" s="39" t="n">
        <f aca="false">6371*ACOS(COS(PI()*(90-'inf geo micro area '!$G43)/180)*COS((90-'inf geo micro area '!$G$30)*PI()/180)+SIN((90-'inf geo micro area '!$G43)*PI()/180)*SIN((90-'inf geo micro area '!$G$30)*PI()/180)*COS(('inf geo micro area '!$H43-'inf geo micro area '!$H$30)*PI()/180))</f>
        <v>3.510309196</v>
      </c>
      <c r="AF45" s="39" t="n">
        <f aca="false">6371*ACOS(COS(PI()*(90-'inf geo micro area '!$G43)/180)*COS((90-'inf geo micro area '!$G$31)*PI()/180)+SIN((90-'inf geo micro area '!$G43)*PI()/180)*SIN((90-'inf geo micro area '!$G$31)*PI()/180)*COS(('inf geo micro area '!$H43-'inf geo micro area '!$H$31)*PI()/180))</f>
        <v>3.359849079</v>
      </c>
      <c r="AG45" s="39" t="n">
        <f aca="false">6371*ACOS(COS(PI()*(90-'inf geo micro area '!$G43)/180)*COS((90-'inf geo micro area '!$G$32)*PI()/180)+SIN((90-'inf geo micro area '!$G43)*PI()/180)*SIN((90-'inf geo micro area '!$G$32)*PI()/180)*COS(('inf geo micro area '!$H43-'inf geo micro area '!$H$32)*PI()/180))</f>
        <v>3.199607289</v>
      </c>
      <c r="AH45" s="45" t="n">
        <f aca="false">6371*ACOS(COS(PI()*(90-'inf geo micro area '!$G43)/180)*COS((90-'inf geo micro area '!$G$33)*PI()/180)+SIN((90-'inf geo micro area '!$G43)*PI()/180)*SIN((90-'inf geo micro area '!$G$33)*PI()/180)*COS(('inf geo micro area '!$H43-'inf geo micro area '!$H$33)*PI()/180))</f>
        <v>2.838609796</v>
      </c>
      <c r="AI45" s="39" t="n">
        <f aca="false">6371*ACOS(COS(PI()*(90-'inf geo micro area '!$G43)/180)*COS((90-'inf geo micro area '!$G$34)*PI()/180)+SIN((90-'inf geo micro area '!$G43)*PI()/180)*SIN((90-'inf geo micro area '!$G$34)*PI()/180)*COS(('inf geo micro area '!$H43-'inf geo micro area '!$H$34)*PI()/180))</f>
        <v>2.905203677</v>
      </c>
      <c r="AJ45" s="39" t="n">
        <f aca="false">6371*ACOS(COS(PI()*(90-'inf geo micro area '!$G43)/180)*COS((90-'inf geo micro area '!$G$35)*PI()/180)+SIN((90-'inf geo micro area '!$G43)*PI()/180)*SIN((90-'inf geo micro area '!$G$35)*PI()/180)*COS(('inf geo micro area '!$H43-'inf geo micro area '!$H$35)*PI()/180))</f>
        <v>2.988951714</v>
      </c>
      <c r="AK45" s="39" t="n">
        <f aca="false">6371*ACOS(COS(PI()*(90-'inf geo micro area '!$G43)/180)*COS((90-'inf geo micro area '!$G$36)*PI()/180)+SIN((90-'inf geo micro area '!$G43)*PI()/180)*SIN((90-'inf geo micro area '!$G$36)*PI()/180)*COS(('inf geo micro area '!$H43-'inf geo micro area '!$H$36)*PI()/180))</f>
        <v>3.11226346</v>
      </c>
      <c r="AL45" s="46" t="n">
        <f aca="false">6371*ACOS(COS(PI()*(90-'inf geo micro area '!$G43)/180)*COS((90-'inf geo micro area '!$G$37)*PI()/180)+SIN((90-'inf geo micro area '!$G43)*PI()/180)*SIN((90-'inf geo micro area '!$G$37)*PI()/180)*COS(('inf geo micro area '!$H43-'inf geo micro area '!$H$37)*PI()/180))</f>
        <v>2.829444595</v>
      </c>
      <c r="AM45" s="39" t="n">
        <f aca="false">6371*ACOS(COS(PI()*(90-'inf geo micro area '!$G43)/180)*COS((90-'inf geo micro area '!$G$38)*PI()/180)+SIN((90-'inf geo micro area '!$G43)*PI()/180)*SIN((90-'inf geo micro area '!$G$38)*PI()/180)*COS(('inf geo micro area '!$H43-'inf geo micro area '!$H$38)*PI()/180))</f>
        <v>3.197042177</v>
      </c>
      <c r="AN45" s="39" t="n">
        <f aca="false">6371*ACOS(COS(PI()*(90-'inf geo micro area '!$G43)/180)*COS((90-'inf geo micro area '!$G$39)*PI()/180)+SIN((90-'inf geo micro area '!$G43)*PI()/180)*SIN((90-'inf geo micro area '!$G$39)*PI()/180)*COS(('inf geo micro area '!$H43-'inf geo micro area '!$H$39)*PI()/180))</f>
        <v>2.723398132</v>
      </c>
      <c r="AO45" s="39" t="n">
        <f aca="false">6371*ACOS(COS(PI()*(90-'inf geo micro area '!$G43)/180)*COS((90-'inf geo micro area '!$G$40)*PI()/180)+SIN((90-'inf geo micro area '!$G43)*PI()/180)*SIN((90-'inf geo micro area '!$G$40)*PI()/180)*COS(('inf geo micro area '!$H43-'inf geo micro area '!$H$40)*PI()/180))</f>
        <v>2.763515329</v>
      </c>
      <c r="AP45" s="39" t="n">
        <f aca="false">6371*ACOS(COS(PI()*(90-'inf geo micro area '!$G43)/180)*COS((90-'inf geo micro area '!$G$41)*PI()/180)+SIN((90-'inf geo micro area '!$G43)*PI()/180)*SIN((90-'inf geo micro area '!$G$41)*PI()/180)*COS(('inf geo micro area '!$H43-'inf geo micro area '!$H$41)*PI()/180))</f>
        <v>4.049948192</v>
      </c>
      <c r="AQ45" s="46" t="n">
        <f aca="false">6371*ACOS(COS(PI()*(90-'inf geo micro area '!$G43)/180)*COS((90-'inf geo micro area '!$G$42)*PI()/180)+SIN((90-'inf geo micro area '!$G43)*PI()/180)*SIN((90-'inf geo micro area '!$G$42)*PI()/180)*COS(('inf geo micro area '!$H43-'inf geo micro area '!$H$42)*PI()/180))</f>
        <v>0.1894636707</v>
      </c>
      <c r="AR45" s="39" t="n">
        <v>0</v>
      </c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</row>
    <row r="46" customFormat="false" ht="12.75" hidden="false" customHeight="true" outlineLevel="0" collapsed="false">
      <c r="A46" s="42" t="n">
        <v>43</v>
      </c>
      <c r="B46" s="39" t="str">
        <f aca="false">'inf geo micro area '!B44</f>
        <v>43 - 7</v>
      </c>
      <c r="C46" s="44" t="n">
        <f aca="false">6371*ACOS(COS(PI()*(90-'inf geo micro area '!G44)/180)*COS((90-'inf geo micro area '!$G$2)*PI()/180)+SIN((90-'inf geo micro area '!G44)*PI()/180)*SIN((90-'inf geo micro area '!$G$2)*PI()/180)*COS(('inf geo micro area '!H44-'inf geo micro area '!$H$2)*PI()/180))</f>
        <v>0.623315533</v>
      </c>
      <c r="D46" s="44" t="n">
        <f aca="false">6371*ACOS(COS(PI()*(90-'inf geo micro area '!G44)/180)*COS((90-'inf geo micro area '!$G$3)*PI()/180)+SIN((90-'inf geo micro area '!G44)*PI()/180)*SIN((90-'inf geo micro area '!$G$3)*PI()/180)*COS(('inf geo micro area '!H44-'inf geo micro area '!$H$3)*PI()/180))</f>
        <v>0.3583715077</v>
      </c>
      <c r="E46" s="44" t="n">
        <f aca="false">6371*ACOS(COS(PI()*(90-'inf geo micro area '!G44)/180)*COS((90-'inf geo micro area '!$G$4)*PI()/180)+SIN((90-'inf geo micro area '!G44)*PI()/180)*SIN((90-'inf geo micro area '!$G$4)*PI()/180)*COS(('inf geo micro area '!H44-'inf geo micro area '!$H$4)*PI()/180))</f>
        <v>1.455968059</v>
      </c>
      <c r="F46" s="44" t="n">
        <f aca="false">6371*ACOS(COS(PI()*(90-'inf geo micro area '!G44)/180)*COS((90-'inf geo micro area '!$G$5)*PI()/180)+SIN((90-'inf geo micro area '!G44)*PI()/180)*SIN((90-'inf geo micro area '!$G$5)*PI()/180)*COS(('inf geo micro area '!H44-'inf geo micro area '!$H$5)*PI()/180))</f>
        <v>0.799532996</v>
      </c>
      <c r="G46" s="44" t="n">
        <f aca="false">6371*ACOS(COS(PI()*(90-'inf geo micro area '!G44)/180)*COS((90-'inf geo micro area '!$G$6)*PI()/180)+SIN((90-'inf geo micro area '!G44)*PI()/180)*SIN((90-'inf geo micro area '!$G$6)*PI()/180)*COS(('inf geo micro area '!H44-'inf geo micro area '!$H$6)*PI()/180))</f>
        <v>0.4435613641</v>
      </c>
      <c r="H46" s="44" t="n">
        <f aca="false">6371*ACOS(COS(PI()*(90-'inf geo micro area '!G44)/180)*COS((90-'inf geo micro area '!$G$7)*PI()/180)+SIN((90-'inf geo micro area '!G44)*PI()/180)*SIN((90-'inf geo micro area '!$G$7)*PI()/180)*COS(('inf geo micro area '!H44-'inf geo micro area '!$H$7)*PI()/180))</f>
        <v>1.013465562</v>
      </c>
      <c r="I46" s="44" t="n">
        <f aca="false">6371*ACOS(COS(PI()*(90-'inf geo micro area '!G44)/180)*COS((90-'inf geo micro area '!$G$8)*PI()/180)+SIN((90-'inf geo micro area '!G44)*PI()/180)*SIN((90-'inf geo micro area '!$G$8)*PI()/180)*COS(('inf geo micro area '!H44-'inf geo micro area '!$H$8)*PI()/180))</f>
        <v>3.501541558</v>
      </c>
      <c r="J46" s="44" t="n">
        <f aca="false">6371*ACOS(COS(PI()*(90-'inf geo micro area '!G44)/180)*COS((90-'inf geo micro area '!$G$9)*PI()/180)+SIN((90-'inf geo micro area '!G44)*PI()/180)*SIN((90-'inf geo micro area '!$G$9)*PI()/180)*COS(('inf geo micro area '!H44-'inf geo micro area '!$H$9)*PI()/180))</f>
        <v>3.996458986</v>
      </c>
      <c r="K46" s="44" t="n">
        <f aca="false">6371*ACOS(COS(PI()*(90-'inf geo micro area '!G44)/180)*COS((90-'inf geo micro area '!$G$10)*PI()/180)+SIN((90-'inf geo micro area '!G44)*PI()/180)*SIN((90-'inf geo micro area '!$G$10)*PI()/180)*COS(('inf geo micro area '!H44-'inf geo micro area '!$H$10)*PI()/180))</f>
        <v>3.139125276</v>
      </c>
      <c r="L46" s="44" t="n">
        <f aca="false">6371*ACOS(COS(PI()*(90-'inf geo micro area '!$G44)/180)*COS((90-'inf geo micro area '!$G$11)*PI()/180)+SIN((90-'inf geo micro area '!$G44)*PI()/180)*SIN((90-'inf geo micro area '!$G$11)*PI()/180)*COS(('inf geo micro area '!$H44-'inf geo micro area '!$H$11)*PI()/180))</f>
        <v>2.914541986</v>
      </c>
      <c r="M46" s="44" t="n">
        <f aca="false">6371*ACOS(COS(PI()*(90-'inf geo micro area '!$G44)/180)*COS((90-'inf geo micro area '!$G$12)*PI()/180)+SIN((90-'inf geo micro area '!$G44)*PI()/180)*SIN((90-'inf geo micro area '!$G$12)*PI()/180)*COS(('inf geo micro area '!$H44-'inf geo micro area '!$H$12)*PI()/180))</f>
        <v>3.1994807</v>
      </c>
      <c r="N46" s="44" t="n">
        <f aca="false">6371*ACOS(COS(PI()*(90-'inf geo micro area '!$G44)/180)*COS((90-'inf geo micro area '!$G$13)*PI()/180)+SIN((90-'inf geo micro area '!$G44)*PI()/180)*SIN((90-'inf geo micro area '!$G$13)*PI()/180)*COS(('inf geo micro area '!$H44-'inf geo micro area '!$H$13)*PI()/180))</f>
        <v>2.881325092</v>
      </c>
      <c r="O46" s="44" t="n">
        <f aca="false">6371*ACOS(COS(PI()*(90-'inf geo micro area '!$G44)/180)*COS((90-'inf geo micro area '!$G$14)*PI()/180)+SIN((90-'inf geo micro area '!$G44)*PI()/180)*SIN((90-'inf geo micro area '!$G$14)*PI()/180)*COS(('inf geo micro area '!$H44-'inf geo micro area '!$H$14)*PI()/180))</f>
        <v>2.319931059</v>
      </c>
      <c r="P46" s="39" t="n">
        <f aca="false">6371*ACOS(COS(PI()*(90-'inf geo micro area '!$G44)/180)*COS((90-'inf geo micro area '!$G$15)*PI()/180)+SIN((90-'inf geo micro area '!$G44)*PI()/180)*SIN((90-'inf geo micro area '!$G$15)*PI()/180)*COS(('inf geo micro area '!$H44-'inf geo micro area '!$H$15)*PI()/180))</f>
        <v>1.92863168</v>
      </c>
      <c r="Q46" s="39" t="n">
        <f aca="false">6371*ACOS(COS(PI()*(90-'inf geo micro area '!$G44)/180)*COS((90-'inf geo micro area '!$G$16)*PI()/180)+SIN((90-'inf geo micro area '!$G44)*PI()/180)*SIN((90-'inf geo micro area '!$G$16)*PI()/180)*COS(('inf geo micro area '!$H44-'inf geo micro area '!$H$16)*PI()/180))</f>
        <v>2.318827824</v>
      </c>
      <c r="R46" s="45" t="n">
        <f aca="false">6371*ACOS(COS(PI()*(90-'inf geo micro area '!$G44)/180)*COS((90-'inf geo micro area '!$G$17)*PI()/180)+SIN((90-'inf geo micro area '!$G44)*PI()/180)*SIN((90-'inf geo micro area '!$G$17)*PI()/180)*COS(('inf geo micro area '!$H44-'inf geo micro area '!$H$17)*PI()/180))</f>
        <v>2.216371412</v>
      </c>
      <c r="S46" s="45" t="n">
        <f aca="false">6371*ACOS(COS(PI()*(90-'inf geo micro area '!$G44)/180)*COS((90-'inf geo micro area '!$G$18)*PI()/180)+SIN((90-'inf geo micro area '!$G44)*PI()/180)*SIN((90-'inf geo micro area '!$G$18)*PI()/180)*COS(('inf geo micro area '!$H44-'inf geo micro area '!$H$18)*PI()/180))</f>
        <v>1.777101646</v>
      </c>
      <c r="T46" s="45" t="n">
        <f aca="false">6371*ACOS(COS(PI()*(90-'inf geo micro area '!$G44)/180)*COS((90-'inf geo micro area '!$G$19)*PI()/180)+SIN((90-'inf geo micro area '!$G44)*PI()/180)*SIN((90-'inf geo micro area '!$G$19)*PI()/180)*COS(('inf geo micro area '!$H44-'inf geo micro area '!$H$19)*PI()/180))</f>
        <v>1.80932351</v>
      </c>
      <c r="U46" s="45" t="n">
        <f aca="false">6371*ACOS(COS(PI()*(90-'inf geo micro area '!$G44)/180)*COS((90-'inf geo micro area '!$G$20)*PI()/180)+SIN((90-'inf geo micro area '!$G44)*PI()/180)*SIN((90-'inf geo micro area '!$G$20)*PI()/180)*COS(('inf geo micro area '!$H44-'inf geo micro area '!$H$20)*PI()/180))</f>
        <v>1.296214466</v>
      </c>
      <c r="V46" s="45" t="n">
        <f aca="false">6371*ACOS(COS(PI()*(90-'inf geo micro area '!$G44)/180)*COS((90-'inf geo micro area '!$G$21)*PI()/180)+SIN((90-'inf geo micro area '!$G44)*PI()/180)*SIN((90-'inf geo micro area '!$G$21)*PI()/180)*COS(('inf geo micro area '!$H44-'inf geo micro area '!$H$21)*PI()/180))</f>
        <v>2.589458759</v>
      </c>
      <c r="W46" s="45" t="n">
        <f aca="false">6371*ACOS(COS(PI()*(90-'inf geo micro area '!$G44)/180)*COS((90-'inf geo micro area '!$G$22)*PI()/180)+SIN((90-'inf geo micro area '!$G44)*PI()/180)*SIN((90-'inf geo micro area '!$G$22)*PI()/180)*COS(('inf geo micro area '!$H44-'inf geo micro area '!$H$22)*PI()/180))</f>
        <v>2.984721231</v>
      </c>
      <c r="X46" s="45" t="n">
        <f aca="false">6371*ACOS(COS(PI()*(90-'inf geo micro area '!$G44)/180)*COS((90-'inf geo micro area '!$G$23)*PI()/180)+SIN((90-'inf geo micro area '!$G44)*PI()/180)*SIN((90-'inf geo micro area '!$G$23)*PI()/180)*COS(('inf geo micro area '!$H44-'inf geo micro area '!$H$24)*PI()/180))</f>
        <v>1.912733316</v>
      </c>
      <c r="Y46" s="45" t="n">
        <f aca="false">6371*ACOS(COS(PI()*(90-'inf geo micro area '!$G44)/180)*COS((90-'inf geo micro area '!$G$24)*PI()/180)+SIN((90-'inf geo micro area '!$G44)*PI()/180)*SIN((90-'inf geo micro area '!$G$24)*PI()/180)*COS(('inf geo micro area '!$H44-'inf geo micro area '!$H$24)*PI()/180))</f>
        <v>2.958748645</v>
      </c>
      <c r="Z46" s="45" t="n">
        <f aca="false">6371*ACOS(COS(PI()*(90-'inf geo micro area '!$G44)/180)*COS((90-'inf geo micro area '!$G$25)*PI()/180)+SIN((90-'inf geo micro area '!$G44)*PI()/180)*SIN((90-'inf geo micro area '!$G$25)*PI()/180)*COS(('inf geo micro area '!$H44-'inf geo micro area '!$H$25)*PI()/180))</f>
        <v>2.125864064</v>
      </c>
      <c r="AA46" s="45" t="n">
        <f aca="false">6371*ACOS(COS(PI()*(90-'inf geo micro area '!$G44)/180)*COS((90-'inf geo micro area '!$G$26)*PI()/180)+SIN((90-'inf geo micro area '!$G44)*PI()/180)*SIN((90-'inf geo micro area '!$G$26)*PI()/180)*COS(('inf geo micro area '!$H44-'inf geo micro area '!$H$26)*PI()/180))</f>
        <v>2.591816671</v>
      </c>
      <c r="AB46" s="46" t="n">
        <f aca="false">6371*ACOS(COS(PI()*(90-'inf geo micro area '!$G44)/180)*COS((90-'inf geo micro area '!$G$27)*PI()/180)+SIN((90-'inf geo micro area '!$G44)*PI()/180)*SIN((90-'inf geo micro area '!$G$27)*PI()/180)*COS(('inf geo micro area '!$H44-'inf geo micro area '!$H$27)*PI()/180))</f>
        <v>2.796528269</v>
      </c>
      <c r="AC46" s="39" t="n">
        <f aca="false">6371*ACOS(COS(PI()*(90-'inf geo micro area '!$G44)/180)*COS((90-'inf geo micro area '!$G$28)*PI()/180)+SIN((90-'inf geo micro area '!$G44)*PI()/180)*SIN((90-'inf geo micro area '!$G$28)*PI()/180)*COS(('inf geo micro area '!$H44-'inf geo micro area '!$H$28)*PI()/180))</f>
        <v>2.592431458</v>
      </c>
      <c r="AD46" s="39" t="n">
        <f aca="false">6371*ACOS(COS(PI()*(90-'inf geo micro area '!$G44)/180)*COS((90-'inf geo micro area '!$G$29)*PI()/180)+SIN((90-'inf geo micro area '!$G44)*PI()/180)*SIN((90-'inf geo micro area '!$G$29)*PI()/180)*COS(('inf geo micro area '!$H44-'inf geo micro area '!$H$29)*PI()/180))</f>
        <v>2.791683609</v>
      </c>
      <c r="AE46" s="39" t="n">
        <f aca="false">6371*ACOS(COS(PI()*(90-'inf geo micro area '!$G44)/180)*COS((90-'inf geo micro area '!$G$30)*PI()/180)+SIN((90-'inf geo micro area '!$G44)*PI()/180)*SIN((90-'inf geo micro area '!$G$30)*PI()/180)*COS(('inf geo micro area '!$H44-'inf geo micro area '!$H$30)*PI()/180))</f>
        <v>3.365114888</v>
      </c>
      <c r="AF46" s="39" t="n">
        <f aca="false">6371*ACOS(COS(PI()*(90-'inf geo micro area '!$G44)/180)*COS((90-'inf geo micro area '!$G$31)*PI()/180)+SIN((90-'inf geo micro area '!$G44)*PI()/180)*SIN((90-'inf geo micro area '!$G$31)*PI()/180)*COS(('inf geo micro area '!$H44-'inf geo micro area '!$H$31)*PI()/180))</f>
        <v>3.214329677</v>
      </c>
      <c r="AG46" s="39" t="n">
        <f aca="false">6371*ACOS(COS(PI()*(90-'inf geo micro area '!$G44)/180)*COS((90-'inf geo micro area '!$G$32)*PI()/180)+SIN((90-'inf geo micro area '!$G44)*PI()/180)*SIN((90-'inf geo micro area '!$G$32)*PI()/180)*COS(('inf geo micro area '!$H44-'inf geo micro area '!$H$32)*PI()/180))</f>
        <v>3.053458222</v>
      </c>
      <c r="AH46" s="45" t="n">
        <f aca="false">6371*ACOS(COS(PI()*(90-'inf geo micro area '!$G44)/180)*COS((90-'inf geo micro area '!$G$33)*PI()/180)+SIN((90-'inf geo micro area '!$G44)*PI()/180)*SIN((90-'inf geo micro area '!$G$33)*PI()/180)*COS(('inf geo micro area '!$H44-'inf geo micro area '!$H$33)*PI()/180))</f>
        <v>2.692618279</v>
      </c>
      <c r="AI46" s="39" t="n">
        <f aca="false">6371*ACOS(COS(PI()*(90-'inf geo micro area '!$G44)/180)*COS((90-'inf geo micro area '!$G$34)*PI()/180)+SIN((90-'inf geo micro area '!$G44)*PI()/180)*SIN((90-'inf geo micro area '!$G$34)*PI()/180)*COS(('inf geo micro area '!$H44-'inf geo micro area '!$H$34)*PI()/180))</f>
        <v>2.759176745</v>
      </c>
      <c r="AJ46" s="39" t="n">
        <f aca="false">6371*ACOS(COS(PI()*(90-'inf geo micro area '!$G44)/180)*COS((90-'inf geo micro area '!$G$35)*PI()/180)+SIN((90-'inf geo micro area '!$G44)*PI()/180)*SIN((90-'inf geo micro area '!$G$35)*PI()/180)*COS(('inf geo micro area '!$H44-'inf geo micro area '!$H$35)*PI()/180))</f>
        <v>2.842684585</v>
      </c>
      <c r="AK46" s="39" t="n">
        <f aca="false">6371*ACOS(COS(PI()*(90-'inf geo micro area '!$G44)/180)*COS((90-'inf geo micro area '!$G$36)*PI()/180)+SIN((90-'inf geo micro area '!$G44)*PI()/180)*SIN((90-'inf geo micro area '!$G$36)*PI()/180)*COS(('inf geo micro area '!$H44-'inf geo micro area '!$H$36)*PI()/180))</f>
        <v>2.965982286</v>
      </c>
      <c r="AL46" s="46" t="n">
        <f aca="false">6371*ACOS(COS(PI()*(90-'inf geo micro area '!$G44)/180)*COS((90-'inf geo micro area '!$G$37)*PI()/180)+SIN((90-'inf geo micro area '!$G44)*PI()/180)*SIN((90-'inf geo micro area '!$G$37)*PI()/180)*COS(('inf geo micro area '!$H44-'inf geo micro area '!$H$37)*PI()/180))</f>
        <v>2.683380505</v>
      </c>
      <c r="AM46" s="39" t="n">
        <f aca="false">6371*ACOS(COS(PI()*(90-'inf geo micro area '!$G44)/180)*COS((90-'inf geo micro area '!$G$38)*PI()/180)+SIN((90-'inf geo micro area '!$G44)*PI()/180)*SIN((90-'inf geo micro area '!$G$38)*PI()/180)*COS(('inf geo micro area '!$H44-'inf geo micro area '!$H$38)*PI()/180))</f>
        <v>3.051700021</v>
      </c>
      <c r="AN46" s="39" t="n">
        <f aca="false">6371*ACOS(COS(PI()*(90-'inf geo micro area '!$G44)/180)*COS((90-'inf geo micro area '!$G$39)*PI()/180)+SIN((90-'inf geo micro area '!$G44)*PI()/180)*SIN((90-'inf geo micro area '!$G$39)*PI()/180)*COS(('inf geo micro area '!$H44-'inf geo micro area '!$H$39)*PI()/180))</f>
        <v>2.578203002</v>
      </c>
      <c r="AO46" s="39" t="n">
        <f aca="false">6371*ACOS(COS(PI()*(90-'inf geo micro area '!$G44)/180)*COS((90-'inf geo micro area '!$G$40)*PI()/180)+SIN((90-'inf geo micro area '!$G44)*PI()/180)*SIN((90-'inf geo micro area '!$G$40)*PI()/180)*COS(('inf geo micro area '!$H44-'inf geo micro area '!$H$40)*PI()/180))</f>
        <v>2.617255941</v>
      </c>
      <c r="AP46" s="39" t="n">
        <f aca="false">6371*ACOS(COS(PI()*(90-'inf geo micro area '!$G44)/180)*COS((90-'inf geo micro area '!$G$41)*PI()/180)+SIN((90-'inf geo micro area '!$G44)*PI()/180)*SIN((90-'inf geo micro area '!$G$41)*PI()/180)*COS(('inf geo micro area '!$H44-'inf geo micro area '!$H$41)*PI()/180))</f>
        <v>3.90467459</v>
      </c>
      <c r="AQ46" s="46" t="n">
        <f aca="false">6371*ACOS(COS(PI()*(90-'inf geo micro area '!$G44)/180)*COS((90-'inf geo micro area '!$G$42)*PI()/180)+SIN((90-'inf geo micro area '!$G44)*PI()/180)*SIN((90-'inf geo micro area '!$G$42)*PI()/180)*COS(('inf geo micro area '!$H44-'inf geo micro area '!$H$42)*PI()/180))</f>
        <v>0.2887092766</v>
      </c>
      <c r="AR46" s="39" t="n">
        <f aca="false">6371*ACOS(COS(PI()*(90-'inf geo micro area '!$G44)/180)*COS((90-'inf geo micro area '!$G$43)*PI()/180)+SIN((90-'inf geo micro area '!$G44)*PI()/180)*SIN((90-'inf geo micro area '!$G$43)*PI()/180)*COS(('inf geo micro area '!$H44-'inf geo micro area '!$H$43)*PI()/180))</f>
        <v>0.1462882709</v>
      </c>
      <c r="AS46" s="39" t="n">
        <v>0</v>
      </c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</row>
    <row r="47" customFormat="false" ht="12.75" hidden="false" customHeight="true" outlineLevel="0" collapsed="false">
      <c r="A47" s="42" t="n">
        <v>44</v>
      </c>
      <c r="B47" s="39" t="str">
        <f aca="false">'inf geo micro area '!B45</f>
        <v>44 - 7</v>
      </c>
      <c r="C47" s="44" t="n">
        <f aca="false">6371*ACOS(COS(PI()*(90-'inf geo micro area '!G45)/180)*COS((90-'inf geo micro area '!$G$2)*PI()/180)+SIN((90-'inf geo micro area '!G45)*PI()/180)*SIN((90-'inf geo micro area '!$G$2)*PI()/180)*COS(('inf geo micro area '!H45-'inf geo micro area '!$H$2)*PI()/180))</f>
        <v>0.2968292942</v>
      </c>
      <c r="D47" s="44" t="n">
        <f aca="false">6371*ACOS(COS(PI()*(90-'inf geo micro area '!G45)/180)*COS((90-'inf geo micro area '!$G$3)*PI()/180)+SIN((90-'inf geo micro area '!G45)*PI()/180)*SIN((90-'inf geo micro area '!$G$3)*PI()/180)*COS(('inf geo micro area '!H45-'inf geo micro area '!$H$3)*PI()/180))</f>
        <v>0.4980602057</v>
      </c>
      <c r="E47" s="44" t="n">
        <f aca="false">6371*ACOS(COS(PI()*(90-'inf geo micro area '!G45)/180)*COS((90-'inf geo micro area '!$G$4)*PI()/180)+SIN((90-'inf geo micro area '!G45)*PI()/180)*SIN((90-'inf geo micro area '!$G$4)*PI()/180)*COS(('inf geo micro area '!H45-'inf geo micro area '!$H$4)*PI()/180))</f>
        <v>2.049300328</v>
      </c>
      <c r="F47" s="44" t="n">
        <f aca="false">6371*ACOS(COS(PI()*(90-'inf geo micro area '!G45)/180)*COS((90-'inf geo micro area '!$G$5)*PI()/180)+SIN((90-'inf geo micro area '!G45)*PI()/180)*SIN((90-'inf geo micro area '!$G$5)*PI()/180)*COS(('inf geo micro area '!H45-'inf geo micro area '!$H$5)*PI()/180))</f>
        <v>1.037746354</v>
      </c>
      <c r="G47" s="44" t="n">
        <f aca="false">6371*ACOS(COS(PI()*(90-'inf geo micro area '!G45)/180)*COS((90-'inf geo micro area '!$G$6)*PI()/180)+SIN((90-'inf geo micro area '!G45)*PI()/180)*SIN((90-'inf geo micro area '!$G$6)*PI()/180)*COS(('inf geo micro area '!H45-'inf geo micro area '!$H$6)*PI()/180))</f>
        <v>0.8345958484</v>
      </c>
      <c r="H47" s="44" t="n">
        <f aca="false">6371*ACOS(COS(PI()*(90-'inf geo micro area '!G45)/180)*COS((90-'inf geo micro area '!$G$7)*PI()/180)+SIN((90-'inf geo micro area '!G45)*PI()/180)*SIN((90-'inf geo micro area '!$G$7)*PI()/180)*COS(('inf geo micro area '!H45-'inf geo micro area '!$H$7)*PI()/180))</f>
        <v>0.9049344356</v>
      </c>
      <c r="I47" s="44" t="n">
        <f aca="false">6371*ACOS(COS(PI()*(90-'inf geo micro area '!G45)/180)*COS((90-'inf geo micro area '!$G$8)*PI()/180)+SIN((90-'inf geo micro area '!G45)*PI()/180)*SIN((90-'inf geo micro area '!$G$8)*PI()/180)*COS(('inf geo micro area '!H45-'inf geo micro area '!$H$8)*PI()/180))</f>
        <v>2.8065571</v>
      </c>
      <c r="J47" s="44" t="n">
        <f aca="false">6371*ACOS(COS(PI()*(90-'inf geo micro area '!G45)/180)*COS((90-'inf geo micro area '!$G$9)*PI()/180)+SIN((90-'inf geo micro area '!G45)*PI()/180)*SIN((90-'inf geo micro area '!$G$9)*PI()/180)*COS(('inf geo micro area '!H45-'inf geo micro area '!$H$9)*PI()/180))</f>
        <v>3.322533475</v>
      </c>
      <c r="K47" s="44" t="n">
        <f aca="false">6371*ACOS(COS(PI()*(90-'inf geo micro area '!G45)/180)*COS((90-'inf geo micro area '!$G$10)*PI()/180)+SIN((90-'inf geo micro area '!G45)*PI()/180)*SIN((90-'inf geo micro area '!$G$10)*PI()/180)*COS(('inf geo micro area '!H45-'inf geo micro area '!$H$10)*PI()/180))</f>
        <v>2.429974199</v>
      </c>
      <c r="L47" s="44" t="n">
        <f aca="false">6371*ACOS(COS(PI()*(90-'inf geo micro area '!$G45)/180)*COS((90-'inf geo micro area '!$G$11)*PI()/180)+SIN((90-'inf geo micro area '!$G45)*PI()/180)*SIN((90-'inf geo micro area '!$G$11)*PI()/180)*COS(('inf geo micro area '!$H45-'inf geo micro area '!$H$11)*PI()/180))</f>
        <v>2.20027024</v>
      </c>
      <c r="M47" s="44" t="n">
        <f aca="false">6371*ACOS(COS(PI()*(90-'inf geo micro area '!$G45)/180)*COS((90-'inf geo micro area '!$G$12)*PI()/180)+SIN((90-'inf geo micro area '!$G45)*PI()/180)*SIN((90-'inf geo micro area '!$G$12)*PI()/180)*COS(('inf geo micro area '!$H45-'inf geo micro area '!$H$12)*PI()/180))</f>
        <v>2.482828968</v>
      </c>
      <c r="N47" s="44" t="n">
        <f aca="false">6371*ACOS(COS(PI()*(90-'inf geo micro area '!$G45)/180)*COS((90-'inf geo micro area '!$G$13)*PI()/180)+SIN((90-'inf geo micro area '!$G45)*PI()/180)*SIN((90-'inf geo micro area '!$G$13)*PI()/180)*COS(('inf geo micro area '!$H45-'inf geo micro area '!$H$13)*PI()/180))</f>
        <v>2.163287198</v>
      </c>
      <c r="O47" s="44" t="n">
        <f aca="false">6371*ACOS(COS(PI()*(90-'inf geo micro area '!$G45)/180)*COS((90-'inf geo micro area '!$G$14)*PI()/180)+SIN((90-'inf geo micro area '!$G45)*PI()/180)*SIN((90-'inf geo micro area '!$G$14)*PI()/180)*COS(('inf geo micro area '!$H45-'inf geo micro area '!$H$14)*PI()/180))</f>
        <v>1.602304888</v>
      </c>
      <c r="P47" s="39" t="n">
        <f aca="false">6371*ACOS(COS(PI()*(90-'inf geo micro area '!$G45)/180)*COS((90-'inf geo micro area '!$G$15)*PI()/180)+SIN((90-'inf geo micro area '!$G45)*PI()/180)*SIN((90-'inf geo micro area '!$G$15)*PI()/180)*COS(('inf geo micro area '!$H45-'inf geo micro area '!$H$15)*PI()/180))</f>
        <v>1.392823866</v>
      </c>
      <c r="Q47" s="39" t="n">
        <f aca="false">6371*ACOS(COS(PI()*(90-'inf geo micro area '!$G45)/180)*COS((90-'inf geo micro area '!$G$16)*PI()/180)+SIN((90-'inf geo micro area '!$G45)*PI()/180)*SIN((90-'inf geo micro area '!$G$16)*PI()/180)*COS(('inf geo micro area '!$H45-'inf geo micro area '!$H$16)*PI()/180))</f>
        <v>1.692305219</v>
      </c>
      <c r="R47" s="45" t="n">
        <f aca="false">6371*ACOS(COS(PI()*(90-'inf geo micro area '!$G45)/180)*COS((90-'inf geo micro area '!$G$17)*PI()/180)+SIN((90-'inf geo micro area '!$G45)*PI()/180)*SIN((90-'inf geo micro area '!$G$17)*PI()/180)*COS(('inf geo micro area '!$H45-'inf geo micro area '!$H$17)*PI()/180))</f>
        <v>1.54968898</v>
      </c>
      <c r="S47" s="45" t="n">
        <f aca="false">6371*ACOS(COS(PI()*(90-'inf geo micro area '!$G45)/180)*COS((90-'inf geo micro area '!$G$18)*PI()/180)+SIN((90-'inf geo micro area '!$G45)*PI()/180)*SIN((90-'inf geo micro area '!$G$18)*PI()/180)*COS(('inf geo micro area '!$H45-'inf geo micro area '!$H$18)*PI()/180))</f>
        <v>1.086429878</v>
      </c>
      <c r="T47" s="45" t="n">
        <f aca="false">6371*ACOS(COS(PI()*(90-'inf geo micro area '!$G45)/180)*COS((90-'inf geo micro area '!$G$19)*PI()/180)+SIN((90-'inf geo micro area '!$G45)*PI()/180)*SIN((90-'inf geo micro area '!$G$19)*PI()/180)*COS(('inf geo micro area '!$H45-'inf geo micro area '!$H$19)*PI()/180))</f>
        <v>1.167245531</v>
      </c>
      <c r="U47" s="45" t="n">
        <f aca="false">6371*ACOS(COS(PI()*(90-'inf geo micro area '!$G45)/180)*COS((90-'inf geo micro area '!$G$20)*PI()/180)+SIN((90-'inf geo micro area '!$G45)*PI()/180)*SIN((90-'inf geo micro area '!$G$20)*PI()/180)*COS(('inf geo micro area '!$H45-'inf geo micro area '!$H$20)*PI()/180))</f>
        <v>0.7931236621</v>
      </c>
      <c r="V47" s="45" t="n">
        <f aca="false">6371*ACOS(COS(PI()*(90-'inf geo micro area '!$G45)/180)*COS((90-'inf geo micro area '!$G$21)*PI()/180)+SIN((90-'inf geo micro area '!$G45)*PI()/180)*SIN((90-'inf geo micro area '!$G$21)*PI()/180)*COS(('inf geo micro area '!$H45-'inf geo micro area '!$H$21)*PI()/180))</f>
        <v>2.273247226</v>
      </c>
      <c r="W47" s="45" t="n">
        <f aca="false">6371*ACOS(COS(PI()*(90-'inf geo micro area '!$G45)/180)*COS((90-'inf geo micro area '!$G$22)*PI()/180)+SIN((90-'inf geo micro area '!$G45)*PI()/180)*SIN((90-'inf geo micro area '!$G$22)*PI()/180)*COS(('inf geo micro area '!$H45-'inf geo micro area '!$H$22)*PI()/180))</f>
        <v>2.694202133</v>
      </c>
      <c r="X47" s="45" t="n">
        <f aca="false">6371*ACOS(COS(PI()*(90-'inf geo micro area '!$G45)/180)*COS((90-'inf geo micro area '!$G$23)*PI()/180)+SIN((90-'inf geo micro area '!$G45)*PI()/180)*SIN((90-'inf geo micro area '!$G$23)*PI()/180)*COS(('inf geo micro area '!$H45-'inf geo micro area '!$H$24)*PI()/180))</f>
        <v>1.617187899</v>
      </c>
      <c r="Y47" s="45" t="n">
        <f aca="false">6371*ACOS(COS(PI()*(90-'inf geo micro area '!$G45)/180)*COS((90-'inf geo micro area '!$G$24)*PI()/180)+SIN((90-'inf geo micro area '!$G45)*PI()/180)*SIN((90-'inf geo micro area '!$G$24)*PI()/180)*COS(('inf geo micro area '!$H45-'inf geo micro area '!$H$24)*PI()/180))</f>
        <v>2.703148335</v>
      </c>
      <c r="Z47" s="45" t="n">
        <f aca="false">6371*ACOS(COS(PI()*(90-'inf geo micro area '!$G45)/180)*COS((90-'inf geo micro area '!$G$25)*PI()/180)+SIN((90-'inf geo micro area '!$G45)*PI()/180)*SIN((90-'inf geo micro area '!$G$25)*PI()/180)*COS(('inf geo micro area '!$H45-'inf geo micro area '!$H$25)*PI()/180))</f>
        <v>1.65479018</v>
      </c>
      <c r="AA47" s="45" t="n">
        <f aca="false">6371*ACOS(COS(PI()*(90-'inf geo micro area '!$G45)/180)*COS((90-'inf geo micro area '!$G$26)*PI()/180)+SIN((90-'inf geo micro area '!$G45)*PI()/180)*SIN((90-'inf geo micro area '!$G$26)*PI()/180)*COS(('inf geo micro area '!$H45-'inf geo micro area '!$H$26)*PI()/180))</f>
        <v>2.347611408</v>
      </c>
      <c r="AB47" s="46" t="n">
        <f aca="false">6371*ACOS(COS(PI()*(90-'inf geo micro area '!$G45)/180)*COS((90-'inf geo micro area '!$G$27)*PI()/180)+SIN((90-'inf geo micro area '!$G45)*PI()/180)*SIN((90-'inf geo micro area '!$G$27)*PI()/180)*COS(('inf geo micro area '!$H45-'inf geo micro area '!$H$27)*PI()/180))</f>
        <v>2.403956799</v>
      </c>
      <c r="AC47" s="39" t="n">
        <f aca="false">6371*ACOS(COS(PI()*(90-'inf geo micro area '!$G45)/180)*COS((90-'inf geo micro area '!$G$28)*PI()/180)+SIN((90-'inf geo micro area '!$G45)*PI()/180)*SIN((90-'inf geo micro area '!$G$28)*PI()/180)*COS(('inf geo micro area '!$H45-'inf geo micro area '!$H$28)*PI()/180))</f>
        <v>2.403914599</v>
      </c>
      <c r="AD47" s="39" t="n">
        <f aca="false">6371*ACOS(COS(PI()*(90-'inf geo micro area '!$G45)/180)*COS((90-'inf geo micro area '!$G$29)*PI()/180)+SIN((90-'inf geo micro area '!$G45)*PI()/180)*SIN((90-'inf geo micro area '!$G$29)*PI()/180)*COS(('inf geo micro area '!$H45-'inf geo micro area '!$H$29)*PI()/180))</f>
        <v>2.33969391</v>
      </c>
      <c r="AE47" s="39" t="n">
        <f aca="false">6371*ACOS(COS(PI()*(90-'inf geo micro area '!$G45)/180)*COS((90-'inf geo micro area '!$G$30)*PI()/180)+SIN((90-'inf geo micro area '!$G45)*PI()/180)*SIN((90-'inf geo micro area '!$G$30)*PI()/180)*COS(('inf geo micro area '!$H45-'inf geo micro area '!$H$30)*PI()/180))</f>
        <v>2.646222296</v>
      </c>
      <c r="AF47" s="39" t="n">
        <f aca="false">6371*ACOS(COS(PI()*(90-'inf geo micro area '!$G45)/180)*COS((90-'inf geo micro area '!$G$31)*PI()/180)+SIN((90-'inf geo micro area '!$G45)*PI()/180)*SIN((90-'inf geo micro area '!$G$31)*PI()/180)*COS(('inf geo micro area '!$H45-'inf geo micro area '!$H$31)*PI()/180))</f>
        <v>2.495480447</v>
      </c>
      <c r="AG47" s="39" t="n">
        <f aca="false">6371*ACOS(COS(PI()*(90-'inf geo micro area '!$G45)/180)*COS((90-'inf geo micro area '!$G$32)*PI()/180)+SIN((90-'inf geo micro area '!$G45)*PI()/180)*SIN((90-'inf geo micro area '!$G$32)*PI()/180)*COS(('inf geo micro area '!$H45-'inf geo micro area '!$H$32)*PI()/180))</f>
        <v>2.337012446</v>
      </c>
      <c r="AH47" s="45" t="n">
        <f aca="false">6371*ACOS(COS(PI()*(90-'inf geo micro area '!$G45)/180)*COS((90-'inf geo micro area '!$G$33)*PI()/180)+SIN((90-'inf geo micro area '!$G45)*PI()/180)*SIN((90-'inf geo micro area '!$G$33)*PI()/180)*COS(('inf geo micro area '!$H45-'inf geo micro area '!$H$33)*PI()/180))</f>
        <v>1.975014854</v>
      </c>
      <c r="AI47" s="39" t="n">
        <f aca="false">6371*ACOS(COS(PI()*(90-'inf geo micro area '!$G45)/180)*COS((90-'inf geo micro area '!$G$34)*PI()/180)+SIN((90-'inf geo micro area '!$G45)*PI()/180)*SIN((90-'inf geo micro area '!$G$34)*PI()/180)*COS(('inf geo micro area '!$H45-'inf geo micro area '!$H$34)*PI()/180))</f>
        <v>2.041774555</v>
      </c>
      <c r="AJ47" s="39" t="n">
        <f aca="false">6371*ACOS(COS(PI()*(90-'inf geo micro area '!$G45)/180)*COS((90-'inf geo micro area '!$G$35)*PI()/180)+SIN((90-'inf geo micro area '!$G45)*PI()/180)*SIN((90-'inf geo micro area '!$G$35)*PI()/180)*COS(('inf geo micro area '!$H45-'inf geo micro area '!$H$35)*PI()/180))</f>
        <v>2.128547059</v>
      </c>
      <c r="AK47" s="39" t="n">
        <f aca="false">6371*ACOS(COS(PI()*(90-'inf geo micro area '!$G45)/180)*COS((90-'inf geo micro area '!$G$36)*PI()/180)+SIN((90-'inf geo micro area '!$G45)*PI()/180)*SIN((90-'inf geo micro area '!$G$36)*PI()/180)*COS(('inf geo micro area '!$H45-'inf geo micro area '!$H$36)*PI()/180))</f>
        <v>2.254735767</v>
      </c>
      <c r="AL47" s="46" t="n">
        <f aca="false">6371*ACOS(COS(PI()*(90-'inf geo micro area '!$G45)/180)*COS((90-'inf geo micro area '!$G$37)*PI()/180)+SIN((90-'inf geo micro area '!$G45)*PI()/180)*SIN((90-'inf geo micro area '!$G$37)*PI()/180)*COS(('inf geo micro area '!$H45-'inf geo micro area '!$H$37)*PI()/180))</f>
        <v>1.979251705</v>
      </c>
      <c r="AM47" s="39" t="n">
        <f aca="false">6371*ACOS(COS(PI()*(90-'inf geo micro area '!$G45)/180)*COS((90-'inf geo micro area '!$G$38)*PI()/180)+SIN((90-'inf geo micro area '!$G45)*PI()/180)*SIN((90-'inf geo micro area '!$G$38)*PI()/180)*COS(('inf geo micro area '!$H45-'inf geo micro area '!$H$38)*PI()/180))</f>
        <v>2.358214257</v>
      </c>
      <c r="AN47" s="39" t="n">
        <f aca="false">6371*ACOS(COS(PI()*(90-'inf geo micro area '!$G45)/180)*COS((90-'inf geo micro area '!$G$39)*PI()/180)+SIN((90-'inf geo micro area '!$G45)*PI()/180)*SIN((90-'inf geo micro area '!$G$39)*PI()/180)*COS(('inf geo micro area '!$H45-'inf geo micro area '!$H$39)*PI()/180))</f>
        <v>1.888341949</v>
      </c>
      <c r="AO47" s="39" t="n">
        <f aca="false">6371*ACOS(COS(PI()*(90-'inf geo micro area '!$G45)/180)*COS((90-'inf geo micro area '!$G$40)*PI()/180)+SIN((90-'inf geo micro area '!$G45)*PI()/180)*SIN((90-'inf geo micro area '!$G$40)*PI()/180)*COS(('inf geo micro area '!$H45-'inf geo micro area '!$H$40)*PI()/180))</f>
        <v>1.907692491</v>
      </c>
      <c r="AP47" s="39" t="n">
        <f aca="false">6371*ACOS(COS(PI()*(90-'inf geo micro area '!$G45)/180)*COS((90-'inf geo micro area '!$G$41)*PI()/180)+SIN((90-'inf geo micro area '!$G45)*PI()/180)*SIN((90-'inf geo micro area '!$G$41)*PI()/180)*COS(('inf geo micro area '!$H45-'inf geo micro area '!$H$41)*PI()/180))</f>
        <v>3.185757947</v>
      </c>
      <c r="AQ47" s="46" t="n">
        <f aca="false">6371*ACOS(COS(PI()*(90-'inf geo micro area '!$G45)/180)*COS((90-'inf geo micro area '!$G$42)*PI()/180)+SIN((90-'inf geo micro area '!$G45)*PI()/180)*SIN((90-'inf geo micro area '!$G$42)*PI()/180)*COS(('inf geo micro area '!$H45-'inf geo micro area '!$H$42)*PI()/180))</f>
        <v>0.9529632835</v>
      </c>
      <c r="AR47" s="39" t="n">
        <f aca="false">6371*ACOS(COS(PI()*(90-'inf geo micro area '!$G45)/180)*COS((90-'inf geo micro area '!$G$43)*PI()/180)+SIN((90-'inf geo micro area '!$G45)*PI()/180)*SIN((90-'inf geo micro area '!$G$43)*PI()/180)*COS(('inf geo micro area '!$H45-'inf geo micro area '!$H$43)*PI()/180))</f>
        <v>0.8643734234</v>
      </c>
      <c r="AS47" s="39" t="n">
        <f aca="false">6371*ACOS(COS(PI()*(90-'inf geo micro area '!$G45)/180)*COS((90-'inf geo micro area '!$G$44)*PI()/180)+SIN((90-'inf geo micro area '!$G45)*PI()/180)*SIN((90-'inf geo micro area '!$G$44)*PI()/180)*COS(('inf geo micro area '!$H45-'inf geo micro area '!$H$44)*PI()/180))</f>
        <v>0.7189200585</v>
      </c>
      <c r="AT47" s="39" t="n">
        <v>0</v>
      </c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</row>
    <row r="48" customFormat="false" ht="12.75" hidden="false" customHeight="true" outlineLevel="0" collapsed="false">
      <c r="A48" s="42" t="n">
        <v>45</v>
      </c>
      <c r="B48" s="39" t="str">
        <f aca="false">'inf geo micro area '!B46</f>
        <v>45 - 7</v>
      </c>
      <c r="C48" s="44" t="n">
        <f aca="false">6371*ACOS(COS(PI()*(90-'inf geo micro area '!G46)/180)*COS((90-'inf geo micro area '!$G$2)*PI()/180)+SIN((90-'inf geo micro area '!G46)*PI()/180)*SIN((90-'inf geo micro area '!$G$2)*PI()/180)*COS(('inf geo micro area '!H46-'inf geo micro area '!$H$2)*PI()/180))</f>
        <v>1.081795482</v>
      </c>
      <c r="D48" s="44" t="n">
        <f aca="false">6371*ACOS(COS(PI()*(90-'inf geo micro area '!G46)/180)*COS((90-'inf geo micro area '!$G$3)*PI()/180)+SIN((90-'inf geo micro area '!G46)*PI()/180)*SIN((90-'inf geo micro area '!$G$3)*PI()/180)*COS(('inf geo micro area '!H46-'inf geo micro area '!$H$3)*PI()/180))</f>
        <v>1.337773194</v>
      </c>
      <c r="E48" s="44" t="n">
        <f aca="false">6371*ACOS(COS(PI()*(90-'inf geo micro area '!G46)/180)*COS((90-'inf geo micro area '!$G$4)*PI()/180)+SIN((90-'inf geo micro area '!G46)*PI()/180)*SIN((90-'inf geo micro area '!$G$4)*PI()/180)*COS(('inf geo micro area '!H46-'inf geo micro area '!$H$4)*PI()/180))</f>
        <v>2.882339107</v>
      </c>
      <c r="F48" s="44" t="n">
        <f aca="false">6371*ACOS(COS(PI()*(90-'inf geo micro area '!G46)/180)*COS((90-'inf geo micro area '!$G$5)*PI()/180)+SIN((90-'inf geo micro area '!G46)*PI()/180)*SIN((90-'inf geo micro area '!$G$5)*PI()/180)*COS(('inf geo micro area '!H46-'inf geo micro area '!$H$5)*PI()/180))</f>
        <v>1.803763202</v>
      </c>
      <c r="G48" s="44" t="n">
        <f aca="false">6371*ACOS(COS(PI()*(90-'inf geo micro area '!G46)/180)*COS((90-'inf geo micro area '!$G$6)*PI()/180)+SIN((90-'inf geo micro area '!G46)*PI()/180)*SIN((90-'inf geo micro area '!$G$6)*PI()/180)*COS(('inf geo micro area '!H46-'inf geo micro area '!$H$6)*PI()/180))</f>
        <v>1.664553769</v>
      </c>
      <c r="H48" s="44" t="n">
        <f aca="false">6371*ACOS(COS(PI()*(90-'inf geo micro area '!G46)/180)*COS((90-'inf geo micro area '!$G$7)*PI()/180)+SIN((90-'inf geo micro area '!G46)*PI()/180)*SIN((90-'inf geo micro area '!$G$7)*PI()/180)*COS(('inf geo micro area '!H46-'inf geo micro area '!$H$7)*PI()/180))</f>
        <v>1.519279158</v>
      </c>
      <c r="I48" s="44" t="n">
        <f aca="false">6371*ACOS(COS(PI()*(90-'inf geo micro area '!G46)/180)*COS((90-'inf geo micro area '!$G$8)*PI()/180)+SIN((90-'inf geo micro area '!G46)*PI()/180)*SIN((90-'inf geo micro area '!$G$8)*PI()/180)*COS(('inf geo micro area '!H46-'inf geo micro area '!$H$8)*PI()/180))</f>
        <v>1.961546396</v>
      </c>
      <c r="J48" s="44" t="n">
        <f aca="false">6371*ACOS(COS(PI()*(90-'inf geo micro area '!G46)/180)*COS((90-'inf geo micro area '!$G$9)*PI()/180)+SIN((90-'inf geo micro area '!G46)*PI()/180)*SIN((90-'inf geo micro area '!$G$9)*PI()/180)*COS(('inf geo micro area '!H46-'inf geo micro area '!$H$9)*PI()/180))</f>
        <v>2.483118053</v>
      </c>
      <c r="K48" s="44" t="n">
        <f aca="false">6371*ACOS(COS(PI()*(90-'inf geo micro area '!G46)/180)*COS((90-'inf geo micro area '!$G$10)*PI()/180)+SIN((90-'inf geo micro area '!G46)*PI()/180)*SIN((90-'inf geo micro area '!$G$10)*PI()/180)*COS(('inf geo micro area '!H46-'inf geo micro area '!$H$10)*PI()/180))</f>
        <v>1.591987286</v>
      </c>
      <c r="L48" s="44" t="n">
        <f aca="false">6371*ACOS(COS(PI()*(90-'inf geo micro area '!$G46)/180)*COS((90-'inf geo micro area '!$G$11)*PI()/180)+SIN((90-'inf geo micro area '!$G46)*PI()/180)*SIN((90-'inf geo micro area '!$G$11)*PI()/180)*COS(('inf geo micro area '!$H46-'inf geo micro area '!$H$11)*PI()/180))</f>
        <v>1.372902192</v>
      </c>
      <c r="M48" s="44" t="n">
        <f aca="false">6371*ACOS(COS(PI()*(90-'inf geo micro area '!$G46)/180)*COS((90-'inf geo micro area '!$G$12)*PI()/180)+SIN((90-'inf geo micro area '!$G46)*PI()/180)*SIN((90-'inf geo micro area '!$G$12)*PI()/180)*COS(('inf geo micro area '!$H46-'inf geo micro area '!$H$12)*PI()/180))</f>
        <v>1.663628608</v>
      </c>
      <c r="N48" s="44" t="n">
        <f aca="false">6371*ACOS(COS(PI()*(90-'inf geo micro area '!$G46)/180)*COS((90-'inf geo micro area '!$G$13)*PI()/180)+SIN((90-'inf geo micro area '!$G46)*PI()/180)*SIN((90-'inf geo micro area '!$G$13)*PI()/180)*COS(('inf geo micro area '!$H46-'inf geo micro area '!$H$13)*PI()/180))</f>
        <v>1.355827783</v>
      </c>
      <c r="O48" s="44" t="n">
        <f aca="false">6371*ACOS(COS(PI()*(90-'inf geo micro area '!$G46)/180)*COS((90-'inf geo micro area '!$G$14)*PI()/180)+SIN((90-'inf geo micro area '!$G46)*PI()/180)*SIN((90-'inf geo micro area '!$G$14)*PI()/180)*COS(('inf geo micro area '!$H46-'inf geo micro area '!$H$14)*PI()/180))</f>
        <v>0.8667352614</v>
      </c>
      <c r="P48" s="39" t="n">
        <f aca="false">6371*ACOS(COS(PI()*(90-'inf geo micro area '!$G46)/180)*COS((90-'inf geo micro area '!$G$15)*PI()/180)+SIN((90-'inf geo micro area '!$G46)*PI()/180)*SIN((90-'inf geo micro area '!$G$15)*PI()/180)*COS(('inf geo micro area '!$H46-'inf geo micro area '!$H$15)*PI()/180))</f>
        <v>1.32615751</v>
      </c>
      <c r="Q48" s="39" t="n">
        <f aca="false">6371*ACOS(COS(PI()*(90-'inf geo micro area '!$G46)/180)*COS((90-'inf geo micro area '!$G$16)*PI()/180)+SIN((90-'inf geo micro area '!$G46)*PI()/180)*SIN((90-'inf geo micro area '!$G$16)*PI()/180)*COS(('inf geo micro area '!$H46-'inf geo micro area '!$H$16)*PI()/180))</f>
        <v>1.342367314</v>
      </c>
      <c r="R48" s="45" t="n">
        <f aca="false">6371*ACOS(COS(PI()*(90-'inf geo micro area '!$G46)/180)*COS((90-'inf geo micro area '!$G$17)*PI()/180)+SIN((90-'inf geo micro area '!$G46)*PI()/180)*SIN((90-'inf geo micro area '!$G$17)*PI()/180)*COS(('inf geo micro area '!$H46-'inf geo micro area '!$H$17)*PI()/180))</f>
        <v>1.099032209</v>
      </c>
      <c r="S48" s="45" t="n">
        <f aca="false">6371*ACOS(COS(PI()*(90-'inf geo micro area '!$G46)/180)*COS((90-'inf geo micro area '!$G$18)*PI()/180)+SIN((90-'inf geo micro area '!$G46)*PI()/180)*SIN((90-'inf geo micro area '!$G$18)*PI()/180)*COS(('inf geo micro area '!$H46-'inf geo micro area '!$H$18)*PI()/180))</f>
        <v>0.6612017443</v>
      </c>
      <c r="T48" s="45" t="n">
        <f aca="false">6371*ACOS(COS(PI()*(90-'inf geo micro area '!$G46)/180)*COS((90-'inf geo micro area '!$G$19)*PI()/180)+SIN((90-'inf geo micro area '!$G46)*PI()/180)*SIN((90-'inf geo micro area '!$G$19)*PI()/180)*COS(('inf geo micro area '!$H46-'inf geo micro area '!$H$19)*PI()/180))</f>
        <v>0.9073104957</v>
      </c>
      <c r="U48" s="45" t="n">
        <f aca="false">6371*ACOS(COS(PI()*(90-'inf geo micro area '!$G46)/180)*COS((90-'inf geo micro area '!$G$20)*PI()/180)+SIN((90-'inf geo micro area '!$G46)*PI()/180)*SIN((90-'inf geo micro area '!$G$20)*PI()/180)*COS(('inf geo micro area '!$H46-'inf geo micro area '!$H$20)*PI()/180))</f>
        <v>1.040539745</v>
      </c>
      <c r="V48" s="45" t="n">
        <f aca="false">6371*ACOS(COS(PI()*(90-'inf geo micro area '!$G46)/180)*COS((90-'inf geo micro area '!$G$21)*PI()/180)+SIN((90-'inf geo micro area '!$G46)*PI()/180)*SIN((90-'inf geo micro area '!$G$21)*PI()/180)*COS(('inf geo micro area '!$H46-'inf geo micro area '!$H$21)*PI()/180))</f>
        <v>2.404933847</v>
      </c>
      <c r="W48" s="45" t="n">
        <f aca="false">6371*ACOS(COS(PI()*(90-'inf geo micro area '!$G46)/180)*COS((90-'inf geo micro area '!$G$22)*PI()/180)+SIN((90-'inf geo micro area '!$G46)*PI()/180)*SIN((90-'inf geo micro area '!$G$22)*PI()/180)*COS(('inf geo micro area '!$H46-'inf geo micro area '!$H$22)*PI()/180))</f>
        <v>2.819817678</v>
      </c>
      <c r="X48" s="45" t="n">
        <f aca="false">6371*ACOS(COS(PI()*(90-'inf geo micro area '!$G46)/180)*COS((90-'inf geo micro area '!$G$23)*PI()/180)+SIN((90-'inf geo micro area '!$G46)*PI()/180)*SIN((90-'inf geo micro area '!$G$23)*PI()/180)*COS(('inf geo micro area '!$H46-'inf geo micro area '!$H$24)*PI()/180))</f>
        <v>1.871750307</v>
      </c>
      <c r="Y48" s="45" t="n">
        <f aca="false">6371*ACOS(COS(PI()*(90-'inf geo micro area '!$G46)/180)*COS((90-'inf geo micro area '!$G$24)*PI()/180)+SIN((90-'inf geo micro area '!$G46)*PI()/180)*SIN((90-'inf geo micro area '!$G$24)*PI()/180)*COS(('inf geo micro area '!$H46-'inf geo micro area '!$H$24)*PI()/180))</f>
        <v>2.87249174</v>
      </c>
      <c r="Z48" s="45" t="n">
        <f aca="false">6371*ACOS(COS(PI()*(90-'inf geo micro area '!$G46)/180)*COS((90-'inf geo micro area '!$G$25)*PI()/180)+SIN((90-'inf geo micro area '!$G46)*PI()/180)*SIN((90-'inf geo micro area '!$G$25)*PI()/180)*COS(('inf geo micro area '!$H46-'inf geo micro area '!$H$25)*PI()/180))</f>
        <v>1.646746537</v>
      </c>
      <c r="AA48" s="45" t="n">
        <f aca="false">6371*ACOS(COS(PI()*(90-'inf geo micro area '!$G46)/180)*COS((90-'inf geo micro area '!$G$26)*PI()/180)+SIN((90-'inf geo micro area '!$G46)*PI()/180)*SIN((90-'inf geo micro area '!$G$26)*PI()/180)*COS(('inf geo micro area '!$H46-'inf geo micro area '!$H$26)*PI()/180))</f>
        <v>2.562775135</v>
      </c>
      <c r="AB48" s="46" t="n">
        <f aca="false">6371*ACOS(COS(PI()*(90-'inf geo micro area '!$G46)/180)*COS((90-'inf geo micro area '!$G$27)*PI()/180)+SIN((90-'inf geo micro area '!$G46)*PI()/180)*SIN((90-'inf geo micro area '!$G$27)*PI()/180)*COS(('inf geo micro area '!$H46-'inf geo micro area '!$H$27)*PI()/180))</f>
        <v>2.413881558</v>
      </c>
      <c r="AC48" s="39" t="n">
        <f aca="false">6371*ACOS(COS(PI()*(90-'inf geo micro area '!$G46)/180)*COS((90-'inf geo micro area '!$G$28)*PI()/180)+SIN((90-'inf geo micro area '!$G46)*PI()/180)*SIN((90-'inf geo micro area '!$G$28)*PI()/180)*COS(('inf geo micro area '!$H46-'inf geo micro area '!$H$28)*PI()/180))</f>
        <v>2.678709992</v>
      </c>
      <c r="AD48" s="39" t="n">
        <f aca="false">6371*ACOS(COS(PI()*(90-'inf geo micro area '!$G46)/180)*COS((90-'inf geo micro area '!$G$29)*PI()/180)+SIN((90-'inf geo micro area '!$G46)*PI()/180)*SIN((90-'inf geo micro area '!$G$29)*PI()/180)*COS(('inf geo micro area '!$H46-'inf geo micro area '!$H$29)*PI()/180))</f>
        <v>2.262916021</v>
      </c>
      <c r="AE48" s="39" t="n">
        <f aca="false">6371*ACOS(COS(PI()*(90-'inf geo micro area '!$G46)/180)*COS((90-'inf geo micro area '!$G$30)*PI()/180)+SIN((90-'inf geo micro area '!$G46)*PI()/180)*SIN((90-'inf geo micro area '!$G$30)*PI()/180)*COS(('inf geo micro area '!$H46-'inf geo micro area '!$H$30)*PI()/180))</f>
        <v>1.849679239</v>
      </c>
      <c r="AF48" s="39" t="n">
        <f aca="false">6371*ACOS(COS(PI()*(90-'inf geo micro area '!$G46)/180)*COS((90-'inf geo micro area '!$G$31)*PI()/180)+SIN((90-'inf geo micro area '!$G46)*PI()/180)*SIN((90-'inf geo micro area '!$G$31)*PI()/180)*COS(('inf geo micro area '!$H46-'inf geo micro area '!$H$31)*PI()/180))</f>
        <v>1.709549333</v>
      </c>
      <c r="AG48" s="39" t="n">
        <f aca="false">6371*ACOS(COS(PI()*(90-'inf geo micro area '!$G46)/180)*COS((90-'inf geo micro area '!$G$32)*PI()/180)+SIN((90-'inf geo micro area '!$G46)*PI()/180)*SIN((90-'inf geo micro area '!$G$32)*PI()/180)*COS(('inf geo micro area '!$H46-'inf geo micro area '!$H$32)*PI()/180))</f>
        <v>1.5868684</v>
      </c>
      <c r="AH48" s="45" t="n">
        <f aca="false">6371*ACOS(COS(PI()*(90-'inf geo micro area '!$G46)/180)*COS((90-'inf geo micro area '!$G$33)*PI()/180)+SIN((90-'inf geo micro area '!$G46)*PI()/180)*SIN((90-'inf geo micro area '!$G$33)*PI()/180)*COS(('inf geo micro area '!$H46-'inf geo micro area '!$H$33)*PI()/180))</f>
        <v>1.222363375</v>
      </c>
      <c r="AI48" s="39" t="n">
        <f aca="false">6371*ACOS(COS(PI()*(90-'inf geo micro area '!$G46)/180)*COS((90-'inf geo micro area '!$G$34)*PI()/180)+SIN((90-'inf geo micro area '!$G46)*PI()/180)*SIN((90-'inf geo micro area '!$G$34)*PI()/180)*COS(('inf geo micro area '!$H46-'inf geo micro area '!$H$34)*PI()/180))</f>
        <v>1.289520846</v>
      </c>
      <c r="AJ48" s="39" t="n">
        <f aca="false">6371*ACOS(COS(PI()*(90-'inf geo micro area '!$G46)/180)*COS((90-'inf geo micro area '!$G$35)*PI()/180)+SIN((90-'inf geo micro area '!$G46)*PI()/180)*SIN((90-'inf geo micro area '!$G$35)*PI()/180)*COS(('inf geo micro area '!$H46-'inf geo micro area '!$H$35)*PI()/180))</f>
        <v>1.402966941</v>
      </c>
      <c r="AK48" s="39" t="n">
        <f aca="false">6371*ACOS(COS(PI()*(90-'inf geo micro area '!$G46)/180)*COS((90-'inf geo micro area '!$G$36)*PI()/180)+SIN((90-'inf geo micro area '!$G46)*PI()/180)*SIN((90-'inf geo micro area '!$G$36)*PI()/180)*COS(('inf geo micro area '!$H46-'inf geo micro area '!$H$36)*PI()/180))</f>
        <v>1.543826292</v>
      </c>
      <c r="AL48" s="46" t="n">
        <f aca="false">6371*ACOS(COS(PI()*(90-'inf geo micro area '!$G46)/180)*COS((90-'inf geo micro area '!$G$37)*PI()/180)+SIN((90-'inf geo micro area '!$G46)*PI()/180)*SIN((90-'inf geo micro area '!$G$37)*PI()/180)*COS(('inf geo micro area '!$H46-'inf geo micro area '!$H$37)*PI()/180))</f>
        <v>1.320615856</v>
      </c>
      <c r="AM48" s="39" t="n">
        <f aca="false">6371*ACOS(COS(PI()*(90-'inf geo micro area '!$G46)/180)*COS((90-'inf geo micro area '!$G$38)*PI()/180)+SIN((90-'inf geo micro area '!$G46)*PI()/180)*SIN((90-'inf geo micro area '!$G$38)*PI()/180)*COS(('inf geo micro area '!$H46-'inf geo micro area '!$H$38)*PI()/180))</f>
        <v>1.725705574</v>
      </c>
      <c r="AN48" s="39" t="n">
        <f aca="false">6371*ACOS(COS(PI()*(90-'inf geo micro area '!$G46)/180)*COS((90-'inf geo micro area '!$G$39)*PI()/180)+SIN((90-'inf geo micro area '!$G46)*PI()/180)*SIN((90-'inf geo micro area '!$G$39)*PI()/180)*COS(('inf geo micro area '!$H46-'inf geo micro area '!$H$39)*PI()/180))</f>
        <v>1.302014321</v>
      </c>
      <c r="AO48" s="39" t="n">
        <f aca="false">6371*ACOS(COS(PI()*(90-'inf geo micro area '!$G46)/180)*COS((90-'inf geo micro area '!$G$40)*PI()/180)+SIN((90-'inf geo micro area '!$G46)*PI()/180)*SIN((90-'inf geo micro area '!$G$40)*PI()/180)*COS(('inf geo micro area '!$H46-'inf geo micro area '!$H$40)*PI()/180))</f>
        <v>1.22307482</v>
      </c>
      <c r="AP48" s="39" t="n">
        <f aca="false">6371*ACOS(COS(PI()*(90-'inf geo micro area '!$G46)/180)*COS((90-'inf geo micro area '!$G$41)*PI()/180)+SIN((90-'inf geo micro area '!$G46)*PI()/180)*SIN((90-'inf geo micro area '!$G$41)*PI()/180)*COS(('inf geo micro area '!$H46-'inf geo micro area '!$H$41)*PI()/180))</f>
        <v>2.387864093</v>
      </c>
      <c r="AQ48" s="46" t="n">
        <f aca="false">6371*ACOS(COS(PI()*(90-'inf geo micro area '!$G46)/180)*COS((90-'inf geo micro area '!$G$42)*PI()/180)+SIN((90-'inf geo micro area '!$G46)*PI()/180)*SIN((90-'inf geo micro area '!$G$42)*PI()/180)*COS(('inf geo micro area '!$H46-'inf geo micro area '!$H$42)*PI()/180))</f>
        <v>1.743015786</v>
      </c>
      <c r="AR48" s="39" t="n">
        <f aca="false">6371*ACOS(COS(PI()*(90-'inf geo micro area '!$G46)/180)*COS((90-'inf geo micro area '!$G$43)*PI()/180)+SIN((90-'inf geo micro area '!$G46)*PI()/180)*SIN((90-'inf geo micro area '!$G$43)*PI()/180)*COS(('inf geo micro area '!$H46-'inf geo micro area '!$H$43)*PI()/180))</f>
        <v>1.688644482</v>
      </c>
      <c r="AS48" s="39" t="n">
        <f aca="false">6371*ACOS(COS(PI()*(90-'inf geo micro area '!$G46)/180)*COS((90-'inf geo micro area '!$G$44)*PI()/180)+SIN((90-'inf geo micro area '!$G46)*PI()/180)*SIN((90-'inf geo micro area '!$G$44)*PI()/180)*COS(('inf geo micro area '!$H46-'inf geo micro area '!$H$44)*PI()/180))</f>
        <v>1.547391541</v>
      </c>
      <c r="AT48" s="39" t="n">
        <f aca="false">6371*ACOS(COS(PI()*(90-'inf geo micro area '!$G46)/180)*COS((90-'inf geo micro area '!$G$45)*PI()/180)+SIN((90-'inf geo micro area '!$G46)*PI()/180)*SIN((90-'inf geo micro area '!$G$45)*PI()/180)*COS(('inf geo micro area '!$H46-'inf geo micro area '!$H$45)*PI()/180))</f>
        <v>0.8450141069</v>
      </c>
      <c r="AU48" s="39" t="n">
        <v>0</v>
      </c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</row>
    <row r="49" customFormat="false" ht="12.75" hidden="false" customHeight="true" outlineLevel="0" collapsed="false">
      <c r="A49" s="42" t="n">
        <v>46</v>
      </c>
      <c r="B49" s="39" t="str">
        <f aca="false">'inf geo micro area '!B47</f>
        <v>46 - 7</v>
      </c>
      <c r="C49" s="44" t="n">
        <f aca="false">6371*ACOS(COS(PI()*(90-'inf geo micro area '!G47)/180)*COS((90-'inf geo micro area '!$G$2)*PI()/180)+SIN((90-'inf geo micro area '!G47)*PI()/180)*SIN((90-'inf geo micro area '!$G$2)*PI()/180)*COS(('inf geo micro area '!H47-'inf geo micro area '!$H$2)*PI()/180))</f>
        <v>1.08397892</v>
      </c>
      <c r="D49" s="44" t="n">
        <f aca="false">6371*ACOS(COS(PI()*(90-'inf geo micro area '!G47)/180)*COS((90-'inf geo micro area '!$G$3)*PI()/180)+SIN((90-'inf geo micro area '!G47)*PI()/180)*SIN((90-'inf geo micro area '!$G$3)*PI()/180)*COS(('inf geo micro area '!H47-'inf geo micro area '!$H$3)*PI()/180))</f>
        <v>1.219588863</v>
      </c>
      <c r="E49" s="44" t="n">
        <f aca="false">6371*ACOS(COS(PI()*(90-'inf geo micro area '!G47)/180)*COS((90-'inf geo micro area '!$G$4)*PI()/180)+SIN((90-'inf geo micro area '!G47)*PI()/180)*SIN((90-'inf geo micro area '!$G$4)*PI()/180)*COS(('inf geo micro area '!H47-'inf geo micro area '!$H$4)*PI()/180))</f>
        <v>2.719480099</v>
      </c>
      <c r="F49" s="44" t="n">
        <f aca="false">6371*ACOS(COS(PI()*(90-'inf geo micro area '!G47)/180)*COS((90-'inf geo micro area '!$G$5)*PI()/180)+SIN((90-'inf geo micro area '!G47)*PI()/180)*SIN((90-'inf geo micro area '!$G$5)*PI()/180)*COS(('inf geo micro area '!H47-'inf geo micro area '!$H$5)*PI()/180))</f>
        <v>1.810393427</v>
      </c>
      <c r="G49" s="44" t="n">
        <f aca="false">6371*ACOS(COS(PI()*(90-'inf geo micro area '!G47)/180)*COS((90-'inf geo micro area '!$G$6)*PI()/180)+SIN((90-'inf geo micro area '!G47)*PI()/180)*SIN((90-'inf geo micro area '!$G$6)*PI()/180)*COS(('inf geo micro area '!H47-'inf geo micro area '!$H$6)*PI()/180))</f>
        <v>1.554952912</v>
      </c>
      <c r="H49" s="44" t="n">
        <f aca="false">6371*ACOS(COS(PI()*(90-'inf geo micro area '!G47)/180)*COS((90-'inf geo micro area '!$G$7)*PI()/180)+SIN((90-'inf geo micro area '!G47)*PI()/180)*SIN((90-'inf geo micro area '!$G$7)*PI()/180)*COS(('inf geo micro area '!H47-'inf geo micro area '!$H$7)*PI()/180))</f>
        <v>1.685582768</v>
      </c>
      <c r="I49" s="44" t="n">
        <f aca="false">6371*ACOS(COS(PI()*(90-'inf geo micro area '!G47)/180)*COS((90-'inf geo micro area '!$G$8)*PI()/180)+SIN((90-'inf geo micro area '!G47)*PI()/180)*SIN((90-'inf geo micro area '!$G$8)*PI()/180)*COS(('inf geo micro area '!H47-'inf geo micro area '!$H$8)*PI()/180))</f>
        <v>2.362654805</v>
      </c>
      <c r="J49" s="44" t="n">
        <f aca="false">6371*ACOS(COS(PI()*(90-'inf geo micro area '!G47)/180)*COS((90-'inf geo micro area '!$G$9)*PI()/180)+SIN((90-'inf geo micro area '!G47)*PI()/180)*SIN((90-'inf geo micro area '!$G$9)*PI()/180)*COS(('inf geo micro area '!H47-'inf geo micro area '!$H$9)*PI()/180))</f>
        <v>2.797452526</v>
      </c>
      <c r="K49" s="44" t="n">
        <f aca="false">6371*ACOS(COS(PI()*(90-'inf geo micro area '!G47)/180)*COS((90-'inf geo micro area '!$G$10)*PI()/180)+SIN((90-'inf geo micro area '!G47)*PI()/180)*SIN((90-'inf geo micro area '!$G$10)*PI()/180)*COS(('inf geo micro area '!H47-'inf geo micro area '!$H$10)*PI()/180))</f>
        <v>2.075510354</v>
      </c>
      <c r="L49" s="44" t="n">
        <f aca="false">6371*ACOS(COS(PI()*(90-'inf geo micro area '!$G47)/180)*COS((90-'inf geo micro area '!$G$11)*PI()/180)+SIN((90-'inf geo micro area '!$G47)*PI()/180)*SIN((90-'inf geo micro area '!$G$11)*PI()/180)*COS(('inf geo micro area '!$H47-'inf geo micro area '!$H$11)*PI()/180))</f>
        <v>1.901986882</v>
      </c>
      <c r="M49" s="44" t="n">
        <f aca="false">6371*ACOS(COS(PI()*(90-'inf geo micro area '!$G47)/180)*COS((90-'inf geo micro area '!$G$12)*PI()/180)+SIN((90-'inf geo micro area '!$G47)*PI()/180)*SIN((90-'inf geo micro area '!$G$12)*PI()/180)*COS(('inf geo micro area '!$H47-'inf geo micro area '!$H$12)*PI()/180))</f>
        <v>2.200183677</v>
      </c>
      <c r="N49" s="44" t="n">
        <f aca="false">6371*ACOS(COS(PI()*(90-'inf geo micro area '!$G47)/180)*COS((90-'inf geo micro area '!$G$13)*PI()/180)+SIN((90-'inf geo micro area '!$G47)*PI()/180)*SIN((90-'inf geo micro area '!$G$13)*PI()/180)*COS(('inf geo micro area '!$H47-'inf geo micro area '!$H$13)*PI()/180))</f>
        <v>1.924887774</v>
      </c>
      <c r="O49" s="44" t="n">
        <f aca="false">6371*ACOS(COS(PI()*(90-'inf geo micro area '!$G47)/180)*COS((90-'inf geo micro area '!$G$14)*PI()/180)+SIN((90-'inf geo micro area '!$G47)*PI()/180)*SIN((90-'inf geo micro area '!$G$14)*PI()/180)*COS(('inf geo micro area '!$H47-'inf geo micro area '!$H$14)*PI()/180))</f>
        <v>1.518089474</v>
      </c>
      <c r="P49" s="39" t="n">
        <f aca="false">6371*ACOS(COS(PI()*(90-'inf geo micro area '!$G47)/180)*COS((90-'inf geo micro area '!$G$15)*PI()/180)+SIN((90-'inf geo micro area '!$G47)*PI()/180)*SIN((90-'inf geo micro area '!$G$15)*PI()/180)*COS(('inf geo micro area '!$H47-'inf geo micro area '!$H$15)*PI()/180))</f>
        <v>1.879796821</v>
      </c>
      <c r="Q49" s="39" t="n">
        <f aca="false">6371*ACOS(COS(PI()*(90-'inf geo micro area '!$G47)/180)*COS((90-'inf geo micro area '!$G$16)*PI()/180)+SIN((90-'inf geo micro area '!$G47)*PI()/180)*SIN((90-'inf geo micro area '!$G$16)*PI()/180)*COS(('inf geo micro area '!$H47-'inf geo micro area '!$H$16)*PI()/180))</f>
        <v>1.989989408</v>
      </c>
      <c r="R49" s="45" t="n">
        <f aca="false">6371*ACOS(COS(PI()*(90-'inf geo micro area '!$G47)/180)*COS((90-'inf geo micro area '!$G$17)*PI()/180)+SIN((90-'inf geo micro area '!$G47)*PI()/180)*SIN((90-'inf geo micro area '!$G$17)*PI()/180)*COS(('inf geo micro area '!$H47-'inf geo micro area '!$H$17)*PI()/180))</f>
        <v>1.761605691</v>
      </c>
      <c r="S49" s="45" t="n">
        <f aca="false">6371*ACOS(COS(PI()*(90-'inf geo micro area '!$G47)/180)*COS((90-'inf geo micro area '!$G$18)*PI()/180)+SIN((90-'inf geo micro area '!$G47)*PI()/180)*SIN((90-'inf geo micro area '!$G$18)*PI()/180)*COS(('inf geo micro area '!$H47-'inf geo micro area '!$H$18)*PI()/180))</f>
        <v>1.298282584</v>
      </c>
      <c r="T49" s="45" t="n">
        <f aca="false">6371*ACOS(COS(PI()*(90-'inf geo micro area '!$G47)/180)*COS((90-'inf geo micro area '!$G$19)*PI()/180)+SIN((90-'inf geo micro area '!$G47)*PI()/180)*SIN((90-'inf geo micro area '!$G$19)*PI()/180)*COS(('inf geo micro area '!$H47-'inf geo micro area '!$H$19)*PI()/180))</f>
        <v>1.509250647</v>
      </c>
      <c r="U49" s="45" t="n">
        <f aca="false">6371*ACOS(COS(PI()*(90-'inf geo micro area '!$G47)/180)*COS((90-'inf geo micro area '!$G$20)*PI()/180)+SIN((90-'inf geo micro area '!$G47)*PI()/180)*SIN((90-'inf geo micro area '!$G$20)*PI()/180)*COS(('inf geo micro area '!$H47-'inf geo micro area '!$H$20)*PI()/180))</f>
        <v>1.417926202</v>
      </c>
      <c r="V49" s="45" t="n">
        <f aca="false">6371*ACOS(COS(PI()*(90-'inf geo micro area '!$G47)/180)*COS((90-'inf geo micro area '!$G$21)*PI()/180)+SIN((90-'inf geo micro area '!$G47)*PI()/180)*SIN((90-'inf geo micro area '!$G$21)*PI()/180)*COS(('inf geo micro area '!$H47-'inf geo micro area '!$H$21)*PI()/180))</f>
        <v>2.90131029</v>
      </c>
      <c r="W49" s="45" t="n">
        <f aca="false">6371*ACOS(COS(PI()*(90-'inf geo micro area '!$G47)/180)*COS((90-'inf geo micro area '!$G$22)*PI()/180)+SIN((90-'inf geo micro area '!$G47)*PI()/180)*SIN((90-'inf geo micro area '!$G$22)*PI()/180)*COS(('inf geo micro area '!$H47-'inf geo micro area '!$H$22)*PI()/180))</f>
        <v>3.324880609</v>
      </c>
      <c r="X49" s="45" t="n">
        <f aca="false">6371*ACOS(COS(PI()*(90-'inf geo micro area '!$G47)/180)*COS((90-'inf geo micro area '!$G$23)*PI()/180)+SIN((90-'inf geo micro area '!$G47)*PI()/180)*SIN((90-'inf geo micro area '!$G$23)*PI()/180)*COS(('inf geo micro area '!$H47-'inf geo micro area '!$H$24)*PI()/180))</f>
        <v>2.292089396</v>
      </c>
      <c r="Y49" s="45" t="n">
        <f aca="false">6371*ACOS(COS(PI()*(90-'inf geo micro area '!$G47)/180)*COS((90-'inf geo micro area '!$G$24)*PI()/180)+SIN((90-'inf geo micro area '!$G47)*PI()/180)*SIN((90-'inf geo micro area '!$G$24)*PI()/180)*COS(('inf geo micro area '!$H47-'inf geo micro area '!$H$24)*PI()/180))</f>
        <v>3.356299119</v>
      </c>
      <c r="Z49" s="45" t="n">
        <f aca="false">6371*ACOS(COS(PI()*(90-'inf geo micro area '!$G47)/180)*COS((90-'inf geo micro area '!$G$25)*PI()/180)+SIN((90-'inf geo micro area '!$G47)*PI()/180)*SIN((90-'inf geo micro area '!$G$25)*PI()/180)*COS(('inf geo micro area '!$H47-'inf geo micro area '!$H$25)*PI()/180))</f>
        <v>2.188906929</v>
      </c>
      <c r="AA49" s="45" t="n">
        <f aca="false">6371*ACOS(COS(PI()*(90-'inf geo micro area '!$G47)/180)*COS((90-'inf geo micro area '!$G$26)*PI()/180)+SIN((90-'inf geo micro area '!$G47)*PI()/180)*SIN((90-'inf geo micro area '!$G$26)*PI()/180)*COS(('inf geo micro area '!$H47-'inf geo micro area '!$H$26)*PI()/180))</f>
        <v>3.018486399</v>
      </c>
      <c r="AB49" s="46" t="n">
        <f aca="false">6371*ACOS(COS(PI()*(90-'inf geo micro area '!$G47)/180)*COS((90-'inf geo micro area '!$G$27)*PI()/180)+SIN((90-'inf geo micro area '!$G47)*PI()/180)*SIN((90-'inf geo micro area '!$G$27)*PI()/180)*COS(('inf geo micro area '!$H47-'inf geo micro area '!$H$27)*PI()/180))</f>
        <v>2.965754863</v>
      </c>
      <c r="AC49" s="39" t="n">
        <f aca="false">6371*ACOS(COS(PI()*(90-'inf geo micro area '!$G47)/180)*COS((90-'inf geo micro area '!$G$28)*PI()/180)+SIN((90-'inf geo micro area '!$G47)*PI()/180)*SIN((90-'inf geo micro area '!$G$28)*PI()/180)*COS(('inf geo micro area '!$H47-'inf geo micro area '!$H$28)*PI()/180))</f>
        <v>3.102421125</v>
      </c>
      <c r="AD49" s="39" t="n">
        <f aca="false">6371*ACOS(COS(PI()*(90-'inf geo micro area '!$G47)/180)*COS((90-'inf geo micro area '!$G$29)*PI()/180)+SIN((90-'inf geo micro area '!$G47)*PI()/180)*SIN((90-'inf geo micro area '!$G$29)*PI()/180)*COS(('inf geo micro area '!$H47-'inf geo micro area '!$H$29)*PI()/180))</f>
        <v>2.846617461</v>
      </c>
      <c r="AE49" s="39" t="n">
        <f aca="false">6371*ACOS(COS(PI()*(90-'inf geo micro area '!$G47)/180)*COS((90-'inf geo micro area '!$G$30)*PI()/180)+SIN((90-'inf geo micro area '!$G47)*PI()/180)*SIN((90-'inf geo micro area '!$G$30)*PI()/180)*COS(('inf geo micro area '!$H47-'inf geo micro area '!$H$30)*PI()/180))</f>
        <v>2.418303482</v>
      </c>
      <c r="AF49" s="39" t="n">
        <f aca="false">6371*ACOS(COS(PI()*(90-'inf geo micro area '!$G47)/180)*COS((90-'inf geo micro area '!$G$31)*PI()/180)+SIN((90-'inf geo micro area '!$G47)*PI()/180)*SIN((90-'inf geo micro area '!$G$31)*PI()/180)*COS(('inf geo micro area '!$H47-'inf geo micro area '!$H$31)*PI()/180))</f>
        <v>2.294915176</v>
      </c>
      <c r="AG49" s="39" t="n">
        <f aca="false">6371*ACOS(COS(PI()*(90-'inf geo micro area '!$G47)/180)*COS((90-'inf geo micro area '!$G$32)*PI()/180)+SIN((90-'inf geo micro area '!$G47)*PI()/180)*SIN((90-'inf geo micro area '!$G$32)*PI()/180)*COS(('inf geo micro area '!$H47-'inf geo micro area '!$H$32)*PI()/180))</f>
        <v>2.207260558</v>
      </c>
      <c r="AH49" s="45" t="n">
        <f aca="false">6371*ACOS(COS(PI()*(90-'inf geo micro area '!$G47)/180)*COS((90-'inf geo micro area '!$G$33)*PI()/180)+SIN((90-'inf geo micro area '!$G47)*PI()/180)*SIN((90-'inf geo micro area '!$G$33)*PI()/180)*COS(('inf geo micro area '!$H47-'inf geo micro area '!$H$33)*PI()/180))</f>
        <v>1.851426199</v>
      </c>
      <c r="AI49" s="39" t="n">
        <f aca="false">6371*ACOS(COS(PI()*(90-'inf geo micro area '!$G47)/180)*COS((90-'inf geo micro area '!$G$34)*PI()/180)+SIN((90-'inf geo micro area '!$G47)*PI()/180)*SIN((90-'inf geo micro area '!$G$34)*PI()/180)*COS(('inf geo micro area '!$H47-'inf geo micro area '!$H$34)*PI()/180))</f>
        <v>1.916681398</v>
      </c>
      <c r="AJ49" s="39" t="n">
        <f aca="false">6371*ACOS(COS(PI()*(90-'inf geo micro area '!$G47)/180)*COS((90-'inf geo micro area '!$G$35)*PI()/180)+SIN((90-'inf geo micro area '!$G47)*PI()/180)*SIN((90-'inf geo micro area '!$G$35)*PI()/180)*COS(('inf geo micro area '!$H47-'inf geo micro area '!$H$35)*PI()/180))</f>
        <v>2.042577173</v>
      </c>
      <c r="AK49" s="39" t="n">
        <f aca="false">6371*ACOS(COS(PI()*(90-'inf geo micro area '!$G47)/180)*COS((90-'inf geo micro area '!$G$36)*PI()/180)+SIN((90-'inf geo micro area '!$G47)*PI()/180)*SIN((90-'inf geo micro area '!$G$36)*PI()/180)*COS(('inf geo micro area '!$H47-'inf geo micro area '!$H$36)*PI()/180))</f>
        <v>2.18741377</v>
      </c>
      <c r="AL49" s="46" t="n">
        <f aca="false">6371*ACOS(COS(PI()*(90-'inf geo micro area '!$G47)/180)*COS((90-'inf geo micro area '!$G$37)*PI()/180)+SIN((90-'inf geo micro area '!$G47)*PI()/180)*SIN((90-'inf geo micro area '!$G$37)*PI()/180)*COS(('inf geo micro area '!$H47-'inf geo micro area '!$H$37)*PI()/180))</f>
        <v>1.985233752</v>
      </c>
      <c r="AM49" s="39" t="n">
        <f aca="false">6371*ACOS(COS(PI()*(90-'inf geo micro area '!$G47)/180)*COS((90-'inf geo micro area '!$G$38)*PI()/180)+SIN((90-'inf geo micro area '!$G47)*PI()/180)*SIN((90-'inf geo micro area '!$G$38)*PI()/180)*COS(('inf geo micro area '!$H47-'inf geo micro area '!$H$38)*PI()/180))</f>
        <v>2.391142122</v>
      </c>
      <c r="AN49" s="39" t="n">
        <f aca="false">6371*ACOS(COS(PI()*(90-'inf geo micro area '!$G47)/180)*COS((90-'inf geo micro area '!$G$39)*PI()/180)+SIN((90-'inf geo micro area '!$G47)*PI()/180)*SIN((90-'inf geo micro area '!$G$39)*PI()/180)*COS(('inf geo micro area '!$H47-'inf geo micro area '!$H$39)*PI()/180))</f>
        <v>1.976002237</v>
      </c>
      <c r="AO49" s="39" t="n">
        <f aca="false">6371*ACOS(COS(PI()*(90-'inf geo micro area '!$G47)/180)*COS((90-'inf geo micro area '!$G$40)*PI()/180)+SIN((90-'inf geo micro area '!$G47)*PI()/180)*SIN((90-'inf geo micro area '!$G$40)*PI()/180)*COS(('inf geo micro area '!$H47-'inf geo micro area '!$H$40)*PI()/180))</f>
        <v>1.882730058</v>
      </c>
      <c r="AP49" s="39" t="n">
        <f aca="false">6371*ACOS(COS(PI()*(90-'inf geo micro area '!$G47)/180)*COS((90-'inf geo micro area '!$G$41)*PI()/180)+SIN((90-'inf geo micro area '!$G47)*PI()/180)*SIN((90-'inf geo micro area '!$G$41)*PI()/180)*COS(('inf geo micro area '!$H47-'inf geo micro area '!$H$41)*PI()/180))</f>
        <v>2.943134914</v>
      </c>
      <c r="AQ49" s="46" t="n">
        <f aca="false">6371*ACOS(COS(PI()*(90-'inf geo micro area '!$G47)/180)*COS((90-'inf geo micro area '!$G$42)*PI()/180)+SIN((90-'inf geo micro area '!$G47)*PI()/180)*SIN((90-'inf geo micro area '!$G$42)*PI()/180)*COS(('inf geo micro area '!$H47-'inf geo micro area '!$H$42)*PI()/180))</f>
        <v>1.365652451</v>
      </c>
      <c r="AR49" s="39" t="n">
        <f aca="false">6371*ACOS(COS(PI()*(90-'inf geo micro area '!$G47)/180)*COS((90-'inf geo micro area '!$G$43)*PI()/180)+SIN((90-'inf geo micro area '!$G47)*PI()/180)*SIN((90-'inf geo micro area '!$G$43)*PI()/180)*COS(('inf geo micro area '!$H47-'inf geo micro area '!$H$43)*PI()/180))</f>
        <v>1.382644527</v>
      </c>
      <c r="AS49" s="39" t="n">
        <f aca="false">6371*ACOS(COS(PI()*(90-'inf geo micro area '!$G47)/180)*COS((90-'inf geo micro area '!$G$44)*PI()/180)+SIN((90-'inf geo micro area '!$G47)*PI()/180)*SIN((90-'inf geo micro area '!$G$44)*PI()/180)*COS(('inf geo micro area '!$H47-'inf geo micro area '!$H$44)*PI()/180))</f>
        <v>1.269052763</v>
      </c>
      <c r="AT49" s="39" t="n">
        <f aca="false">6371*ACOS(COS(PI()*(90-'inf geo micro area '!$G47)/180)*COS((90-'inf geo micro area '!$G$45)*PI()/180)+SIN((90-'inf geo micro area '!$G47)*PI()/180)*SIN((90-'inf geo micro area '!$G$45)*PI()/180)*COS(('inf geo micro area '!$H47-'inf geo micro area '!$H$45)*PI()/180))</f>
        <v>0.7882716302</v>
      </c>
      <c r="AU49" s="39" t="n">
        <f aca="false">6371*ACOS(COS(PI()*(90-'inf geo micro area '!$G47)/180)*COS((90-'inf geo micro area '!$G$46)*PI()/180)+SIN((90-'inf geo micro area '!$G47)*PI()/180)*SIN((90-'inf geo micro area '!$G$46)*PI()/180)*COS(('inf geo micro area '!$H47-'inf geo micro area '!$H$46)*PI()/180))</f>
        <v>0.6745943893</v>
      </c>
      <c r="AV49" s="39" t="n">
        <v>0</v>
      </c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</row>
    <row r="50" customFormat="false" ht="12.75" hidden="false" customHeight="true" outlineLevel="0" collapsed="false">
      <c r="A50" s="42" t="n">
        <v>47</v>
      </c>
      <c r="B50" s="39" t="str">
        <f aca="false">'inf geo micro area '!B48</f>
        <v>47 - 8</v>
      </c>
      <c r="C50" s="44" t="n">
        <f aca="false">6371*ACOS(COS(PI()*(90-'inf geo micro area '!G48)/180)*COS((90-'inf geo micro area '!$G$2)*PI()/180)+SIN((90-'inf geo micro area '!G48)*PI()/180)*SIN((90-'inf geo micro area '!$G$2)*PI()/180)*COS(('inf geo micro area '!H48-'inf geo micro area '!$H$2)*PI()/180))</f>
        <v>3.189188351</v>
      </c>
      <c r="D50" s="44" t="n">
        <f aca="false">6371*ACOS(COS(PI()*(90-'inf geo micro area '!G48)/180)*COS((90-'inf geo micro area '!$G$3)*PI()/180)+SIN((90-'inf geo micro area '!G48)*PI()/180)*SIN((90-'inf geo micro area '!$G$3)*PI()/180)*COS(('inf geo micro area '!H48-'inf geo micro area '!$H$3)*PI()/180))</f>
        <v>3.399942277</v>
      </c>
      <c r="E50" s="44" t="n">
        <f aca="false">6371*ACOS(COS(PI()*(90-'inf geo micro area '!G48)/180)*COS((90-'inf geo micro area '!$G$4)*PI()/180)+SIN((90-'inf geo micro area '!G48)*PI()/180)*SIN((90-'inf geo micro area '!$G$4)*PI()/180)*COS(('inf geo micro area '!H48-'inf geo micro area '!$H$4)*PI()/180))</f>
        <v>4.059074192</v>
      </c>
      <c r="F50" s="44" t="n">
        <f aca="false">6371*ACOS(COS(PI()*(90-'inf geo micro area '!G48)/180)*COS((90-'inf geo micro area '!$G$5)*PI()/180)+SIN((90-'inf geo micro area '!G48)*PI()/180)*SIN((90-'inf geo micro area '!$G$5)*PI()/180)*COS(('inf geo micro area '!H48-'inf geo micro area '!$H$5)*PI()/180))</f>
        <v>3.174815647</v>
      </c>
      <c r="G50" s="44" t="n">
        <f aca="false">6371*ACOS(COS(PI()*(90-'inf geo micro area '!G48)/180)*COS((90-'inf geo micro area '!$G$6)*PI()/180)+SIN((90-'inf geo micro area '!G48)*PI()/180)*SIN((90-'inf geo micro area '!$G$6)*PI()/180)*COS(('inf geo micro area '!H48-'inf geo micro area '!$H$6)*PI()/180))</f>
        <v>3.435498707</v>
      </c>
      <c r="H50" s="44" t="n">
        <f aca="false">6371*ACOS(COS(PI()*(90-'inf geo micro area '!G48)/180)*COS((90-'inf geo micro area '!$G$7)*PI()/180)+SIN((90-'inf geo micro area '!G48)*PI()/180)*SIN((90-'inf geo micro area '!$G$7)*PI()/180)*COS(('inf geo micro area '!H48-'inf geo micro area '!$H$7)*PI()/180))</f>
        <v>2.7780339</v>
      </c>
      <c r="I50" s="44" t="n">
        <f aca="false">6371*ACOS(COS(PI()*(90-'inf geo micro area '!G48)/180)*COS((90-'inf geo micro area '!$G$8)*PI()/180)+SIN((90-'inf geo micro area '!G48)*PI()/180)*SIN((90-'inf geo micro area '!$G$8)*PI()/180)*COS(('inf geo micro area '!H48-'inf geo micro area '!$H$8)*PI()/180))</f>
        <v>3.645403691</v>
      </c>
      <c r="J50" s="44" t="n">
        <f aca="false">6371*ACOS(COS(PI()*(90-'inf geo micro area '!G48)/180)*COS((90-'inf geo micro area '!$G$9)*PI()/180)+SIN((90-'inf geo micro area '!G48)*PI()/180)*SIN((90-'inf geo micro area '!$G$9)*PI()/180)*COS(('inf geo micro area '!H48-'inf geo micro area '!$H$9)*PI()/180))</f>
        <v>4.195699088</v>
      </c>
      <c r="K50" s="44" t="n">
        <f aca="false">6371*ACOS(COS(PI()*(90-'inf geo micro area '!G48)/180)*COS((90-'inf geo micro area '!$G$10)*PI()/180)+SIN((90-'inf geo micro area '!G48)*PI()/180)*SIN((90-'inf geo micro area '!$G$10)*PI()/180)*COS(('inf geo micro area '!H48-'inf geo micro area '!$H$10)*PI()/180))</f>
        <v>3.243635076</v>
      </c>
      <c r="L50" s="44" t="n">
        <f aca="false">6371*ACOS(COS(PI()*(90-'inf geo micro area '!$G48)/180)*COS((90-'inf geo micro area '!$G$11)*PI()/180)+SIN((90-'inf geo micro area '!$G48)*PI()/180)*SIN((90-'inf geo micro area '!$G$11)*PI()/180)*COS(('inf geo micro area '!$H48-'inf geo micro area '!$H$11)*PI()/180))</f>
        <v>3.050361025</v>
      </c>
      <c r="M50" s="44" t="n">
        <f aca="false">6371*ACOS(COS(PI()*(90-'inf geo micro area '!$G48)/180)*COS((90-'inf geo micro area '!$G$12)*PI()/180)+SIN((90-'inf geo micro area '!$G48)*PI()/180)*SIN((90-'inf geo micro area '!$G$12)*PI()/180)*COS(('inf geo micro area '!$H48-'inf geo micro area '!$H$12)*PI()/180))</f>
        <v>3.03372764</v>
      </c>
      <c r="N50" s="44" t="n">
        <f aca="false">6371*ACOS(COS(PI()*(90-'inf geo micro area '!$G48)/180)*COS((90-'inf geo micro area '!$G$13)*PI()/180)+SIN((90-'inf geo micro area '!$G48)*PI()/180)*SIN((90-'inf geo micro area '!$G$13)*PI()/180)*COS(('inf geo micro area '!$H48-'inf geo micro area '!$H$13)*PI()/180))</f>
        <v>2.885147171</v>
      </c>
      <c r="O50" s="44" t="n">
        <f aca="false">6371*ACOS(COS(PI()*(90-'inf geo micro area '!$G48)/180)*COS((90-'inf geo micro area '!$G$14)*PI()/180)+SIN((90-'inf geo micro area '!$G48)*PI()/180)*SIN((90-'inf geo micro area '!$G$14)*PI()/180)*COS(('inf geo micro area '!$H48-'inf geo micro area '!$H$14)*PI()/180))</f>
        <v>2.640078345</v>
      </c>
      <c r="P50" s="39" t="n">
        <f aca="false">6371*ACOS(COS(PI()*(90-'inf geo micro area '!$G48)/180)*COS((90-'inf geo micro area '!$G$15)*PI()/180)+SIN((90-'inf geo micro area '!$G48)*PI()/180)*SIN((90-'inf geo micro area '!$G$15)*PI()/180)*COS(('inf geo micro area '!$H48-'inf geo micro area '!$H$15)*PI()/180))</f>
        <v>1.923331409</v>
      </c>
      <c r="Q50" s="39" t="n">
        <f aca="false">6371*ACOS(COS(PI()*(90-'inf geo micro area '!$G48)/180)*COS((90-'inf geo micro area '!$G$16)*PI()/180)+SIN((90-'inf geo micro area '!$G48)*PI()/180)*SIN((90-'inf geo micro area '!$G$16)*PI()/180)*COS(('inf geo micro area '!$H48-'inf geo micro area '!$H$16)*PI()/180))</f>
        <v>1.834080276</v>
      </c>
      <c r="R50" s="45" t="n">
        <f aca="false">6371*ACOS(COS(PI()*(90-'inf geo micro area '!$G48)/180)*COS((90-'inf geo micro area '!$G$17)*PI()/180)+SIN((90-'inf geo micro area '!$G48)*PI()/180)*SIN((90-'inf geo micro area '!$G$17)*PI()/180)*COS(('inf geo micro area '!$H48-'inf geo micro area '!$H$17)*PI()/180))</f>
        <v>2.102846026</v>
      </c>
      <c r="S50" s="45" t="n">
        <f aca="false">6371*ACOS(COS(PI()*(90-'inf geo micro area '!$G48)/180)*COS((90-'inf geo micro area '!$G$18)*PI()/180)+SIN((90-'inf geo micro area '!$G48)*PI()/180)*SIN((90-'inf geo micro area '!$G$18)*PI()/180)*COS(('inf geo micro area '!$H48-'inf geo micro area '!$H$18)*PI()/180))</f>
        <v>2.500637445</v>
      </c>
      <c r="T50" s="45" t="n">
        <f aca="false">6371*ACOS(COS(PI()*(90-'inf geo micro area '!$G48)/180)*COS((90-'inf geo micro area '!$G$19)*PI()/180)+SIN((90-'inf geo micro area '!$G48)*PI()/180)*SIN((90-'inf geo micro area '!$G$19)*PI()/180)*COS(('inf geo micro area '!$H48-'inf geo micro area '!$H$19)*PI()/180))</f>
        <v>2.269756644</v>
      </c>
      <c r="U50" s="45" t="n">
        <f aca="false">6371*ACOS(COS(PI()*(90-'inf geo micro area '!$G48)/180)*COS((90-'inf geo micro area '!$G$20)*PI()/180)+SIN((90-'inf geo micro area '!$G48)*PI()/180)*SIN((90-'inf geo micro area '!$G$20)*PI()/180)*COS(('inf geo micro area '!$H48-'inf geo micro area '!$H$20)*PI()/180))</f>
        <v>2.51883484</v>
      </c>
      <c r="V50" s="45" t="n">
        <f aca="false">6371*ACOS(COS(PI()*(90-'inf geo micro area '!$G48)/180)*COS((90-'inf geo micro area '!$G$21)*PI()/180)+SIN((90-'inf geo micro area '!$G48)*PI()/180)*SIN((90-'inf geo micro area '!$G$21)*PI()/180)*COS(('inf geo micro area '!$H48-'inf geo micro area '!$H$21)*PI()/180))</f>
        <v>1.276069256</v>
      </c>
      <c r="W50" s="45" t="n">
        <f aca="false">6371*ACOS(COS(PI()*(90-'inf geo micro area '!$G48)/180)*COS((90-'inf geo micro area '!$G$22)*PI()/180)+SIN((90-'inf geo micro area '!$G48)*PI()/180)*SIN((90-'inf geo micro area '!$G$22)*PI()/180)*COS(('inf geo micro area '!$H48-'inf geo micro area '!$H$22)*PI()/180))</f>
        <v>1.069470715</v>
      </c>
      <c r="X50" s="45" t="n">
        <f aca="false">6371*ACOS(COS(PI()*(90-'inf geo micro area '!$G48)/180)*COS((90-'inf geo micro area '!$G$23)*PI()/180)+SIN((90-'inf geo micro area '!$G48)*PI()/180)*SIN((90-'inf geo micro area '!$G$23)*PI()/180)*COS(('inf geo micro area '!$H48-'inf geo micro area '!$H$24)*PI()/180))</f>
        <v>1.884495111</v>
      </c>
      <c r="Y50" s="45" t="n">
        <f aca="false">6371*ACOS(COS(PI()*(90-'inf geo micro area '!$G48)/180)*COS((90-'inf geo micro area '!$G$24)*PI()/180)+SIN((90-'inf geo micro area '!$G48)*PI()/180)*SIN((90-'inf geo micro area '!$G$24)*PI()/180)*COS(('inf geo micro area '!$H48-'inf geo micro area '!$H$24)*PI()/180))</f>
        <v>1.203129326</v>
      </c>
      <c r="Z50" s="45" t="n">
        <f aca="false">6371*ACOS(COS(PI()*(90-'inf geo micro area '!$G48)/180)*COS((90-'inf geo micro area '!$G$25)*PI()/180)+SIN((90-'inf geo micro area '!$G48)*PI()/180)*SIN((90-'inf geo micro area '!$G$25)*PI()/180)*COS(('inf geo micro area '!$H48-'inf geo micro area '!$H$25)*PI()/180))</f>
        <v>1.65317648</v>
      </c>
      <c r="AA50" s="45" t="n">
        <f aca="false">6371*ACOS(COS(PI()*(90-'inf geo micro area '!$G48)/180)*COS((90-'inf geo micro area '!$G$26)*PI()/180)+SIN((90-'inf geo micro area '!$G48)*PI()/180)*SIN((90-'inf geo micro area '!$G$26)*PI()/180)*COS(('inf geo micro area '!$H48-'inf geo micro area '!$H$26)*PI()/180))</f>
        <v>1.435793638</v>
      </c>
      <c r="AB50" s="46" t="n">
        <f aca="false">6371*ACOS(COS(PI()*(90-'inf geo micro area '!$G48)/180)*COS((90-'inf geo micro area '!$G$27)*PI()/180)+SIN((90-'inf geo micro area '!$G48)*PI()/180)*SIN((90-'inf geo micro area '!$G$27)*PI()/180)*COS(('inf geo micro area '!$H48-'inf geo micro area '!$H$27)*PI()/180))</f>
        <v>0.9790871383</v>
      </c>
      <c r="AC50" s="39" t="n">
        <f aca="false">6371*ACOS(COS(PI()*(90-'inf geo micro area '!$G48)/180)*COS((90-'inf geo micro area '!$G$28)*PI()/180)+SIN((90-'inf geo micro area '!$G48)*PI()/180)*SIN((90-'inf geo micro area '!$G$28)*PI()/180)*COS(('inf geo micro area '!$H48-'inf geo micro area '!$H$28)*PI()/180))</f>
        <v>1.589549692</v>
      </c>
      <c r="AD50" s="39" t="n">
        <f aca="false">6371*ACOS(COS(PI()*(90-'inf geo micro area '!$G48)/180)*COS((90-'inf geo micro area '!$G$29)*PI()/180)+SIN((90-'inf geo micro area '!$G48)*PI()/180)*SIN((90-'inf geo micro area '!$G$29)*PI()/180)*COS(('inf geo micro area '!$H48-'inf geo micro area '!$H$29)*PI()/180))</f>
        <v>0.9693762165</v>
      </c>
      <c r="AE50" s="39" t="n">
        <f aca="false">6371*ACOS(COS(PI()*(90-'inf geo micro area '!$G48)/180)*COS((90-'inf geo micro area '!$G$30)*PI()/180)+SIN((90-'inf geo micro area '!$G48)*PI()/180)*SIN((90-'inf geo micro area '!$G$30)*PI()/180)*COS(('inf geo micro area '!$H48-'inf geo micro area '!$H$30)*PI()/180))</f>
        <v>2.884010261</v>
      </c>
      <c r="AF50" s="39" t="n">
        <f aca="false">6371*ACOS(COS(PI()*(90-'inf geo micro area '!$G48)/180)*COS((90-'inf geo micro area '!$G$31)*PI()/180)+SIN((90-'inf geo micro area '!$G48)*PI()/180)*SIN((90-'inf geo micro area '!$G$31)*PI()/180)*COS(('inf geo micro area '!$H48-'inf geo micro area '!$H$31)*PI()/180))</f>
        <v>2.781683236</v>
      </c>
      <c r="AG50" s="39" t="n">
        <f aca="false">6371*ACOS(COS(PI()*(90-'inf geo micro area '!$G48)/180)*COS((90-'inf geo micro area '!$G$32)*PI()/180)+SIN((90-'inf geo micro area '!$G48)*PI()/180)*SIN((90-'inf geo micro area '!$G$32)*PI()/180)*COS(('inf geo micro area '!$H48-'inf geo micro area '!$H$32)*PI()/180))</f>
        <v>2.568463059</v>
      </c>
      <c r="AH50" s="45" t="n">
        <f aca="false">6371*ACOS(COS(PI()*(90-'inf geo micro area '!$G48)/180)*COS((90-'inf geo micro area '!$G$33)*PI()/180)+SIN((90-'inf geo micro area '!$G48)*PI()/180)*SIN((90-'inf geo micro area '!$G$33)*PI()/180)*COS(('inf geo micro area '!$H48-'inf geo micro area '!$H$33)*PI()/180))</f>
        <v>2.607743172</v>
      </c>
      <c r="AI50" s="39" t="n">
        <f aca="false">6371*ACOS(COS(PI()*(90-'inf geo micro area '!$G48)/180)*COS((90-'inf geo micro area '!$G$34)*PI()/180)+SIN((90-'inf geo micro area '!$G48)*PI()/180)*SIN((90-'inf geo micro area '!$G$34)*PI()/180)*COS(('inf geo micro area '!$H48-'inf geo micro area '!$H$34)*PI()/180))</f>
        <v>2.597139865</v>
      </c>
      <c r="AJ50" s="39" t="n">
        <f aca="false">6371*ACOS(COS(PI()*(90-'inf geo micro area '!$G48)/180)*COS((90-'inf geo micro area '!$G$35)*PI()/180)+SIN((90-'inf geo micro area '!$G48)*PI()/180)*SIN((90-'inf geo micro area '!$G$35)*PI()/180)*COS(('inf geo micro area '!$H48-'inf geo micro area '!$H$35)*PI()/180))</f>
        <v>2.475249924</v>
      </c>
      <c r="AK50" s="39" t="n">
        <f aca="false">6371*ACOS(COS(PI()*(90-'inf geo micro area '!$G48)/180)*COS((90-'inf geo micro area '!$G$36)*PI()/180)+SIN((90-'inf geo micro area '!$G48)*PI()/180)*SIN((90-'inf geo micro area '!$G$36)*PI()/180)*COS(('inf geo micro area '!$H48-'inf geo micro area '!$H$36)*PI()/180))</f>
        <v>2.397567306</v>
      </c>
      <c r="AL50" s="46" t="n">
        <f aca="false">6371*ACOS(COS(PI()*(90-'inf geo micro area '!$G48)/180)*COS((90-'inf geo micro area '!$G$37)*PI()/180)+SIN((90-'inf geo micro area '!$G48)*PI()/180)*SIN((90-'inf geo micro area '!$G$37)*PI()/180)*COS(('inf geo micro area '!$H48-'inf geo micro area '!$H$37)*PI()/180))</f>
        <v>2.280746758</v>
      </c>
      <c r="AM50" s="39" t="n">
        <f aca="false">6371*ACOS(COS(PI()*(90-'inf geo micro area '!$G48)/180)*COS((90-'inf geo micro area '!$G$38)*PI()/180)+SIN((90-'inf geo micro area '!$G48)*PI()/180)*SIN((90-'inf geo micro area '!$G$38)*PI()/180)*COS(('inf geo micro area '!$H48-'inf geo micro area '!$H$38)*PI()/180))</f>
        <v>2.077372945</v>
      </c>
      <c r="AN50" s="39" t="n">
        <f aca="false">6371*ACOS(COS(PI()*(90-'inf geo micro area '!$G48)/180)*COS((90-'inf geo micro area '!$G$39)*PI()/180)+SIN((90-'inf geo micro area '!$G48)*PI()/180)*SIN((90-'inf geo micro area '!$G$39)*PI()/180)*COS(('inf geo micro area '!$H48-'inf geo micro area '!$H$39)*PI()/180))</f>
        <v>2.124734572</v>
      </c>
      <c r="AO50" s="39" t="n">
        <f aca="false">6371*ACOS(COS(PI()*(90-'inf geo micro area '!$G48)/180)*COS((90-'inf geo micro area '!$G$40)*PI()/180)+SIN((90-'inf geo micro area '!$G48)*PI()/180)*SIN((90-'inf geo micro area '!$G$40)*PI()/180)*COS(('inf geo micro area '!$H48-'inf geo micro area '!$H$40)*PI()/180))</f>
        <v>2.385170348</v>
      </c>
      <c r="AP50" s="39" t="n">
        <f aca="false">6371*ACOS(COS(PI()*(90-'inf geo micro area '!$G48)/180)*COS((90-'inf geo micro area '!$G$41)*PI()/180)+SIN((90-'inf geo micro area '!$G48)*PI()/180)*SIN((90-'inf geo micro area '!$G$41)*PI()/180)*COS(('inf geo micro area '!$H48-'inf geo micro area '!$H$41)*PI()/180))</f>
        <v>3.064338255</v>
      </c>
      <c r="AQ50" s="46" t="n">
        <f aca="false">6371*ACOS(COS(PI()*(90-'inf geo micro area '!$G48)/180)*COS((90-'inf geo micro area '!$G$42)*PI()/180)+SIN((90-'inf geo micro area '!$G48)*PI()/180)*SIN((90-'inf geo micro area '!$G$42)*PI()/180)*COS(('inf geo micro area '!$H48-'inf geo micro area '!$H$42)*PI()/180))</f>
        <v>4.042781459</v>
      </c>
      <c r="AR50" s="39" t="n">
        <f aca="false">6371*ACOS(COS(PI()*(90-'inf geo micro area '!$G48)/180)*COS((90-'inf geo micro area '!$G$43)*PI()/180)+SIN((90-'inf geo micro area '!$G48)*PI()/180)*SIN((90-'inf geo micro area '!$G$43)*PI()/180)*COS(('inf geo micro area '!$H48-'inf geo micro area '!$H$43)*PI()/180))</f>
        <v>3.867857386</v>
      </c>
      <c r="AS50" s="39" t="n">
        <f aca="false">6371*ACOS(COS(PI()*(90-'inf geo micro area '!$G48)/180)*COS((90-'inf geo micro area '!$G$44)*PI()/180)+SIN((90-'inf geo micro area '!$G48)*PI()/180)*SIN((90-'inf geo micro area '!$G$44)*PI()/180)*COS(('inf geo micro area '!$H48-'inf geo micro area '!$H$44)*PI()/180))</f>
        <v>3.755028339</v>
      </c>
      <c r="AT50" s="39" t="n">
        <f aca="false">6371*ACOS(COS(PI()*(90-'inf geo micro area '!$G48)/180)*COS((90-'inf geo micro area '!$G$45)*PI()/180)+SIN((90-'inf geo micro area '!$G48)*PI()/180)*SIN((90-'inf geo micro area '!$G$45)*PI()/180)*COS(('inf geo micro area '!$H48-'inf geo micro area '!$H$45)*PI()/180))</f>
        <v>3.306315279</v>
      </c>
      <c r="AU50" s="39" t="n">
        <f aca="false">6371*ACOS(COS(PI()*(90-'inf geo micro area '!$G48)/180)*COS((90-'inf geo micro area '!$G$46)*PI()/180)+SIN((90-'inf geo micro area '!$G48)*PI()/180)*SIN((90-'inf geo micro area '!$G$46)*PI()/180)*COS(('inf geo micro area '!$H48-'inf geo micro area '!$H$46)*PI()/180))</f>
        <v>3.161740767</v>
      </c>
      <c r="AV50" s="45" t="n">
        <f aca="false">6371*ACOS(COS(PI()*(90-'inf geo micro area '!$G48)/180)*COS((90-'inf geo micro area '!$G$47)*PI()/180)+SIN((90-'inf geo micro area '!$G48)*PI()/180)*SIN((90-'inf geo micro area '!$G$47)*PI()/180)*COS(('inf geo micro area '!$H48-'inf geo micro area '!$H$47)*PI()/180))</f>
        <v>3.778155139</v>
      </c>
      <c r="AW50" s="39" t="n">
        <v>0</v>
      </c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  <row r="51" customFormat="false" ht="12.75" hidden="false" customHeight="true" outlineLevel="0" collapsed="false">
      <c r="A51" s="42" t="n">
        <v>48</v>
      </c>
      <c r="B51" s="39" t="str">
        <f aca="false">'inf geo micro area '!B49</f>
        <v>48 - 8</v>
      </c>
      <c r="C51" s="44" t="n">
        <f aca="false">6371*ACOS(COS(PI()*(90-'inf geo micro area '!G49)/180)*COS((90-'inf geo micro area '!$G$2)*PI()/180)+SIN((90-'inf geo micro area '!G49)*PI()/180)*SIN((90-'inf geo micro area '!$G$2)*PI()/180)*COS(('inf geo micro area '!H49-'inf geo micro area '!$H$2)*PI()/180))</f>
        <v>2.796134038</v>
      </c>
      <c r="D51" s="44" t="n">
        <f aca="false">6371*ACOS(COS(PI()*(90-'inf geo micro area '!G49)/180)*COS((90-'inf geo micro area '!$G$3)*PI()/180)+SIN((90-'inf geo micro area '!G49)*PI()/180)*SIN((90-'inf geo micro area '!$G$3)*PI()/180)*COS(('inf geo micro area '!H49-'inf geo micro area '!$H$3)*PI()/180))</f>
        <v>2.978337752</v>
      </c>
      <c r="E51" s="44" t="n">
        <f aca="false">6371*ACOS(COS(PI()*(90-'inf geo micro area '!G49)/180)*COS((90-'inf geo micro area '!$G$4)*PI()/180)+SIN((90-'inf geo micro area '!G49)*PI()/180)*SIN((90-'inf geo micro area '!$G$4)*PI()/180)*COS(('inf geo micro area '!H49-'inf geo micro area '!$H$4)*PI()/180))</f>
        <v>3.515908413</v>
      </c>
      <c r="F51" s="44" t="n">
        <f aca="false">6371*ACOS(COS(PI()*(90-'inf geo micro area '!G49)/180)*COS((90-'inf geo micro area '!$G$5)*PI()/180)+SIN((90-'inf geo micro area '!G49)*PI()/180)*SIN((90-'inf geo micro area '!$G$5)*PI()/180)*COS(('inf geo micro area '!H49-'inf geo micro area '!$H$5)*PI()/180))</f>
        <v>2.689634971</v>
      </c>
      <c r="G51" s="44" t="n">
        <f aca="false">6371*ACOS(COS(PI()*(90-'inf geo micro area '!G49)/180)*COS((90-'inf geo micro area '!$G$6)*PI()/180)+SIN((90-'inf geo micro area '!G49)*PI()/180)*SIN((90-'inf geo micro area '!$G$6)*PI()/180)*COS(('inf geo micro area '!H49-'inf geo micro area '!$H$6)*PI()/180))</f>
        <v>2.974734216</v>
      </c>
      <c r="H51" s="44" t="n">
        <f aca="false">6371*ACOS(COS(PI()*(90-'inf geo micro area '!G49)/180)*COS((90-'inf geo micro area '!$G$7)*PI()/180)+SIN((90-'inf geo micro area '!G49)*PI()/180)*SIN((90-'inf geo micro area '!$G$7)*PI()/180)*COS(('inf geo micro area '!H49-'inf geo micro area '!$H$7)*PI()/180))</f>
        <v>2.322967731</v>
      </c>
      <c r="I51" s="44" t="n">
        <f aca="false">6371*ACOS(COS(PI()*(90-'inf geo micro area '!G49)/180)*COS((90-'inf geo micro area '!$G$8)*PI()/180)+SIN((90-'inf geo micro area '!G49)*PI()/180)*SIN((90-'inf geo micro area '!$G$8)*PI()/180)*COS(('inf geo micro area '!H49-'inf geo micro area '!$H$8)*PI()/180))</f>
        <v>3.739902075</v>
      </c>
      <c r="J51" s="44" t="n">
        <f aca="false">6371*ACOS(COS(PI()*(90-'inf geo micro area '!G49)/180)*COS((90-'inf geo micro area '!$G$9)*PI()/180)+SIN((90-'inf geo micro area '!G49)*PI()/180)*SIN((90-'inf geo micro area '!$G$9)*PI()/180)*COS(('inf geo micro area '!H49-'inf geo micro area '!$H$9)*PI()/180))</f>
        <v>4.319408116</v>
      </c>
      <c r="K51" s="44" t="n">
        <f aca="false">6371*ACOS(COS(PI()*(90-'inf geo micro area '!G49)/180)*COS((90-'inf geo micro area '!$G$10)*PI()/180)+SIN((90-'inf geo micro area '!G49)*PI()/180)*SIN((90-'inf geo micro area '!$G$10)*PI()/180)*COS(('inf geo micro area '!H49-'inf geo micro area '!$H$10)*PI()/180))</f>
        <v>3.306616055</v>
      </c>
      <c r="L51" s="44" t="n">
        <f aca="false">6371*ACOS(COS(PI()*(90-'inf geo micro area '!$G49)/180)*COS((90-'inf geo micro area '!$G$11)*PI()/180)+SIN((90-'inf geo micro area '!$G49)*PI()/180)*SIN((90-'inf geo micro area '!$G$11)*PI()/180)*COS(('inf geo micro area '!$H49-'inf geo micro area '!$H$11)*PI()/180))</f>
        <v>3.084009596</v>
      </c>
      <c r="M51" s="44" t="n">
        <f aca="false">6371*ACOS(COS(PI()*(90-'inf geo micro area '!$G49)/180)*COS((90-'inf geo micro area '!$G$12)*PI()/180)+SIN((90-'inf geo micro area '!$G49)*PI()/180)*SIN((90-'inf geo micro area '!$G$12)*PI()/180)*COS(('inf geo micro area '!$H49-'inf geo micro area '!$H$12)*PI()/180))</f>
        <v>3.122753708</v>
      </c>
      <c r="N51" s="44" t="n">
        <f aca="false">6371*ACOS(COS(PI()*(90-'inf geo micro area '!$G49)/180)*COS((90-'inf geo micro area '!$G$13)*PI()/180)+SIN((90-'inf geo micro area '!$G49)*PI()/180)*SIN((90-'inf geo micro area '!$G$13)*PI()/180)*COS(('inf geo micro area '!$H49-'inf geo micro area '!$H$13)*PI()/180))</f>
        <v>2.921172115</v>
      </c>
      <c r="O51" s="44" t="n">
        <f aca="false">6371*ACOS(COS(PI()*(90-'inf geo micro area '!$G49)/180)*COS((90-'inf geo micro area '!$G$14)*PI()/180)+SIN((90-'inf geo micro area '!$G49)*PI()/180)*SIN((90-'inf geo micro area '!$G$14)*PI()/180)*COS(('inf geo micro area '!$H49-'inf geo micro area '!$H$14)*PI()/180))</f>
        <v>2.565345321</v>
      </c>
      <c r="P51" s="39" t="n">
        <f aca="false">6371*ACOS(COS(PI()*(90-'inf geo micro area '!$G49)/180)*COS((90-'inf geo micro area '!$G$15)*PI()/180)+SIN((90-'inf geo micro area '!$G49)*PI()/180)*SIN((90-'inf geo micro area '!$G$15)*PI()/180)*COS(('inf geo micro area '!$H49-'inf geo micro area '!$H$15)*PI()/180))</f>
        <v>1.628962905</v>
      </c>
      <c r="Q51" s="39" t="n">
        <f aca="false">6371*ACOS(COS(PI()*(90-'inf geo micro area '!$G49)/180)*COS((90-'inf geo micro area '!$G$16)*PI()/180)+SIN((90-'inf geo micro area '!$G49)*PI()/180)*SIN((90-'inf geo micro area '!$G$16)*PI()/180)*COS(('inf geo micro area '!$H49-'inf geo micro area '!$H$16)*PI()/180))</f>
        <v>1.696708019</v>
      </c>
      <c r="R51" s="45" t="n">
        <f aca="false">6371*ACOS(COS(PI()*(90-'inf geo micro area '!$G49)/180)*COS((90-'inf geo micro area '!$G$17)*PI()/180)+SIN((90-'inf geo micro area '!$G49)*PI()/180)*SIN((90-'inf geo micro area '!$G$17)*PI()/180)*COS(('inf geo micro area '!$H49-'inf geo micro area '!$H$17)*PI()/180))</f>
        <v>1.972056393</v>
      </c>
      <c r="S51" s="45" t="n">
        <f aca="false">6371*ACOS(COS(PI()*(90-'inf geo micro area '!$G49)/180)*COS((90-'inf geo micro area '!$G$18)*PI()/180)+SIN((90-'inf geo micro area '!$G49)*PI()/180)*SIN((90-'inf geo micro area '!$G$18)*PI()/180)*COS(('inf geo micro area '!$H49-'inf geo micro area '!$H$18)*PI()/180))</f>
        <v>2.290789281</v>
      </c>
      <c r="T51" s="45" t="n">
        <f aca="false">6371*ACOS(COS(PI()*(90-'inf geo micro area '!$G49)/180)*COS((90-'inf geo micro area '!$G$19)*PI()/180)+SIN((90-'inf geo micro area '!$G49)*PI()/180)*SIN((90-'inf geo micro area '!$G$19)*PI()/180)*COS(('inf geo micro area '!$H49-'inf geo micro area '!$H$19)*PI()/180))</f>
        <v>2.034203695</v>
      </c>
      <c r="U51" s="45" t="n">
        <f aca="false">6371*ACOS(COS(PI()*(90-'inf geo micro area '!$G49)/180)*COS((90-'inf geo micro area '!$G$20)*PI()/180)+SIN((90-'inf geo micro area '!$G49)*PI()/180)*SIN((90-'inf geo micro area '!$G$20)*PI()/180)*COS(('inf geo micro area '!$H49-'inf geo micro area '!$H$20)*PI()/180))</f>
        <v>2.158602086</v>
      </c>
      <c r="V51" s="45" t="n">
        <f aca="false">6371*ACOS(COS(PI()*(90-'inf geo micro area '!$G49)/180)*COS((90-'inf geo micro area '!$G$21)*PI()/180)+SIN((90-'inf geo micro area '!$G49)*PI()/180)*SIN((90-'inf geo micro area '!$G$21)*PI()/180)*COS(('inf geo micro area '!$H49-'inf geo micro area '!$H$21)*PI()/180))</f>
        <v>0.7560443171</v>
      </c>
      <c r="W51" s="45" t="n">
        <f aca="false">6371*ACOS(COS(PI()*(90-'inf geo micro area '!$G49)/180)*COS((90-'inf geo micro area '!$G$22)*PI()/180)+SIN((90-'inf geo micro area '!$G49)*PI()/180)*SIN((90-'inf geo micro area '!$G$22)*PI()/180)*COS(('inf geo micro area '!$H49-'inf geo micro area '!$H$22)*PI()/180))</f>
        <v>0.4953032982</v>
      </c>
      <c r="X51" s="45" t="n">
        <f aca="false">6371*ACOS(COS(PI()*(90-'inf geo micro area '!$G49)/180)*COS((90-'inf geo micro area '!$G$23)*PI()/180)+SIN((90-'inf geo micro area '!$G49)*PI()/180)*SIN((90-'inf geo micro area '!$G$23)*PI()/180)*COS(('inf geo micro area '!$H49-'inf geo micro area '!$H$24)*PI()/180))</f>
        <v>1.416418223</v>
      </c>
      <c r="Y51" s="45" t="n">
        <f aca="false">6371*ACOS(COS(PI()*(90-'inf geo micro area '!$G49)/180)*COS((90-'inf geo micro area '!$G$24)*PI()/180)+SIN((90-'inf geo micro area '!$G49)*PI()/180)*SIN((90-'inf geo micro area '!$G$24)*PI()/180)*COS(('inf geo micro area '!$H49-'inf geo micro area '!$H$24)*PI()/180))</f>
        <v>0.6300598324</v>
      </c>
      <c r="Z51" s="45" t="n">
        <f aca="false">6371*ACOS(COS(PI()*(90-'inf geo micro area '!$G49)/180)*COS((90-'inf geo micro area '!$G$25)*PI()/180)+SIN((90-'inf geo micro area '!$G49)*PI()/180)*SIN((90-'inf geo micro area '!$G$25)*PI()/180)*COS(('inf geo micro area '!$H49-'inf geo micro area '!$H$25)*PI()/180))</f>
        <v>1.319831426</v>
      </c>
      <c r="AA51" s="45" t="n">
        <f aca="false">6371*ACOS(COS(PI()*(90-'inf geo micro area '!$G49)/180)*COS((90-'inf geo micro area '!$G$26)*PI()/180)+SIN((90-'inf geo micro area '!$G49)*PI()/180)*SIN((90-'inf geo micro area '!$G$26)*PI()/180)*COS(('inf geo micro area '!$H49-'inf geo micro area '!$H$26)*PI()/180))</f>
        <v>0.8752169568</v>
      </c>
      <c r="AB51" s="46" t="n">
        <f aca="false">6371*ACOS(COS(PI()*(90-'inf geo micro area '!$G49)/180)*COS((90-'inf geo micro area '!$G$27)*PI()/180)+SIN((90-'inf geo micro area '!$G49)*PI()/180)*SIN((90-'inf geo micro area '!$G$27)*PI()/180)*COS(('inf geo micro area '!$H49-'inf geo micro area '!$H$27)*PI()/180))</f>
        <v>0.5474866122</v>
      </c>
      <c r="AC51" s="39" t="n">
        <f aca="false">6371*ACOS(COS(PI()*(90-'inf geo micro area '!$G49)/180)*COS((90-'inf geo micro area '!$G$28)*PI()/180)+SIN((90-'inf geo micro area '!$G49)*PI()/180)*SIN((90-'inf geo micro area '!$G$28)*PI()/180)*COS(('inf geo micro area '!$H49-'inf geo micro area '!$H$28)*PI()/180))</f>
        <v>1.01828084</v>
      </c>
      <c r="AD51" s="39" t="n">
        <f aca="false">6371*ACOS(COS(PI()*(90-'inf geo micro area '!$G49)/180)*COS((90-'inf geo micro area '!$G$29)*PI()/180)+SIN((90-'inf geo micro area '!$G49)*PI()/180)*SIN((90-'inf geo micro area '!$G$29)*PI()/180)*COS(('inf geo micro area '!$H49-'inf geo micro area '!$H$29)*PI()/180))</f>
        <v>0.6855198921</v>
      </c>
      <c r="AE51" s="39" t="n">
        <f aca="false">6371*ACOS(COS(PI()*(90-'inf geo micro area '!$G49)/180)*COS((90-'inf geo micro area '!$G$30)*PI()/180)+SIN((90-'inf geo micro area '!$G49)*PI()/180)*SIN((90-'inf geo micro area '!$G$30)*PI()/180)*COS(('inf geo micro area '!$H49-'inf geo micro area '!$H$30)*PI()/180))</f>
        <v>3.01589277</v>
      </c>
      <c r="AF51" s="39" t="n">
        <f aca="false">6371*ACOS(COS(PI()*(90-'inf geo micro area '!$G49)/180)*COS((90-'inf geo micro area '!$G$31)*PI()/180)+SIN((90-'inf geo micro area '!$G49)*PI()/180)*SIN((90-'inf geo micro area '!$G$31)*PI()/180)*COS(('inf geo micro area '!$H49-'inf geo micro area '!$H$31)*PI()/180))</f>
        <v>2.890563464</v>
      </c>
      <c r="AG51" s="39" t="n">
        <f aca="false">6371*ACOS(COS(PI()*(90-'inf geo micro area '!$G49)/180)*COS((90-'inf geo micro area '!$G$32)*PI()/180)+SIN((90-'inf geo micro area '!$G49)*PI()/180)*SIN((90-'inf geo micro area '!$G$32)*PI()/180)*COS(('inf geo micro area '!$H49-'inf geo micro area '!$H$32)*PI()/180))</f>
        <v>2.655804826</v>
      </c>
      <c r="AH51" s="45" t="n">
        <f aca="false">6371*ACOS(COS(PI()*(90-'inf geo micro area '!$G49)/180)*COS((90-'inf geo micro area '!$G$33)*PI()/180)+SIN((90-'inf geo micro area '!$G49)*PI()/180)*SIN((90-'inf geo micro area '!$G$33)*PI()/180)*COS(('inf geo micro area '!$H49-'inf geo micro area '!$H$33)*PI()/180))</f>
        <v>2.614946008</v>
      </c>
      <c r="AI51" s="39" t="n">
        <f aca="false">6371*ACOS(COS(PI()*(90-'inf geo micro area '!$G49)/180)*COS((90-'inf geo micro area '!$G$34)*PI()/180)+SIN((90-'inf geo micro area '!$G49)*PI()/180)*SIN((90-'inf geo micro area '!$G$34)*PI()/180)*COS(('inf geo micro area '!$H49-'inf geo micro area '!$H$34)*PI()/180))</f>
        <v>2.619168354</v>
      </c>
      <c r="AJ51" s="39" t="n">
        <f aca="false">6371*ACOS(COS(PI()*(90-'inf geo micro area '!$G49)/180)*COS((90-'inf geo micro area '!$G$35)*PI()/180)+SIN((90-'inf geo micro area '!$G49)*PI()/180)*SIN((90-'inf geo micro area '!$G$35)*PI()/180)*COS(('inf geo micro area '!$H49-'inf geo micro area '!$H$35)*PI()/180))</f>
        <v>2.519334807</v>
      </c>
      <c r="AK51" s="39" t="n">
        <f aca="false">6371*ACOS(COS(PI()*(90-'inf geo micro area '!$G49)/180)*COS((90-'inf geo micro area '!$G$36)*PI()/180)+SIN((90-'inf geo micro area '!$G49)*PI()/180)*SIN((90-'inf geo micro area '!$G$36)*PI()/180)*COS(('inf geo micro area '!$H49-'inf geo micro area '!$H$36)*PI()/180))</f>
        <v>2.472451033</v>
      </c>
      <c r="AL51" s="46" t="n">
        <f aca="false">6371*ACOS(COS(PI()*(90-'inf geo micro area '!$G49)/180)*COS((90-'inf geo micro area '!$G$37)*PI()/180)+SIN((90-'inf geo micro area '!$G49)*PI()/180)*SIN((90-'inf geo micro area '!$G$37)*PI()/180)*COS(('inf geo micro area '!$H49-'inf geo micro area '!$H$37)*PI()/180))</f>
        <v>2.289387416</v>
      </c>
      <c r="AM51" s="39" t="n">
        <f aca="false">6371*ACOS(COS(PI()*(90-'inf geo micro area '!$G49)/180)*COS((90-'inf geo micro area '!$G$38)*PI()/180)+SIN((90-'inf geo micro area '!$G49)*PI()/180)*SIN((90-'inf geo micro area '!$G$38)*PI()/180)*COS(('inf geo micro area '!$H49-'inf geo micro area '!$H$38)*PI()/180))</f>
        <v>2.183052372</v>
      </c>
      <c r="AN51" s="39" t="n">
        <f aca="false">6371*ACOS(COS(PI()*(90-'inf geo micro area '!$G49)/180)*COS((90-'inf geo micro area '!$G$39)*PI()/180)+SIN((90-'inf geo micro area '!$G49)*PI()/180)*SIN((90-'inf geo micro area '!$G$39)*PI()/180)*COS(('inf geo micro area '!$H49-'inf geo micro area '!$H$39)*PI()/180))</f>
        <v>2.102495735</v>
      </c>
      <c r="AO51" s="39" t="n">
        <f aca="false">6371*ACOS(COS(PI()*(90-'inf geo micro area '!$G49)/180)*COS((90-'inf geo micro area '!$G$40)*PI()/180)+SIN((90-'inf geo micro area '!$G49)*PI()/180)*SIN((90-'inf geo micro area '!$G$40)*PI()/180)*COS(('inf geo micro area '!$H49-'inf geo micro area '!$H$40)*PI()/180))</f>
        <v>2.377750429</v>
      </c>
      <c r="AP51" s="39" t="n">
        <f aca="false">6371*ACOS(COS(PI()*(90-'inf geo micro area '!$G49)/180)*COS((90-'inf geo micro area '!$G$41)*PI()/180)+SIN((90-'inf geo micro area '!$G49)*PI()/180)*SIN((90-'inf geo micro area '!$G$41)*PI()/180)*COS(('inf geo micro area '!$H49-'inf geo micro area '!$H$41)*PI()/180))</f>
        <v>3.283899275</v>
      </c>
      <c r="AQ51" s="46" t="n">
        <f aca="false">6371*ACOS(COS(PI()*(90-'inf geo micro area '!$G49)/180)*COS((90-'inf geo micro area '!$G$42)*PI()/180)+SIN((90-'inf geo micro area '!$G49)*PI()/180)*SIN((90-'inf geo micro area '!$G$42)*PI()/180)*COS(('inf geo micro area '!$H49-'inf geo micro area '!$H$42)*PI()/180))</f>
        <v>3.609324256</v>
      </c>
      <c r="AR51" s="39" t="n">
        <f aca="false">6371*ACOS(COS(PI()*(90-'inf geo micro area '!$G49)/180)*COS((90-'inf geo micro area '!$G$43)*PI()/180)+SIN((90-'inf geo micro area '!$G49)*PI()/180)*SIN((90-'inf geo micro area '!$G$43)*PI()/180)*COS(('inf geo micro area '!$H49-'inf geo micro area '!$H$43)*PI()/180))</f>
        <v>3.428005378</v>
      </c>
      <c r="AS51" s="39" t="n">
        <f aca="false">6371*ACOS(COS(PI()*(90-'inf geo micro area '!$G49)/180)*COS((90-'inf geo micro area '!$G$44)*PI()/180)+SIN((90-'inf geo micro area '!$G49)*PI()/180)*SIN((90-'inf geo micro area '!$G$44)*PI()/180)*COS(('inf geo micro area '!$H49-'inf geo micro area '!$H$44)*PI()/180))</f>
        <v>3.325519624</v>
      </c>
      <c r="AT51" s="39" t="n">
        <f aca="false">6371*ACOS(COS(PI()*(90-'inf geo micro area '!$G49)/180)*COS((90-'inf geo micro area '!$G$45)*PI()/180)+SIN((90-'inf geo micro area '!$G49)*PI()/180)*SIN((90-'inf geo micro area '!$G$45)*PI()/180)*COS(('inf geo micro area '!$H49-'inf geo micro area '!$H$45)*PI()/180))</f>
        <v>2.95084067</v>
      </c>
      <c r="AU51" s="39" t="n">
        <f aca="false">6371*ACOS(COS(PI()*(90-'inf geo micro area '!$G49)/180)*COS((90-'inf geo micro area '!$G$46)*PI()/180)+SIN((90-'inf geo micro area '!$G49)*PI()/180)*SIN((90-'inf geo micro area '!$G$46)*PI()/180)*COS(('inf geo micro area '!$H49-'inf geo micro area '!$H$46)*PI()/180))</f>
        <v>2.941290379</v>
      </c>
      <c r="AV51" s="45" t="n">
        <f aca="false">6371*ACOS(COS(PI()*(90-'inf geo micro area '!$G49)/180)*COS((90-'inf geo micro area '!$G$47)*PI()/180)+SIN((90-'inf geo micro area '!$G49)*PI()/180)*SIN((90-'inf geo micro area '!$G$47)*PI()/180)*COS(('inf geo micro area '!$H49-'inf geo micro area '!$H$47)*PI()/180))</f>
        <v>3.507663208</v>
      </c>
      <c r="AW51" s="46" t="n">
        <f aca="false">6371*ACOS(COS(PI()*(90-'inf geo micro area '!$G49)/180)*COS((90-'inf geo micro area '!$G$48)*PI()/180)+SIN((90-'inf geo micro area '!$G49)*PI()/180)*SIN((90-'inf geo micro area '!$G$48)*PI()/180)*COS(('inf geo micro area '!$H49-'inf geo micro area '!$H$48)*PI()/180))</f>
        <v>0.57425034</v>
      </c>
      <c r="AX51" s="39" t="n">
        <v>0</v>
      </c>
      <c r="AY51" s="39"/>
      <c r="AZ51" s="39"/>
      <c r="BA51" s="39"/>
      <c r="BB51" s="39"/>
      <c r="BC51" s="39"/>
      <c r="BD51" s="39"/>
      <c r="BE51" s="39"/>
      <c r="BF51" s="39"/>
      <c r="BG51" s="39"/>
    </row>
    <row r="52" customFormat="false" ht="12.75" hidden="false" customHeight="true" outlineLevel="0" collapsed="false">
      <c r="A52" s="42" t="n">
        <v>49</v>
      </c>
      <c r="B52" s="39" t="str">
        <f aca="false">'inf geo micro area '!B50</f>
        <v>49 - 8</v>
      </c>
      <c r="C52" s="44" t="n">
        <f aca="false">6371*ACOS(COS(PI()*(90-'inf geo micro area '!G50)/180)*COS((90-'inf geo micro area '!$G$2)*PI()/180)+SIN((90-'inf geo micro area '!G50)*PI()/180)*SIN((90-'inf geo micro area '!$G$2)*PI()/180)*COS(('inf geo micro area '!H50-'inf geo micro area '!$H$2)*PI()/180))</f>
        <v>3.029589926</v>
      </c>
      <c r="D52" s="44" t="n">
        <f aca="false">6371*ACOS(COS(PI()*(90-'inf geo micro area '!G50)/180)*COS((90-'inf geo micro area '!$G$3)*PI()/180)+SIN((90-'inf geo micro area '!G50)*PI()/180)*SIN((90-'inf geo micro area '!$G$3)*PI()/180)*COS(('inf geo micro area '!H50-'inf geo micro area '!$H$3)*PI()/180))</f>
        <v>3.268887588</v>
      </c>
      <c r="E52" s="44" t="n">
        <f aca="false">6371*ACOS(COS(PI()*(90-'inf geo micro area '!G50)/180)*COS((90-'inf geo micro area '!$G$4)*PI()/180)+SIN((90-'inf geo micro area '!G50)*PI()/180)*SIN((90-'inf geo micro area '!$G$4)*PI()/180)*COS(('inf geo micro area '!H50-'inf geo micro area '!$H$4)*PI()/180))</f>
        <v>4.115153478</v>
      </c>
      <c r="F52" s="44" t="n">
        <f aca="false">6371*ACOS(COS(PI()*(90-'inf geo micro area '!G50)/180)*COS((90-'inf geo micro area '!$G$5)*PI()/180)+SIN((90-'inf geo micro area '!G50)*PI()/180)*SIN((90-'inf geo micro area '!$G$5)*PI()/180)*COS(('inf geo micro area '!H50-'inf geo micro area '!$H$5)*PI()/180))</f>
        <v>3.134412614</v>
      </c>
      <c r="G52" s="44" t="n">
        <f aca="false">6371*ACOS(COS(PI()*(90-'inf geo micro area '!G50)/180)*COS((90-'inf geo micro area '!$G$6)*PI()/180)+SIN((90-'inf geo micro area '!G50)*PI()/180)*SIN((90-'inf geo micro area '!$G$6)*PI()/180)*COS(('inf geo micro area '!H50-'inf geo micro area '!$H$6)*PI()/180))</f>
        <v>3.354286259</v>
      </c>
      <c r="H52" s="44" t="n">
        <f aca="false">6371*ACOS(COS(PI()*(90-'inf geo micro area '!G50)/180)*COS((90-'inf geo micro area '!$G$7)*PI()/180)+SIN((90-'inf geo micro area '!G50)*PI()/180)*SIN((90-'inf geo micro area '!$G$7)*PI()/180)*COS(('inf geo micro area '!H50-'inf geo micro area '!$H$7)*PI()/180))</f>
        <v>2.70469815</v>
      </c>
      <c r="I52" s="44" t="n">
        <f aca="false">6371*ACOS(COS(PI()*(90-'inf geo micro area '!G50)/180)*COS((90-'inf geo micro area '!$G$8)*PI()/180)+SIN((90-'inf geo micro area '!G50)*PI()/180)*SIN((90-'inf geo micro area '!$G$8)*PI()/180)*COS(('inf geo micro area '!H50-'inf geo micro area '!$H$8)*PI()/180))</f>
        <v>3.155220348</v>
      </c>
      <c r="J52" s="44" t="n">
        <f aca="false">6371*ACOS(COS(PI()*(90-'inf geo micro area '!G50)/180)*COS((90-'inf geo micro area '!$G$9)*PI()/180)+SIN((90-'inf geo micro area '!G50)*PI()/180)*SIN((90-'inf geo micro area '!$G$9)*PI()/180)*COS(('inf geo micro area '!H50-'inf geo micro area '!$H$9)*PI()/180))</f>
        <v>3.696636083</v>
      </c>
      <c r="K52" s="44" t="n">
        <f aca="false">6371*ACOS(COS(PI()*(90-'inf geo micro area '!G50)/180)*COS((90-'inf geo micro area '!$G$10)*PI()/180)+SIN((90-'inf geo micro area '!G50)*PI()/180)*SIN((90-'inf geo micro area '!$G$10)*PI()/180)*COS(('inf geo micro area '!H50-'inf geo micro area '!$H$10)*PI()/180))</f>
        <v>2.765520589</v>
      </c>
      <c r="L52" s="44" t="n">
        <f aca="false">6371*ACOS(COS(PI()*(90-'inf geo micro area '!$G50)/180)*COS((90-'inf geo micro area '!$G$11)*PI()/180)+SIN((90-'inf geo micro area '!$G50)*PI()/180)*SIN((90-'inf geo micro area '!$G$11)*PI()/180)*COS(('inf geo micro area '!$H50-'inf geo micro area '!$H$11)*PI()/180))</f>
        <v>2.584880386</v>
      </c>
      <c r="M52" s="44" t="n">
        <f aca="false">6371*ACOS(COS(PI()*(90-'inf geo micro area '!$G50)/180)*COS((90-'inf geo micro area '!$G$12)*PI()/180)+SIN((90-'inf geo micro area '!$G50)*PI()/180)*SIN((90-'inf geo micro area '!$G$12)*PI()/180)*COS(('inf geo micro area '!$H50-'inf geo micro area '!$H$12)*PI()/180))</f>
        <v>2.548481729</v>
      </c>
      <c r="N52" s="44" t="n">
        <f aca="false">6371*ACOS(COS(PI()*(90-'inf geo micro area '!$G50)/180)*COS((90-'inf geo micro area '!$G$13)*PI()/180)+SIN((90-'inf geo micro area '!$G50)*PI()/180)*SIN((90-'inf geo micro area '!$G$13)*PI()/180)*COS(('inf geo micro area '!$H50-'inf geo micro area '!$H$13)*PI()/180))</f>
        <v>2.420438987</v>
      </c>
      <c r="O52" s="44" t="n">
        <f aca="false">6371*ACOS(COS(PI()*(90-'inf geo micro area '!$G50)/180)*COS((90-'inf geo micro area '!$G$14)*PI()/180)+SIN((90-'inf geo micro area '!$G50)*PI()/180)*SIN((90-'inf geo micro area '!$G$14)*PI()/180)*COS(('inf geo micro area '!$H50-'inf geo micro area '!$H$14)*PI()/180))</f>
        <v>2.234815305</v>
      </c>
      <c r="P52" s="39" t="n">
        <f aca="false">6371*ACOS(COS(PI()*(90-'inf geo micro area '!$G50)/180)*COS((90-'inf geo micro area '!$G$15)*PI()/180)+SIN((90-'inf geo micro area '!$G50)*PI()/180)*SIN((90-'inf geo micro area '!$G$15)*PI()/180)*COS(('inf geo micro area '!$H50-'inf geo micro area '!$H$15)*PI()/180))</f>
        <v>1.715327909</v>
      </c>
      <c r="Q52" s="39" t="n">
        <f aca="false">6371*ACOS(COS(PI()*(90-'inf geo micro area '!$G50)/180)*COS((90-'inf geo micro area '!$G$16)*PI()/180)+SIN((90-'inf geo micro area '!$G50)*PI()/180)*SIN((90-'inf geo micro area '!$G$16)*PI()/180)*COS(('inf geo micro area '!$H50-'inf geo micro area '!$H$16)*PI()/180))</f>
        <v>1.501752423</v>
      </c>
      <c r="R52" s="45" t="n">
        <f aca="false">6371*ACOS(COS(PI()*(90-'inf geo micro area '!$G50)/180)*COS((90-'inf geo micro area '!$G$17)*PI()/180)+SIN((90-'inf geo micro area '!$G50)*PI()/180)*SIN((90-'inf geo micro area '!$G$17)*PI()/180)*COS(('inf geo micro area '!$H50-'inf geo micro area '!$H$17)*PI()/180))</f>
        <v>1.751188588</v>
      </c>
      <c r="S52" s="45" t="n">
        <f aca="false">6371*ACOS(COS(PI()*(90-'inf geo micro area '!$G50)/180)*COS((90-'inf geo micro area '!$G$18)*PI()/180)+SIN((90-'inf geo micro area '!$G50)*PI()/180)*SIN((90-'inf geo micro area '!$G$18)*PI()/180)*COS(('inf geo micro area '!$H50-'inf geo micro area '!$H$18)*PI()/180))</f>
        <v>2.191865138</v>
      </c>
      <c r="T52" s="45" t="n">
        <f aca="false">6371*ACOS(COS(PI()*(90-'inf geo micro area '!$G50)/180)*COS((90-'inf geo micro area '!$G$19)*PI()/180)+SIN((90-'inf geo micro area '!$G50)*PI()/180)*SIN((90-'inf geo micro area '!$G$19)*PI()/180)*COS(('inf geo micro area '!$H50-'inf geo micro area '!$H$19)*PI()/180))</f>
        <v>1.990784867</v>
      </c>
      <c r="U52" s="45" t="n">
        <f aca="false">6371*ACOS(COS(PI()*(90-'inf geo micro area '!$G50)/180)*COS((90-'inf geo micro area '!$G$20)*PI()/180)+SIN((90-'inf geo micro area '!$G50)*PI()/180)*SIN((90-'inf geo micro area '!$G$20)*PI()/180)*COS(('inf geo micro area '!$H50-'inf geo micro area '!$H$20)*PI()/180))</f>
        <v>2.344143148</v>
      </c>
      <c r="V52" s="45" t="n">
        <f aca="false">6371*ACOS(COS(PI()*(90-'inf geo micro area '!$G50)/180)*COS((90-'inf geo micro area '!$G$21)*PI()/180)+SIN((90-'inf geo micro area '!$G50)*PI()/180)*SIN((90-'inf geo micro area '!$G$21)*PI()/180)*COS(('inf geo micro area '!$H50-'inf geo micro area '!$H$21)*PI()/180))</f>
        <v>1.38610994</v>
      </c>
      <c r="W52" s="45" t="n">
        <f aca="false">6371*ACOS(COS(PI()*(90-'inf geo micro area '!$G50)/180)*COS((90-'inf geo micro area '!$G$22)*PI()/180)+SIN((90-'inf geo micro area '!$G50)*PI()/180)*SIN((90-'inf geo micro area '!$G$22)*PI()/180)*COS(('inf geo micro area '!$H50-'inf geo micro area '!$H$22)*PI()/180))</f>
        <v>1.331282709</v>
      </c>
      <c r="X52" s="45" t="n">
        <f aca="false">6371*ACOS(COS(PI()*(90-'inf geo micro area '!$G50)/180)*COS((90-'inf geo micro area '!$G$23)*PI()/180)+SIN((90-'inf geo micro area '!$G50)*PI()/180)*SIN((90-'inf geo micro area '!$G$23)*PI()/180)*COS(('inf geo micro area '!$H50-'inf geo micro area '!$H$24)*PI()/180))</f>
        <v>1.867830011</v>
      </c>
      <c r="Y52" s="45" t="n">
        <f aca="false">6371*ACOS(COS(PI()*(90-'inf geo micro area '!$G50)/180)*COS((90-'inf geo micro area '!$G$24)*PI()/180)+SIN((90-'inf geo micro area '!$G50)*PI()/180)*SIN((90-'inf geo micro area '!$G$24)*PI()/180)*COS(('inf geo micro area '!$H50-'inf geo micro area '!$H$24)*PI()/180))</f>
        <v>1.479314899</v>
      </c>
      <c r="Z52" s="45" t="n">
        <f aca="false">6371*ACOS(COS(PI()*(90-'inf geo micro area '!$G50)/180)*COS((90-'inf geo micro area '!$G$25)*PI()/180)+SIN((90-'inf geo micro area '!$G50)*PI()/180)*SIN((90-'inf geo micro area '!$G$25)*PI()/180)*COS(('inf geo micro area '!$H50-'inf geo micro area '!$H$25)*PI()/180))</f>
        <v>1.504491109</v>
      </c>
      <c r="AA52" s="45" t="n">
        <f aca="false">6371*ACOS(COS(PI()*(90-'inf geo micro area '!$G50)/180)*COS((90-'inf geo micro area '!$G$26)*PI()/180)+SIN((90-'inf geo micro area '!$G50)*PI()/180)*SIN((90-'inf geo micro area '!$G$26)*PI()/180)*COS(('inf geo micro area '!$H50-'inf geo micro area '!$H$26)*PI()/180))</f>
        <v>1.609891732</v>
      </c>
      <c r="AB52" s="46" t="n">
        <f aca="false">6371*ACOS(COS(PI()*(90-'inf geo micro area '!$G50)/180)*COS((90-'inf geo micro area '!$G$27)*PI()/180)+SIN((90-'inf geo micro area '!$G50)*PI()/180)*SIN((90-'inf geo micro area '!$G$27)*PI()/180)*COS(('inf geo micro area '!$H50-'inf geo micro area '!$H$27)*PI()/180))</f>
        <v>1.038188495</v>
      </c>
      <c r="AC52" s="39" t="n">
        <f aca="false">6371*ACOS(COS(PI()*(90-'inf geo micro area '!$G50)/180)*COS((90-'inf geo micro area '!$G$28)*PI()/180)+SIN((90-'inf geo micro area '!$G50)*PI()/180)*SIN((90-'inf geo micro area '!$G$28)*PI()/180)*COS(('inf geo micro area '!$H50-'inf geo micro area '!$H$28)*PI()/180))</f>
        <v>1.795985564</v>
      </c>
      <c r="AD52" s="39" t="n">
        <f aca="false">6371*ACOS(COS(PI()*(90-'inf geo micro area '!$G50)/180)*COS((90-'inf geo micro area '!$G$29)*PI()/180)+SIN((90-'inf geo micro area '!$G50)*PI()/180)*SIN((90-'inf geo micro area '!$G$29)*PI()/180)*COS(('inf geo micro area '!$H50-'inf geo micro area '!$H$29)*PI()/180))</f>
        <v>0.8950086335</v>
      </c>
      <c r="AE52" s="39" t="n">
        <f aca="false">6371*ACOS(COS(PI()*(90-'inf geo micro area '!$G50)/180)*COS((90-'inf geo micro area '!$G$30)*PI()/180)+SIN((90-'inf geo micro area '!$G50)*PI()/180)*SIN((90-'inf geo micro area '!$G$30)*PI()/180)*COS(('inf geo micro area '!$H50-'inf geo micro area '!$H$30)*PI()/180))</f>
        <v>2.387677873</v>
      </c>
      <c r="AF52" s="39" t="n">
        <f aca="false">6371*ACOS(COS(PI()*(90-'inf geo micro area '!$G50)/180)*COS((90-'inf geo micro area '!$G$31)*PI()/180)+SIN((90-'inf geo micro area '!$G50)*PI()/180)*SIN((90-'inf geo micro area '!$G$31)*PI()/180)*COS(('inf geo micro area '!$H50-'inf geo micro area '!$H$31)*PI()/180))</f>
        <v>2.292226797</v>
      </c>
      <c r="AG52" s="39" t="n">
        <f aca="false">6371*ACOS(COS(PI()*(90-'inf geo micro area '!$G50)/180)*COS((90-'inf geo micro area '!$G$32)*PI()/180)+SIN((90-'inf geo micro area '!$G50)*PI()/180)*SIN((90-'inf geo micro area '!$G$32)*PI()/180)*COS(('inf geo micro area '!$H50-'inf geo micro area '!$H$32)*PI()/180))</f>
        <v>2.087862227</v>
      </c>
      <c r="AH52" s="45" t="n">
        <f aca="false">6371*ACOS(COS(PI()*(90-'inf geo micro area '!$G50)/180)*COS((90-'inf geo micro area '!$G$33)*PI()/180)+SIN((90-'inf geo micro area '!$G50)*PI()/180)*SIN((90-'inf geo micro area '!$G$33)*PI()/180)*COS(('inf geo micro area '!$H50-'inf geo micro area '!$H$33)*PI()/180))</f>
        <v>2.159574536</v>
      </c>
      <c r="AI52" s="39" t="n">
        <f aca="false">6371*ACOS(COS(PI()*(90-'inf geo micro area '!$G50)/180)*COS((90-'inf geo micro area '!$G$34)*PI()/180)+SIN((90-'inf geo micro area '!$G50)*PI()/180)*SIN((90-'inf geo micro area '!$G$34)*PI()/180)*COS(('inf geo micro area '!$H50-'inf geo micro area '!$H$34)*PI()/180))</f>
        <v>2.142293133</v>
      </c>
      <c r="AJ52" s="39" t="n">
        <f aca="false">6371*ACOS(COS(PI()*(90-'inf geo micro area '!$G50)/180)*COS((90-'inf geo micro area '!$G$35)*PI()/180)+SIN((90-'inf geo micro area '!$G50)*PI()/180)*SIN((90-'inf geo micro area '!$G$35)*PI()/180)*COS(('inf geo micro area '!$H50-'inf geo micro area '!$H$35)*PI()/180))</f>
        <v>2.012656094</v>
      </c>
      <c r="AK52" s="39" t="n">
        <f aca="false">6371*ACOS(COS(PI()*(90-'inf geo micro area '!$G50)/180)*COS((90-'inf geo micro area '!$G$36)*PI()/180)+SIN((90-'inf geo micro area '!$G50)*PI()/180)*SIN((90-'inf geo micro area '!$G$36)*PI()/180)*COS(('inf geo micro area '!$H50-'inf geo micro area '!$H$36)*PI()/180))</f>
        <v>1.923675178</v>
      </c>
      <c r="AL52" s="46" t="n">
        <f aca="false">6371*ACOS(COS(PI()*(90-'inf geo micro area '!$G50)/180)*COS((90-'inf geo micro area '!$G$37)*PI()/180)+SIN((90-'inf geo micro area '!$G50)*PI()/180)*SIN((90-'inf geo micro area '!$G$37)*PI()/180)*COS(('inf geo micro area '!$H50-'inf geo micro area '!$H$37)*PI()/180))</f>
        <v>1.838390592</v>
      </c>
      <c r="AM52" s="39" t="n">
        <f aca="false">6371*ACOS(COS(PI()*(90-'inf geo micro area '!$G50)/180)*COS((90-'inf geo micro area '!$G$38)*PI()/180)+SIN((90-'inf geo micro area '!$G50)*PI()/180)*SIN((90-'inf geo micro area '!$G$38)*PI()/180)*COS(('inf geo micro area '!$H50-'inf geo micro area '!$H$38)*PI()/180))</f>
        <v>1.597048625</v>
      </c>
      <c r="AN52" s="39" t="n">
        <f aca="false">6371*ACOS(COS(PI()*(90-'inf geo micro area '!$G50)/180)*COS((90-'inf geo micro area '!$G$39)*PI()/180)+SIN((90-'inf geo micro area '!$G50)*PI()/180)*SIN((90-'inf geo micro area '!$G$39)*PI()/180)*COS(('inf geo micro area '!$H50-'inf geo micro area '!$H$39)*PI()/180))</f>
        <v>1.7031237</v>
      </c>
      <c r="AO52" s="39" t="n">
        <f aca="false">6371*ACOS(COS(PI()*(90-'inf geo micro area '!$G50)/180)*COS((90-'inf geo micro area '!$G$40)*PI()/180)+SIN((90-'inf geo micro area '!$G50)*PI()/180)*SIN((90-'inf geo micro area '!$G$40)*PI()/180)*COS(('inf geo micro area '!$H50-'inf geo micro area '!$H$40)*PI()/180))</f>
        <v>1.948549595</v>
      </c>
      <c r="AP52" s="39" t="n">
        <f aca="false">6371*ACOS(COS(PI()*(90-'inf geo micro area '!$G50)/180)*COS((90-'inf geo micro area '!$G$41)*PI()/180)+SIN((90-'inf geo micro area '!$G50)*PI()/180)*SIN((90-'inf geo micro area '!$G$41)*PI()/180)*COS(('inf geo micro area '!$H50-'inf geo micro area '!$H$41)*PI()/180))</f>
        <v>2.553960651</v>
      </c>
      <c r="AQ52" s="46" t="n">
        <f aca="false">6371*ACOS(COS(PI()*(90-'inf geo micro area '!$G50)/180)*COS((90-'inf geo micro area '!$G$42)*PI()/180)+SIN((90-'inf geo micro area '!$G50)*PI()/180)*SIN((90-'inf geo micro area '!$G$42)*PI()/180)*COS(('inf geo micro area '!$H50-'inf geo micro area '!$H$42)*PI()/180))</f>
        <v>3.915632584</v>
      </c>
      <c r="AR52" s="39" t="n">
        <f aca="false">6371*ACOS(COS(PI()*(90-'inf geo micro area '!$G50)/180)*COS((90-'inf geo micro area '!$G$43)*PI()/180)+SIN((90-'inf geo micro area '!$G50)*PI()/180)*SIN((90-'inf geo micro area '!$G$43)*PI()/180)*COS(('inf geo micro area '!$H50-'inf geo micro area '!$H$43)*PI()/180))</f>
        <v>3.751391162</v>
      </c>
      <c r="AS52" s="39" t="n">
        <f aca="false">6371*ACOS(COS(PI()*(90-'inf geo micro area '!$G50)/180)*COS((90-'inf geo micro area '!$G$44)*PI()/180)+SIN((90-'inf geo micro area '!$G50)*PI()/180)*SIN((90-'inf geo micro area '!$G$44)*PI()/180)*COS(('inf geo micro area '!$H50-'inf geo micro area '!$H$44)*PI()/180))</f>
        <v>3.62725356</v>
      </c>
      <c r="AT52" s="39" t="n">
        <f aca="false">6371*ACOS(COS(PI()*(90-'inf geo micro area '!$G50)/180)*COS((90-'inf geo micro area '!$G$45)*PI()/180)+SIN((90-'inf geo micro area '!$G50)*PI()/180)*SIN((90-'inf geo micro area '!$G$45)*PI()/180)*COS(('inf geo micro area '!$H50-'inf geo micro area '!$H$45)*PI()/180))</f>
        <v>3.104185814</v>
      </c>
      <c r="AU52" s="39" t="n">
        <f aca="false">6371*ACOS(COS(PI()*(90-'inf geo micro area '!$G50)/180)*COS((90-'inf geo micro area '!$G$46)*PI()/180)+SIN((90-'inf geo micro area '!$G50)*PI()/180)*SIN((90-'inf geo micro area '!$G$46)*PI()/180)*COS(('inf geo micro area '!$H50-'inf geo micro area '!$H$46)*PI()/180))</f>
        <v>2.843564291</v>
      </c>
      <c r="AV52" s="45" t="n">
        <f aca="false">6371*ACOS(COS(PI()*(90-'inf geo micro area '!$G50)/180)*COS((90-'inf geo micro area '!$G$47)*PI()/180)+SIN((90-'inf geo micro area '!$G50)*PI()/180)*SIN((90-'inf geo micro area '!$G$47)*PI()/180)*COS(('inf geo micro area '!$H50-'inf geo micro area '!$H$47)*PI()/180))</f>
        <v>3.489269146</v>
      </c>
      <c r="AW52" s="46" t="n">
        <f aca="false">6371*ACOS(COS(PI()*(90-'inf geo micro area '!$G50)/180)*COS((90-'inf geo micro area '!$G$48)*PI()/180)+SIN((90-'inf geo micro area '!$G50)*PI()/180)*SIN((90-'inf geo micro area '!$G$48)*PI()/180)*COS(('inf geo micro area '!$H50-'inf geo micro area '!$H$48)*PI()/180))</f>
        <v>0.5110593181</v>
      </c>
      <c r="AX52" s="39" t="n">
        <f aca="false">6371*ACOS(COS(PI()*(90-'inf geo micro area '!$G50)/180)*COS((90-'inf geo micro area '!$G$49)*PI()/180)+SIN((90-'inf geo micro area '!$G50)*PI()/180)*SIN((90-'inf geo micro area '!$G$49)*PI()/180)*COS(('inf geo micro area '!$H50-'inf geo micro area '!$H$49)*PI()/180))</f>
        <v>0.8913927452</v>
      </c>
      <c r="AY52" s="39" t="n">
        <v>0</v>
      </c>
      <c r="AZ52" s="39"/>
      <c r="BA52" s="39"/>
      <c r="BB52" s="39"/>
      <c r="BC52" s="39"/>
      <c r="BD52" s="39"/>
      <c r="BE52" s="39"/>
      <c r="BF52" s="39"/>
      <c r="BG52" s="39"/>
    </row>
    <row r="53" customFormat="false" ht="12.75" hidden="false" customHeight="true" outlineLevel="0" collapsed="false">
      <c r="A53" s="42" t="n">
        <v>50</v>
      </c>
      <c r="B53" s="39" t="str">
        <f aca="false">'inf geo micro area '!B51</f>
        <v>50 - 9</v>
      </c>
      <c r="C53" s="44" t="n">
        <f aca="false">6371*ACOS(COS(PI()*(90-'inf geo micro area '!G51)/180)*COS((90-'inf geo micro area '!$G$2)*PI()/180)+SIN((90-'inf geo micro area '!G51)*PI()/180)*SIN((90-'inf geo micro area '!$G$2)*PI()/180)*COS(('inf geo micro area '!H51-'inf geo micro area '!$H$2)*PI()/180))</f>
        <v>2.810780773</v>
      </c>
      <c r="D53" s="44" t="n">
        <f aca="false">6371*ACOS(COS(PI()*(90-'inf geo micro area '!G51)/180)*COS((90-'inf geo micro area '!$G$3)*PI()/180)+SIN((90-'inf geo micro area '!G51)*PI()/180)*SIN((90-'inf geo micro area '!$G$3)*PI()/180)*COS(('inf geo micro area '!H51-'inf geo micro area '!$H$3)*PI()/180))</f>
        <v>2.834573497</v>
      </c>
      <c r="E53" s="44" t="n">
        <f aca="false">6371*ACOS(COS(PI()*(90-'inf geo micro area '!G51)/180)*COS((90-'inf geo micro area '!$G$4)*PI()/180)+SIN((90-'inf geo micro area '!G51)*PI()/180)*SIN((90-'inf geo micro area '!$G$4)*PI()/180)*COS(('inf geo micro area '!H51-'inf geo micro area '!$H$4)*PI()/180))</f>
        <v>2.558854045</v>
      </c>
      <c r="F53" s="44" t="n">
        <f aca="false">6371*ACOS(COS(PI()*(90-'inf geo micro area '!G51)/180)*COS((90-'inf geo micro area '!$G$5)*PI()/180)+SIN((90-'inf geo micro area '!G51)*PI()/180)*SIN((90-'inf geo micro area '!$G$5)*PI()/180)*COS(('inf geo micro area '!H51-'inf geo micro area '!$H$5)*PI()/180))</f>
        <v>2.287207015</v>
      </c>
      <c r="G53" s="44" t="n">
        <f aca="false">6371*ACOS(COS(PI()*(90-'inf geo micro area '!G51)/180)*COS((90-'inf geo micro area '!$G$6)*PI()/180)+SIN((90-'inf geo micro area '!G51)*PI()/180)*SIN((90-'inf geo micro area '!$G$6)*PI()/180)*COS(('inf geo micro area '!H51-'inf geo micro area '!$H$6)*PI()/180))</f>
        <v>2.643976088</v>
      </c>
      <c r="H53" s="44" t="n">
        <f aca="false">6371*ACOS(COS(PI()*(90-'inf geo micro area '!G51)/180)*COS((90-'inf geo micro area '!$G$7)*PI()/180)+SIN((90-'inf geo micro area '!G51)*PI()/180)*SIN((90-'inf geo micro area '!$G$7)*PI()/180)*COS(('inf geo micro area '!H51-'inf geo micro area '!$H$7)*PI()/180))</f>
        <v>2.184788556</v>
      </c>
      <c r="I53" s="44" t="n">
        <f aca="false">6371*ACOS(COS(PI()*(90-'inf geo micro area '!G51)/180)*COS((90-'inf geo micro area '!$G$8)*PI()/180)+SIN((90-'inf geo micro area '!G51)*PI()/180)*SIN((90-'inf geo micro area '!$G$8)*PI()/180)*COS(('inf geo micro area '!H51-'inf geo micro area '!$H$8)*PI()/180))</f>
        <v>4.904312327</v>
      </c>
      <c r="J53" s="44" t="n">
        <f aca="false">6371*ACOS(COS(PI()*(90-'inf geo micro area '!G51)/180)*COS((90-'inf geo micro area '!$G$9)*PI()/180)+SIN((90-'inf geo micro area '!G51)*PI()/180)*SIN((90-'inf geo micro area '!$G$9)*PI()/180)*COS(('inf geo micro area '!H51-'inf geo micro area '!$H$9)*PI()/180))</f>
        <v>5.506622544</v>
      </c>
      <c r="K53" s="44" t="n">
        <f aca="false">6371*ACOS(COS(PI()*(90-'inf geo micro area '!G51)/180)*COS((90-'inf geo micro area '!$G$10)*PI()/180)+SIN((90-'inf geo micro area '!G51)*PI()/180)*SIN((90-'inf geo micro area '!$G$10)*PI()/180)*COS(('inf geo micro area '!H51-'inf geo micro area '!$H$10)*PI()/180))</f>
        <v>4.443862569</v>
      </c>
      <c r="L53" s="44" t="n">
        <f aca="false">6371*ACOS(COS(PI()*(90-'inf geo micro area '!$G51)/180)*COS((90-'inf geo micro area '!$G$11)*PI()/180)+SIN((90-'inf geo micro area '!$G51)*PI()/180)*SIN((90-'inf geo micro area '!$G$11)*PI()/180)*COS(('inf geo micro area '!$H51-'inf geo micro area '!$H$11)*PI()/180))</f>
        <v>4.186899641</v>
      </c>
      <c r="M53" s="44" t="n">
        <f aca="false">6371*ACOS(COS(PI()*(90-'inf geo micro area '!$G51)/180)*COS((90-'inf geo micro area '!$G$12)*PI()/180)+SIN((90-'inf geo micro area '!$G51)*PI()/180)*SIN((90-'inf geo micro area '!$G$12)*PI()/180)*COS(('inf geo micro area '!$H51-'inf geo micro area '!$H$12)*PI()/180))</f>
        <v>4.31935288</v>
      </c>
      <c r="N53" s="44" t="n">
        <f aca="false">6371*ACOS(COS(PI()*(90-'inf geo micro area '!$G51)/180)*COS((90-'inf geo micro area '!$G$13)*PI()/180)+SIN((90-'inf geo micro area '!$G51)*PI()/180)*SIN((90-'inf geo micro area '!$G$13)*PI()/180)*COS(('inf geo micro area '!$H51-'inf geo micro area '!$H$13)*PI()/180))</f>
        <v>4.043698812</v>
      </c>
      <c r="O53" s="44" t="n">
        <f aca="false">6371*ACOS(COS(PI()*(90-'inf geo micro area '!$G51)/180)*COS((90-'inf geo micro area '!$G$14)*PI()/180)+SIN((90-'inf geo micro area '!$G51)*PI()/180)*SIN((90-'inf geo micro area '!$G$14)*PI()/180)*COS(('inf geo micro area '!$H51-'inf geo micro area '!$H$14)*PI()/180))</f>
        <v>3.521504704</v>
      </c>
      <c r="P53" s="39" t="n">
        <f aca="false">6371*ACOS(COS(PI()*(90-'inf geo micro area '!$G51)/180)*COS((90-'inf geo micro area '!$G$15)*PI()/180)+SIN((90-'inf geo micro area '!$G51)*PI()/180)*SIN((90-'inf geo micro area '!$G$15)*PI()/180)*COS(('inf geo micro area '!$H51-'inf geo micro area '!$H$15)*PI()/180))</f>
        <v>2.320605767</v>
      </c>
      <c r="Q53" s="39" t="n">
        <f aca="false">6371*ACOS(COS(PI()*(90-'inf geo micro area '!$G51)/180)*COS((90-'inf geo micro area '!$G$16)*PI()/180)+SIN((90-'inf geo micro area '!$G51)*PI()/180)*SIN((90-'inf geo micro area '!$G$16)*PI()/180)*COS(('inf geo micro area '!$H51-'inf geo micro area '!$H$16)*PI()/180))</f>
        <v>2.70964539</v>
      </c>
      <c r="R53" s="45" t="n">
        <f aca="false">6371*ACOS(COS(PI()*(90-'inf geo micro area '!$G51)/180)*COS((90-'inf geo micro area '!$G$17)*PI()/180)+SIN((90-'inf geo micro area '!$G51)*PI()/180)*SIN((90-'inf geo micro area '!$G$17)*PI()/180)*COS(('inf geo micro area '!$H51-'inf geo micro area '!$H$17)*PI()/180))</f>
        <v>2.9271177</v>
      </c>
      <c r="S53" s="45" t="n">
        <f aca="false">6371*ACOS(COS(PI()*(90-'inf geo micro area '!$G51)/180)*COS((90-'inf geo micro area '!$G$18)*PI()/180)+SIN((90-'inf geo micro area '!$G51)*PI()/180)*SIN((90-'inf geo micro area '!$G$18)*PI()/180)*COS(('inf geo micro area '!$H51-'inf geo micro area '!$H$18)*PI()/180))</f>
        <v>2.99663032</v>
      </c>
      <c r="T53" s="45" t="n">
        <f aca="false">6371*ACOS(COS(PI()*(90-'inf geo micro area '!$G51)/180)*COS((90-'inf geo micro area '!$G$19)*PI()/180)+SIN((90-'inf geo micro area '!$G51)*PI()/180)*SIN((90-'inf geo micro area '!$G$19)*PI()/180)*COS(('inf geo micro area '!$H51-'inf geo micro area '!$H$19)*PI()/180))</f>
        <v>2.740274075</v>
      </c>
      <c r="U53" s="45" t="n">
        <f aca="false">6371*ACOS(COS(PI()*(90-'inf geo micro area '!$G51)/180)*COS((90-'inf geo micro area '!$G$20)*PI()/180)+SIN((90-'inf geo micro area '!$G51)*PI()/180)*SIN((90-'inf geo micro area '!$G$20)*PI()/180)*COS(('inf geo micro area '!$H51-'inf geo micro area '!$H$20)*PI()/180))</f>
        <v>2.462815976</v>
      </c>
      <c r="V53" s="45" t="n">
        <f aca="false">6371*ACOS(COS(PI()*(90-'inf geo micro area '!$G51)/180)*COS((90-'inf geo micro area '!$G$21)*PI()/180)+SIN((90-'inf geo micro area '!$G51)*PI()/180)*SIN((90-'inf geo micro area '!$G$21)*PI()/180)*COS(('inf geo micro area '!$H51-'inf geo micro area '!$H$21)*PI()/180))</f>
        <v>1.37798687</v>
      </c>
      <c r="W53" s="45" t="n">
        <f aca="false">6371*ACOS(COS(PI()*(90-'inf geo micro area '!$G51)/180)*COS((90-'inf geo micro area '!$G$22)*PI()/180)+SIN((90-'inf geo micro area '!$G51)*PI()/180)*SIN((90-'inf geo micro area '!$G$22)*PI()/180)*COS(('inf geo micro area '!$H51-'inf geo micro area '!$H$22)*PI()/180))</f>
        <v>1.220685317</v>
      </c>
      <c r="X53" s="45" t="n">
        <f aca="false">6371*ACOS(COS(PI()*(90-'inf geo micro area '!$G51)/180)*COS((90-'inf geo micro area '!$G$23)*PI()/180)+SIN((90-'inf geo micro area '!$G51)*PI()/180)*SIN((90-'inf geo micro area '!$G$23)*PI()/180)*COS(('inf geo micro area '!$H51-'inf geo micro area '!$H$24)*PI()/180))</f>
        <v>1.64159117</v>
      </c>
      <c r="Y53" s="45" t="n">
        <f aca="false">6371*ACOS(COS(PI()*(90-'inf geo micro area '!$G51)/180)*COS((90-'inf geo micro area '!$G$24)*PI()/180)+SIN((90-'inf geo micro area '!$G51)*PI()/180)*SIN((90-'inf geo micro area '!$G$24)*PI()/180)*COS(('inf geo micro area '!$H51-'inf geo micro area '!$H$24)*PI()/180))</f>
        <v>1.072261975</v>
      </c>
      <c r="Z53" s="45" t="n">
        <f aca="false">6371*ACOS(COS(PI()*(90-'inf geo micro area '!$G51)/180)*COS((90-'inf geo micro area '!$G$25)*PI()/180)+SIN((90-'inf geo micro area '!$G51)*PI()/180)*SIN((90-'inf geo micro area '!$G$25)*PI()/180)*COS(('inf geo micro area '!$H51-'inf geo micro area '!$H$25)*PI()/180))</f>
        <v>2.054218331</v>
      </c>
      <c r="AA53" s="45" t="n">
        <f aca="false">6371*ACOS(COS(PI()*(90-'inf geo micro area '!$G51)/180)*COS((90-'inf geo micro area '!$G$26)*PI()/180)+SIN((90-'inf geo micro area '!$G51)*PI()/180)*SIN((90-'inf geo micro area '!$G$26)*PI()/180)*COS(('inf geo micro area '!$H51-'inf geo micro area '!$H$26)*PI()/180))</f>
        <v>1.113930095</v>
      </c>
      <c r="AB53" s="46" t="n">
        <f aca="false">6371*ACOS(COS(PI()*(90-'inf geo micro area '!$G51)/180)*COS((90-'inf geo micro area '!$G$27)*PI()/180)+SIN((90-'inf geo micro area '!$G51)*PI()/180)*SIN((90-'inf geo micro area '!$G$27)*PI()/180)*COS(('inf geo micro area '!$H51-'inf geo micro area '!$H$27)*PI()/180))</f>
        <v>1.660176643</v>
      </c>
      <c r="AC53" s="39" t="n">
        <f aca="false">6371*ACOS(COS(PI()*(90-'inf geo micro area '!$G51)/180)*COS((90-'inf geo micro area '!$G$28)*PI()/180)+SIN((90-'inf geo micro area '!$G51)*PI()/180)*SIN((90-'inf geo micro area '!$G$28)*PI()/180)*COS(('inf geo micro area '!$H51-'inf geo micro area '!$H$28)*PI()/180))</f>
        <v>0.9220816649</v>
      </c>
      <c r="AD53" s="39" t="n">
        <f aca="false">6371*ACOS(COS(PI()*(90-'inf geo micro area '!$G51)/180)*COS((90-'inf geo micro area '!$G$29)*PI()/180)+SIN((90-'inf geo micro area '!$G51)*PI()/180)*SIN((90-'inf geo micro area '!$G$29)*PI()/180)*COS(('inf geo micro area '!$H51-'inf geo micro area '!$H$29)*PI()/180))</f>
        <v>1.92183285</v>
      </c>
      <c r="AE53" s="39" t="n">
        <f aca="false">6371*ACOS(COS(PI()*(90-'inf geo micro area '!$G51)/180)*COS((90-'inf geo micro area '!$G$30)*PI()/180)+SIN((90-'inf geo micro area '!$G51)*PI()/180)*SIN((90-'inf geo micro area '!$G$30)*PI()/180)*COS(('inf geo micro area '!$H51-'inf geo micro area '!$H$30)*PI()/180))</f>
        <v>4.289574473</v>
      </c>
      <c r="AF53" s="39" t="n">
        <f aca="false">6371*ACOS(COS(PI()*(90-'inf geo micro area '!$G51)/180)*COS((90-'inf geo micro area '!$G$31)*PI()/180)+SIN((90-'inf geo micro area '!$G51)*PI()/180)*SIN((90-'inf geo micro area '!$G$31)*PI()/180)*COS(('inf geo micro area '!$H51-'inf geo micro area '!$H$31)*PI()/180))</f>
        <v>4.137867885</v>
      </c>
      <c r="AG53" s="39" t="n">
        <f aca="false">6371*ACOS(COS(PI()*(90-'inf geo micro area '!$G51)/180)*COS((90-'inf geo micro area '!$G$32)*PI()/180)+SIN((90-'inf geo micro area '!$G51)*PI()/180)*SIN((90-'inf geo micro area '!$G$32)*PI()/180)*COS(('inf geo micro area '!$H51-'inf geo micro area '!$H$32)*PI()/180))</f>
        <v>3.889976802</v>
      </c>
      <c r="AH53" s="45" t="n">
        <f aca="false">6371*ACOS(COS(PI()*(90-'inf geo micro area '!$G51)/180)*COS((90-'inf geo micro area '!$G$33)*PI()/180)+SIN((90-'inf geo micro area '!$G51)*PI()/180)*SIN((90-'inf geo micro area '!$G$33)*PI()/180)*COS(('inf geo micro area '!$H51-'inf geo micro area '!$H$33)*PI()/180))</f>
        <v>3.719605672</v>
      </c>
      <c r="AI53" s="39" t="n">
        <f aca="false">6371*ACOS(COS(PI()*(90-'inf geo micro area '!$G51)/180)*COS((90-'inf geo micro area '!$G$34)*PI()/180)+SIN((90-'inf geo micro area '!$G51)*PI()/180)*SIN((90-'inf geo micro area '!$G$34)*PI()/180)*COS(('inf geo micro area '!$H51-'inf geo micro area '!$H$34)*PI()/180))</f>
        <v>3.749365573</v>
      </c>
      <c r="AJ53" s="39" t="n">
        <f aca="false">6371*ACOS(COS(PI()*(90-'inf geo micro area '!$G51)/180)*COS((90-'inf geo micro area '!$G$35)*PI()/180)+SIN((90-'inf geo micro area '!$G51)*PI()/180)*SIN((90-'inf geo micro area '!$G$35)*PI()/180)*COS(('inf geo micro area '!$H51-'inf geo micro area '!$H$35)*PI()/180))</f>
        <v>3.698444621</v>
      </c>
      <c r="AK53" s="39" t="n">
        <f aca="false">6371*ACOS(COS(PI()*(90-'inf geo micro area '!$G51)/180)*COS((90-'inf geo micro area '!$G$36)*PI()/180)+SIN((90-'inf geo micro area '!$G51)*PI()/180)*SIN((90-'inf geo micro area '!$G$36)*PI()/180)*COS(('inf geo micro area '!$H51-'inf geo micro area '!$H$36)*PI()/180))</f>
        <v>3.706009026</v>
      </c>
      <c r="AL53" s="46" t="n">
        <f aca="false">6371*ACOS(COS(PI()*(90-'inf geo micro area '!$G51)/180)*COS((90-'inf geo micro area '!$G$37)*PI()/180)+SIN((90-'inf geo micro area '!$G51)*PI()/180)*SIN((90-'inf geo micro area '!$G$37)*PI()/180)*COS(('inf geo micro area '!$H51-'inf geo micro area '!$H$37)*PI()/180))</f>
        <v>3.439462224</v>
      </c>
      <c r="AM53" s="39" t="n">
        <f aca="false">6371*ACOS(COS(PI()*(90-'inf geo micro area '!$G51)/180)*COS((90-'inf geo micro area '!$G$38)*PI()/180)+SIN((90-'inf geo micro area '!$G51)*PI()/180)*SIN((90-'inf geo micro area '!$G$38)*PI()/180)*COS(('inf geo micro area '!$H51-'inf geo micro area '!$H$38)*PI()/180))</f>
        <v>3.494170599</v>
      </c>
      <c r="AN53" s="39" t="n">
        <f aca="false">6371*ACOS(COS(PI()*(90-'inf geo micro area '!$G51)/180)*COS((90-'inf geo micro area '!$G$39)*PI()/180)+SIN((90-'inf geo micro area '!$G51)*PI()/180)*SIN((90-'inf geo micro area '!$G$39)*PI()/180)*COS(('inf geo micro area '!$H51-'inf geo micro area '!$H$39)*PI()/180))</f>
        <v>3.23004142</v>
      </c>
      <c r="AO53" s="39" t="n">
        <f aca="false">6371*ACOS(COS(PI()*(90-'inf geo micro area '!$G51)/180)*COS((90-'inf geo micro area '!$G$40)*PI()/180)+SIN((90-'inf geo micro area '!$G51)*PI()/180)*SIN((90-'inf geo micro area '!$G$40)*PI()/180)*COS(('inf geo micro area '!$H51-'inf geo micro area '!$H$40)*PI()/180))</f>
        <v>3.487825555</v>
      </c>
      <c r="AP53" s="39" t="n">
        <f aca="false">6371*ACOS(COS(PI()*(90-'inf geo micro area '!$G51)/180)*COS((90-'inf geo micro area '!$G$41)*PI()/180)+SIN((90-'inf geo micro area '!$G51)*PI()/180)*SIN((90-'inf geo micro area '!$G$41)*PI()/180)*COS(('inf geo micro area '!$H51-'inf geo micro area '!$H$41)*PI()/180))</f>
        <v>4.670416302</v>
      </c>
      <c r="AQ53" s="46" t="n">
        <f aca="false">6371*ACOS(COS(PI()*(90-'inf geo micro area '!$G51)/180)*COS((90-'inf geo micro area '!$G$42)*PI()/180)+SIN((90-'inf geo micro area '!$G51)*PI()/180)*SIN((90-'inf geo micro area '!$G$42)*PI()/180)*COS(('inf geo micro area '!$H51-'inf geo micro area '!$H$42)*PI()/180))</f>
        <v>3.309277754</v>
      </c>
      <c r="AR53" s="39" t="n">
        <f aca="false">6371*ACOS(COS(PI()*(90-'inf geo micro area '!$G51)/180)*COS((90-'inf geo micro area '!$G$43)*PI()/180)+SIN((90-'inf geo micro area '!$G51)*PI()/180)*SIN((90-'inf geo micro area '!$G$43)*PI()/180)*COS(('inf geo micro area '!$H51-'inf geo micro area '!$H$43)*PI()/180))</f>
        <v>3.12341382</v>
      </c>
      <c r="AS53" s="39" t="n">
        <f aca="false">6371*ACOS(COS(PI()*(90-'inf geo micro area '!$G51)/180)*COS((90-'inf geo micro area '!$G$44)*PI()/180)+SIN((90-'inf geo micro area '!$G51)*PI()/180)*SIN((90-'inf geo micro area '!$G$44)*PI()/180)*COS(('inf geo micro area '!$H51-'inf geo micro area '!$H$44)*PI()/180))</f>
        <v>3.085009351</v>
      </c>
      <c r="AT53" s="39" t="n">
        <f aca="false">6371*ACOS(COS(PI()*(90-'inf geo micro area '!$G51)/180)*COS((90-'inf geo micro area '!$G$45)*PI()/180)+SIN((90-'inf geo micro area '!$G51)*PI()/180)*SIN((90-'inf geo micro area '!$G$45)*PI()/180)*COS(('inf geo micro area '!$H51-'inf geo micro area '!$H$45)*PI()/180))</f>
        <v>3.078723555</v>
      </c>
      <c r="AU53" s="39" t="n">
        <f aca="false">6371*ACOS(COS(PI()*(90-'inf geo micro area '!$G51)/180)*COS((90-'inf geo micro area '!$G$46)*PI()/180)+SIN((90-'inf geo micro area '!$G51)*PI()/180)*SIN((90-'inf geo micro area '!$G$46)*PI()/180)*COS(('inf geo micro area '!$H51-'inf geo micro area '!$H$46)*PI()/180))</f>
        <v>3.495760856</v>
      </c>
      <c r="AV53" s="45" t="n">
        <f aca="false">6371*ACOS(COS(PI()*(90-'inf geo micro area '!$G51)/180)*COS((90-'inf geo micro area '!$G$47)*PI()/180)+SIN((90-'inf geo micro area '!$G51)*PI()/180)*SIN((90-'inf geo micro area '!$G$47)*PI()/180)*COS(('inf geo micro area '!$H51-'inf geo micro area '!$H$47)*PI()/180))</f>
        <v>3.834687864</v>
      </c>
      <c r="AW53" s="46" t="n">
        <f aca="false">6371*ACOS(COS(PI()*(90-'inf geo micro area '!$G51)/180)*COS((90-'inf geo micro area '!$G$48)*PI()/180)+SIN((90-'inf geo micro area '!$G51)*PI()/180)*SIN((90-'inf geo micro area '!$G$48)*PI()/180)*COS(('inf geo micro area '!$H51-'inf geo micro area '!$H$48)*PI()/180))</f>
        <v>2.199610104</v>
      </c>
      <c r="AX53" s="39" t="n">
        <f aca="false">6371*ACOS(COS(PI()*(90-'inf geo micro area '!$G51)/180)*COS((90-'inf geo micro area '!$G$49)*PI()/180)+SIN((90-'inf geo micro area '!$G51)*PI()/180)*SIN((90-'inf geo micro area '!$G$49)*PI()/180)*COS(('inf geo micro area '!$H51-'inf geo micro area '!$H$49)*PI()/180))</f>
        <v>1.657576682</v>
      </c>
      <c r="AY53" s="46" t="n">
        <f aca="false">6371*ACOS(COS(PI()*(90-'inf geo micro area '!$G51)/180)*COS((90-'inf geo micro area '!$G$50)*PI()/180)+SIN((90-'inf geo micro area '!$G51)*PI()/180)*SIN((90-'inf geo micro area '!$G$50)*PI()/180)*COS(('inf geo micro area '!$H51-'inf geo micro area '!$H$50)*PI()/180))</f>
        <v>2.539795869</v>
      </c>
      <c r="AZ53" s="39" t="n">
        <v>0</v>
      </c>
      <c r="BA53" s="39"/>
      <c r="BB53" s="39"/>
      <c r="BC53" s="39"/>
      <c r="BD53" s="39"/>
      <c r="BE53" s="39"/>
      <c r="BF53" s="39"/>
      <c r="BG53" s="39"/>
    </row>
    <row r="54" customFormat="false" ht="12.75" hidden="false" customHeight="true" outlineLevel="0" collapsed="false">
      <c r="A54" s="42" t="n">
        <v>51</v>
      </c>
      <c r="B54" s="39" t="str">
        <f aca="false">'inf geo micro area '!B52</f>
        <v>51 - 8</v>
      </c>
      <c r="C54" s="44" t="n">
        <f aca="false">6371*ACOS(COS(PI()*(90-'inf geo micro area '!G52)/180)*COS((90-'inf geo micro area '!$G$2)*PI()/180)+SIN((90-'inf geo micro area '!G52)*PI()/180)*SIN((90-'inf geo micro area '!$G$2)*PI()/180)*COS(('inf geo micro area '!H52-'inf geo micro area '!$H$2)*PI()/180))</f>
        <v>2.71493631</v>
      </c>
      <c r="D54" s="44" t="n">
        <f aca="false">6371*ACOS(COS(PI()*(90-'inf geo micro area '!G52)/180)*COS((90-'inf geo micro area '!$G$3)*PI()/180)+SIN((90-'inf geo micro area '!G52)*PI()/180)*SIN((90-'inf geo micro area '!$G$3)*PI()/180)*COS(('inf geo micro area '!H52-'inf geo micro area '!$H$3)*PI()/180))</f>
        <v>2.772921363</v>
      </c>
      <c r="E54" s="44" t="n">
        <f aca="false">6371*ACOS(COS(PI()*(90-'inf geo micro area '!G52)/180)*COS((90-'inf geo micro area '!$G$4)*PI()/180)+SIN((90-'inf geo micro area '!G52)*PI()/180)*SIN((90-'inf geo micro area '!$G$4)*PI()/180)*COS(('inf geo micro area '!H52-'inf geo micro area '!$H$4)*PI()/180))</f>
        <v>2.687545193</v>
      </c>
      <c r="F54" s="44" t="n">
        <f aca="false">6371*ACOS(COS(PI()*(90-'inf geo micro area '!G52)/180)*COS((90-'inf geo micro area '!$G$5)*PI()/180)+SIN((90-'inf geo micro area '!G52)*PI()/180)*SIN((90-'inf geo micro area '!$G$5)*PI()/180)*COS(('inf geo micro area '!H52-'inf geo micro area '!$H$5)*PI()/180))</f>
        <v>2.266135491</v>
      </c>
      <c r="G54" s="44" t="n">
        <f aca="false">6371*ACOS(COS(PI()*(90-'inf geo micro area '!G52)/180)*COS((90-'inf geo micro area '!$G$6)*PI()/180)+SIN((90-'inf geo micro area '!G52)*PI()/180)*SIN((90-'inf geo micro area '!$G$6)*PI()/180)*COS(('inf geo micro area '!H52-'inf geo micro area '!$H$6)*PI()/180))</f>
        <v>2.61845185</v>
      </c>
      <c r="H54" s="44" t="n">
        <f aca="false">6371*ACOS(COS(PI()*(90-'inf geo micro area '!G52)/180)*COS((90-'inf geo micro area '!$G$7)*PI()/180)+SIN((90-'inf geo micro area '!G52)*PI()/180)*SIN((90-'inf geo micro area '!$G$7)*PI()/180)*COS(('inf geo micro area '!H52-'inf geo micro area '!$H$7)*PI()/180))</f>
        <v>2.098075539</v>
      </c>
      <c r="I54" s="44" t="n">
        <f aca="false">6371*ACOS(COS(PI()*(90-'inf geo micro area '!G52)/180)*COS((90-'inf geo micro area '!$G$8)*PI()/180)+SIN((90-'inf geo micro area '!G52)*PI()/180)*SIN((90-'inf geo micro area '!$G$8)*PI()/180)*COS(('inf geo micro area '!H52-'inf geo micro area '!$H$8)*PI()/180))</f>
        <v>4.635368477</v>
      </c>
      <c r="J54" s="44" t="n">
        <f aca="false">6371*ACOS(COS(PI()*(90-'inf geo micro area '!G52)/180)*COS((90-'inf geo micro area '!$G$9)*PI()/180)+SIN((90-'inf geo micro area '!G52)*PI()/180)*SIN((90-'inf geo micro area '!$G$9)*PI()/180)*COS(('inf geo micro area '!H52-'inf geo micro area '!$H$9)*PI()/180))</f>
        <v>5.236705763</v>
      </c>
      <c r="K54" s="44" t="n">
        <f aca="false">6371*ACOS(COS(PI()*(90-'inf geo micro area '!G52)/180)*COS((90-'inf geo micro area '!$G$10)*PI()/180)+SIN((90-'inf geo micro area '!G52)*PI()/180)*SIN((90-'inf geo micro area '!$G$10)*PI()/180)*COS(('inf geo micro area '!H52-'inf geo micro area '!$H$10)*PI()/180))</f>
        <v>4.176497436</v>
      </c>
      <c r="L54" s="44" t="n">
        <f aca="false">6371*ACOS(COS(PI()*(90-'inf geo micro area '!$G52)/180)*COS((90-'inf geo micro area '!$G$11)*PI()/180)+SIN((90-'inf geo micro area '!$G52)*PI()/180)*SIN((90-'inf geo micro area '!$G$11)*PI()/180)*COS(('inf geo micro area '!$H52-'inf geo micro area '!$H$11)*PI()/180))</f>
        <v>3.922967938</v>
      </c>
      <c r="M54" s="44" t="n">
        <f aca="false">6371*ACOS(COS(PI()*(90-'inf geo micro area '!$G52)/180)*COS((90-'inf geo micro area '!$G$12)*PI()/180)+SIN((90-'inf geo micro area '!$G52)*PI()/180)*SIN((90-'inf geo micro area '!$G$12)*PI()/180)*COS(('inf geo micro area '!$H52-'inf geo micro area '!$H$12)*PI()/180))</f>
        <v>4.042248671</v>
      </c>
      <c r="N54" s="44" t="n">
        <f aca="false">6371*ACOS(COS(PI()*(90-'inf geo micro area '!$G52)/180)*COS((90-'inf geo micro area '!$G$13)*PI()/180)+SIN((90-'inf geo micro area '!$G52)*PI()/180)*SIN((90-'inf geo micro area '!$G$13)*PI()/180)*COS(('inf geo micro area '!$H52-'inf geo micro area '!$H$13)*PI()/180))</f>
        <v>3.77567839</v>
      </c>
      <c r="O54" s="44" t="n">
        <f aca="false">6371*ACOS(COS(PI()*(90-'inf geo micro area '!$G52)/180)*COS((90-'inf geo micro area '!$G$14)*PI()/180)+SIN((90-'inf geo micro area '!$G52)*PI()/180)*SIN((90-'inf geo micro area '!$G$14)*PI()/180)*COS(('inf geo micro area '!$H52-'inf geo micro area '!$H$14)*PI()/180))</f>
        <v>3.273148309</v>
      </c>
      <c r="P54" s="39" t="n">
        <f aca="false">6371*ACOS(COS(PI()*(90-'inf geo micro area '!$G52)/180)*COS((90-'inf geo micro area '!$G$15)*PI()/180)+SIN((90-'inf geo micro area '!$G52)*PI()/180)*SIN((90-'inf geo micro area '!$G$15)*PI()/180)*COS(('inf geo micro area '!$H52-'inf geo micro area '!$H$15)*PI()/180))</f>
        <v>2.08431429</v>
      </c>
      <c r="Q54" s="39" t="n">
        <f aca="false">6371*ACOS(COS(PI()*(90-'inf geo micro area '!$G52)/180)*COS((90-'inf geo micro area '!$G$16)*PI()/180)+SIN((90-'inf geo micro area '!$G52)*PI()/180)*SIN((90-'inf geo micro area '!$G$16)*PI()/180)*COS(('inf geo micro area '!$H52-'inf geo micro area '!$H$16)*PI()/180))</f>
        <v>2.439265625</v>
      </c>
      <c r="R54" s="45" t="n">
        <f aca="false">6371*ACOS(COS(PI()*(90-'inf geo micro area '!$G52)/180)*COS((90-'inf geo micro area '!$G$17)*PI()/180)+SIN((90-'inf geo micro area '!$G52)*PI()/180)*SIN((90-'inf geo micro area '!$G$17)*PI()/180)*COS(('inf geo micro area '!$H52-'inf geo micro area '!$H$17)*PI()/180))</f>
        <v>2.66930878</v>
      </c>
      <c r="S54" s="45" t="n">
        <f aca="false">6371*ACOS(COS(PI()*(90-'inf geo micro area '!$G52)/180)*COS((90-'inf geo micro area '!$G$18)*PI()/180)+SIN((90-'inf geo micro area '!$G52)*PI()/180)*SIN((90-'inf geo micro area '!$G$18)*PI()/180)*COS(('inf geo micro area '!$H52-'inf geo micro area '!$H$18)*PI()/180))</f>
        <v>2.778376637</v>
      </c>
      <c r="T54" s="45" t="n">
        <f aca="false">6371*ACOS(COS(PI()*(90-'inf geo micro area '!$G52)/180)*COS((90-'inf geo micro area '!$G$19)*PI()/180)+SIN((90-'inf geo micro area '!$G52)*PI()/180)*SIN((90-'inf geo micro area '!$G$19)*PI()/180)*COS(('inf geo micro area '!$H52-'inf geo micro area '!$H$19)*PI()/180))</f>
        <v>2.515605865</v>
      </c>
      <c r="U54" s="45" t="n">
        <f aca="false">6371*ACOS(COS(PI()*(90-'inf geo micro area '!$G52)/180)*COS((90-'inf geo micro area '!$G$20)*PI()/180)+SIN((90-'inf geo micro area '!$G52)*PI()/180)*SIN((90-'inf geo micro area '!$G$20)*PI()/180)*COS(('inf geo micro area '!$H52-'inf geo micro area '!$H$20)*PI()/180))</f>
        <v>2.298105273</v>
      </c>
      <c r="V54" s="45" t="n">
        <f aca="false">6371*ACOS(COS(PI()*(90-'inf geo micro area '!$G52)/180)*COS((90-'inf geo micro area '!$G$21)*PI()/180)+SIN((90-'inf geo micro area '!$G52)*PI()/180)*SIN((90-'inf geo micro area '!$G$21)*PI()/180)*COS(('inf geo micro area '!$H52-'inf geo micro area '!$H$21)*PI()/180))</f>
        <v>1.081165244</v>
      </c>
      <c r="W54" s="45" t="n">
        <f aca="false">6371*ACOS(COS(PI()*(90-'inf geo micro area '!$G52)/180)*COS((90-'inf geo micro area '!$G$22)*PI()/180)+SIN((90-'inf geo micro area '!$G52)*PI()/180)*SIN((90-'inf geo micro area '!$G$22)*PI()/180)*COS(('inf geo micro area '!$H52-'inf geo micro area '!$H$22)*PI()/180))</f>
        <v>0.8875341941</v>
      </c>
      <c r="X54" s="45" t="n">
        <f aca="false">6371*ACOS(COS(PI()*(90-'inf geo micro area '!$G52)/180)*COS((90-'inf geo micro area '!$G$23)*PI()/180)+SIN((90-'inf geo micro area '!$G52)*PI()/180)*SIN((90-'inf geo micro area '!$G$23)*PI()/180)*COS(('inf geo micro area '!$H52-'inf geo micro area '!$H$24)*PI()/180))</f>
        <v>1.44151689</v>
      </c>
      <c r="Y54" s="45" t="n">
        <f aca="false">6371*ACOS(COS(PI()*(90-'inf geo micro area '!$G52)/180)*COS((90-'inf geo micro area '!$G$24)*PI()/180)+SIN((90-'inf geo micro area '!$G52)*PI()/180)*SIN((90-'inf geo micro area '!$G$24)*PI()/180)*COS(('inf geo micro area '!$H52-'inf geo micro area '!$H$24)*PI()/180))</f>
        <v>0.7400146073</v>
      </c>
      <c r="Z54" s="45" t="n">
        <f aca="false">6371*ACOS(COS(PI()*(90-'inf geo micro area '!$G52)/180)*COS((90-'inf geo micro area '!$G$25)*PI()/180)+SIN((90-'inf geo micro area '!$G52)*PI()/180)*SIN((90-'inf geo micro area '!$G$25)*PI()/180)*COS(('inf geo micro area '!$H52-'inf geo micro area '!$H$25)*PI()/180))</f>
        <v>1.799577515</v>
      </c>
      <c r="AA54" s="45" t="n">
        <f aca="false">6371*ACOS(COS(PI()*(90-'inf geo micro area '!$G52)/180)*COS((90-'inf geo micro area '!$G$26)*PI()/180)+SIN((90-'inf geo micro area '!$G52)*PI()/180)*SIN((90-'inf geo micro area '!$G$26)*PI()/180)*COS(('inf geo micro area '!$H52-'inf geo micro area '!$H$26)*PI()/180))</f>
        <v>0.8282667713</v>
      </c>
      <c r="AB54" s="46" t="n">
        <f aca="false">6371*ACOS(COS(PI()*(90-'inf geo micro area '!$G52)/180)*COS((90-'inf geo micro area '!$G$27)*PI()/180)+SIN((90-'inf geo micro area '!$G52)*PI()/180)*SIN((90-'inf geo micro area '!$G$27)*PI()/180)*COS(('inf geo micro area '!$H52-'inf geo micro area '!$H$27)*PI()/180))</f>
        <v>1.341290043</v>
      </c>
      <c r="AC54" s="39" t="n">
        <f aca="false">6371*ACOS(COS(PI()*(90-'inf geo micro area '!$G52)/180)*COS((90-'inf geo micro area '!$G$28)*PI()/180)+SIN((90-'inf geo micro area '!$G52)*PI()/180)*SIN((90-'inf geo micro area '!$G$28)*PI()/180)*COS(('inf geo micro area '!$H52-'inf geo micro area '!$H$28)*PI()/180))</f>
        <v>0.6563445461</v>
      </c>
      <c r="AD54" s="39" t="n">
        <f aca="false">6371*ACOS(COS(PI()*(90-'inf geo micro area '!$G52)/180)*COS((90-'inf geo micro area '!$G$29)*PI()/180)+SIN((90-'inf geo micro area '!$G52)*PI()/180)*SIN((90-'inf geo micro area '!$G$29)*PI()/180)*COS(('inf geo micro area '!$H52-'inf geo micro area '!$H$29)*PI()/180))</f>
        <v>1.605374091</v>
      </c>
      <c r="AE54" s="39" t="n">
        <f aca="false">6371*ACOS(COS(PI()*(90-'inf geo micro area '!$G52)/180)*COS((90-'inf geo micro area '!$G$30)*PI()/180)+SIN((90-'inf geo micro area '!$G52)*PI()/180)*SIN((90-'inf geo micro area '!$G$30)*PI()/180)*COS(('inf geo micro area '!$H52-'inf geo micro area '!$H$30)*PI()/180))</f>
        <v>4.001029103</v>
      </c>
      <c r="AF54" s="39" t="n">
        <f aca="false">6371*ACOS(COS(PI()*(90-'inf geo micro area '!$G52)/180)*COS((90-'inf geo micro area '!$G$31)*PI()/180)+SIN((90-'inf geo micro area '!$G52)*PI()/180)*SIN((90-'inf geo micro area '!$G$31)*PI()/180)*COS(('inf geo micro area '!$H52-'inf geo micro area '!$H$31)*PI()/180))</f>
        <v>3.852238265</v>
      </c>
      <c r="AG54" s="39" t="n">
        <f aca="false">6371*ACOS(COS(PI()*(90-'inf geo micro area '!$G52)/180)*COS((90-'inf geo micro area '!$G$32)*PI()/180)+SIN((90-'inf geo micro area '!$G52)*PI()/180)*SIN((90-'inf geo micro area '!$G$32)*PI()/180)*COS(('inf geo micro area '!$H52-'inf geo micro area '!$H$32)*PI()/180))</f>
        <v>3.60456398</v>
      </c>
      <c r="AH54" s="45" t="n">
        <f aca="false">6371*ACOS(COS(PI()*(90-'inf geo micro area '!$G52)/180)*COS((90-'inf geo micro area '!$G$33)*PI()/180)+SIN((90-'inf geo micro area '!$G52)*PI()/180)*SIN((90-'inf geo micro area '!$G$33)*PI()/180)*COS(('inf geo micro area '!$H52-'inf geo micro area '!$H$33)*PI()/180))</f>
        <v>3.451338393</v>
      </c>
      <c r="AI54" s="39" t="n">
        <f aca="false">6371*ACOS(COS(PI()*(90-'inf geo micro area '!$G52)/180)*COS((90-'inf geo micro area '!$G$34)*PI()/180)+SIN((90-'inf geo micro area '!$G52)*PI()/180)*SIN((90-'inf geo micro area '!$G$34)*PI()/180)*COS(('inf geo micro area '!$H52-'inf geo micro area '!$H$34)*PI()/180))</f>
        <v>3.477661921</v>
      </c>
      <c r="AJ54" s="39" t="n">
        <f aca="false">6371*ACOS(COS(PI()*(90-'inf geo micro area '!$G52)/180)*COS((90-'inf geo micro area '!$G$35)*PI()/180)+SIN((90-'inf geo micro area '!$G52)*PI()/180)*SIN((90-'inf geo micro area '!$G$35)*PI()/180)*COS(('inf geo micro area '!$H52-'inf geo micro area '!$H$35)*PI()/180))</f>
        <v>3.419265865</v>
      </c>
      <c r="AK54" s="39" t="n">
        <f aca="false">6371*ACOS(COS(PI()*(90-'inf geo micro area '!$G52)/180)*COS((90-'inf geo micro area '!$G$36)*PI()/180)+SIN((90-'inf geo micro area '!$G52)*PI()/180)*SIN((90-'inf geo micro area '!$G$36)*PI()/180)*COS(('inf geo micro area '!$H52-'inf geo micro area '!$H$36)*PI()/180))</f>
        <v>3.419284929</v>
      </c>
      <c r="AL54" s="46" t="n">
        <f aca="false">6371*ACOS(COS(PI()*(90-'inf geo micro area '!$G52)/180)*COS((90-'inf geo micro area '!$G$37)*PI()/180)+SIN((90-'inf geo micro area '!$G52)*PI()/180)*SIN((90-'inf geo micro area '!$G$37)*PI()/180)*COS(('inf geo micro area '!$H52-'inf geo micro area '!$H$37)*PI()/180))</f>
        <v>3.161802509</v>
      </c>
      <c r="AM54" s="39" t="n">
        <f aca="false">6371*ACOS(COS(PI()*(90-'inf geo micro area '!$G52)/180)*COS((90-'inf geo micro area '!$G$38)*PI()/180)+SIN((90-'inf geo micro area '!$G52)*PI()/180)*SIN((90-'inf geo micro area '!$G$38)*PI()/180)*COS(('inf geo micro area '!$H52-'inf geo micro area '!$H$38)*PI()/180))</f>
        <v>3.195423087</v>
      </c>
      <c r="AN54" s="39" t="n">
        <f aca="false">6371*ACOS(COS(PI()*(90-'inf geo micro area '!$G52)/180)*COS((90-'inf geo micro area '!$G$39)*PI()/180)+SIN((90-'inf geo micro area '!$G52)*PI()/180)*SIN((90-'inf geo micro area '!$G$39)*PI()/180)*COS(('inf geo micro area '!$H52-'inf geo micro area '!$H$39)*PI()/180))</f>
        <v>2.952999668</v>
      </c>
      <c r="AO54" s="39" t="n">
        <f aca="false">6371*ACOS(COS(PI()*(90-'inf geo micro area '!$G52)/180)*COS((90-'inf geo micro area '!$G$40)*PI()/180)+SIN((90-'inf geo micro area '!$G52)*PI()/180)*SIN((90-'inf geo micro area '!$G$40)*PI()/180)*COS(('inf geo micro area '!$H52-'inf geo micro area '!$H$40)*PI()/180))</f>
        <v>3.216333928</v>
      </c>
      <c r="AP54" s="39" t="n">
        <f aca="false">6371*ACOS(COS(PI()*(90-'inf geo micro area '!$G52)/180)*COS((90-'inf geo micro area '!$G$41)*PI()/180)+SIN((90-'inf geo micro area '!$G52)*PI()/180)*SIN((90-'inf geo micro area '!$G$41)*PI()/180)*COS(('inf geo micro area '!$H52-'inf geo micro area '!$H$41)*PI()/180))</f>
        <v>4.367401352</v>
      </c>
      <c r="AQ54" s="46" t="n">
        <f aca="false">6371*ACOS(COS(PI()*(90-'inf geo micro area '!$G52)/180)*COS((90-'inf geo micro area '!$G$42)*PI()/180)+SIN((90-'inf geo micro area '!$G52)*PI()/180)*SIN((90-'inf geo micro area '!$G$42)*PI()/180)*COS(('inf geo micro area '!$H52-'inf geo micro area '!$H$42)*PI()/180))</f>
        <v>3.293017837</v>
      </c>
      <c r="AR54" s="39" t="n">
        <f aca="false">6371*ACOS(COS(PI()*(90-'inf geo micro area '!$G52)/180)*COS((90-'inf geo micro area '!$G$43)*PI()/180)+SIN((90-'inf geo micro area '!$G52)*PI()/180)*SIN((90-'inf geo micro area '!$G$43)*PI()/180)*COS(('inf geo micro area '!$H52-'inf geo micro area '!$H$43)*PI()/180))</f>
        <v>3.104325682</v>
      </c>
      <c r="AS54" s="39" t="n">
        <f aca="false">6371*ACOS(COS(PI()*(90-'inf geo micro area '!$G52)/180)*COS((90-'inf geo micro area '!$G$44)*PI()/180)+SIN((90-'inf geo micro area '!$G52)*PI()/180)*SIN((90-'inf geo micro area '!$G$44)*PI()/180)*COS(('inf geo micro area '!$H52-'inf geo micro area '!$H$44)*PI()/180))</f>
        <v>3.050834704</v>
      </c>
      <c r="AT54" s="39" t="n">
        <f aca="false">6371*ACOS(COS(PI()*(90-'inf geo micro area '!$G52)/180)*COS((90-'inf geo micro area '!$G$45)*PI()/180)+SIN((90-'inf geo micro area '!$G52)*PI()/180)*SIN((90-'inf geo micro area '!$G$45)*PI()/180)*COS(('inf geo micro area '!$H52-'inf geo micro area '!$H$45)*PI()/180))</f>
        <v>2.967087051</v>
      </c>
      <c r="AU54" s="39" t="n">
        <f aca="false">6371*ACOS(COS(PI()*(90-'inf geo micro area '!$G52)/180)*COS((90-'inf geo micro area '!$G$46)*PI()/180)+SIN((90-'inf geo micro area '!$G52)*PI()/180)*SIN((90-'inf geo micro area '!$G$46)*PI()/180)*COS(('inf geo micro area '!$H52-'inf geo micro area '!$H$46)*PI()/180))</f>
        <v>3.313028677</v>
      </c>
      <c r="AV54" s="45" t="n">
        <f aca="false">6371*ACOS(COS(PI()*(90-'inf geo micro area '!$G52)/180)*COS((90-'inf geo micro area '!$G$47)*PI()/180)+SIN((90-'inf geo micro area '!$G52)*PI()/180)*SIN((90-'inf geo micro area '!$G$47)*PI()/180)*COS(('inf geo micro area '!$H52-'inf geo micro area '!$H$47)*PI()/180))</f>
        <v>3.699072054</v>
      </c>
      <c r="AW54" s="46" t="n">
        <f aca="false">6371*ACOS(COS(PI()*(90-'inf geo micro area '!$G52)/180)*COS((90-'inf geo micro area '!$G$48)*PI()/180)+SIN((90-'inf geo micro area '!$G52)*PI()/180)*SIN((90-'inf geo micro area '!$G$48)*PI()/180)*COS(('inf geo micro area '!$H52-'inf geo micro area '!$H$48)*PI()/180))</f>
        <v>1.866501922</v>
      </c>
      <c r="AX54" s="39" t="n">
        <f aca="false">6371*ACOS(COS(PI()*(90-'inf geo micro area '!$G52)/180)*COS((90-'inf geo micro area '!$G$49)*PI()/180)+SIN((90-'inf geo micro area '!$G52)*PI()/180)*SIN((90-'inf geo micro area '!$G$49)*PI()/180)*COS(('inf geo micro area '!$H52-'inf geo micro area '!$H$49)*PI()/180))</f>
        <v>1.321033028</v>
      </c>
      <c r="AY54" s="46" t="n">
        <f aca="false">6371*ACOS(COS(PI()*(90-'inf geo micro area '!$G52)/180)*COS((90-'inf geo micro area '!$G$50)*PI()/180)+SIN((90-'inf geo micro area '!$G52)*PI()/180)*SIN((90-'inf geo micro area '!$G$50)*PI()/180)*COS(('inf geo micro area '!$H52-'inf geo micro area '!$H$50)*PI()/180))</f>
        <v>2.203061853</v>
      </c>
      <c r="AZ54" s="39" t="n">
        <f aca="false">6371*ACOS(COS(PI()*(90-'inf geo micro area '!$G52)/180)*COS((90-'inf geo micro area '!$G$51)*PI()/180)+SIN((90-'inf geo micro area '!$G52)*PI()/180)*SIN((90-'inf geo micro area '!$G$51)*PI()/180)*COS(('inf geo micro area '!$H52-'inf geo micro area '!$H$51)*PI()/180))</f>
        <v>0.336848003</v>
      </c>
      <c r="BA54" s="39" t="n">
        <v>0</v>
      </c>
      <c r="BB54" s="39"/>
      <c r="BC54" s="39"/>
      <c r="BD54" s="39"/>
      <c r="BE54" s="39"/>
      <c r="BF54" s="39"/>
      <c r="BG54" s="39"/>
    </row>
    <row r="55" customFormat="false" ht="12.75" hidden="false" customHeight="true" outlineLevel="0" collapsed="false">
      <c r="A55" s="42" t="n">
        <v>52</v>
      </c>
      <c r="B55" s="39" t="str">
        <f aca="false">'inf geo micro area '!B53</f>
        <v>52 - 8</v>
      </c>
      <c r="C55" s="44" t="n">
        <f aca="false">6371*ACOS(COS(PI()*(90-'inf geo micro area '!G53)/180)*COS((90-'inf geo micro area '!$G$2)*PI()/180)+SIN((90-'inf geo micro area '!G53)*PI()/180)*SIN((90-'inf geo micro area '!$G$2)*PI()/180)*COS(('inf geo micro area '!H53-'inf geo micro area '!$H$2)*PI()/180))</f>
        <v>3.664926995</v>
      </c>
      <c r="D55" s="44" t="n">
        <f aca="false">6371*ACOS(COS(PI()*(90-'inf geo micro area '!G53)/180)*COS((90-'inf geo micro area '!$G$3)*PI()/180)+SIN((90-'inf geo micro area '!G53)*PI()/180)*SIN((90-'inf geo micro area '!$G$3)*PI()/180)*COS(('inf geo micro area '!H53-'inf geo micro area '!$H$3)*PI()/180))</f>
        <v>3.633614309</v>
      </c>
      <c r="E55" s="44" t="n">
        <f aca="false">6371*ACOS(COS(PI()*(90-'inf geo micro area '!G53)/180)*COS((90-'inf geo micro area '!$G$4)*PI()/180)+SIN((90-'inf geo micro area '!G53)*PI()/180)*SIN((90-'inf geo micro area '!$G$4)*PI()/180)*COS(('inf geo micro area '!H53-'inf geo micro area '!$H$4)*PI()/180))</f>
        <v>2.951614613</v>
      </c>
      <c r="F55" s="44" t="n">
        <f aca="false">6371*ACOS(COS(PI()*(90-'inf geo micro area '!G53)/180)*COS((90-'inf geo micro area '!$G$5)*PI()/180)+SIN((90-'inf geo micro area '!G53)*PI()/180)*SIN((90-'inf geo micro area '!$G$5)*PI()/180)*COS(('inf geo micro area '!H53-'inf geo micro area '!$H$5)*PI()/180))</f>
        <v>3.038845305</v>
      </c>
      <c r="G55" s="44" t="n">
        <f aca="false">6371*ACOS(COS(PI()*(90-'inf geo micro area '!G53)/180)*COS((90-'inf geo micro area '!$G$6)*PI()/180)+SIN((90-'inf geo micro area '!G53)*PI()/180)*SIN((90-'inf geo micro area '!$G$6)*PI()/180)*COS(('inf geo micro area '!H53-'inf geo micro area '!$H$6)*PI()/180))</f>
        <v>3.386505282</v>
      </c>
      <c r="H55" s="44" t="n">
        <f aca="false">6371*ACOS(COS(PI()*(90-'inf geo micro area '!G53)/180)*COS((90-'inf geo micro area '!$G$7)*PI()/180)+SIN((90-'inf geo micro area '!G53)*PI()/180)*SIN((90-'inf geo micro area '!$G$7)*PI()/180)*COS(('inf geo micro area '!H53-'inf geo micro area '!$H$7)*PI()/180))</f>
        <v>3.045569412</v>
      </c>
      <c r="I55" s="44" t="n">
        <f aca="false">6371*ACOS(COS(PI()*(90-'inf geo micro area '!G53)/180)*COS((90-'inf geo micro area '!$G$8)*PI()/180)+SIN((90-'inf geo micro area '!G53)*PI()/180)*SIN((90-'inf geo micro area '!$G$8)*PI()/180)*COS(('inf geo micro area '!H53-'inf geo micro area '!$H$8)*PI()/180))</f>
        <v>5.925421821</v>
      </c>
      <c r="J55" s="44" t="n">
        <f aca="false">6371*ACOS(COS(PI()*(90-'inf geo micro area '!G53)/180)*COS((90-'inf geo micro area '!$G$9)*PI()/180)+SIN((90-'inf geo micro area '!G53)*PI()/180)*SIN((90-'inf geo micro area '!$G$9)*PI()/180)*COS(('inf geo micro area '!H53-'inf geo micro area '!$H$9)*PI()/180))</f>
        <v>6.527840043</v>
      </c>
      <c r="K55" s="44" t="n">
        <f aca="false">6371*ACOS(COS(PI()*(90-'inf geo micro area '!G53)/180)*COS((90-'inf geo micro area '!$G$10)*PI()/180)+SIN((90-'inf geo micro area '!G53)*PI()/180)*SIN((90-'inf geo micro area '!$G$10)*PI()/180)*COS(('inf geo micro area '!H53-'inf geo micro area '!$H$10)*PI()/180))</f>
        <v>5.464659937</v>
      </c>
      <c r="L55" s="44" t="n">
        <f aca="false">6371*ACOS(COS(PI()*(90-'inf geo micro area '!$G53)/180)*COS((90-'inf geo micro area '!$G$11)*PI()/180)+SIN((90-'inf geo micro area '!$G53)*PI()/180)*SIN((90-'inf geo micro area '!$G$11)*PI()/180)*COS(('inf geo micro area '!$H53-'inf geo micro area '!$H$11)*PI()/180))</f>
        <v>5.206637117</v>
      </c>
      <c r="M55" s="44" t="n">
        <f aca="false">6371*ACOS(COS(PI()*(90-'inf geo micro area '!$G53)/180)*COS((90-'inf geo micro area '!$G$12)*PI()/180)+SIN((90-'inf geo micro area '!$G53)*PI()/180)*SIN((90-'inf geo micro area '!$G$12)*PI()/180)*COS(('inf geo micro area '!$H53-'inf geo micro area '!$H$12)*PI()/180))</f>
        <v>5.342550608</v>
      </c>
      <c r="N55" s="44" t="n">
        <f aca="false">6371*ACOS(COS(PI()*(90-'inf geo micro area '!$G53)/180)*COS((90-'inf geo micro area '!$G$13)*PI()/180)+SIN((90-'inf geo micro area '!$G53)*PI()/180)*SIN((90-'inf geo micro area '!$G$13)*PI()/180)*COS(('inf geo micro area '!$H53-'inf geo micro area '!$H$13)*PI()/180))</f>
        <v>5.064910768</v>
      </c>
      <c r="O55" s="44" t="n">
        <f aca="false">6371*ACOS(COS(PI()*(90-'inf geo micro area '!$G53)/180)*COS((90-'inf geo micro area '!$G$14)*PI()/180)+SIN((90-'inf geo micro area '!$G53)*PI()/180)*SIN((90-'inf geo micro area '!$G$14)*PI()/180)*COS(('inf geo micro area '!$H53-'inf geo micro area '!$H$14)*PI()/180))</f>
        <v>4.53480148</v>
      </c>
      <c r="P55" s="39" t="n">
        <f aca="false">6371*ACOS(COS(PI()*(90-'inf geo micro area '!$G53)/180)*COS((90-'inf geo micro area '!$G$15)*PI()/180)+SIN((90-'inf geo micro area '!$G53)*PI()/180)*SIN((90-'inf geo micro area '!$G$15)*PI()/180)*COS(('inf geo micro area '!$H53-'inf geo micro area '!$H$15)*PI()/180))</f>
        <v>3.33103356</v>
      </c>
      <c r="Q55" s="39" t="n">
        <f aca="false">6371*ACOS(COS(PI()*(90-'inf geo micro area '!$G53)/180)*COS((90-'inf geo micro area '!$G$16)*PI()/180)+SIN((90-'inf geo micro area '!$G53)*PI()/180)*SIN((90-'inf geo micro area '!$G$16)*PI()/180)*COS(('inf geo micro area '!$H53-'inf geo micro area '!$H$16)*PI()/180))</f>
        <v>3.732269964</v>
      </c>
      <c r="R55" s="45" t="n">
        <f aca="false">6371*ACOS(COS(PI()*(90-'inf geo micro area '!$G53)/180)*COS((90-'inf geo micro area '!$G$17)*PI()/180)+SIN((90-'inf geo micro area '!$G53)*PI()/180)*SIN((90-'inf geo micro area '!$G$17)*PI()/180)*COS(('inf geo micro area '!$H53-'inf geo micro area '!$H$17)*PI()/180))</f>
        <v>3.945853414</v>
      </c>
      <c r="S55" s="45" t="n">
        <f aca="false">6371*ACOS(COS(PI()*(90-'inf geo micro area '!$G53)/180)*COS((90-'inf geo micro area '!$G$18)*PI()/180)+SIN((90-'inf geo micro area '!$G53)*PI()/180)*SIN((90-'inf geo micro area '!$G$18)*PI()/180)*COS(('inf geo micro area '!$H53-'inf geo micro area '!$H$18)*PI()/180))</f>
        <v>3.991433655</v>
      </c>
      <c r="T55" s="45" t="n">
        <f aca="false">6371*ACOS(COS(PI()*(90-'inf geo micro area '!$G53)/180)*COS((90-'inf geo micro area '!$G$19)*PI()/180)+SIN((90-'inf geo micro area '!$G53)*PI()/180)*SIN((90-'inf geo micro area '!$G$19)*PI()/180)*COS(('inf geo micro area '!$H53-'inf geo micro area '!$H$19)*PI()/180))</f>
        <v>3.741260803</v>
      </c>
      <c r="U55" s="45" t="n">
        <f aca="false">6371*ACOS(COS(PI()*(90-'inf geo micro area '!$G53)/180)*COS((90-'inf geo micro area '!$G$20)*PI()/180)+SIN((90-'inf geo micro area '!$G53)*PI()/180)*SIN((90-'inf geo micro area '!$G$20)*PI()/180)*COS(('inf geo micro area '!$H53-'inf geo micro area '!$H$20)*PI()/180))</f>
        <v>3.412967619</v>
      </c>
      <c r="V55" s="45" t="n">
        <f aca="false">6371*ACOS(COS(PI()*(90-'inf geo micro area '!$G53)/180)*COS((90-'inf geo micro area '!$G$21)*PI()/180)+SIN((90-'inf geo micro area '!$G53)*PI()/180)*SIN((90-'inf geo micro area '!$G$21)*PI()/180)*COS(('inf geo micro area '!$H53-'inf geo micro area '!$H$21)*PI()/180))</f>
        <v>2.397794299</v>
      </c>
      <c r="W55" s="45" t="n">
        <f aca="false">6371*ACOS(COS(PI()*(90-'inf geo micro area '!$G53)/180)*COS((90-'inf geo micro area '!$G$22)*PI()/180)+SIN((90-'inf geo micro area '!$G53)*PI()/180)*SIN((90-'inf geo micro area '!$G$22)*PI()/180)*COS(('inf geo micro area '!$H53-'inf geo micro area '!$H$22)*PI()/180))</f>
        <v>2.19540909</v>
      </c>
      <c r="X55" s="45" t="n">
        <f aca="false">6371*ACOS(COS(PI()*(90-'inf geo micro area '!$G53)/180)*COS((90-'inf geo micro area '!$G$23)*PI()/180)+SIN((90-'inf geo micro area '!$G53)*PI()/180)*SIN((90-'inf geo micro area '!$G$23)*PI()/180)*COS(('inf geo micro area '!$H53-'inf geo micro area '!$H$24)*PI()/180))</f>
        <v>2.636455422</v>
      </c>
      <c r="Y55" s="45" t="n">
        <f aca="false">6371*ACOS(COS(PI()*(90-'inf geo micro area '!$G53)/180)*COS((90-'inf geo micro area '!$G$24)*PI()/180)+SIN((90-'inf geo micro area '!$G53)*PI()/180)*SIN((90-'inf geo micro area '!$G$24)*PI()/180)*COS(('inf geo micro area '!$H53-'inf geo micro area '!$H$24)*PI()/180))</f>
        <v>2.0522462</v>
      </c>
      <c r="Z55" s="45" t="n">
        <f aca="false">6371*ACOS(COS(PI()*(90-'inf geo micro area '!$G53)/180)*COS((90-'inf geo micro area '!$G$25)*PI()/180)+SIN((90-'inf geo micro area '!$G53)*PI()/180)*SIN((90-'inf geo micro area '!$G$25)*PI()/180)*COS(('inf geo micro area '!$H53-'inf geo micro area '!$H$25)*PI()/180))</f>
        <v>3.073687188</v>
      </c>
      <c r="AA55" s="45" t="n">
        <f aca="false">6371*ACOS(COS(PI()*(90-'inf geo micro area '!$G53)/180)*COS((90-'inf geo micro area '!$G$26)*PI()/180)+SIN((90-'inf geo micro area '!$G53)*PI()/180)*SIN((90-'inf geo micro area '!$G$26)*PI()/180)*COS(('inf geo micro area '!$H53-'inf geo micro area '!$H$26)*PI()/180))</f>
        <v>2.13618164</v>
      </c>
      <c r="AB55" s="46" t="n">
        <f aca="false">6371*ACOS(COS(PI()*(90-'inf geo micro area '!$G53)/180)*COS((90-'inf geo micro area '!$G$27)*PI()/180)+SIN((90-'inf geo micro area '!$G53)*PI()/180)*SIN((90-'inf geo micro area '!$G$27)*PI()/180)*COS(('inf geo micro area '!$H53-'inf geo micro area '!$H$27)*PI()/180))</f>
        <v>2.663663087</v>
      </c>
      <c r="AC55" s="39" t="n">
        <f aca="false">6371*ACOS(COS(PI()*(90-'inf geo micro area '!$G53)/180)*COS((90-'inf geo micro area '!$G$28)*PI()/180)+SIN((90-'inf geo micro area '!$G53)*PI()/180)*SIN((90-'inf geo micro area '!$G$28)*PI()/180)*COS(('inf geo micro area '!$H53-'inf geo micro area '!$H$28)*PI()/180))</f>
        <v>1.945792582</v>
      </c>
      <c r="AD55" s="39" t="n">
        <f aca="false">6371*ACOS(COS(PI()*(90-'inf geo micro area '!$G53)/180)*COS((90-'inf geo micro area '!$G$29)*PI()/180)+SIN((90-'inf geo micro area '!$G53)*PI()/180)*SIN((90-'inf geo micro area '!$G$29)*PI()/180)*COS(('inf geo micro area '!$H53-'inf geo micro area '!$H$29)*PI()/180))</f>
        <v>2.928177105</v>
      </c>
      <c r="AE55" s="39" t="n">
        <f aca="false">6371*ACOS(COS(PI()*(90-'inf geo micro area '!$G53)/180)*COS((90-'inf geo micro area '!$G$30)*PI()/180)+SIN((90-'inf geo micro area '!$G53)*PI()/180)*SIN((90-'inf geo micro area '!$G$30)*PI()/180)*COS(('inf geo micro area '!$H53-'inf geo micro area '!$H$30)*PI()/180))</f>
        <v>5.313037223</v>
      </c>
      <c r="AF55" s="39" t="n">
        <f aca="false">6371*ACOS(COS(PI()*(90-'inf geo micro area '!$G53)/180)*COS((90-'inf geo micro area '!$G$31)*PI()/180)+SIN((90-'inf geo micro area '!$G53)*PI()/180)*SIN((90-'inf geo micro area '!$G$31)*PI()/180)*COS(('inf geo micro area '!$H53-'inf geo micro area '!$H$31)*PI()/180))</f>
        <v>5.161550423</v>
      </c>
      <c r="AG55" s="39" t="n">
        <f aca="false">6371*ACOS(COS(PI()*(90-'inf geo micro area '!$G53)/180)*COS((90-'inf geo micro area '!$G$32)*PI()/180)+SIN((90-'inf geo micro area '!$G53)*PI()/180)*SIN((90-'inf geo micro area '!$G$32)*PI()/180)*COS(('inf geo micro area '!$H53-'inf geo micro area '!$H$32)*PI()/180))</f>
        <v>4.913657738</v>
      </c>
      <c r="AH55" s="45" t="n">
        <f aca="false">6371*ACOS(COS(PI()*(90-'inf geo micro area '!$G53)/180)*COS((90-'inf geo micro area '!$G$33)*PI()/180)+SIN((90-'inf geo micro area '!$G53)*PI()/180)*SIN((90-'inf geo micro area '!$G$33)*PI()/180)*COS(('inf geo micro area '!$H53-'inf geo micro area '!$H$33)*PI()/180))</f>
        <v>4.741073079</v>
      </c>
      <c r="AI55" s="39" t="n">
        <f aca="false">6371*ACOS(COS(PI()*(90-'inf geo micro area '!$G53)/180)*COS((90-'inf geo micro area '!$G$34)*PI()/180)+SIN((90-'inf geo micro area '!$G53)*PI()/180)*SIN((90-'inf geo micro area '!$G$34)*PI()/180)*COS(('inf geo micro area '!$H53-'inf geo micro area '!$H$34)*PI()/180))</f>
        <v>4.771700608</v>
      </c>
      <c r="AJ55" s="39" t="n">
        <f aca="false">6371*ACOS(COS(PI()*(90-'inf geo micro area '!$G53)/180)*COS((90-'inf geo micro area '!$G$35)*PI()/180)+SIN((90-'inf geo micro area '!$G53)*PI()/180)*SIN((90-'inf geo micro area '!$G$35)*PI()/180)*COS(('inf geo micro area '!$H53-'inf geo micro area '!$H$35)*PI()/180))</f>
        <v>4.721986124</v>
      </c>
      <c r="AK55" s="39" t="n">
        <f aca="false">6371*ACOS(COS(PI()*(90-'inf geo micro area '!$G53)/180)*COS((90-'inf geo micro area '!$G$36)*PI()/180)+SIN((90-'inf geo micro area '!$G53)*PI()/180)*SIN((90-'inf geo micro area '!$G$36)*PI()/180)*COS(('inf geo micro area '!$H53-'inf geo micro area '!$H$36)*PI()/180))</f>
        <v>4.729595697</v>
      </c>
      <c r="AL55" s="46" t="n">
        <f aca="false">6371*ACOS(COS(PI()*(90-'inf geo micro area '!$G53)/180)*COS((90-'inf geo micro area '!$G$37)*PI()/180)+SIN((90-'inf geo micro area '!$G53)*PI()/180)*SIN((90-'inf geo micro area '!$G$37)*PI()/180)*COS(('inf geo micro area '!$H53-'inf geo micro area '!$H$37)*PI()/180))</f>
        <v>4.462898592</v>
      </c>
      <c r="AM55" s="39" t="n">
        <f aca="false">6371*ACOS(COS(PI()*(90-'inf geo micro area '!$G53)/180)*COS((90-'inf geo micro area '!$G$38)*PI()/180)+SIN((90-'inf geo micro area '!$G53)*PI()/180)*SIN((90-'inf geo micro area '!$G$38)*PI()/180)*COS(('inf geo micro area '!$H53-'inf geo micro area '!$H$38)*PI()/180))</f>
        <v>4.51474792</v>
      </c>
      <c r="AN55" s="39" t="n">
        <f aca="false">6371*ACOS(COS(PI()*(90-'inf geo micro area '!$G53)/180)*COS((90-'inf geo micro area '!$G$39)*PI()/180)+SIN((90-'inf geo micro area '!$G53)*PI()/180)*SIN((90-'inf geo micro area '!$G$39)*PI()/180)*COS(('inf geo micro area '!$H53-'inf geo micro area '!$H$39)*PI()/180))</f>
        <v>4.25345599</v>
      </c>
      <c r="AO55" s="39" t="n">
        <f aca="false">6371*ACOS(COS(PI()*(90-'inf geo micro area '!$G53)/180)*COS((90-'inf geo micro area '!$G$40)*PI()/180)+SIN((90-'inf geo micro area '!$G53)*PI()/180)*SIN((90-'inf geo micro area '!$G$40)*PI()/180)*COS(('inf geo micro area '!$H53-'inf geo micro area '!$H$40)*PI()/180))</f>
        <v>4.510230868</v>
      </c>
      <c r="AP55" s="39" t="n">
        <f aca="false">6371*ACOS(COS(PI()*(90-'inf geo micro area '!$G53)/180)*COS((90-'inf geo micro area '!$G$41)*PI()/180)+SIN((90-'inf geo micro area '!$G53)*PI()/180)*SIN((90-'inf geo micro area '!$G$41)*PI()/180)*COS(('inf geo micro area '!$H53-'inf geo micro area '!$H$41)*PI()/180))</f>
        <v>5.689007411</v>
      </c>
      <c r="AQ55" s="46" t="n">
        <f aca="false">6371*ACOS(COS(PI()*(90-'inf geo micro area '!$G53)/180)*COS((90-'inf geo micro area '!$G$42)*PI()/180)+SIN((90-'inf geo micro area '!$G53)*PI()/180)*SIN((90-'inf geo micro area '!$G$42)*PI()/180)*COS(('inf geo micro area '!$H53-'inf geo micro area '!$H$42)*PI()/180))</f>
        <v>4.009638021</v>
      </c>
      <c r="AR55" s="39" t="n">
        <f aca="false">6371*ACOS(COS(PI()*(90-'inf geo micro area '!$G53)/180)*COS((90-'inf geo micro area '!$G$43)*PI()/180)+SIN((90-'inf geo micro area '!$G53)*PI()/180)*SIN((90-'inf geo micro area '!$G$43)*PI()/180)*COS(('inf geo micro area '!$H53-'inf geo micro area '!$H$43)*PI()/180))</f>
        <v>3.835452703</v>
      </c>
      <c r="AS55" s="39" t="n">
        <f aca="false">6371*ACOS(COS(PI()*(90-'inf geo micro area '!$G53)/180)*COS((90-'inf geo micro area '!$G$44)*PI()/180)+SIN((90-'inf geo micro area '!$G53)*PI()/180)*SIN((90-'inf geo micro area '!$G$44)*PI()/180)*COS(('inf geo micro area '!$H53-'inf geo micro area '!$H$44)*PI()/180))</f>
        <v>3.827214587</v>
      </c>
      <c r="AT55" s="39" t="n">
        <f aca="false">6371*ACOS(COS(PI()*(90-'inf geo micro area '!$G53)/180)*COS((90-'inf geo micro area '!$G$45)*PI()/180)+SIN((90-'inf geo micro area '!$G53)*PI()/180)*SIN((90-'inf geo micro area '!$G$45)*PI()/180)*COS(('inf geo micro area '!$H53-'inf geo micro area '!$H$45)*PI()/180))</f>
        <v>3.950195778</v>
      </c>
      <c r="AU55" s="39" t="n">
        <f aca="false">6371*ACOS(COS(PI()*(90-'inf geo micro area '!$G53)/180)*COS((90-'inf geo micro area '!$G$46)*PI()/180)+SIN((90-'inf geo micro area '!$G53)*PI()/180)*SIN((90-'inf geo micro area '!$G$46)*PI()/180)*COS(('inf geo micro area '!$H53-'inf geo micro area '!$H$46)*PI()/180))</f>
        <v>4.453443926</v>
      </c>
      <c r="AV55" s="45" t="n">
        <f aca="false">6371*ACOS(COS(PI()*(90-'inf geo micro area '!$G53)/180)*COS((90-'inf geo micro area '!$G$47)*PI()/180)+SIN((90-'inf geo micro area '!$G53)*PI()/180)*SIN((90-'inf geo micro area '!$G$47)*PI()/180)*COS(('inf geo micro area '!$H53-'inf geo micro area '!$H$47)*PI()/180))</f>
        <v>4.729272767</v>
      </c>
      <c r="AW55" s="46" t="n">
        <f aca="false">6371*ACOS(COS(PI()*(90-'inf geo micro area '!$G53)/180)*COS((90-'inf geo micro area '!$G$48)*PI()/180)+SIN((90-'inf geo micro area '!$G53)*PI()/180)*SIN((90-'inf geo micro area '!$G$48)*PI()/180)*COS(('inf geo micro area '!$H53-'inf geo micro area '!$H$48)*PI()/180))</f>
        <v>3.062197223</v>
      </c>
      <c r="AX55" s="39" t="n">
        <f aca="false">6371*ACOS(COS(PI()*(90-'inf geo micro area '!$G53)/180)*COS((90-'inf geo micro area '!$G$49)*PI()/180)+SIN((90-'inf geo micro area '!$G53)*PI()/180)*SIN((90-'inf geo micro area '!$G$49)*PI()/180)*COS(('inf geo micro area '!$H53-'inf geo micro area '!$H$49)*PI()/180))</f>
        <v>2.574073313</v>
      </c>
      <c r="AY55" s="46" t="n">
        <f aca="false">6371*ACOS(COS(PI()*(90-'inf geo micro area '!$G53)/180)*COS((90-'inf geo micro area '!$G$50)*PI()/180)+SIN((90-'inf geo micro area '!$G53)*PI()/180)*SIN((90-'inf geo micro area '!$G$50)*PI()/180)*COS(('inf geo micro area '!$H53-'inf geo micro area '!$H$50)*PI()/180))</f>
        <v>3.46484589</v>
      </c>
      <c r="AZ55" s="39" t="n">
        <f aca="false">6371*ACOS(COS(PI()*(90-'inf geo micro area '!$G53)/180)*COS((90-'inf geo micro area '!$G$51)*PI()/180)+SIN((90-'inf geo micro area '!$G53)*PI()/180)*SIN((90-'inf geo micro area '!$G$51)*PI()/180)*COS(('inf geo micro area '!$H53-'inf geo micro area '!$H$51)*PI()/180))</f>
        <v>1.023722553</v>
      </c>
      <c r="BA55" s="39" t="n">
        <f aca="false">6371*ACOS(COS(PI()*(90-'inf geo micro area '!$G53)/180)*COS((90-'inf geo micro area '!$G$52)*PI()/180)+SIN((90-'inf geo micro area '!$G53)*PI()/180)*SIN((90-'inf geo micro area '!$G$52)*PI()/180)*COS(('inf geo micro area '!$H53-'inf geo micro area '!$H$52)*PI()/180))</f>
        <v>1.323125804</v>
      </c>
      <c r="BB55" s="39" t="n">
        <v>0</v>
      </c>
      <c r="BC55" s="39"/>
      <c r="BD55" s="39"/>
      <c r="BE55" s="39"/>
      <c r="BF55" s="39"/>
      <c r="BG55" s="39"/>
    </row>
    <row r="56" customFormat="false" ht="12.75" hidden="false" customHeight="true" outlineLevel="0" collapsed="false">
      <c r="A56" s="42" t="n">
        <v>53</v>
      </c>
      <c r="B56" s="39" t="str">
        <f aca="false">'inf geo micro area '!B54</f>
        <v>53 - 8</v>
      </c>
      <c r="C56" s="44" t="n">
        <f aca="false">6371*ACOS(COS(PI()*(90-'inf geo micro area '!G54)/180)*COS((90-'inf geo micro area '!$G$2)*PI()/180)+SIN((90-'inf geo micro area '!G54)*PI()/180)*SIN((90-'inf geo micro area '!$G$2)*PI()/180)*COS(('inf geo micro area '!H54-'inf geo micro area '!$H$2)*PI()/180))</f>
        <v>4.87942646</v>
      </c>
      <c r="D56" s="44" t="n">
        <f aca="false">6371*ACOS(COS(PI()*(90-'inf geo micro area '!G54)/180)*COS((90-'inf geo micro area '!$G$3)*PI()/180)+SIN((90-'inf geo micro area '!G54)*PI()/180)*SIN((90-'inf geo micro area '!$G$3)*PI()/180)*COS(('inf geo micro area '!H54-'inf geo micro area '!$H$3)*PI()/180))</f>
        <v>4.851809962</v>
      </c>
      <c r="E56" s="44" t="n">
        <f aca="false">6371*ACOS(COS(PI()*(90-'inf geo micro area '!G54)/180)*COS((90-'inf geo micro area '!$G$4)*PI()/180)+SIN((90-'inf geo micro area '!G54)*PI()/180)*SIN((90-'inf geo micro area '!$G$4)*PI()/180)*COS(('inf geo micro area '!H54-'inf geo micro area '!$H$4)*PI()/180))</f>
        <v>4.094883978</v>
      </c>
      <c r="F56" s="44" t="n">
        <f aca="false">6371*ACOS(COS(PI()*(90-'inf geo micro area '!G54)/180)*COS((90-'inf geo micro area '!$G$5)*PI()/180)+SIN((90-'inf geo micro area '!G54)*PI()/180)*SIN((90-'inf geo micro area '!$G$5)*PI()/180)*COS(('inf geo micro area '!H54-'inf geo micro area '!$H$5)*PI()/180))</f>
        <v>4.256666807</v>
      </c>
      <c r="G56" s="44" t="n">
        <f aca="false">6371*ACOS(COS(PI()*(90-'inf geo micro area '!G54)/180)*COS((90-'inf geo micro area '!$G$6)*PI()/180)+SIN((90-'inf geo micro area '!G54)*PI()/180)*SIN((90-'inf geo micro area '!$G$6)*PI()/180)*COS(('inf geo micro area '!H54-'inf geo micro area '!$H$6)*PI()/180))</f>
        <v>4.6033289</v>
      </c>
      <c r="H56" s="44" t="n">
        <f aca="false">6371*ACOS(COS(PI()*(90-'inf geo micro area '!G54)/180)*COS((90-'inf geo micro area '!$G$7)*PI()/180)+SIN((90-'inf geo micro area '!G54)*PI()/180)*SIN((90-'inf geo micro area '!$G$7)*PI()/180)*COS(('inf geo micro area '!H54-'inf geo micro area '!$H$7)*PI()/180))</f>
        <v>4.25766626</v>
      </c>
      <c r="I56" s="44" t="n">
        <f aca="false">6371*ACOS(COS(PI()*(90-'inf geo micro area '!G54)/180)*COS((90-'inf geo micro area '!$G$8)*PI()/180)+SIN((90-'inf geo micro area '!G54)*PI()/180)*SIN((90-'inf geo micro area '!$G$8)*PI()/180)*COS(('inf geo micro area '!H54-'inf geo micro area '!$H$8)*PI()/180))</f>
        <v>7.00512305</v>
      </c>
      <c r="J56" s="44" t="n">
        <f aca="false">6371*ACOS(COS(PI()*(90-'inf geo micro area '!G54)/180)*COS((90-'inf geo micro area '!$G$9)*PI()/180)+SIN((90-'inf geo micro area '!G54)*PI()/180)*SIN((90-'inf geo micro area '!$G$9)*PI()/180)*COS(('inf geo micro area '!H54-'inf geo micro area '!$H$9)*PI()/180))</f>
        <v>7.60501951</v>
      </c>
      <c r="K56" s="44" t="n">
        <f aca="false">6371*ACOS(COS(PI()*(90-'inf geo micro area '!G54)/180)*COS((90-'inf geo micro area '!$G$10)*PI()/180)+SIN((90-'inf geo micro area '!G54)*PI()/180)*SIN((90-'inf geo micro area '!$G$10)*PI()/180)*COS(('inf geo micro area '!H54-'inf geo micro area '!$H$10)*PI()/180))</f>
        <v>6.547868581</v>
      </c>
      <c r="L56" s="44" t="n">
        <f aca="false">6371*ACOS(COS(PI()*(90-'inf geo micro area '!$G54)/180)*COS((90-'inf geo micro area '!$G$11)*PI()/180)+SIN((90-'inf geo micro area '!$G54)*PI()/180)*SIN((90-'inf geo micro area '!$G$11)*PI()/180)*COS(('inf geo micro area '!$H54-'inf geo micro area '!$H$11)*PI()/180))</f>
        <v>6.296483196</v>
      </c>
      <c r="M56" s="44" t="n">
        <f aca="false">6371*ACOS(COS(PI()*(90-'inf geo micro area '!$G54)/180)*COS((90-'inf geo micro area '!$G$12)*PI()/180)+SIN((90-'inf geo micro area '!$G54)*PI()/180)*SIN((90-'inf geo micro area '!$G$12)*PI()/180)*COS(('inf geo micro area '!$H54-'inf geo micro area '!$H$12)*PI()/180))</f>
        <v>6.405634324</v>
      </c>
      <c r="N56" s="44" t="n">
        <f aca="false">6371*ACOS(COS(PI()*(90-'inf geo micro area '!$G54)/180)*COS((90-'inf geo micro area '!$G$13)*PI()/180)+SIN((90-'inf geo micro area '!$G54)*PI()/180)*SIN((90-'inf geo micro area '!$G$13)*PI()/180)*COS(('inf geo micro area '!$H54-'inf geo micro area '!$H$13)*PI()/180))</f>
        <v>6.147144837</v>
      </c>
      <c r="O56" s="44" t="n">
        <f aca="false">6371*ACOS(COS(PI()*(90-'inf geo micro area '!$G54)/180)*COS((90-'inf geo micro area '!$G$14)*PI()/180)+SIN((90-'inf geo micro area '!$G54)*PI()/180)*SIN((90-'inf geo micro area '!$G$14)*PI()/180)*COS(('inf geo micro area '!$H54-'inf geo micro area '!$H$14)*PI()/180))</f>
        <v>5.649534504</v>
      </c>
      <c r="P56" s="39" t="n">
        <f aca="false">6371*ACOS(COS(PI()*(90-'inf geo micro area '!$G54)/180)*COS((90-'inf geo micro area '!$G$15)*PI()/180)+SIN((90-'inf geo micro area '!$G54)*PI()/180)*SIN((90-'inf geo micro area '!$G$15)*PI()/180)*COS(('inf geo micro area '!$H54-'inf geo micro area '!$H$15)*PI()/180))</f>
        <v>4.456491236</v>
      </c>
      <c r="Q56" s="39" t="n">
        <f aca="false">6371*ACOS(COS(PI()*(90-'inf geo micro area '!$G54)/180)*COS((90-'inf geo micro area '!$G$16)*PI()/180)+SIN((90-'inf geo micro area '!$G54)*PI()/180)*SIN((90-'inf geo micro area '!$G$16)*PI()/180)*COS(('inf geo micro area '!$H54-'inf geo micro area '!$H$16)*PI()/180))</f>
        <v>4.811807306</v>
      </c>
      <c r="R56" s="45" t="n">
        <f aca="false">6371*ACOS(COS(PI()*(90-'inf geo micro area '!$G54)/180)*COS((90-'inf geo micro area '!$G$17)*PI()/180)+SIN((90-'inf geo micro area '!$G54)*PI()/180)*SIN((90-'inf geo micro area '!$G$17)*PI()/180)*COS(('inf geo micro area '!$H54-'inf geo micro area '!$H$17)*PI()/180))</f>
        <v>5.045554454</v>
      </c>
      <c r="S56" s="45" t="n">
        <f aca="false">6371*ACOS(COS(PI()*(90-'inf geo micro area '!$G54)/180)*COS((90-'inf geo micro area '!$G$18)*PI()/180)+SIN((90-'inf geo micro area '!$G54)*PI()/180)*SIN((90-'inf geo micro area '!$G$18)*PI()/180)*COS(('inf geo micro area '!$H54-'inf geo micro area '!$H$18)*PI()/180))</f>
        <v>5.140411676</v>
      </c>
      <c r="T56" s="45" t="n">
        <f aca="false">6371*ACOS(COS(PI()*(90-'inf geo micro area '!$G54)/180)*COS((90-'inf geo micro area '!$G$19)*PI()/180)+SIN((90-'inf geo micro area '!$G54)*PI()/180)*SIN((90-'inf geo micro area '!$G$19)*PI()/180)*COS(('inf geo micro area '!$H54-'inf geo micro area '!$H$19)*PI()/180))</f>
        <v>4.882017669</v>
      </c>
      <c r="U56" s="45" t="n">
        <f aca="false">6371*ACOS(COS(PI()*(90-'inf geo micro area '!$G54)/180)*COS((90-'inf geo micro area '!$G$20)*PI()/180)+SIN((90-'inf geo micro area '!$G54)*PI()/180)*SIN((90-'inf geo micro area '!$G$20)*PI()/180)*COS(('inf geo micro area '!$H54-'inf geo micro area '!$H$20)*PI()/180))</f>
        <v>4.598287421</v>
      </c>
      <c r="V56" s="45" t="n">
        <f aca="false">6371*ACOS(COS(PI()*(90-'inf geo micro area '!$G54)/180)*COS((90-'inf geo micro area '!$G$21)*PI()/180)+SIN((90-'inf geo micro area '!$G54)*PI()/180)*SIN((90-'inf geo micro area '!$G$21)*PI()/180)*COS(('inf geo micro area '!$H54-'inf geo micro area '!$H$21)*PI()/180))</f>
        <v>3.443013696</v>
      </c>
      <c r="W56" s="45" t="n">
        <f aca="false">6371*ACOS(COS(PI()*(90-'inf geo micro area '!$G54)/180)*COS((90-'inf geo micro area '!$G$22)*PI()/180)+SIN((90-'inf geo micro area '!$G54)*PI()/180)*SIN((90-'inf geo micro area '!$G$22)*PI()/180)*COS(('inf geo micro area '!$H54-'inf geo micro area '!$H$22)*PI()/180))</f>
        <v>3.154203581</v>
      </c>
      <c r="X56" s="45" t="n">
        <f aca="false">6371*ACOS(COS(PI()*(90-'inf geo micro area '!$G54)/180)*COS((90-'inf geo micro area '!$G$23)*PI()/180)+SIN((90-'inf geo micro area '!$G54)*PI()/180)*SIN((90-'inf geo micro area '!$G$23)*PI()/180)*COS(('inf geo micro area '!$H54-'inf geo micro area '!$H$24)*PI()/180))</f>
        <v>3.786565624</v>
      </c>
      <c r="Y56" s="45" t="n">
        <f aca="false">6371*ACOS(COS(PI()*(90-'inf geo micro area '!$G54)/180)*COS((90-'inf geo micro area '!$G$24)*PI()/180)+SIN((90-'inf geo micro area '!$G54)*PI()/180)*SIN((90-'inf geo micro area '!$G$24)*PI()/180)*COS(('inf geo micro area '!$H54-'inf geo micro area '!$H$24)*PI()/180))</f>
        <v>3.028766966</v>
      </c>
      <c r="Z56" s="45" t="n">
        <f aca="false">6371*ACOS(COS(PI()*(90-'inf geo micro area '!$G54)/180)*COS((90-'inf geo micro area '!$G$25)*PI()/180)+SIN((90-'inf geo micro area '!$G54)*PI()/180)*SIN((90-'inf geo micro area '!$G$25)*PI()/180)*COS(('inf geo micro area '!$H54-'inf geo micro area '!$H$25)*PI()/180))</f>
        <v>4.176045197</v>
      </c>
      <c r="AA56" s="45" t="n">
        <f aca="false">6371*ACOS(COS(PI()*(90-'inf geo micro area '!$G54)/180)*COS((90-'inf geo micro area '!$G$26)*PI()/180)+SIN((90-'inf geo micro area '!$G54)*PI()/180)*SIN((90-'inf geo micro area '!$G$26)*PI()/180)*COS(('inf geo micro area '!$H54-'inf geo micro area '!$H$26)*PI()/180))</f>
        <v>3.201601724</v>
      </c>
      <c r="AB56" s="46" t="n">
        <f aca="false">6371*ACOS(COS(PI()*(90-'inf geo micro area '!$G54)/180)*COS((90-'inf geo micro area '!$G$27)*PI()/180)+SIN((90-'inf geo micro area '!$G54)*PI()/180)*SIN((90-'inf geo micro area '!$G$27)*PI()/180)*COS(('inf geo micro area '!$H54-'inf geo micro area '!$H$27)*PI()/180))</f>
        <v>3.651432668</v>
      </c>
      <c r="AC56" s="39" t="n">
        <f aca="false">6371*ACOS(COS(PI()*(90-'inf geo micro area '!$G54)/180)*COS((90-'inf geo micro area '!$G$28)*PI()/180)+SIN((90-'inf geo micro area '!$G54)*PI()/180)*SIN((90-'inf geo micro area '!$G$28)*PI()/180)*COS(('inf geo micro area '!$H54-'inf geo micro area '!$H$28)*PI()/180))</f>
        <v>3.032348397</v>
      </c>
      <c r="AD56" s="39" t="n">
        <f aca="false">6371*ACOS(COS(PI()*(90-'inf geo micro area '!$G54)/180)*COS((90-'inf geo micro area '!$G$29)*PI()/180)+SIN((90-'inf geo micro area '!$G54)*PI()/180)*SIN((90-'inf geo micro area '!$G$29)*PI()/180)*COS(('inf geo micro area '!$H54-'inf geo micro area '!$H$29)*PI()/180))</f>
        <v>3.91418067</v>
      </c>
      <c r="AE56" s="39" t="n">
        <f aca="false">6371*ACOS(COS(PI()*(90-'inf geo micro area '!$G54)/180)*COS((90-'inf geo micro area '!$G$30)*PI()/180)+SIN((90-'inf geo micro area '!$G54)*PI()/180)*SIN((90-'inf geo micro area '!$G$30)*PI()/180)*COS(('inf geo micro area '!$H54-'inf geo micro area '!$H$30)*PI()/180))</f>
        <v>6.348609682</v>
      </c>
      <c r="AF56" s="39" t="n">
        <f aca="false">6371*ACOS(COS(PI()*(90-'inf geo micro area '!$G54)/180)*COS((90-'inf geo micro area '!$G$31)*PI()/180)+SIN((90-'inf geo micro area '!$G54)*PI()/180)*SIN((90-'inf geo micro area '!$G$31)*PI()/180)*COS(('inf geo micro area '!$H54-'inf geo micro area '!$H$31)*PI()/180))</f>
        <v>6.20519174</v>
      </c>
      <c r="AG56" s="39" t="n">
        <f aca="false">6371*ACOS(COS(PI()*(90-'inf geo micro area '!$G54)/180)*COS((90-'inf geo micro area '!$G$32)*PI()/180)+SIN((90-'inf geo micro area '!$G54)*PI()/180)*SIN((90-'inf geo micro area '!$G$32)*PI()/180)*COS(('inf geo micro area '!$H54-'inf geo micro area '!$H$32)*PI()/180))</f>
        <v>5.95883049</v>
      </c>
      <c r="AH56" s="45" t="n">
        <f aca="false">6371*ACOS(COS(PI()*(90-'inf geo micro area '!$G54)/180)*COS((90-'inf geo micro area '!$G$33)*PI()/180)+SIN((90-'inf geo micro area '!$G54)*PI()/180)*SIN((90-'inf geo micro area '!$G$33)*PI()/180)*COS(('inf geo micro area '!$H54-'inf geo micro area '!$H$33)*PI()/180))</f>
        <v>5.823121801</v>
      </c>
      <c r="AI56" s="39" t="n">
        <f aca="false">6371*ACOS(COS(PI()*(90-'inf geo micro area '!$G54)/180)*COS((90-'inf geo micro area '!$G$34)*PI()/180)+SIN((90-'inf geo micro area '!$G54)*PI()/180)*SIN((90-'inf geo micro area '!$G$34)*PI()/180)*COS(('inf geo micro area '!$H54-'inf geo micro area '!$H$34)*PI()/180))</f>
        <v>5.847121779</v>
      </c>
      <c r="AJ56" s="39" t="n">
        <f aca="false">6371*ACOS(COS(PI()*(90-'inf geo micro area '!$G54)/180)*COS((90-'inf geo micro area '!$G$35)*PI()/180)+SIN((90-'inf geo micro area '!$G54)*PI()/180)*SIN((90-'inf geo micro area '!$G$35)*PI()/180)*COS(('inf geo micro area '!$H54-'inf geo micro area '!$H$35)*PI()/180))</f>
        <v>5.782109833</v>
      </c>
      <c r="AK56" s="39" t="n">
        <f aca="false">6371*ACOS(COS(PI()*(90-'inf geo micro area '!$G54)/180)*COS((90-'inf geo micro area '!$G$36)*PI()/180)+SIN((90-'inf geo micro area '!$G54)*PI()/180)*SIN((90-'inf geo micro area '!$G$36)*PI()/180)*COS(('inf geo micro area '!$H54-'inf geo micro area '!$H$36)*PI()/180))</f>
        <v>5.772415054</v>
      </c>
      <c r="AL56" s="46" t="n">
        <f aca="false">6371*ACOS(COS(PI()*(90-'inf geo micro area '!$G54)/180)*COS((90-'inf geo micro area '!$G$37)*PI()/180)+SIN((90-'inf geo micro area '!$G54)*PI()/180)*SIN((90-'inf geo micro area '!$G$37)*PI()/180)*COS(('inf geo micro area '!$H54-'inf geo micro area '!$H$37)*PI()/180))</f>
        <v>5.527007465</v>
      </c>
      <c r="AM56" s="39" t="n">
        <f aca="false">6371*ACOS(COS(PI()*(90-'inf geo micro area '!$G54)/180)*COS((90-'inf geo micro area '!$G$38)*PI()/180)+SIN((90-'inf geo micro area '!$G54)*PI()/180)*SIN((90-'inf geo micro area '!$G$38)*PI()/180)*COS(('inf geo micro area '!$H54-'inf geo micro area '!$H$38)*PI()/180))</f>
        <v>5.527141933</v>
      </c>
      <c r="AN56" s="39" t="n">
        <f aca="false">6371*ACOS(COS(PI()*(90-'inf geo micro area '!$G54)/180)*COS((90-'inf geo micro area '!$G$39)*PI()/180)+SIN((90-'inf geo micro area '!$G54)*PI()/180)*SIN((90-'inf geo micro area '!$G$39)*PI()/180)*COS(('inf geo micro area '!$H54-'inf geo micro area '!$H$39)*PI()/180))</f>
        <v>5.319442288</v>
      </c>
      <c r="AO56" s="39" t="n">
        <f aca="false">6371*ACOS(COS(PI()*(90-'inf geo micro area '!$G54)/180)*COS((90-'inf geo micro area '!$G$40)*PI()/180)+SIN((90-'inf geo micro area '!$G54)*PI()/180)*SIN((90-'inf geo micro area '!$G$40)*PI()/180)*COS(('inf geo micro area '!$H54-'inf geo micro area '!$H$40)*PI()/180))</f>
        <v>5.586470342</v>
      </c>
      <c r="AP56" s="39" t="n">
        <f aca="false">6371*ACOS(COS(PI()*(90-'inf geo micro area '!$G54)/180)*COS((90-'inf geo micro area '!$G$41)*PI()/180)+SIN((90-'inf geo micro area '!$G54)*PI()/180)*SIN((90-'inf geo micro area '!$G$41)*PI()/180)*COS(('inf geo micro area '!$H54-'inf geo micro area '!$H$41)*PI()/180))</f>
        <v>6.678436284</v>
      </c>
      <c r="AQ56" s="46" t="n">
        <f aca="false">6371*ACOS(COS(PI()*(90-'inf geo micro area '!$G54)/180)*COS((90-'inf geo micro area '!$G$42)*PI()/180)+SIN((90-'inf geo micro area '!$G54)*PI()/180)*SIN((90-'inf geo micro area '!$G$42)*PI()/180)*COS(('inf geo micro area '!$H54-'inf geo micro area '!$H$42)*PI()/180))</f>
        <v>5.220301291</v>
      </c>
      <c r="AR56" s="39" t="n">
        <f aca="false">6371*ACOS(COS(PI()*(90-'inf geo micro area '!$G54)/180)*COS((90-'inf geo micro area '!$G$43)*PI()/180)+SIN((90-'inf geo micro area '!$G54)*PI()/180)*SIN((90-'inf geo micro area '!$G$43)*PI()/180)*COS(('inf geo micro area '!$H54-'inf geo micro area '!$H$43)*PI()/180))</f>
        <v>5.04826578</v>
      </c>
      <c r="AS56" s="39" t="n">
        <f aca="false">6371*ACOS(COS(PI()*(90-'inf geo micro area '!$G54)/180)*COS((90-'inf geo micro area '!$G$44)*PI()/180)+SIN((90-'inf geo micro area '!$G54)*PI()/180)*SIN((90-'inf geo micro area '!$G$44)*PI()/180)*COS(('inf geo micro area '!$H54-'inf geo micro area '!$H$44)*PI()/180))</f>
        <v>5.043177254</v>
      </c>
      <c r="AT56" s="39" t="n">
        <f aca="false">6371*ACOS(COS(PI()*(90-'inf geo micro area '!$G54)/180)*COS((90-'inf geo micro area '!$G$45)*PI()/180)+SIN((90-'inf geo micro area '!$G54)*PI()/180)*SIN((90-'inf geo micro area '!$G$45)*PI()/180)*COS(('inf geo micro area '!$H54-'inf geo micro area '!$H$45)*PI()/180))</f>
        <v>5.162594013</v>
      </c>
      <c r="AU56" s="39" t="n">
        <f aca="false">6371*ACOS(COS(PI()*(90-'inf geo micro area '!$G54)/180)*COS((90-'inf geo micro area '!$G$46)*PI()/180)+SIN((90-'inf geo micro area '!$G54)*PI()/180)*SIN((90-'inf geo micro area '!$G$46)*PI()/180)*COS(('inf geo micro area '!$H54-'inf geo micro area '!$H$46)*PI()/180))</f>
        <v>5.635859997</v>
      </c>
      <c r="AV56" s="45" t="n">
        <f aca="false">6371*ACOS(COS(PI()*(90-'inf geo micro area '!$G54)/180)*COS((90-'inf geo micro area '!$G$47)*PI()/180)+SIN((90-'inf geo micro area '!$G54)*PI()/180)*SIN((90-'inf geo micro area '!$G$47)*PI()/180)*COS(('inf geo micro area '!$H54-'inf geo micro area '!$H$47)*PI()/180))</f>
        <v>5.938049612</v>
      </c>
      <c r="AW56" s="46" t="n">
        <f aca="false">6371*ACOS(COS(PI()*(90-'inf geo micro area '!$G54)/180)*COS((90-'inf geo micro area '!$G$48)*PI()/180)+SIN((90-'inf geo micro area '!$G54)*PI()/180)*SIN((90-'inf geo micro area '!$G$48)*PI()/180)*COS(('inf geo micro area '!$H54-'inf geo micro area '!$H$48)*PI()/180))</f>
        <v>3.806218607</v>
      </c>
      <c r="AX56" s="39" t="n">
        <f aca="false">6371*ACOS(COS(PI()*(90-'inf geo micro area '!$G54)/180)*COS((90-'inf geo micro area '!$G$49)*PI()/180)+SIN((90-'inf geo micro area '!$G54)*PI()/180)*SIN((90-'inf geo micro area '!$G$49)*PI()/180)*COS(('inf geo micro area '!$H54-'inf geo micro area '!$H$49)*PI()/180))</f>
        <v>3.424921108</v>
      </c>
      <c r="AY56" s="46" t="n">
        <f aca="false">6371*ACOS(COS(PI()*(90-'inf geo micro area '!$G54)/180)*COS((90-'inf geo micro area '!$G$50)*PI()/180)+SIN((90-'inf geo micro area '!$G54)*PI()/180)*SIN((90-'inf geo micro area '!$G$50)*PI()/180)*COS(('inf geo micro area '!$H54-'inf geo micro area '!$H$50)*PI()/180))</f>
        <v>4.276108474</v>
      </c>
      <c r="AZ56" s="39" t="n">
        <f aca="false">6371*ACOS(COS(PI()*(90-'inf geo micro area '!$G54)/180)*COS((90-'inf geo micro area '!$G$51)*PI()/180)+SIN((90-'inf geo micro area '!$G54)*PI()/180)*SIN((90-'inf geo micro area '!$G$51)*PI()/180)*COS(('inf geo micro area '!$H54-'inf geo micro area '!$H$51)*PI()/180))</f>
        <v>2.145154409</v>
      </c>
      <c r="BA56" s="39" t="n">
        <f aca="false">6371*ACOS(COS(PI()*(90-'inf geo micro area '!$G54)/180)*COS((90-'inf geo micro area '!$G$52)*PI()/180)+SIN((90-'inf geo micro area '!$G54)*PI()/180)*SIN((90-'inf geo micro area '!$G$52)*PI()/180)*COS(('inf geo micro area '!$H54-'inf geo micro area '!$H$52)*PI()/180))</f>
        <v>2.37654474</v>
      </c>
      <c r="BB56" s="39" t="n">
        <f aca="false">6371*ACOS(COS(PI()*(90-'inf geo micro area '!$G54)/180)*COS((90-'inf geo micro area '!$G$53)*PI()/180)+SIN((90-'inf geo micro area '!$G54)*PI()/180)*SIN((90-'inf geo micro area '!$G$53)*PI()/180)*COS(('inf geo micro area '!$H54-'inf geo micro area '!$H$53)*PI()/180))</f>
        <v>1.218246688</v>
      </c>
      <c r="BC56" s="39" t="n">
        <v>0</v>
      </c>
      <c r="BD56" s="39"/>
      <c r="BE56" s="39"/>
      <c r="BF56" s="39"/>
      <c r="BG56" s="39"/>
    </row>
    <row r="57" customFormat="false" ht="12.75" hidden="false" customHeight="true" outlineLevel="0" collapsed="false">
      <c r="A57" s="42" t="n">
        <v>54</v>
      </c>
      <c r="B57" s="39" t="str">
        <f aca="false">'inf geo micro area '!B55</f>
        <v>54 - 9</v>
      </c>
      <c r="C57" s="44" t="n">
        <f aca="false">6371*ACOS(COS(PI()*(90-'inf geo micro area '!G55)/180)*COS((90-'inf geo micro area '!$G$2)*PI()/180)+SIN((90-'inf geo micro area '!G55)*PI()/180)*SIN((90-'inf geo micro area '!$G$2)*PI()/180)*COS(('inf geo micro area '!H55-'inf geo micro area '!$H$2)*PI()/180))</f>
        <v>2.609801618</v>
      </c>
      <c r="D57" s="44" t="n">
        <f aca="false">6371*ACOS(COS(PI()*(90-'inf geo micro area '!G55)/180)*COS((90-'inf geo micro area '!$G$3)*PI()/180)+SIN((90-'inf geo micro area '!G55)*PI()/180)*SIN((90-'inf geo micro area '!$G$3)*PI()/180)*COS(('inf geo micro area '!H55-'inf geo micro area '!$H$3)*PI()/180))</f>
        <v>2.885747075</v>
      </c>
      <c r="E57" s="44" t="n">
        <f aca="false">6371*ACOS(COS(PI()*(90-'inf geo micro area '!G55)/180)*COS((90-'inf geo micro area '!$G$4)*PI()/180)+SIN((90-'inf geo micro area '!G55)*PI()/180)*SIN((90-'inf geo micro area '!$G$4)*PI()/180)*COS(('inf geo micro area '!H55-'inf geo micro area '!$H$4)*PI()/180))</f>
        <v>4.019028667</v>
      </c>
      <c r="F57" s="44" t="n">
        <f aca="false">6371*ACOS(COS(PI()*(90-'inf geo micro area '!G55)/180)*COS((90-'inf geo micro area '!$G$5)*PI()/180)+SIN((90-'inf geo micro area '!G55)*PI()/180)*SIN((90-'inf geo micro area '!$G$5)*PI()/180)*COS(('inf geo micro area '!H55-'inf geo micro area '!$H$5)*PI()/180))</f>
        <v>2.918002711</v>
      </c>
      <c r="G57" s="44" t="n">
        <f aca="false">6371*ACOS(COS(PI()*(90-'inf geo micro area '!G55)/180)*COS((90-'inf geo micro area '!$G$6)*PI()/180)+SIN((90-'inf geo micro area '!G55)*PI()/180)*SIN((90-'inf geo micro area '!$G$6)*PI()/180)*COS(('inf geo micro area '!H55-'inf geo micro area '!$H$6)*PI()/180))</f>
        <v>3.053693423</v>
      </c>
      <c r="H57" s="44" t="n">
        <f aca="false">6371*ACOS(COS(PI()*(90-'inf geo micro area '!G55)/180)*COS((90-'inf geo micro area '!$G$7)*PI()/180)+SIN((90-'inf geo micro area '!G55)*PI()/180)*SIN((90-'inf geo micro area '!$G$7)*PI()/180)*COS(('inf geo micro area '!H55-'inf geo micro area '!$H$7)*PI()/180))</f>
        <v>2.461778664</v>
      </c>
      <c r="I57" s="44" t="n">
        <f aca="false">6371*ACOS(COS(PI()*(90-'inf geo micro area '!G55)/180)*COS((90-'inf geo micro area '!$G$8)*PI()/180)+SIN((90-'inf geo micro area '!G55)*PI()/180)*SIN((90-'inf geo micro area '!$G$8)*PI()/180)*COS(('inf geo micro area '!H55-'inf geo micro area '!$H$8)*PI()/180))</f>
        <v>2.271463752</v>
      </c>
      <c r="J57" s="44" t="n">
        <f aca="false">6371*ACOS(COS(PI()*(90-'inf geo micro area '!G55)/180)*COS((90-'inf geo micro area '!$G$9)*PI()/180)+SIN((90-'inf geo micro area '!G55)*PI()/180)*SIN((90-'inf geo micro area '!$G$9)*PI()/180)*COS(('inf geo micro area '!H55-'inf geo micro area '!$H$9)*PI()/180))</f>
        <v>2.823298541</v>
      </c>
      <c r="K57" s="44" t="n">
        <f aca="false">6371*ACOS(COS(PI()*(90-'inf geo micro area '!G55)/180)*COS((90-'inf geo micro area '!$G$10)*PI()/180)+SIN((90-'inf geo micro area '!G55)*PI()/180)*SIN((90-'inf geo micro area '!$G$10)*PI()/180)*COS(('inf geo micro area '!H55-'inf geo micro area '!$H$10)*PI()/180))</f>
        <v>1.877866461</v>
      </c>
      <c r="L57" s="44" t="n">
        <f aca="false">6371*ACOS(COS(PI()*(90-'inf geo micro area '!$G55)/180)*COS((90-'inf geo micro area '!$G$11)*PI()/180)+SIN((90-'inf geo micro area '!$G55)*PI()/180)*SIN((90-'inf geo micro area '!$G$11)*PI()/180)*COS(('inf geo micro area '!$H55-'inf geo micro area '!$H$11)*PI()/180))</f>
        <v>1.701132947</v>
      </c>
      <c r="M57" s="44" t="n">
        <f aca="false">6371*ACOS(COS(PI()*(90-'inf geo micro area '!$G55)/180)*COS((90-'inf geo micro area '!$G$12)*PI()/180)+SIN((90-'inf geo micro area '!$G55)*PI()/180)*SIN((90-'inf geo micro area '!$G$12)*PI()/180)*COS(('inf geo micro area '!$H55-'inf geo micro area '!$H$12)*PI()/180))</f>
        <v>1.661864121</v>
      </c>
      <c r="N57" s="44" t="n">
        <f aca="false">6371*ACOS(COS(PI()*(90-'inf geo micro area '!$G55)/180)*COS((90-'inf geo micro area '!$G$13)*PI()/180)+SIN((90-'inf geo micro area '!$G55)*PI()/180)*SIN((90-'inf geo micro area '!$G$13)*PI()/180)*COS(('inf geo micro area '!$H55-'inf geo micro area '!$H$13)*PI()/180))</f>
        <v>1.53755976</v>
      </c>
      <c r="O57" s="44" t="n">
        <f aca="false">6371*ACOS(COS(PI()*(90-'inf geo micro area '!$G55)/180)*COS((90-'inf geo micro area '!$G$14)*PI()/180)+SIN((90-'inf geo micro area '!$G55)*PI()/180)*SIN((90-'inf geo micro area '!$G$14)*PI()/180)*COS(('inf geo micro area '!$H55-'inf geo micro area '!$H$14)*PI()/180))</f>
        <v>1.425941847</v>
      </c>
      <c r="P57" s="39" t="n">
        <f aca="false">6371*ACOS(COS(PI()*(90-'inf geo micro area '!$G55)/180)*COS((90-'inf geo micro area '!$G$15)*PI()/180)+SIN((90-'inf geo micro area '!$G55)*PI()/180)*SIN((90-'inf geo micro area '!$G$15)*PI()/180)*COS(('inf geo micro area '!$H55-'inf geo micro area '!$H$15)*PI()/180))</f>
        <v>1.351683541</v>
      </c>
      <c r="Q57" s="39" t="n">
        <f aca="false">6371*ACOS(COS(PI()*(90-'inf geo micro area '!$G55)/180)*COS((90-'inf geo micro area '!$G$16)*PI()/180)+SIN((90-'inf geo micro area '!$G55)*PI()/180)*SIN((90-'inf geo micro area '!$G$16)*PI()/180)*COS(('inf geo micro area '!$H55-'inf geo micro area '!$H$16)*PI()/180))</f>
        <v>0.9159498167</v>
      </c>
      <c r="R57" s="45" t="n">
        <f aca="false">6371*ACOS(COS(PI()*(90-'inf geo micro area '!$G55)/180)*COS((90-'inf geo micro area '!$G$17)*PI()/180)+SIN((90-'inf geo micro area '!$G55)*PI()/180)*SIN((90-'inf geo micro area '!$G$17)*PI()/180)*COS(('inf geo micro area '!$H55-'inf geo micro area '!$H$17)*PI()/180))</f>
        <v>1.07880616</v>
      </c>
      <c r="S57" s="45" t="n">
        <f aca="false">6371*ACOS(COS(PI()*(90-'inf geo micro area '!$G55)/180)*COS((90-'inf geo micro area '!$G$18)*PI()/180)+SIN((90-'inf geo micro area '!$G55)*PI()/180)*SIN((90-'inf geo micro area '!$G$18)*PI()/180)*COS(('inf geo micro area '!$H55-'inf geo micro area '!$H$18)*PI()/180))</f>
        <v>1.559862509</v>
      </c>
      <c r="T57" s="45" t="n">
        <f aca="false">6371*ACOS(COS(PI()*(90-'inf geo micro area '!$G55)/180)*COS((90-'inf geo micro area '!$G$19)*PI()/180)+SIN((90-'inf geo micro area '!$G55)*PI()/180)*SIN((90-'inf geo micro area '!$G$19)*PI()/180)*COS(('inf geo micro area '!$H55-'inf geo micro area '!$H$19)*PI()/180))</f>
        <v>1.438324014</v>
      </c>
      <c r="U57" s="45" t="n">
        <f aca="false">6371*ACOS(COS(PI()*(90-'inf geo micro area '!$G55)/180)*COS((90-'inf geo micro area '!$G$20)*PI()/180)+SIN((90-'inf geo micro area '!$G55)*PI()/180)*SIN((90-'inf geo micro area '!$G$20)*PI()/180)*COS(('inf geo micro area '!$H55-'inf geo micro area '!$H$20)*PI()/180))</f>
        <v>1.951687139</v>
      </c>
      <c r="V57" s="45" t="n">
        <f aca="false">6371*ACOS(COS(PI()*(90-'inf geo micro area '!$G55)/180)*COS((90-'inf geo micro area '!$G$21)*PI()/180)+SIN((90-'inf geo micro area '!$G55)*PI()/180)*SIN((90-'inf geo micro area '!$G$21)*PI()/180)*COS(('inf geo micro area '!$H55-'inf geo micro area '!$H$21)*PI()/180))</f>
        <v>1.655935333</v>
      </c>
      <c r="W57" s="45" t="n">
        <f aca="false">6371*ACOS(COS(PI()*(90-'inf geo micro area '!$G55)/180)*COS((90-'inf geo micro area '!$G$22)*PI()/180)+SIN((90-'inf geo micro area '!$G55)*PI()/180)*SIN((90-'inf geo micro area '!$G$22)*PI()/180)*COS(('inf geo micro area '!$H55-'inf geo micro area '!$H$22)*PI()/180))</f>
        <v>1.82019515</v>
      </c>
      <c r="X57" s="45" t="n">
        <f aca="false">6371*ACOS(COS(PI()*(90-'inf geo micro area '!$G55)/180)*COS((90-'inf geo micro area '!$G$23)*PI()/180)+SIN((90-'inf geo micro area '!$G55)*PI()/180)*SIN((90-'inf geo micro area '!$G$23)*PI()/180)*COS(('inf geo micro area '!$H55-'inf geo micro area '!$H$24)*PI()/180))</f>
        <v>1.829425604</v>
      </c>
      <c r="Y57" s="45" t="n">
        <f aca="false">6371*ACOS(COS(PI()*(90-'inf geo micro area '!$G55)/180)*COS((90-'inf geo micro area '!$G$24)*PI()/180)+SIN((90-'inf geo micro area '!$G55)*PI()/180)*SIN((90-'inf geo micro area '!$G$24)*PI()/180)*COS(('inf geo micro area '!$H55-'inf geo micro area '!$H$24)*PI()/180))</f>
        <v>1.960120796</v>
      </c>
      <c r="Z57" s="45" t="n">
        <f aca="false">6371*ACOS(COS(PI()*(90-'inf geo micro area '!$G55)/180)*COS((90-'inf geo micro area '!$G$25)*PI()/180)+SIN((90-'inf geo micro area '!$G55)*PI()/180)*SIN((90-'inf geo micro area '!$G$25)*PI()/180)*COS(('inf geo micro area '!$H55-'inf geo micro area '!$H$25)*PI()/180))</f>
        <v>1.309259429</v>
      </c>
      <c r="AA57" s="45" t="n">
        <f aca="false">6371*ACOS(COS(PI()*(90-'inf geo micro area '!$G55)/180)*COS((90-'inf geo micro area '!$G$26)*PI()/180)+SIN((90-'inf geo micro area '!$G55)*PI()/180)*SIN((90-'inf geo micro area '!$G$26)*PI()/180)*COS(('inf geo micro area '!$H55-'inf geo micro area '!$H$26)*PI()/180))</f>
        <v>1.924247363</v>
      </c>
      <c r="AB57" s="46" t="n">
        <f aca="false">6371*ACOS(COS(PI()*(90-'inf geo micro area '!$G55)/180)*COS((90-'inf geo micro area '!$G$27)*PI()/180)+SIN((90-'inf geo micro area '!$G55)*PI()/180)*SIN((90-'inf geo micro area '!$G$27)*PI()/180)*COS(('inf geo micro area '!$H55-'inf geo micro area '!$H$27)*PI()/180))</f>
        <v>1.351116822</v>
      </c>
      <c r="AC57" s="39" t="n">
        <f aca="false">6371*ACOS(COS(PI()*(90-'inf geo micro area '!$G55)/180)*COS((90-'inf geo micro area '!$G$28)*PI()/180)+SIN((90-'inf geo micro area '!$G55)*PI()/180)*SIN((90-'inf geo micro area '!$G$28)*PI()/180)*COS(('inf geo micro area '!$H55-'inf geo micro area '!$H$28)*PI()/180))</f>
        <v>2.127768146</v>
      </c>
      <c r="AD57" s="39" t="n">
        <f aca="false">6371*ACOS(COS(PI()*(90-'inf geo micro area '!$G55)/180)*COS((90-'inf geo micro area '!$G$29)*PI()/180)+SIN((90-'inf geo micro area '!$G55)*PI()/180)*SIN((90-'inf geo micro area '!$G$29)*PI()/180)*COS(('inf geo micro area '!$H55-'inf geo micro area '!$H$29)*PI()/180))</f>
        <v>1.090643091</v>
      </c>
      <c r="AE57" s="39" t="n">
        <f aca="false">6371*ACOS(COS(PI()*(90-'inf geo micro area '!$G55)/180)*COS((90-'inf geo micro area '!$G$30)*PI()/180)+SIN((90-'inf geo micro area '!$G55)*PI()/180)*SIN((90-'inf geo micro area '!$G$30)*PI()/180)*COS(('inf geo micro area '!$H55-'inf geo micro area '!$H$30)*PI()/180))</f>
        <v>1.510743701</v>
      </c>
      <c r="AF57" s="39" t="n">
        <f aca="false">6371*ACOS(COS(PI()*(90-'inf geo micro area '!$G55)/180)*COS((90-'inf geo micro area '!$G$31)*PI()/180)+SIN((90-'inf geo micro area '!$G55)*PI()/180)*SIN((90-'inf geo micro area '!$G$31)*PI()/180)*COS(('inf geo micro area '!$H55-'inf geo micro area '!$H$31)*PI()/180))</f>
        <v>1.407729969</v>
      </c>
      <c r="AG57" s="39" t="n">
        <f aca="false">6371*ACOS(COS(PI()*(90-'inf geo micro area '!$G55)/180)*COS((90-'inf geo micro area '!$G$32)*PI()/180)+SIN((90-'inf geo micro area '!$G55)*PI()/180)*SIN((90-'inf geo micro area '!$G$32)*PI()/180)*COS(('inf geo micro area '!$H55-'inf geo micro area '!$H$32)*PI()/180))</f>
        <v>1.200201461</v>
      </c>
      <c r="AH57" s="45" t="n">
        <f aca="false">6371*ACOS(COS(PI()*(90-'inf geo micro area '!$G55)/180)*COS((90-'inf geo micro area '!$G$33)*PI()/180)+SIN((90-'inf geo micro area '!$G55)*PI()/180)*SIN((90-'inf geo micro area '!$G$33)*PI()/180)*COS(('inf geo micro area '!$H55-'inf geo micro area '!$H$33)*PI()/180))</f>
        <v>1.292722848</v>
      </c>
      <c r="AI57" s="39" t="n">
        <f aca="false">6371*ACOS(COS(PI()*(90-'inf geo micro area '!$G55)/180)*COS((90-'inf geo micro area '!$G$34)*PI()/180)+SIN((90-'inf geo micro area '!$G55)*PI()/180)*SIN((90-'inf geo micro area '!$G$34)*PI()/180)*COS(('inf geo micro area '!$H55-'inf geo micro area '!$H$34)*PI()/180))</f>
        <v>1.268697025</v>
      </c>
      <c r="AJ57" s="39" t="n">
        <f aca="false">6371*ACOS(COS(PI()*(90-'inf geo micro area '!$G55)/180)*COS((90-'inf geo micro area '!$G$35)*PI()/180)+SIN((90-'inf geo micro area '!$G55)*PI()/180)*SIN((90-'inf geo micro area '!$G$35)*PI()/180)*COS(('inf geo micro area '!$H55-'inf geo micro area '!$H$35)*PI()/180))</f>
        <v>1.133173014</v>
      </c>
      <c r="AK57" s="39" t="n">
        <f aca="false">6371*ACOS(COS(PI()*(90-'inf geo micro area '!$G55)/180)*COS((90-'inf geo micro area '!$G$36)*PI()/180)+SIN((90-'inf geo micro area '!$G55)*PI()/180)*SIN((90-'inf geo micro area '!$G$36)*PI()/180)*COS(('inf geo micro area '!$H55-'inf geo micro area '!$H$36)*PI()/180))</f>
        <v>1.037481184</v>
      </c>
      <c r="AL57" s="46" t="n">
        <f aca="false">6371*ACOS(COS(PI()*(90-'inf geo micro area '!$G55)/180)*COS((90-'inf geo micro area '!$G$37)*PI()/180)+SIN((90-'inf geo micro area '!$G55)*PI()/180)*SIN((90-'inf geo micro area '!$G$37)*PI()/180)*COS(('inf geo micro area '!$H55-'inf geo micro area '!$H$37)*PI()/180))</f>
        <v>0.9849844805</v>
      </c>
      <c r="AM57" s="39" t="n">
        <f aca="false">6371*ACOS(COS(PI()*(90-'inf geo micro area '!$G55)/180)*COS((90-'inf geo micro area '!$G$38)*PI()/180)+SIN((90-'inf geo micro area '!$G55)*PI()/180)*SIN((90-'inf geo micro area '!$G$38)*PI()/180)*COS(('inf geo micro area '!$H55-'inf geo micro area '!$H$38)*PI()/180))</f>
        <v>0.7095092819</v>
      </c>
      <c r="AN57" s="39" t="n">
        <f aca="false">6371*ACOS(COS(PI()*(90-'inf geo micro area '!$G55)/180)*COS((90-'inf geo micro area '!$G$39)*PI()/180)+SIN((90-'inf geo micro area '!$G55)*PI()/180)*SIN((90-'inf geo micro area '!$G$39)*PI()/180)*COS(('inf geo micro area '!$H55-'inf geo micro area '!$H$39)*PI()/180))</f>
        <v>0.8906508129</v>
      </c>
      <c r="AO57" s="39" t="n">
        <f aca="false">6371*ACOS(COS(PI()*(90-'inf geo micro area '!$G55)/180)*COS((90-'inf geo micro area '!$G$40)*PI()/180)+SIN((90-'inf geo micro area '!$G55)*PI()/180)*SIN((90-'inf geo micro area '!$G$40)*PI()/180)*COS(('inf geo micro area '!$H55-'inf geo micro area '!$H$40)*PI()/180))</f>
        <v>1.100436745</v>
      </c>
      <c r="AP57" s="39" t="n">
        <f aca="false">6371*ACOS(COS(PI()*(90-'inf geo micro area '!$G55)/180)*COS((90-'inf geo micro area '!$G$41)*PI()/180)+SIN((90-'inf geo micro area '!$G55)*PI()/180)*SIN((90-'inf geo micro area '!$G$41)*PI()/180)*COS(('inf geo micro area '!$H55-'inf geo micro area '!$H$41)*PI()/180))</f>
        <v>1.738964977</v>
      </c>
      <c r="AQ57" s="46" t="n">
        <f aca="false">6371*ACOS(COS(PI()*(90-'inf geo micro area '!$G55)/180)*COS((90-'inf geo micro area '!$G$42)*PI()/180)+SIN((90-'inf geo micro area '!$G55)*PI()/180)*SIN((90-'inf geo micro area '!$G$42)*PI()/180)*COS(('inf geo micro area '!$H55-'inf geo micro area '!$H$42)*PI()/180))</f>
        <v>3.510969637</v>
      </c>
      <c r="AR57" s="39" t="n">
        <f aca="false">6371*ACOS(COS(PI()*(90-'inf geo micro area '!$G55)/180)*COS((90-'inf geo micro area '!$G$43)*PI()/180)+SIN((90-'inf geo micro area '!$G55)*PI()/180)*SIN((90-'inf geo micro area '!$G$43)*PI()/180)*COS(('inf geo micro area '!$H55-'inf geo micro area '!$H$43)*PI()/180))</f>
        <v>3.371261728</v>
      </c>
      <c r="AS57" s="39" t="n">
        <f aca="false">6371*ACOS(COS(PI()*(90-'inf geo micro area '!$G55)/180)*COS((90-'inf geo micro area '!$G$44)*PI()/180)+SIN((90-'inf geo micro area '!$G55)*PI()/180)*SIN((90-'inf geo micro area '!$G$44)*PI()/180)*COS(('inf geo micro area '!$H55-'inf geo micro area '!$H$44)*PI()/180))</f>
        <v>3.232777814</v>
      </c>
      <c r="AT57" s="39" t="n">
        <f aca="false">6371*ACOS(COS(PI()*(90-'inf geo micro area '!$G55)/180)*COS((90-'inf geo micro area '!$G$45)*PI()/180)+SIN((90-'inf geo micro area '!$G55)*PI()/180)*SIN((90-'inf geo micro area '!$G$45)*PI()/180)*COS(('inf geo micro area '!$H55-'inf geo micro area '!$H$45)*PI()/180))</f>
        <v>2.605274419</v>
      </c>
      <c r="AU57" s="39" t="n">
        <f aca="false">6371*ACOS(COS(PI()*(90-'inf geo micro area '!$G55)/180)*COS((90-'inf geo micro area '!$G$46)*PI()/180)+SIN((90-'inf geo micro area '!$G55)*PI()/180)*SIN((90-'inf geo micro area '!$G$46)*PI()/180)*COS(('inf geo micro area '!$H55-'inf geo micro area '!$H$46)*PI()/180))</f>
        <v>2.155862548</v>
      </c>
      <c r="AV57" s="45" t="n">
        <f aca="false">6371*ACOS(COS(PI()*(90-'inf geo micro area '!$G55)/180)*COS((90-'inf geo micro area '!$G$47)*PI()/180)+SIN((90-'inf geo micro area '!$G55)*PI()/180)*SIN((90-'inf geo micro area '!$G$47)*PI()/180)*COS(('inf geo micro area '!$H55-'inf geo micro area '!$H$47)*PI()/180))</f>
        <v>2.827933155</v>
      </c>
      <c r="AW57" s="46" t="n">
        <f aca="false">6371*ACOS(COS(PI()*(90-'inf geo micro area '!$G55)/180)*COS((90-'inf geo micro area '!$G$48)*PI()/180)+SIN((90-'inf geo micro area '!$G55)*PI()/180)*SIN((90-'inf geo micro area '!$G$48)*PI()/180)*COS(('inf geo micro area '!$H55-'inf geo micro area '!$H$48)*PI()/180))</f>
        <v>1.374342175</v>
      </c>
      <c r="AX57" s="39" t="n">
        <f aca="false">6371*ACOS(COS(PI()*(90-'inf geo micro area '!$G55)/180)*COS((90-'inf geo micro area '!$G$49)*PI()/180)+SIN((90-'inf geo micro area '!$G55)*PI()/180)*SIN((90-'inf geo micro area '!$G$49)*PI()/180)*COS(('inf geo micro area '!$H55-'inf geo micro area '!$H$49)*PI()/180))</f>
        <v>1.545111565</v>
      </c>
      <c r="AY57" s="46" t="n">
        <f aca="false">6371*ACOS(COS(PI()*(90-'inf geo micro area '!$G55)/180)*COS((90-'inf geo micro area '!$G$50)*PI()/180)+SIN((90-'inf geo micro area '!$G55)*PI()/180)*SIN((90-'inf geo micro area '!$G$50)*PI()/180)*COS(('inf geo micro area '!$H55-'inf geo micro area '!$H$50)*PI()/180))</f>
        <v>0.8876639373</v>
      </c>
      <c r="AZ57" s="39" t="n">
        <f aca="false">6371*ACOS(COS(PI()*(90-'inf geo micro area '!$G55)/180)*COS((90-'inf geo micro area '!$G$51)*PI()/180)+SIN((90-'inf geo micro area '!$G55)*PI()/180)*SIN((90-'inf geo micro area '!$G$51)*PI()/180)*COS(('inf geo micro area '!$H55-'inf geo micro area '!$H$51)*PI()/180))</f>
        <v>3.011271652</v>
      </c>
      <c r="BA57" s="39" t="n">
        <f aca="false">6371*ACOS(COS(PI()*(90-'inf geo micro area '!$G55)/180)*COS((90-'inf geo micro area '!$G$52)*PI()/180)+SIN((90-'inf geo micro area '!$G55)*PI()/180)*SIN((90-'inf geo micro area '!$G$52)*PI()/180)*COS(('inf geo micro area '!$H55-'inf geo micro area '!$H$52)*PI()/180))</f>
        <v>2.69098112</v>
      </c>
      <c r="BB57" s="39" t="n">
        <f aca="false">6371*ACOS(COS(PI()*(90-'inf geo micro area '!$G55)/180)*COS((90-'inf geo micro area '!$G$53)*PI()/180)+SIN((90-'inf geo micro area '!$G55)*PI()/180)*SIN((90-'inf geo micro area '!$G$53)*PI()/180)*COS(('inf geo micro area '!$H55-'inf geo micro area '!$H$53)*PI()/180))</f>
        <v>4.011254285</v>
      </c>
      <c r="BC57" s="39" t="n">
        <f aca="false">6371*ACOS(COS(PI()*(90-'inf geo micro area '!$G55)/180)*COS((90-'inf geo micro area '!$G$54)*PI()/180)+SIN((90-'inf geo micro area '!$G55)*PI()/180)*SIN((90-'inf geo micro area '!$G$54)*PI()/180)*COS(('inf geo micro area '!$H55-'inf geo micro area '!$H$54)*PI()/180))</f>
        <v>4.952907561</v>
      </c>
      <c r="BD57" s="39" t="n">
        <v>0</v>
      </c>
      <c r="BE57" s="39"/>
      <c r="BF57" s="39"/>
      <c r="BG57" s="39"/>
    </row>
    <row r="58" customFormat="false" ht="12.75" hidden="false" customHeight="true" outlineLevel="0" collapsed="false">
      <c r="A58" s="42" t="n">
        <v>55</v>
      </c>
      <c r="B58" s="39" t="str">
        <f aca="false">'inf geo micro area '!B56</f>
        <v>55 - 9</v>
      </c>
      <c r="C58" s="44" t="n">
        <f aca="false">6371*ACOS(COS(PI()*(90-'inf geo micro area '!G56)/180)*COS((90-'inf geo micro area '!$G$2)*PI()/180)+SIN((90-'inf geo micro area '!G56)*PI()/180)*SIN((90-'inf geo micro area '!$G$2)*PI()/180)*COS(('inf geo micro area '!H56-'inf geo micro area '!$H$2)*PI()/180))</f>
        <v>2.450034602</v>
      </c>
      <c r="D58" s="44" t="n">
        <f aca="false">6371*ACOS(COS(PI()*(90-'inf geo micro area '!G56)/180)*COS((90-'inf geo micro area '!$G$3)*PI()/180)+SIN((90-'inf geo micro area '!G56)*PI()/180)*SIN((90-'inf geo micro area '!$G$3)*PI()/180)*COS(('inf geo micro area '!H56-'inf geo micro area '!$H$3)*PI()/180))</f>
        <v>2.733140075</v>
      </c>
      <c r="E58" s="44" t="n">
        <f aca="false">6371*ACOS(COS(PI()*(90-'inf geo micro area '!G56)/180)*COS((90-'inf geo micro area '!$G$4)*PI()/180)+SIN((90-'inf geo micro area '!G56)*PI()/180)*SIN((90-'inf geo micro area '!$G$4)*PI()/180)*COS(('inf geo micro area '!H56-'inf geo micro area '!$H$4)*PI()/180))</f>
        <v>3.939139798</v>
      </c>
      <c r="F58" s="44" t="n">
        <f aca="false">6371*ACOS(COS(PI()*(90-'inf geo micro area '!G56)/180)*COS((90-'inf geo micro area '!$G$5)*PI()/180)+SIN((90-'inf geo micro area '!G56)*PI()/180)*SIN((90-'inf geo micro area '!$G$5)*PI()/180)*COS(('inf geo micro area '!H56-'inf geo micro area '!$H$5)*PI()/180))</f>
        <v>2.815365415</v>
      </c>
      <c r="G58" s="44" t="n">
        <f aca="false">6371*ACOS(COS(PI()*(90-'inf geo micro area '!G56)/180)*COS((90-'inf geo micro area '!$G$6)*PI()/180)+SIN((90-'inf geo micro area '!G56)*PI()/180)*SIN((90-'inf geo micro area '!$G$6)*PI()/180)*COS(('inf geo micro area '!H56-'inf geo micro area '!$H$6)*PI()/180))</f>
        <v>2.92364005</v>
      </c>
      <c r="H58" s="44" t="n">
        <f aca="false">6371*ACOS(COS(PI()*(90-'inf geo micro area '!G56)/180)*COS((90-'inf geo micro area '!$G$7)*PI()/180)+SIN((90-'inf geo micro area '!G56)*PI()/180)*SIN((90-'inf geo micro area '!$G$7)*PI()/180)*COS(('inf geo micro area '!H56-'inf geo micro area '!$H$7)*PI()/180))</f>
        <v>2.359589704</v>
      </c>
      <c r="I58" s="44" t="n">
        <f aca="false">6371*ACOS(COS(PI()*(90-'inf geo micro area '!G56)/180)*COS((90-'inf geo micro area '!$G$8)*PI()/180)+SIN((90-'inf geo micro area '!G56)*PI()/180)*SIN((90-'inf geo micro area '!$G$8)*PI()/180)*COS(('inf geo micro area '!H56-'inf geo micro area '!$H$8)*PI()/180))</f>
        <v>2.034877208</v>
      </c>
      <c r="J58" s="44" t="n">
        <f aca="false">6371*ACOS(COS(PI()*(90-'inf geo micro area '!G56)/180)*COS((90-'inf geo micro area '!$G$9)*PI()/180)+SIN((90-'inf geo micro area '!G56)*PI()/180)*SIN((90-'inf geo micro area '!$G$9)*PI()/180)*COS(('inf geo micro area '!H56-'inf geo micro area '!$H$9)*PI()/180))</f>
        <v>2.599174578</v>
      </c>
      <c r="K58" s="44" t="n">
        <f aca="false">6371*ACOS(COS(PI()*(90-'inf geo micro area '!G56)/180)*COS((90-'inf geo micro area '!$G$10)*PI()/180)+SIN((90-'inf geo micro area '!G56)*PI()/180)*SIN((90-'inf geo micro area '!$G$10)*PI()/180)*COS(('inf geo micro area '!H56-'inf geo micro area '!$H$10)*PI()/180))</f>
        <v>1.628550705</v>
      </c>
      <c r="L58" s="44" t="n">
        <f aca="false">6371*ACOS(COS(PI()*(90-'inf geo micro area '!$G56)/180)*COS((90-'inf geo micro area '!$G$11)*PI()/180)+SIN((90-'inf geo micro area '!$G56)*PI()/180)*SIN((90-'inf geo micro area '!$G$11)*PI()/180)*COS(('inf geo micro area '!$H56-'inf geo micro area '!$H$11)*PI()/180))</f>
        <v>1.442687428</v>
      </c>
      <c r="M58" s="44" t="n">
        <f aca="false">6371*ACOS(COS(PI()*(90-'inf geo micro area '!$G56)/180)*COS((90-'inf geo micro area '!$G$12)*PI()/180)+SIN((90-'inf geo micro area '!$G56)*PI()/180)*SIN((90-'inf geo micro area '!$G$12)*PI()/180)*COS(('inf geo micro area '!$H56-'inf geo micro area '!$H$12)*PI()/180))</f>
        <v>1.420232606</v>
      </c>
      <c r="N58" s="44" t="n">
        <f aca="false">6371*ACOS(COS(PI()*(90-'inf geo micro area '!$G56)/180)*COS((90-'inf geo micro area '!$G$13)*PI()/180)+SIN((90-'inf geo micro area '!$G56)*PI()/180)*SIN((90-'inf geo micro area '!$G$13)*PI()/180)*COS(('inf geo micro area '!$H56-'inf geo micro area '!$H$13)*PI()/180))</f>
        <v>1.278277462</v>
      </c>
      <c r="O58" s="44" t="n">
        <f aca="false">6371*ACOS(COS(PI()*(90-'inf geo micro area '!$G56)/180)*COS((90-'inf geo micro area '!$G$14)*PI()/180)+SIN((90-'inf geo micro area '!$G56)*PI()/180)*SIN((90-'inf geo micro area '!$G$14)*PI()/180)*COS(('inf geo micro area '!$H56-'inf geo micro area '!$H$14)*PI()/180))</f>
        <v>1.166380223</v>
      </c>
      <c r="P58" s="39" t="n">
        <f aca="false">6371*ACOS(COS(PI()*(90-'inf geo micro area '!$G56)/180)*COS((90-'inf geo micro area '!$G$15)*PI()/180)+SIN((90-'inf geo micro area '!$G56)*PI()/180)*SIN((90-'inf geo micro area '!$G$15)*PI()/180)*COS(('inf geo micro area '!$H56-'inf geo micro area '!$H$15)*PI()/180))</f>
        <v>1.252706833</v>
      </c>
      <c r="Q58" s="39" t="n">
        <f aca="false">6371*ACOS(COS(PI()*(90-'inf geo micro area '!$G56)/180)*COS((90-'inf geo micro area '!$G$16)*PI()/180)+SIN((90-'inf geo micro area '!$G56)*PI()/180)*SIN((90-'inf geo micro area '!$G$16)*PI()/180)*COS(('inf geo micro area '!$H56-'inf geo micro area '!$H$16)*PI()/180))</f>
        <v>0.7636371309</v>
      </c>
      <c r="R58" s="45" t="n">
        <f aca="false">6371*ACOS(COS(PI()*(90-'inf geo micro area '!$G56)/180)*COS((90-'inf geo micro area '!$G$17)*PI()/180)+SIN((90-'inf geo micro area '!$G56)*PI()/180)*SIN((90-'inf geo micro area '!$G$17)*PI()/180)*COS(('inf geo micro area '!$H56-'inf geo micro area '!$H$17)*PI()/180))</f>
        <v>0.8744415785</v>
      </c>
      <c r="S58" s="45" t="n">
        <f aca="false">6371*ACOS(COS(PI()*(90-'inf geo micro area '!$G56)/180)*COS((90-'inf geo micro area '!$G$18)*PI()/180)+SIN((90-'inf geo micro area '!$G56)*PI()/180)*SIN((90-'inf geo micro area '!$G$18)*PI()/180)*COS(('inf geo micro area '!$H56-'inf geo micro area '!$H$18)*PI()/180))</f>
        <v>1.352982145</v>
      </c>
      <c r="T58" s="45" t="n">
        <f aca="false">6371*ACOS(COS(PI()*(90-'inf geo micro area '!$G56)/180)*COS((90-'inf geo micro area '!$G$19)*PI()/180)+SIN((90-'inf geo micro area '!$G56)*PI()/180)*SIN((90-'inf geo micro area '!$G$19)*PI()/180)*COS(('inf geo micro area '!$H56-'inf geo micro area '!$H$19)*PI()/180))</f>
        <v>1.264165869</v>
      </c>
      <c r="U58" s="45" t="n">
        <f aca="false">6371*ACOS(COS(PI()*(90-'inf geo micro area '!$G56)/180)*COS((90-'inf geo micro area '!$G$20)*PI()/180)+SIN((90-'inf geo micro area '!$G56)*PI()/180)*SIN((90-'inf geo micro area '!$G$20)*PI()/180)*COS(('inf geo micro area '!$H56-'inf geo micro area '!$H$20)*PI()/180))</f>
        <v>1.814843484</v>
      </c>
      <c r="V58" s="45" t="n">
        <f aca="false">6371*ACOS(COS(PI()*(90-'inf geo micro area '!$G56)/180)*COS((90-'inf geo micro area '!$G$21)*PI()/180)+SIN((90-'inf geo micro area '!$G56)*PI()/180)*SIN((90-'inf geo micro area '!$G$21)*PI()/180)*COS(('inf geo micro area '!$H56-'inf geo micro area '!$H$21)*PI()/180))</f>
        <v>1.738912591</v>
      </c>
      <c r="W58" s="45" t="n">
        <f aca="false">6371*ACOS(COS(PI()*(90-'inf geo micro area '!$G56)/180)*COS((90-'inf geo micro area '!$G$22)*PI()/180)+SIN((90-'inf geo micro area '!$G56)*PI()/180)*SIN((90-'inf geo micro area '!$G$22)*PI()/180)*COS(('inf geo micro area '!$H56-'inf geo micro area '!$H$22)*PI()/180))</f>
        <v>1.954572503</v>
      </c>
      <c r="X58" s="45" t="n">
        <f aca="false">6371*ACOS(COS(PI()*(90-'inf geo micro area '!$G56)/180)*COS((90-'inf geo micro area '!$G$23)*PI()/180)+SIN((90-'inf geo micro area '!$G56)*PI()/180)*SIN((90-'inf geo micro area '!$G$23)*PI()/180)*COS(('inf geo micro area '!$H56-'inf geo micro area '!$H$24)*PI()/180))</f>
        <v>1.812290615</v>
      </c>
      <c r="Y58" s="45" t="n">
        <f aca="false">6371*ACOS(COS(PI()*(90-'inf geo micro area '!$G56)/180)*COS((90-'inf geo micro area '!$G$24)*PI()/180)+SIN((90-'inf geo micro area '!$G56)*PI()/180)*SIN((90-'inf geo micro area '!$G$24)*PI()/180)*COS(('inf geo micro area '!$H56-'inf geo micro area '!$H$24)*PI()/180))</f>
        <v>2.087467566</v>
      </c>
      <c r="Z58" s="45" t="n">
        <f aca="false">6371*ACOS(COS(PI()*(90-'inf geo micro area '!$G56)/180)*COS((90-'inf geo micro area '!$G$25)*PI()/180)+SIN((90-'inf geo micro area '!$G56)*PI()/180)*SIN((90-'inf geo micro area '!$G$25)*PI()/180)*COS(('inf geo micro area '!$H56-'inf geo micro area '!$H$25)*PI()/180))</f>
        <v>1.273958881</v>
      </c>
      <c r="AA58" s="45" t="n">
        <f aca="false">6371*ACOS(COS(PI()*(90-'inf geo micro area '!$G56)/180)*COS((90-'inf geo micro area '!$G$26)*PI()/180)+SIN((90-'inf geo micro area '!$G56)*PI()/180)*SIN((90-'inf geo micro area '!$G$26)*PI()/180)*COS(('inf geo micro area '!$H56-'inf geo micro area '!$H$26)*PI()/180))</f>
        <v>2.007203787</v>
      </c>
      <c r="AB58" s="46" t="n">
        <f aca="false">6371*ACOS(COS(PI()*(90-'inf geo micro area '!$G56)/180)*COS((90-'inf geo micro area '!$G$27)*PI()/180)+SIN((90-'inf geo micro area '!$G56)*PI()/180)*SIN((90-'inf geo micro area '!$G$27)*PI()/180)*COS(('inf geo micro area '!$H56-'inf geo micro area '!$H$27)*PI()/180))</f>
        <v>1.465557706</v>
      </c>
      <c r="AC58" s="39" t="n">
        <f aca="false">6371*ACOS(COS(PI()*(90-'inf geo micro area '!$G56)/180)*COS((90-'inf geo micro area '!$G$28)*PI()/180)+SIN((90-'inf geo micro area '!$G56)*PI()/180)*SIN((90-'inf geo micro area '!$G$28)*PI()/180)*COS(('inf geo micro area '!$H56-'inf geo micro area '!$H$28)*PI()/180))</f>
        <v>2.208405302</v>
      </c>
      <c r="AD58" s="39" t="n">
        <f aca="false">6371*ACOS(COS(PI()*(90-'inf geo micro area '!$G56)/180)*COS((90-'inf geo micro area '!$G$29)*PI()/180)+SIN((90-'inf geo micro area '!$G56)*PI()/180)*SIN((90-'inf geo micro area '!$G$29)*PI()/180)*COS(('inf geo micro area '!$H56-'inf geo micro area '!$H$29)*PI()/180))</f>
        <v>1.200198513</v>
      </c>
      <c r="AE58" s="39" t="n">
        <f aca="false">6371*ACOS(COS(PI()*(90-'inf geo micro area '!$G56)/180)*COS((90-'inf geo micro area '!$G$30)*PI()/180)+SIN((90-'inf geo micro area '!$G56)*PI()/180)*SIN((90-'inf geo micro area '!$G$30)*PI()/180)*COS(('inf geo micro area '!$H56-'inf geo micro area '!$H$30)*PI()/180))</f>
        <v>1.288713656</v>
      </c>
      <c r="AF58" s="39" t="n">
        <f aca="false">6371*ACOS(COS(PI()*(90-'inf geo micro area '!$G56)/180)*COS((90-'inf geo micro area '!$G$31)*PI()/180)+SIN((90-'inf geo micro area '!$G56)*PI()/180)*SIN((90-'inf geo micro area '!$G$31)*PI()/180)*COS(('inf geo micro area '!$H56-'inf geo micro area '!$H$31)*PI()/180))</f>
        <v>1.173167539</v>
      </c>
      <c r="AG58" s="39" t="n">
        <f aca="false">6371*ACOS(COS(PI()*(90-'inf geo micro area '!$G56)/180)*COS((90-'inf geo micro area '!$G$32)*PI()/180)+SIN((90-'inf geo micro area '!$G56)*PI()/180)*SIN((90-'inf geo micro area '!$G$32)*PI()/180)*COS(('inf geo micro area '!$H56-'inf geo micro area '!$H$32)*PI()/180))</f>
        <v>0.9535508379</v>
      </c>
      <c r="AH58" s="45" t="n">
        <f aca="false">6371*ACOS(COS(PI()*(90-'inf geo micro area '!$G56)/180)*COS((90-'inf geo micro area '!$G$33)*PI()/180)+SIN((90-'inf geo micro area '!$G56)*PI()/180)*SIN((90-'inf geo micro area '!$G$33)*PI()/180)*COS(('inf geo micro area '!$H56-'inf geo micro area '!$H$33)*PI()/180))</f>
        <v>1.027110123</v>
      </c>
      <c r="AI58" s="39" t="n">
        <f aca="false">6371*ACOS(COS(PI()*(90-'inf geo micro area '!$G56)/180)*COS((90-'inf geo micro area '!$G$34)*PI()/180)+SIN((90-'inf geo micro area '!$G56)*PI()/180)*SIN((90-'inf geo micro area '!$G$34)*PI()/180)*COS(('inf geo micro area '!$H56-'inf geo micro area '!$H$34)*PI()/180))</f>
        <v>1.004420425</v>
      </c>
      <c r="AJ58" s="39" t="n">
        <f aca="false">6371*ACOS(COS(PI()*(90-'inf geo micro area '!$G56)/180)*COS((90-'inf geo micro area '!$G$35)*PI()/180)+SIN((90-'inf geo micro area '!$G56)*PI()/180)*SIN((90-'inf geo micro area '!$G$35)*PI()/180)*COS(('inf geo micro area '!$H56-'inf geo micro area '!$H$35)*PI()/180))</f>
        <v>0.8712545763</v>
      </c>
      <c r="AK58" s="39" t="n">
        <f aca="false">6371*ACOS(COS(PI()*(90-'inf geo micro area '!$G56)/180)*COS((90-'inf geo micro area '!$G$36)*PI()/180)+SIN((90-'inf geo micro area '!$G56)*PI()/180)*SIN((90-'inf geo micro area '!$G$36)*PI()/180)*COS(('inf geo micro area '!$H56-'inf geo micro area '!$H$36)*PI()/180))</f>
        <v>0.7831986311</v>
      </c>
      <c r="AL58" s="46" t="n">
        <f aca="false">6371*ACOS(COS(PI()*(90-'inf geo micro area '!$G56)/180)*COS((90-'inf geo micro area '!$G$37)*PI()/180)+SIN((90-'inf geo micro area '!$G56)*PI()/180)*SIN((90-'inf geo micro area '!$G$37)*PI()/180)*COS(('inf geo micro area '!$H56-'inf geo micro area '!$H$37)*PI()/180))</f>
        <v>0.7192356823</v>
      </c>
      <c r="AM58" s="39" t="n">
        <f aca="false">6371*ACOS(COS(PI()*(90-'inf geo micro area '!$G56)/180)*COS((90-'inf geo micro area '!$G$38)*PI()/180)+SIN((90-'inf geo micro area '!$G56)*PI()/180)*SIN((90-'inf geo micro area '!$G$38)*PI()/180)*COS(('inf geo micro area '!$H56-'inf geo micro area '!$H$38)*PI()/180))</f>
        <v>0.4635190817</v>
      </c>
      <c r="AN58" s="39" t="n">
        <f aca="false">6371*ACOS(COS(PI()*(90-'inf geo micro area '!$G56)/180)*COS((90-'inf geo micro area '!$G$39)*PI()/180)+SIN((90-'inf geo micro area '!$G56)*PI()/180)*SIN((90-'inf geo micro area '!$G$39)*PI()/180)*COS(('inf geo micro area '!$H56-'inf geo micro area '!$H$39)*PI()/180))</f>
        <v>0.6358548265</v>
      </c>
      <c r="AO58" s="39" t="n">
        <f aca="false">6371*ACOS(COS(PI()*(90-'inf geo micro area '!$G56)/180)*COS((90-'inf geo micro area '!$G$40)*PI()/180)+SIN((90-'inf geo micro area '!$G56)*PI()/180)*SIN((90-'inf geo micro area '!$G$40)*PI()/180)*COS(('inf geo micro area '!$H56-'inf geo micro area '!$H$40)*PI()/180))</f>
        <v>0.8350279407</v>
      </c>
      <c r="AP58" s="39" t="n">
        <f aca="false">6371*ACOS(COS(PI()*(90-'inf geo micro area '!$G56)/180)*COS((90-'inf geo micro area '!$G$41)*PI()/180)+SIN((90-'inf geo micro area '!$G56)*PI()/180)*SIN((90-'inf geo micro area '!$G$41)*PI()/180)*COS(('inf geo micro area '!$H56-'inf geo micro area '!$H$41)*PI()/180))</f>
        <v>1.573085815</v>
      </c>
      <c r="AQ58" s="46" t="n">
        <f aca="false">6371*ACOS(COS(PI()*(90-'inf geo micro area '!$G56)/180)*COS((90-'inf geo micro area '!$G$42)*PI()/180)+SIN((90-'inf geo micro area '!$G56)*PI()/180)*SIN((90-'inf geo micro area '!$G$42)*PI()/180)*COS(('inf geo micro area '!$H56-'inf geo micro area '!$H$42)*PI()/180))</f>
        <v>3.345466571</v>
      </c>
      <c r="AR58" s="39" t="n">
        <f aca="false">6371*ACOS(COS(PI()*(90-'inf geo micro area '!$G56)/180)*COS((90-'inf geo micro area '!$G$43)*PI()/180)+SIN((90-'inf geo micro area '!$G56)*PI()/180)*SIN((90-'inf geo micro area '!$G$43)*PI()/180)*COS(('inf geo micro area '!$H56-'inf geo micro area '!$H$43)*PI()/180))</f>
        <v>3.21409583</v>
      </c>
      <c r="AS58" s="39" t="n">
        <f aca="false">6371*ACOS(COS(PI()*(90-'inf geo micro area '!$G56)/180)*COS((90-'inf geo micro area '!$G$44)*PI()/180)+SIN((90-'inf geo micro area '!$G56)*PI()/180)*SIN((90-'inf geo micro area '!$G$44)*PI()/180)*COS(('inf geo micro area '!$H56-'inf geo micro area '!$H$44)*PI()/180))</f>
        <v>3.07279029</v>
      </c>
      <c r="AT58" s="39" t="n">
        <f aca="false">6371*ACOS(COS(PI()*(90-'inf geo micro area '!$G56)/180)*COS((90-'inf geo micro area '!$G$45)*PI()/180)+SIN((90-'inf geo micro area '!$G56)*PI()/180)*SIN((90-'inf geo micro area '!$G$45)*PI()/180)*COS(('inf geo micro area '!$H56-'inf geo micro area '!$H$45)*PI()/180))</f>
        <v>2.421625042</v>
      </c>
      <c r="AU58" s="39" t="n">
        <f aca="false">6371*ACOS(COS(PI()*(90-'inf geo micro area '!$G56)/180)*COS((90-'inf geo micro area '!$G$46)*PI()/180)+SIN((90-'inf geo micro area '!$G56)*PI()/180)*SIN((90-'inf geo micro area '!$G$46)*PI()/180)*COS(('inf geo micro area '!$H56-'inf geo micro area '!$H$46)*PI()/180))</f>
        <v>1.922159046</v>
      </c>
      <c r="AV58" s="45" t="n">
        <f aca="false">6371*ACOS(COS(PI()*(90-'inf geo micro area '!$G56)/180)*COS((90-'inf geo micro area '!$G$47)*PI()/180)+SIN((90-'inf geo micro area '!$G56)*PI()/180)*SIN((90-'inf geo micro area '!$G$47)*PI()/180)*COS(('inf geo micro area '!$H56-'inf geo micro area '!$H$47)*PI()/180))</f>
        <v>2.596419457</v>
      </c>
      <c r="AW58" s="46" t="n">
        <f aca="false">6371*ACOS(COS(PI()*(90-'inf geo micro area '!$G56)/180)*COS((90-'inf geo micro area '!$G$48)*PI()/180)+SIN((90-'inf geo micro area '!$G56)*PI()/180)*SIN((90-'inf geo micro area '!$G$48)*PI()/180)*COS(('inf geo micro area '!$H56-'inf geo micro area '!$H$48)*PI()/180))</f>
        <v>1.615212726</v>
      </c>
      <c r="AX58" s="39" t="n">
        <f aca="false">6371*ACOS(COS(PI()*(90-'inf geo micro area '!$G56)/180)*COS((90-'inf geo micro area '!$G$49)*PI()/180)+SIN((90-'inf geo micro area '!$G56)*PI()/180)*SIN((90-'inf geo micro area '!$G$49)*PI()/180)*COS(('inf geo micro area '!$H56-'inf geo micro area '!$H$49)*PI()/180))</f>
        <v>1.731028895</v>
      </c>
      <c r="AY58" s="46" t="n">
        <f aca="false">6371*ACOS(COS(PI()*(90-'inf geo micro area '!$G56)/180)*COS((90-'inf geo micro area '!$G$50)*PI()/180)+SIN((90-'inf geo micro area '!$G56)*PI()/180)*SIN((90-'inf geo micro area '!$G$50)*PI()/180)*COS(('inf geo micro area '!$H56-'inf geo micro area '!$H$50)*PI()/180))</f>
        <v>1.142194075</v>
      </c>
      <c r="AZ58" s="39" t="n">
        <f aca="false">6371*ACOS(COS(PI()*(90-'inf geo micro area '!$G56)/180)*COS((90-'inf geo micro area '!$G$51)*PI()/180)+SIN((90-'inf geo micro area '!$G56)*PI()/180)*SIN((90-'inf geo micro area '!$G$51)*PI()/180)*COS(('inf geo micro area '!$H56-'inf geo micro area '!$H$51)*PI()/180))</f>
        <v>3.113326371</v>
      </c>
      <c r="BA58" s="39" t="n">
        <f aca="false">6371*ACOS(COS(PI()*(90-'inf geo micro area '!$G56)/180)*COS((90-'inf geo micro area '!$G$52)*PI()/180)+SIN((90-'inf geo micro area '!$G56)*PI()/180)*SIN((90-'inf geo micro area '!$G$52)*PI()/180)*COS(('inf geo micro area '!$H56-'inf geo micro area '!$H$52)*PI()/180))</f>
        <v>2.802923954</v>
      </c>
      <c r="BB58" s="39" t="n">
        <f aca="false">6371*ACOS(COS(PI()*(90-'inf geo micro area '!$G56)/180)*COS((90-'inf geo micro area '!$G$53)*PI()/180)+SIN((90-'inf geo micro area '!$G56)*PI()/180)*SIN((90-'inf geo micro area '!$G$53)*PI()/180)*COS(('inf geo micro area '!$H56-'inf geo micro area '!$H$53)*PI()/180))</f>
        <v>4.126022855</v>
      </c>
      <c r="BC58" s="39" t="n">
        <f aca="false">6371*ACOS(COS(PI()*(90-'inf geo micro area '!$G56)/180)*COS((90-'inf geo micro area '!$G$54)*PI()/180)+SIN((90-'inf geo micro area '!$G56)*PI()/180)*SIN((90-'inf geo micro area '!$G$54)*PI()/180)*COS(('inf geo micro area '!$H56-'inf geo micro area '!$H$54)*PI()/180))</f>
        <v>5.105717299</v>
      </c>
      <c r="BD58" s="39" t="n">
        <f aca="false">6371*ACOS(COS(PI()*(90-'inf geo micro area '!$G56)/180)*COS((90-'inf geo micro area '!$G$55)*PI()/180)+SIN((90-'inf geo micro area '!$G56)*PI()/180)*SIN((90-'inf geo micro area '!$G$55)*PI()/180)*COS(('inf geo micro area '!$H56-'inf geo micro area '!$H$55)*PI()/180))</f>
        <v>0.2661376766</v>
      </c>
      <c r="BE58" s="39" t="n">
        <v>0</v>
      </c>
      <c r="BF58" s="39"/>
      <c r="BG58" s="39"/>
    </row>
    <row r="59" customFormat="false" ht="12.75" hidden="false" customHeight="true" outlineLevel="0" collapsed="false">
      <c r="A59" s="42" t="n">
        <v>56</v>
      </c>
      <c r="B59" s="39" t="str">
        <f aca="false">'inf geo micro area '!B57</f>
        <v>56 - 9</v>
      </c>
      <c r="C59" s="44" t="n">
        <f aca="false">6371*ACOS(COS(PI()*(90-'inf geo micro area '!G57)/180)*COS((90-'inf geo micro area '!$G$2)*PI()/180)+SIN((90-'inf geo micro area '!G57)*PI()/180)*SIN((90-'inf geo micro area '!$G$2)*PI()/180)*COS(('inf geo micro area '!H57-'inf geo micro area '!$H$2)*PI()/180))</f>
        <v>2.239325112</v>
      </c>
      <c r="D59" s="44" t="n">
        <f aca="false">6371*ACOS(COS(PI()*(90-'inf geo micro area '!G57)/180)*COS((90-'inf geo micro area '!$G$3)*PI()/180)+SIN((90-'inf geo micro area '!G57)*PI()/180)*SIN((90-'inf geo micro area '!$G$3)*PI()/180)*COS(('inf geo micro area '!H57-'inf geo micro area '!$H$3)*PI()/180))</f>
        <v>2.526981313</v>
      </c>
      <c r="E59" s="44" t="n">
        <f aca="false">6371*ACOS(COS(PI()*(90-'inf geo micro area '!G57)/180)*COS((90-'inf geo micro area '!$G$4)*PI()/180)+SIN((90-'inf geo micro area '!G57)*PI()/180)*SIN((90-'inf geo micro area '!$G$4)*PI()/180)*COS(('inf geo micro area '!H57-'inf geo micro area '!$H$4)*PI()/180))</f>
        <v>3.79134302</v>
      </c>
      <c r="F59" s="44" t="n">
        <f aca="false">6371*ACOS(COS(PI()*(90-'inf geo micro area '!G57)/180)*COS((90-'inf geo micro area '!$G$5)*PI()/180)+SIN((90-'inf geo micro area '!G57)*PI()/180)*SIN((90-'inf geo micro area '!$G$5)*PI()/180)*COS(('inf geo micro area '!H57-'inf geo micro area '!$H$5)*PI()/180))</f>
        <v>2.65231653</v>
      </c>
      <c r="G59" s="44" t="n">
        <f aca="false">6371*ACOS(COS(PI()*(90-'inf geo micro area '!G57)/180)*COS((90-'inf geo micro area '!$G$6)*PI()/180)+SIN((90-'inf geo micro area '!G57)*PI()/180)*SIN((90-'inf geo micro area '!$G$6)*PI()/180)*COS(('inf geo micro area '!H57-'inf geo micro area '!$H$6)*PI()/180))</f>
        <v>2.73572631</v>
      </c>
      <c r="H59" s="44" t="n">
        <f aca="false">6371*ACOS(COS(PI()*(90-'inf geo micro area '!G57)/180)*COS((90-'inf geo micro area '!$G$7)*PI()/180)+SIN((90-'inf geo micro area '!G57)*PI()/180)*SIN((90-'inf geo micro area '!$G$7)*PI()/180)*COS(('inf geo micro area '!H57-'inf geo micro area '!$H$7)*PI()/180))</f>
        <v>2.200430872</v>
      </c>
      <c r="I59" s="44" t="n">
        <f aca="false">6371*ACOS(COS(PI()*(90-'inf geo micro area '!G57)/180)*COS((90-'inf geo micro area '!$G$8)*PI()/180)+SIN((90-'inf geo micro area '!G57)*PI()/180)*SIN((90-'inf geo micro area '!$G$8)*PI()/180)*COS(('inf geo micro area '!H57-'inf geo micro area '!$H$8)*PI()/180))</f>
        <v>1.868704647</v>
      </c>
      <c r="J59" s="44" t="n">
        <f aca="false">6371*ACOS(COS(PI()*(90-'inf geo micro area '!G57)/180)*COS((90-'inf geo micro area '!$G$9)*PI()/180)+SIN((90-'inf geo micro area '!G57)*PI()/180)*SIN((90-'inf geo micro area '!$G$9)*PI()/180)*COS(('inf geo micro area '!H57-'inf geo micro area '!$H$9)*PI()/180))</f>
        <v>2.45082884</v>
      </c>
      <c r="K59" s="44" t="n">
        <f aca="false">6371*ACOS(COS(PI()*(90-'inf geo micro area '!G57)/180)*COS((90-'inf geo micro area '!$G$10)*PI()/180)+SIN((90-'inf geo micro area '!G57)*PI()/180)*SIN((90-'inf geo micro area '!$G$10)*PI()/180)*COS(('inf geo micro area '!H57-'inf geo micro area '!$H$10)*PI()/180))</f>
        <v>1.439963468</v>
      </c>
      <c r="L59" s="44" t="n">
        <f aca="false">6371*ACOS(COS(PI()*(90-'inf geo micro area '!$G57)/180)*COS((90-'inf geo micro area '!$G$11)*PI()/180)+SIN((90-'inf geo micro area '!$G57)*PI()/180)*SIN((90-'inf geo micro area '!$G$11)*PI()/180)*COS(('inf geo micro area '!$H57-'inf geo micro area '!$H$11)*PI()/180))</f>
        <v>1.232230866</v>
      </c>
      <c r="M59" s="44" t="n">
        <f aca="false">6371*ACOS(COS(PI()*(90-'inf geo micro area '!$G57)/180)*COS((90-'inf geo micro area '!$G$12)*PI()/180)+SIN((90-'inf geo micro area '!$G57)*PI()/180)*SIN((90-'inf geo micro area '!$G$12)*PI()/180)*COS(('inf geo micro area '!$H57-'inf geo micro area '!$H$12)*PI()/180))</f>
        <v>1.251602844</v>
      </c>
      <c r="N59" s="44" t="n">
        <f aca="false">6371*ACOS(COS(PI()*(90-'inf geo micro area '!$G57)/180)*COS((90-'inf geo micro area '!$G$13)*PI()/180)+SIN((90-'inf geo micro area '!$G57)*PI()/180)*SIN((90-'inf geo micro area '!$G$13)*PI()/180)*COS(('inf geo micro area '!$H57-'inf geo micro area '!$H$13)*PI()/180))</f>
        <v>1.067056926</v>
      </c>
      <c r="O59" s="44" t="n">
        <f aca="false">6371*ACOS(COS(PI()*(90-'inf geo micro area '!$G57)/180)*COS((90-'inf geo micro area '!$G$14)*PI()/180)+SIN((90-'inf geo micro area '!$G57)*PI()/180)*SIN((90-'inf geo micro area '!$G$14)*PI()/180)*COS(('inf geo micro area '!$H57-'inf geo micro area '!$H$14)*PI()/180))</f>
        <v>0.9008331544</v>
      </c>
      <c r="P59" s="39" t="n">
        <f aca="false">6371*ACOS(COS(PI()*(90-'inf geo micro area '!$G57)/180)*COS((90-'inf geo micro area '!$G$15)*PI()/180)+SIN((90-'inf geo micro area '!$G57)*PI()/180)*SIN((90-'inf geo micro area '!$G$15)*PI()/180)*COS(('inf geo micro area '!$H57-'inf geo micro area '!$H$15)*PI()/180))</f>
        <v>1.117319505</v>
      </c>
      <c r="Q59" s="39" t="n">
        <f aca="false">6371*ACOS(COS(PI()*(90-'inf geo micro area '!$G57)/180)*COS((90-'inf geo micro area '!$G$16)*PI()/180)+SIN((90-'inf geo micro area '!$G57)*PI()/180)*SIN((90-'inf geo micro area '!$G$16)*PI()/180)*COS(('inf geo micro area '!$H57-'inf geo micro area '!$H$16)*PI()/180))</f>
        <v>0.5981117107</v>
      </c>
      <c r="R59" s="45" t="n">
        <f aca="false">6371*ACOS(COS(PI()*(90-'inf geo micro area '!$G57)/180)*COS((90-'inf geo micro area '!$G$17)*PI()/180)+SIN((90-'inf geo micro area '!$G57)*PI()/180)*SIN((90-'inf geo micro area '!$G$17)*PI()/180)*COS(('inf geo micro area '!$H57-'inf geo micro area '!$H$17)*PI()/180))</f>
        <v>0.6438030567</v>
      </c>
      <c r="S59" s="45" t="n">
        <f aca="false">6371*ACOS(COS(PI()*(90-'inf geo micro area '!$G57)/180)*COS((90-'inf geo micro area '!$G$18)*PI()/180)+SIN((90-'inf geo micro area '!$G57)*PI()/180)*SIN((90-'inf geo micro area '!$G$18)*PI()/180)*COS(('inf geo micro area '!$H57-'inf geo micro area '!$H$18)*PI()/180))</f>
        <v>1.111579458</v>
      </c>
      <c r="T59" s="45" t="n">
        <f aca="false">6371*ACOS(COS(PI()*(90-'inf geo micro area '!$G57)/180)*COS((90-'inf geo micro area '!$G$19)*PI()/180)+SIN((90-'inf geo micro area '!$G57)*PI()/180)*SIN((90-'inf geo micro area '!$G$19)*PI()/180)*COS(('inf geo micro area '!$H57-'inf geo micro area '!$H$19)*PI()/180))</f>
        <v>1.053194688</v>
      </c>
      <c r="U59" s="45" t="n">
        <f aca="false">6371*ACOS(COS(PI()*(90-'inf geo micro area '!$G57)/180)*COS((90-'inf geo micro area '!$G$20)*PI()/180)+SIN((90-'inf geo micro area '!$G57)*PI()/180)*SIN((90-'inf geo micro area '!$G$20)*PI()/180)*COS(('inf geo micro area '!$H57-'inf geo micro area '!$H$20)*PI()/180))</f>
        <v>1.629700884</v>
      </c>
      <c r="V59" s="45" t="n">
        <f aca="false">6371*ACOS(COS(PI()*(90-'inf geo micro area '!$G57)/180)*COS((90-'inf geo micro area '!$G$21)*PI()/180)+SIN((90-'inf geo micro area '!$G57)*PI()/180)*SIN((90-'inf geo micro area '!$G$21)*PI()/180)*COS(('inf geo micro area '!$H57-'inf geo micro area '!$H$21)*PI()/180))</f>
        <v>1.77211821</v>
      </c>
      <c r="W59" s="45" t="n">
        <f aca="false">6371*ACOS(COS(PI()*(90-'inf geo micro area '!$G57)/180)*COS((90-'inf geo micro area '!$G$22)*PI()/180)+SIN((90-'inf geo micro area '!$G57)*PI()/180)*SIN((90-'inf geo micro area '!$G$22)*PI()/180)*COS(('inf geo micro area '!$H57-'inf geo micro area '!$H$22)*PI()/180))</f>
        <v>2.036447864</v>
      </c>
      <c r="X59" s="45" t="n">
        <f aca="false">6371*ACOS(COS(PI()*(90-'inf geo micro area '!$G57)/180)*COS((90-'inf geo micro area '!$G$23)*PI()/180)+SIN((90-'inf geo micro area '!$G57)*PI()/180)*SIN((90-'inf geo micro area '!$G$23)*PI()/180)*COS(('inf geo micro area '!$H57-'inf geo micro area '!$H$24)*PI()/180))</f>
        <v>1.743273945</v>
      </c>
      <c r="Y59" s="45" t="n">
        <f aca="false">6371*ACOS(COS(PI()*(90-'inf geo micro area '!$G57)/180)*COS((90-'inf geo micro area '!$G$24)*PI()/180)+SIN((90-'inf geo micro area '!$G57)*PI()/180)*SIN((90-'inf geo micro area '!$G$24)*PI()/180)*COS(('inf geo micro area '!$H57-'inf geo micro area '!$H$24)*PI()/180))</f>
        <v>2.159976639</v>
      </c>
      <c r="Z59" s="45" t="n">
        <f aca="false">6371*ACOS(COS(PI()*(90-'inf geo micro area '!$G57)/180)*COS((90-'inf geo micro area '!$G$25)*PI()/180)+SIN((90-'inf geo micro area '!$G57)*PI()/180)*SIN((90-'inf geo micro area '!$G$25)*PI()/180)*COS(('inf geo micro area '!$H57-'inf geo micro area '!$H$25)*PI()/180))</f>
        <v>1.202874251</v>
      </c>
      <c r="AA59" s="45" t="n">
        <f aca="false">6371*ACOS(COS(PI()*(90-'inf geo micro area '!$G57)/180)*COS((90-'inf geo micro area '!$G$26)*PI()/180)+SIN((90-'inf geo micro area '!$G57)*PI()/180)*SIN((90-'inf geo micro area '!$G$26)*PI()/180)*COS(('inf geo micro area '!$H57-'inf geo micro area '!$H$26)*PI()/180))</f>
        <v>2.035108866</v>
      </c>
      <c r="AB59" s="46" t="n">
        <f aca="false">6371*ACOS(COS(PI()*(90-'inf geo micro area '!$G57)/180)*COS((90-'inf geo micro area '!$G$27)*PI()/180)+SIN((90-'inf geo micro area '!$G57)*PI()/180)*SIN((90-'inf geo micro area '!$G$27)*PI()/180)*COS(('inf geo micro area '!$H57-'inf geo micro area '!$H$27)*PI()/180))</f>
        <v>1.537585492</v>
      </c>
      <c r="AC59" s="39" t="n">
        <f aca="false">6371*ACOS(COS(PI()*(90-'inf geo micro area '!$G57)/180)*COS((90-'inf geo micro area '!$G$28)*PI()/180)+SIN((90-'inf geo micro area '!$G57)*PI()/180)*SIN((90-'inf geo micro area '!$G$28)*PI()/180)*COS(('inf geo micro area '!$H57-'inf geo micro area '!$H$28)*PI()/180))</f>
        <v>2.230801683</v>
      </c>
      <c r="AD59" s="39" t="n">
        <f aca="false">6371*ACOS(COS(PI()*(90-'inf geo micro area '!$G57)/180)*COS((90-'inf geo micro area '!$G$29)*PI()/180)+SIN((90-'inf geo micro area '!$G57)*PI()/180)*SIN((90-'inf geo micro area '!$G$29)*PI()/180)*COS(('inf geo micro area '!$H57-'inf geo micro area '!$H$29)*PI()/180))</f>
        <v>1.276845628</v>
      </c>
      <c r="AE59" s="39" t="n">
        <f aca="false">6371*ACOS(COS(PI()*(90-'inf geo micro area '!$G57)/180)*COS((90-'inf geo micro area '!$G$30)*PI()/180)+SIN((90-'inf geo micro area '!$G57)*PI()/180)*SIN((90-'inf geo micro area '!$G$30)*PI()/180)*COS(('inf geo micro area '!$H57-'inf geo micro area '!$H$30)*PI()/180))</f>
        <v>1.161484336</v>
      </c>
      <c r="AF59" s="39" t="n">
        <f aca="false">6371*ACOS(COS(PI()*(90-'inf geo micro area '!$G57)/180)*COS((90-'inf geo micro area '!$G$31)*PI()/180)+SIN((90-'inf geo micro area '!$G57)*PI()/180)*SIN((90-'inf geo micro area '!$G$31)*PI()/180)*COS(('inf geo micro area '!$H57-'inf geo micro area '!$H$31)*PI()/180))</f>
        <v>1.025128308</v>
      </c>
      <c r="AG59" s="39" t="n">
        <f aca="false">6371*ACOS(COS(PI()*(90-'inf geo micro area '!$G57)/180)*COS((90-'inf geo micro area '!$G$32)*PI()/180)+SIN((90-'inf geo micro area '!$G57)*PI()/180)*SIN((90-'inf geo micro area '!$G$32)*PI()/180)*COS(('inf geo micro area '!$H57-'inf geo micro area '!$H$32)*PI()/180))</f>
        <v>0.7856243293</v>
      </c>
      <c r="AH59" s="45" t="n">
        <f aca="false">6371*ACOS(COS(PI()*(90-'inf geo micro area '!$G57)/180)*COS((90-'inf geo micro area '!$G$33)*PI()/180)+SIN((90-'inf geo micro area '!$G57)*PI()/180)*SIN((90-'inf geo micro area '!$G$33)*PI()/180)*COS(('inf geo micro area '!$H57-'inf geo micro area '!$H$33)*PI()/180))</f>
        <v>0.7896933854</v>
      </c>
      <c r="AI59" s="39" t="n">
        <f aca="false">6371*ACOS(COS(PI()*(90-'inf geo micro area '!$G57)/180)*COS((90-'inf geo micro area '!$G$34)*PI()/180)+SIN((90-'inf geo micro area '!$G57)*PI()/180)*SIN((90-'inf geo micro area '!$G$34)*PI()/180)*COS(('inf geo micro area '!$H57-'inf geo micro area '!$H$34)*PI()/180))</f>
        <v>0.7765567063</v>
      </c>
      <c r="AJ59" s="39" t="n">
        <f aca="false">6371*ACOS(COS(PI()*(90-'inf geo micro area '!$G57)/180)*COS((90-'inf geo micro area '!$G$35)*PI()/180)+SIN((90-'inf geo micro area '!$G57)*PI()/180)*SIN((90-'inf geo micro area '!$G$35)*PI()/180)*COS(('inf geo micro area '!$H57-'inf geo micro area '!$H$35)*PI()/180))</f>
        <v>0.657698151</v>
      </c>
      <c r="AK59" s="39" t="n">
        <f aca="false">6371*ACOS(COS(PI()*(90-'inf geo micro area '!$G57)/180)*COS((90-'inf geo micro area '!$G$36)*PI()/180)+SIN((90-'inf geo micro area '!$G57)*PI()/180)*SIN((90-'inf geo micro area '!$G$36)*PI()/180)*COS(('inf geo micro area '!$H57-'inf geo micro area '!$H$36)*PI()/180))</f>
        <v>0.6013244342</v>
      </c>
      <c r="AL59" s="46" t="n">
        <f aca="false">6371*ACOS(COS(PI()*(90-'inf geo micro area '!$G57)/180)*COS((90-'inf geo micro area '!$G$37)*PI()/180)+SIN((90-'inf geo micro area '!$G57)*PI()/180)*SIN((90-'inf geo micro area '!$G$37)*PI()/180)*COS(('inf geo micro area '!$H57-'inf geo micro area '!$H$37)*PI()/180))</f>
        <v>0.4682318325</v>
      </c>
      <c r="AM59" s="39" t="n">
        <f aca="false">6371*ACOS(COS(PI()*(90-'inf geo micro area '!$G57)/180)*COS((90-'inf geo micro area '!$G$38)*PI()/180)+SIN((90-'inf geo micro area '!$G57)*PI()/180)*SIN((90-'inf geo micro area '!$G$38)*PI()/180)*COS(('inf geo micro area '!$H57-'inf geo micro area '!$H$38)*PI()/180))</f>
        <v>0.3455405022</v>
      </c>
      <c r="AN59" s="39" t="n">
        <f aca="false">6371*ACOS(COS(PI()*(90-'inf geo micro area '!$G57)/180)*COS((90-'inf geo micro area '!$G$39)*PI()/180)+SIN((90-'inf geo micro area '!$G57)*PI()/180)*SIN((90-'inf geo micro area '!$G$39)*PI()/180)*COS(('inf geo micro area '!$H57-'inf geo micro area '!$H$39)*PI()/180))</f>
        <v>0.3687456357</v>
      </c>
      <c r="AO59" s="39" t="n">
        <f aca="false">6371*ACOS(COS(PI()*(90-'inf geo micro area '!$G57)/180)*COS((90-'inf geo micro area '!$G$40)*PI()/180)+SIN((90-'inf geo micro area '!$G57)*PI()/180)*SIN((90-'inf geo micro area '!$G$40)*PI()/180)*COS(('inf geo micro area '!$H57-'inf geo micro area '!$H$40)*PI()/180))</f>
        <v>0.5806679456</v>
      </c>
      <c r="AP59" s="39" t="n">
        <f aca="false">6371*ACOS(COS(PI()*(90-'inf geo micro area '!$G57)/180)*COS((90-'inf geo micro area '!$G$41)*PI()/180)+SIN((90-'inf geo micro area '!$G57)*PI()/180)*SIN((90-'inf geo micro area '!$G$41)*PI()/180)*COS(('inf geo micro area '!$H57-'inf geo micro area '!$H$41)*PI()/180))</f>
        <v>1.524706039</v>
      </c>
      <c r="AQ59" s="46" t="n">
        <f aca="false">6371*ACOS(COS(PI()*(90-'inf geo micro area '!$G57)/180)*COS((90-'inf geo micro area '!$G$42)*PI()/180)+SIN((90-'inf geo micro area '!$G57)*PI()/180)*SIN((90-'inf geo micro area '!$G$42)*PI()/180)*COS(('inf geo micro area '!$H57-'inf geo micro area '!$H$42)*PI()/180))</f>
        <v>3.126789667</v>
      </c>
      <c r="AR59" s="39" t="n">
        <f aca="false">6371*ACOS(COS(PI()*(90-'inf geo micro area '!$G57)/180)*COS((90-'inf geo micro area '!$G$43)*PI()/180)+SIN((90-'inf geo micro area '!$G57)*PI()/180)*SIN((90-'inf geo micro area '!$G$43)*PI()/180)*COS(('inf geo micro area '!$H57-'inf geo micro area '!$H$43)*PI()/180))</f>
        <v>3.002393644</v>
      </c>
      <c r="AS59" s="39" t="n">
        <f aca="false">6371*ACOS(COS(PI()*(90-'inf geo micro area '!$G57)/180)*COS((90-'inf geo micro area '!$G$44)*PI()/180)+SIN((90-'inf geo micro area '!$G57)*PI()/180)*SIN((90-'inf geo micro area '!$G$44)*PI()/180)*COS(('inf geo micro area '!$H57-'inf geo micro area '!$H$44)*PI()/180))</f>
        <v>2.859272182</v>
      </c>
      <c r="AT59" s="39" t="n">
        <f aca="false">6371*ACOS(COS(PI()*(90-'inf geo micro area '!$G57)/180)*COS((90-'inf geo micro area '!$G$45)*PI()/180)+SIN((90-'inf geo micro area '!$G57)*PI()/180)*SIN((90-'inf geo micro area '!$G$45)*PI()/180)*COS(('inf geo micro area '!$H57-'inf geo micro area '!$H$45)*PI()/180))</f>
        <v>2.191843596</v>
      </c>
      <c r="AU59" s="39" t="n">
        <f aca="false">6371*ACOS(COS(PI()*(90-'inf geo micro area '!$G57)/180)*COS((90-'inf geo micro area '!$G$46)*PI()/180)+SIN((90-'inf geo micro area '!$G57)*PI()/180)*SIN((90-'inf geo micro area '!$G$46)*PI()/180)*COS(('inf geo micro area '!$H57-'inf geo micro area '!$H$46)*PI()/180))</f>
        <v>1.660556234</v>
      </c>
      <c r="AV59" s="45" t="n">
        <f aca="false">6371*ACOS(COS(PI()*(90-'inf geo micro area '!$G57)/180)*COS((90-'inf geo micro area '!$G$47)*PI()/180)+SIN((90-'inf geo micro area '!$G57)*PI()/180)*SIN((90-'inf geo micro area '!$G$47)*PI()/180)*COS(('inf geo micro area '!$H57-'inf geo micro area '!$H$47)*PI()/180))</f>
        <v>2.335140965</v>
      </c>
      <c r="AW59" s="46" t="n">
        <f aca="false">6371*ACOS(COS(PI()*(90-'inf geo micro area '!$G57)/180)*COS((90-'inf geo micro area '!$G$48)*PI()/180)+SIN((90-'inf geo micro area '!$G57)*PI()/180)*SIN((90-'inf geo micro area '!$G$48)*PI()/180)*COS(('inf geo micro area '!$H57-'inf geo micro area '!$H$48)*PI()/180))</f>
        <v>1.820623286</v>
      </c>
      <c r="AX59" s="39" t="n">
        <f aca="false">6371*ACOS(COS(PI()*(90-'inf geo micro area '!$G57)/180)*COS((90-'inf geo micro area '!$G$49)*PI()/180)+SIN((90-'inf geo micro area '!$G57)*PI()/180)*SIN((90-'inf geo micro area '!$G$49)*PI()/180)*COS(('inf geo micro area '!$H57-'inf geo micro area '!$H$49)*PI()/180))</f>
        <v>1.87119972</v>
      </c>
      <c r="AY59" s="46" t="n">
        <f aca="false">6371*ACOS(COS(PI()*(90-'inf geo micro area '!$G57)/180)*COS((90-'inf geo micro area '!$G$50)*PI()/180)+SIN((90-'inf geo micro area '!$G57)*PI()/180)*SIN((90-'inf geo micro area '!$G$50)*PI()/180)*COS(('inf geo micro area '!$H57-'inf geo micro area '!$H$50)*PI()/180))</f>
        <v>1.370692017</v>
      </c>
      <c r="AZ59" s="39" t="n">
        <f aca="false">6371*ACOS(COS(PI()*(90-'inf geo micro area '!$G57)/180)*COS((90-'inf geo micro area '!$G$51)*PI()/180)+SIN((90-'inf geo micro area '!$G57)*PI()/180)*SIN((90-'inf geo micro area '!$G$51)*PI()/180)*COS(('inf geo micro area '!$H57-'inf geo micro area '!$H$51)*PI()/180))</f>
        <v>3.148945134</v>
      </c>
      <c r="BA59" s="39" t="n">
        <f aca="false">6371*ACOS(COS(PI()*(90-'inf geo micro area '!$G57)/180)*COS((90-'inf geo micro area '!$G$52)*PI()/180)+SIN((90-'inf geo micro area '!$G57)*PI()/180)*SIN((90-'inf geo micro area '!$G$52)*PI()/180)*COS(('inf geo micro area '!$H57-'inf geo micro area '!$H$52)*PI()/180))</f>
        <v>2.851351417</v>
      </c>
      <c r="BB59" s="39" t="n">
        <f aca="false">6371*ACOS(COS(PI()*(90-'inf geo micro area '!$G57)/180)*COS((90-'inf geo micro area '!$G$53)*PI()/180)+SIN((90-'inf geo micro area '!$G57)*PI()/180)*SIN((90-'inf geo micro area '!$G$53)*PI()/180)*COS(('inf geo micro area '!$H57-'inf geo micro area '!$H$53)*PI()/180))</f>
        <v>4.169897129</v>
      </c>
      <c r="BC59" s="39" t="n">
        <f aca="false">6371*ACOS(COS(PI()*(90-'inf geo micro area '!$G57)/180)*COS((90-'inf geo micro area '!$G$54)*PI()/180)+SIN((90-'inf geo micro area '!$G57)*PI()/180)*SIN((90-'inf geo micro area '!$G$54)*PI()/180)*COS(('inf geo micro area '!$H57-'inf geo micro area '!$H$54)*PI()/180))</f>
        <v>5.188688562</v>
      </c>
      <c r="BD59" s="39" t="n">
        <f aca="false">6371*ACOS(COS(PI()*(90-'inf geo micro area '!$G57)/180)*COS((90-'inf geo micro area '!$G$55)*PI()/180)+SIN((90-'inf geo micro area '!$G57)*PI()/180)*SIN((90-'inf geo micro area '!$G$55)*PI()/180)*COS(('inf geo micro area '!$H57-'inf geo micro area '!$H$55)*PI()/180))</f>
        <v>0.5254775599</v>
      </c>
      <c r="BE59" s="47" t="n">
        <f aca="false">6371*ACOS(COS(PI()*(90-'inf geo micro area '!$G57)/180)*COS((90-'inf geo micro area '!$G$56)*PI()/180)+SIN((90-'inf geo micro area '!$G57)*PI()/180)*SIN((90-'inf geo micro area '!$G$56)*PI()/180)*COS(('inf geo micro area '!$H57-'inf geo micro area '!$H$56)*PI()/180))</f>
        <v>0.2671184578</v>
      </c>
      <c r="BF59" s="39" t="n">
        <v>0</v>
      </c>
      <c r="BG59" s="39"/>
    </row>
    <row r="60" customFormat="false" ht="12.75" hidden="false" customHeight="true" outlineLevel="0" collapsed="false">
      <c r="A60" s="42" t="n">
        <v>57</v>
      </c>
      <c r="B60" s="39" t="str">
        <f aca="false">'inf geo micro area '!B58</f>
        <v>57 - 9</v>
      </c>
      <c r="C60" s="44" t="n">
        <f aca="false">6371*ACOS(COS(PI()*(90-'inf geo micro area '!G58)/180)*COS((90-'inf geo micro area '!$G$2)*PI()/180)+SIN((90-'inf geo micro area '!G58)*PI()/180)*SIN((90-'inf geo micro area '!$G$2)*PI()/180)*COS(('inf geo micro area '!H58-'inf geo micro area '!$H$2)*PI()/180))</f>
        <v>2.460080051</v>
      </c>
      <c r="D60" s="44" t="n">
        <f aca="false">6371*ACOS(COS(PI()*(90-'inf geo micro area '!G58)/180)*COS((90-'inf geo micro area '!$G$3)*PI()/180)+SIN((90-'inf geo micro area '!G58)*PI()/180)*SIN((90-'inf geo micro area '!$G$3)*PI()/180)*COS(('inf geo micro area '!H58-'inf geo micro area '!$H$3)*PI()/180))</f>
        <v>2.749932984</v>
      </c>
      <c r="E60" s="44" t="n">
        <f aca="false">6371*ACOS(COS(PI()*(90-'inf geo micro area '!G58)/180)*COS((90-'inf geo micro area '!$G$4)*PI()/180)+SIN((90-'inf geo micro area '!G58)*PI()/180)*SIN((90-'inf geo micro area '!$G$4)*PI()/180)*COS(('inf geo micro area '!H58-'inf geo micro area '!$H$4)*PI()/180))</f>
        <v>4.033966902</v>
      </c>
      <c r="F60" s="44" t="n">
        <f aca="false">6371*ACOS(COS(PI()*(90-'inf geo micro area '!G58)/180)*COS((90-'inf geo micro area '!$G$5)*PI()/180)+SIN((90-'inf geo micro area '!G58)*PI()/180)*SIN((90-'inf geo micro area '!$G$5)*PI()/180)*COS(('inf geo micro area '!H58-'inf geo micro area '!$H$5)*PI()/180))</f>
        <v>2.892443655</v>
      </c>
      <c r="G60" s="44" t="n">
        <f aca="false">6371*ACOS(COS(PI()*(90-'inf geo micro area '!G58)/180)*COS((90-'inf geo micro area '!$G$6)*PI()/180)+SIN((90-'inf geo micro area '!G58)*PI()/180)*SIN((90-'inf geo micro area '!$G$6)*PI()/180)*COS(('inf geo micro area '!H58-'inf geo micro area '!$H$6)*PI()/180))</f>
        <v>2.967619394</v>
      </c>
      <c r="H60" s="44" t="n">
        <f aca="false">6371*ACOS(COS(PI()*(90-'inf geo micro area '!G58)/180)*COS((90-'inf geo micro area '!$G$7)*PI()/180)+SIN((90-'inf geo micro area '!G58)*PI()/180)*SIN((90-'inf geo micro area '!$G$7)*PI()/180)*COS(('inf geo micro area '!H58-'inf geo micro area '!$H$7)*PI()/180))</f>
        <v>2.441880998</v>
      </c>
      <c r="I60" s="44" t="n">
        <f aca="false">6371*ACOS(COS(PI()*(90-'inf geo micro area '!G58)/180)*COS((90-'inf geo micro area '!$G$8)*PI()/180)+SIN((90-'inf geo micro area '!G58)*PI()/180)*SIN((90-'inf geo micro area '!$G$8)*PI()/180)*COS(('inf geo micro area '!H58-'inf geo micro area '!$H$8)*PI()/180))</f>
        <v>1.750962205</v>
      </c>
      <c r="J60" s="44" t="n">
        <f aca="false">6371*ACOS(COS(PI()*(90-'inf geo micro area '!G58)/180)*COS((90-'inf geo micro area '!$G$9)*PI()/180)+SIN((90-'inf geo micro area '!G58)*PI()/180)*SIN((90-'inf geo micro area '!$G$9)*PI()/180)*COS(('inf geo micro area '!H58-'inf geo micro area '!$H$9)*PI()/180))</f>
        <v>2.314418981</v>
      </c>
      <c r="K60" s="44" t="n">
        <f aca="false">6371*ACOS(COS(PI()*(90-'inf geo micro area '!G58)/180)*COS((90-'inf geo micro area '!$G$10)*PI()/180)+SIN((90-'inf geo micro area '!G58)*PI()/180)*SIN((90-'inf geo micro area '!$G$10)*PI()/180)*COS(('inf geo micro area '!H58-'inf geo micro area '!$H$10)*PI()/180))</f>
        <v>1.350156944</v>
      </c>
      <c r="L60" s="44" t="n">
        <f aca="false">6371*ACOS(COS(PI()*(90-'inf geo micro area '!$G58)/180)*COS((90-'inf geo micro area '!$G$11)*PI()/180)+SIN((90-'inf geo micro area '!$G58)*PI()/180)*SIN((90-'inf geo micro area '!$G$11)*PI()/180)*COS(('inf geo micro area '!$H58-'inf geo micro area '!$H$11)*PI()/180))</f>
        <v>1.175342822</v>
      </c>
      <c r="M60" s="44" t="n">
        <f aca="false">6371*ACOS(COS(PI()*(90-'inf geo micro area '!$G58)/180)*COS((90-'inf geo micro area '!$G$12)*PI()/180)+SIN((90-'inf geo micro area '!$G58)*PI()/180)*SIN((90-'inf geo micro area '!$G$12)*PI()/180)*COS(('inf geo micro area '!$H58-'inf geo micro area '!$H$12)*PI()/180))</f>
        <v>1.137501629</v>
      </c>
      <c r="N60" s="44" t="n">
        <f aca="false">6371*ACOS(COS(PI()*(90-'inf geo micro area '!$G58)/180)*COS((90-'inf geo micro area '!$G$13)*PI()/180)+SIN((90-'inf geo micro area '!$G58)*PI()/180)*SIN((90-'inf geo micro area '!$G$13)*PI()/180)*COS(('inf geo micro area '!$H58-'inf geo micro area '!$H$13)*PI()/180))</f>
        <v>1.012873593</v>
      </c>
      <c r="O60" s="44" t="n">
        <f aca="false">6371*ACOS(COS(PI()*(90-'inf geo micro area '!$G58)/180)*COS((90-'inf geo micro area '!$G$14)*PI()/180)+SIN((90-'inf geo micro area '!$G58)*PI()/180)*SIN((90-'inf geo micro area '!$G$14)*PI()/180)*COS(('inf geo micro area '!$H58-'inf geo micro area '!$H$14)*PI()/180))</f>
        <v>0.9953688526</v>
      </c>
      <c r="P60" s="39" t="n">
        <f aca="false">6371*ACOS(COS(PI()*(90-'inf geo micro area '!$G58)/180)*COS((90-'inf geo micro area '!$G$15)*PI()/180)+SIN((90-'inf geo micro area '!$G58)*PI()/180)*SIN((90-'inf geo micro area '!$G$15)*PI()/180)*COS(('inf geo micro area '!$H58-'inf geo micro area '!$H$15)*PI()/180))</f>
        <v>1.362823614</v>
      </c>
      <c r="Q60" s="39" t="n">
        <f aca="false">6371*ACOS(COS(PI()*(90-'inf geo micro area '!$G58)/180)*COS((90-'inf geo micro area '!$G$16)*PI()/180)+SIN((90-'inf geo micro area '!$G58)*PI()/180)*SIN((90-'inf geo micro area '!$G$16)*PI()/180)*COS(('inf geo micro area '!$H58-'inf geo micro area '!$H$16)*PI()/180))</f>
        <v>0.8427389028</v>
      </c>
      <c r="R60" s="45" t="n">
        <f aca="false">6371*ACOS(COS(PI()*(90-'inf geo micro area '!$G58)/180)*COS((90-'inf geo micro area '!$G$17)*PI()/180)+SIN((90-'inf geo micro area '!$G58)*PI()/180)*SIN((90-'inf geo micro area '!$G$17)*PI()/180)*COS(('inf geo micro area '!$H58-'inf geo micro area '!$H$17)*PI()/180))</f>
        <v>0.8628520447</v>
      </c>
      <c r="S60" s="45" t="n">
        <f aca="false">6371*ACOS(COS(PI()*(90-'inf geo micro area '!$G58)/180)*COS((90-'inf geo micro area '!$G$18)*PI()/180)+SIN((90-'inf geo micro area '!$G58)*PI()/180)*SIN((90-'inf geo micro area '!$G$18)*PI()/180)*COS(('inf geo micro area '!$H58-'inf geo micro area '!$H$18)*PI()/180))</f>
        <v>1.311195381</v>
      </c>
      <c r="T60" s="45" t="n">
        <f aca="false">6371*ACOS(COS(PI()*(90-'inf geo micro area '!$G58)/180)*COS((90-'inf geo micro area '!$G$19)*PI()/180)+SIN((90-'inf geo micro area '!$G58)*PI()/180)*SIN((90-'inf geo micro area '!$G$19)*PI()/180)*COS(('inf geo micro area '!$H58-'inf geo micro area '!$H$19)*PI()/180))</f>
        <v>1.279665095</v>
      </c>
      <c r="U60" s="45" t="n">
        <f aca="false">6371*ACOS(COS(PI()*(90-'inf geo micro area '!$G58)/180)*COS((90-'inf geo micro area '!$G$20)*PI()/180)+SIN((90-'inf geo micro area '!$G58)*PI()/180)*SIN((90-'inf geo micro area '!$G$20)*PI()/180)*COS(('inf geo micro area '!$H58-'inf geo micro area '!$H$20)*PI()/180))</f>
        <v>1.864955189</v>
      </c>
      <c r="V60" s="45" t="n">
        <f aca="false">6371*ACOS(COS(PI()*(90-'inf geo micro area '!$G58)/180)*COS((90-'inf geo micro area '!$G$21)*PI()/180)+SIN((90-'inf geo micro area '!$G58)*PI()/180)*SIN((90-'inf geo micro area '!$G$21)*PI()/180)*COS(('inf geo micro area '!$H58-'inf geo micro area '!$H$21)*PI()/180))</f>
        <v>1.980273564</v>
      </c>
      <c r="W60" s="45" t="n">
        <f aca="false">6371*ACOS(COS(PI()*(90-'inf geo micro area '!$G58)/180)*COS((90-'inf geo micro area '!$G$22)*PI()/180)+SIN((90-'inf geo micro area '!$G58)*PI()/180)*SIN((90-'inf geo micro area '!$G$22)*PI()/180)*COS(('inf geo micro area '!$H58-'inf geo micro area '!$H$22)*PI()/180))</f>
        <v>2.219346784</v>
      </c>
      <c r="X60" s="45" t="n">
        <f aca="false">6371*ACOS(COS(PI()*(90-'inf geo micro area '!$G58)/180)*COS((90-'inf geo micro area '!$G$23)*PI()/180)+SIN((90-'inf geo micro area '!$G58)*PI()/180)*SIN((90-'inf geo micro area '!$G$23)*PI()/180)*COS(('inf geo micro area '!$H58-'inf geo micro area '!$H$24)*PI()/180))</f>
        <v>1.984276266</v>
      </c>
      <c r="Y60" s="45" t="n">
        <f aca="false">6371*ACOS(COS(PI()*(90-'inf geo micro area '!$G58)/180)*COS((90-'inf geo micro area '!$G$24)*PI()/180)+SIN((90-'inf geo micro area '!$G58)*PI()/180)*SIN((90-'inf geo micro area '!$G$24)*PI()/180)*COS(('inf geo micro area '!$H58-'inf geo micro area '!$H$24)*PI()/180))</f>
        <v>2.34864834</v>
      </c>
      <c r="Z60" s="45" t="n">
        <f aca="false">6371*ACOS(COS(PI()*(90-'inf geo micro area '!$G58)/180)*COS((90-'inf geo micro area '!$G$25)*PI()/180)+SIN((90-'inf geo micro area '!$G58)*PI()/180)*SIN((90-'inf geo micro area '!$G$25)*PI()/180)*COS(('inf geo micro area '!$H58-'inf geo micro area '!$H$25)*PI()/180))</f>
        <v>1.44303388</v>
      </c>
      <c r="AA60" s="45" t="n">
        <f aca="false">6371*ACOS(COS(PI()*(90-'inf geo micro area '!$G58)/180)*COS((90-'inf geo micro area '!$G$26)*PI()/180)+SIN((90-'inf geo micro area '!$G58)*PI()/180)*SIN((90-'inf geo micro area '!$G$26)*PI()/180)*COS(('inf geo micro area '!$H58-'inf geo micro area '!$H$26)*PI()/180))</f>
        <v>2.246322822</v>
      </c>
      <c r="AB60" s="46" t="n">
        <f aca="false">6371*ACOS(COS(PI()*(90-'inf geo micro area '!$G58)/180)*COS((90-'inf geo micro area '!$G$27)*PI()/180)+SIN((90-'inf geo micro area '!$G58)*PI()/180)*SIN((90-'inf geo micro area '!$G$27)*PI()/180)*COS(('inf geo micro area '!$H58-'inf geo micro area '!$H$27)*PI()/180))</f>
        <v>1.72494703</v>
      </c>
      <c r="AC60" s="39" t="n">
        <f aca="false">6371*ACOS(COS(PI()*(90-'inf geo micro area '!$G58)/180)*COS((90-'inf geo micro area '!$G$28)*PI()/180)+SIN((90-'inf geo micro area '!$G58)*PI()/180)*SIN((90-'inf geo micro area '!$G$28)*PI()/180)*COS(('inf geo micro area '!$H58-'inf geo micro area '!$H$28)*PI()/180))</f>
        <v>2.444815008</v>
      </c>
      <c r="AD60" s="39" t="n">
        <f aca="false">6371*ACOS(COS(PI()*(90-'inf geo micro area '!$G58)/180)*COS((90-'inf geo micro area '!$G$29)*PI()/180)+SIN((90-'inf geo micro area '!$G58)*PI()/180)*SIN((90-'inf geo micro area '!$G$29)*PI()/180)*COS(('inf geo micro area '!$H58-'inf geo micro area '!$H$29)*PI()/180))</f>
        <v>1.460411505</v>
      </c>
      <c r="AE60" s="39" t="n">
        <f aca="false">6371*ACOS(COS(PI()*(90-'inf geo micro area '!$G58)/180)*COS((90-'inf geo micro area '!$G$30)*PI()/180)+SIN((90-'inf geo micro area '!$G58)*PI()/180)*SIN((90-'inf geo micro area '!$G$30)*PI()/180)*COS(('inf geo micro area '!$H58-'inf geo micro area '!$H$30)*PI()/180))</f>
        <v>1.004569886</v>
      </c>
      <c r="AF60" s="39" t="n">
        <f aca="false">6371*ACOS(COS(PI()*(90-'inf geo micro area '!$G58)/180)*COS((90-'inf geo micro area '!$G$31)*PI()/180)+SIN((90-'inf geo micro area '!$G58)*PI()/180)*SIN((90-'inf geo micro area '!$G$31)*PI()/180)*COS(('inf geo micro area '!$H58-'inf geo micro area '!$H$31)*PI()/180))</f>
        <v>0.8885904594</v>
      </c>
      <c r="AG60" s="39" t="n">
        <f aca="false">6371*ACOS(COS(PI()*(90-'inf geo micro area '!$G58)/180)*COS((90-'inf geo micro area '!$G$32)*PI()/180)+SIN((90-'inf geo micro area '!$G58)*PI()/180)*SIN((90-'inf geo micro area '!$G$32)*PI()/180)*COS(('inf geo micro area '!$H58-'inf geo micro area '!$H$32)*PI()/180))</f>
        <v>0.6729247306</v>
      </c>
      <c r="AH60" s="45" t="n">
        <f aca="false">6371*ACOS(COS(PI()*(90-'inf geo micro area '!$G58)/180)*COS((90-'inf geo micro area '!$G$33)*PI()/180)+SIN((90-'inf geo micro area '!$G58)*PI()/180)*SIN((90-'inf geo micro area '!$G$33)*PI()/180)*COS(('inf geo micro area '!$H58-'inf geo micro area '!$H$33)*PI()/180))</f>
        <v>0.7904774236</v>
      </c>
      <c r="AI60" s="39" t="n">
        <f aca="false">6371*ACOS(COS(PI()*(90-'inf geo micro area '!$G58)/180)*COS((90-'inf geo micro area '!$G$34)*PI()/180)+SIN((90-'inf geo micro area '!$G58)*PI()/180)*SIN((90-'inf geo micro area '!$G$34)*PI()/180)*COS(('inf geo micro area '!$H58-'inf geo micro area '!$H$34)*PI()/180))</f>
        <v>0.7573852755</v>
      </c>
      <c r="AJ60" s="39" t="n">
        <f aca="false">6371*ACOS(COS(PI()*(90-'inf geo micro area '!$G58)/180)*COS((90-'inf geo micro area '!$G$35)*PI()/180)+SIN((90-'inf geo micro area '!$G58)*PI()/180)*SIN((90-'inf geo micro area '!$G$35)*PI()/180)*COS(('inf geo micro area '!$H58-'inf geo micro area '!$H$35)*PI()/180))</f>
        <v>0.6151084559</v>
      </c>
      <c r="AK60" s="39" t="n">
        <f aca="false">6371*ACOS(COS(PI()*(90-'inf geo micro area '!$G58)/180)*COS((90-'inf geo micro area '!$G$36)*PI()/180)+SIN((90-'inf geo micro area '!$G58)*PI()/180)*SIN((90-'inf geo micro area '!$G$36)*PI()/180)*COS(('inf geo micro area '!$H58-'inf geo micro area '!$H$36)*PI()/180))</f>
        <v>0.5102509267</v>
      </c>
      <c r="AL60" s="46" t="n">
        <f aca="false">6371*ACOS(COS(PI()*(90-'inf geo micro area '!$G58)/180)*COS((90-'inf geo micro area '!$G$37)*PI()/180)+SIN((90-'inf geo micro area '!$G58)*PI()/180)*SIN((90-'inf geo micro area '!$G$37)*PI()/180)*COS(('inf geo micro area '!$H58-'inf geo micro area '!$H$37)*PI()/180))</f>
        <v>0.5198131072</v>
      </c>
      <c r="AM60" s="39" t="n">
        <f aca="false">6371*ACOS(COS(PI()*(90-'inf geo micro area '!$G58)/180)*COS((90-'inf geo micro area '!$G$38)*PI()/180)+SIN((90-'inf geo micro area '!$G58)*PI()/180)*SIN((90-'inf geo micro area '!$G$38)*PI()/180)*COS(('inf geo micro area '!$H58-'inf geo micro area '!$H$38)*PI()/180))</f>
        <v>0.1815880728</v>
      </c>
      <c r="AN60" s="39" t="n">
        <f aca="false">6371*ACOS(COS(PI()*(90-'inf geo micro area '!$G58)/180)*COS((90-'inf geo micro area '!$G$39)*PI()/180)+SIN((90-'inf geo micro area '!$G58)*PI()/180)*SIN((90-'inf geo micro area '!$G$39)*PI()/180)*COS(('inf geo micro area '!$H58-'inf geo micro area '!$H$39)*PI()/180))</f>
        <v>0.5176362162</v>
      </c>
      <c r="AO60" s="39" t="n">
        <f aca="false">6371*ACOS(COS(PI()*(90-'inf geo micro area '!$G58)/180)*COS((90-'inf geo micro area '!$G$40)*PI()/180)+SIN((90-'inf geo micro area '!$G58)*PI()/180)*SIN((90-'inf geo micro area '!$G$40)*PI()/180)*COS(('inf geo micro area '!$H58-'inf geo micro area '!$H$40)*PI()/180))</f>
        <v>0.6353032548</v>
      </c>
      <c r="AP60" s="39" t="n">
        <f aca="false">6371*ACOS(COS(PI()*(90-'inf geo micro area '!$G58)/180)*COS((90-'inf geo micro area '!$G$41)*PI()/180)+SIN((90-'inf geo micro area '!$G58)*PI()/180)*SIN((90-'inf geo micro area '!$G$41)*PI()/180)*COS(('inf geo micro area '!$H58-'inf geo micro area '!$H$41)*PI()/180))</f>
        <v>1.313365809</v>
      </c>
      <c r="AQ60" s="46" t="n">
        <f aca="false">6371*ACOS(COS(PI()*(90-'inf geo micro area '!$G58)/180)*COS((90-'inf geo micro area '!$G$42)*PI()/180)+SIN((90-'inf geo micro area '!$G58)*PI()/180)*SIN((90-'inf geo micro area '!$G$42)*PI()/180)*COS(('inf geo micro area '!$H58-'inf geo micro area '!$H$42)*PI()/180))</f>
        <v>3.339938634</v>
      </c>
      <c r="AR60" s="39" t="n">
        <f aca="false">6371*ACOS(COS(PI()*(90-'inf geo micro area '!$G58)/180)*COS((90-'inf geo micro area '!$G$43)*PI()/180)+SIN((90-'inf geo micro area '!$G58)*PI()/180)*SIN((90-'inf geo micro area '!$G$43)*PI()/180)*COS(('inf geo micro area '!$H58-'inf geo micro area '!$H$43)*PI()/180))</f>
        <v>3.220908343</v>
      </c>
      <c r="AS60" s="39" t="n">
        <f aca="false">6371*ACOS(COS(PI()*(90-'inf geo micro area '!$G58)/180)*COS((90-'inf geo micro area '!$G$44)*PI()/180)+SIN((90-'inf geo micro area '!$G58)*PI()/180)*SIN((90-'inf geo micro area '!$G$44)*PI()/180)*COS(('inf geo micro area '!$H58-'inf geo micro area '!$H$44)*PI()/180))</f>
        <v>3.076758241</v>
      </c>
      <c r="AT60" s="39" t="n">
        <f aca="false">6371*ACOS(COS(PI()*(90-'inf geo micro area '!$G58)/180)*COS((90-'inf geo micro area '!$G$45)*PI()/180)+SIN((90-'inf geo micro area '!$G58)*PI()/180)*SIN((90-'inf geo micro area '!$G$45)*PI()/180)*COS(('inf geo micro area '!$H58-'inf geo micro area '!$H$45)*PI()/180))</f>
        <v>2.397335798</v>
      </c>
      <c r="AU60" s="39" t="n">
        <f aca="false">6371*ACOS(COS(PI()*(90-'inf geo micro area '!$G58)/180)*COS((90-'inf geo micro area '!$G$46)*PI()/180)+SIN((90-'inf geo micro area '!$G58)*PI()/180)*SIN((90-'inf geo micro area '!$G$46)*PI()/180)*COS(('inf geo micro area '!$H58-'inf geo micro area '!$H$46)*PI()/180))</f>
        <v>1.813380636</v>
      </c>
      <c r="AV60" s="45" t="n">
        <f aca="false">6371*ACOS(COS(PI()*(90-'inf geo micro area '!$G58)/180)*COS((90-'inf geo micro area '!$G$47)*PI()/180)+SIN((90-'inf geo micro area '!$G58)*PI()/180)*SIN((90-'inf geo micro area '!$G$47)*PI()/180)*COS(('inf geo micro area '!$H58-'inf geo micro area '!$H$47)*PI()/180))</f>
        <v>2.485289938</v>
      </c>
      <c r="AW60" s="46" t="n">
        <f aca="false">6371*ACOS(COS(PI()*(90-'inf geo micro area '!$G58)/180)*COS((90-'inf geo micro area '!$G$48)*PI()/180)+SIN((90-'inf geo micro area '!$G58)*PI()/180)*SIN((90-'inf geo micro area '!$G$48)*PI()/180)*COS(('inf geo micro area '!$H58-'inf geo micro area '!$H$48)*PI()/180))</f>
        <v>1.896297444</v>
      </c>
      <c r="AX60" s="39" t="n">
        <f aca="false">6371*ACOS(COS(PI()*(90-'inf geo micro area '!$G58)/180)*COS((90-'inf geo micro area '!$G$49)*PI()/180)+SIN((90-'inf geo micro area '!$G58)*PI()/180)*SIN((90-'inf geo micro area '!$G$49)*PI()/180)*COS(('inf geo micro area '!$H58-'inf geo micro area '!$H$49)*PI()/180))</f>
        <v>2.012615549</v>
      </c>
      <c r="AY60" s="46" t="n">
        <f aca="false">6371*ACOS(COS(PI()*(90-'inf geo micro area '!$G58)/180)*COS((90-'inf geo micro area '!$G$50)*PI()/180)+SIN((90-'inf geo micro area '!$G58)*PI()/180)*SIN((90-'inf geo micro area '!$G$50)*PI()/180)*COS(('inf geo micro area '!$H58-'inf geo micro area '!$H$50)*PI()/180))</f>
        <v>1.415519898</v>
      </c>
      <c r="AZ60" s="39" t="n">
        <f aca="false">6371*ACOS(COS(PI()*(90-'inf geo micro area '!$G58)/180)*COS((90-'inf geo micro area '!$G$51)*PI()/180)+SIN((90-'inf geo micro area '!$G58)*PI()/180)*SIN((90-'inf geo micro area '!$G$51)*PI()/180)*COS(('inf geo micro area '!$H58-'inf geo micro area '!$H$51)*PI()/180))</f>
        <v>3.358169976</v>
      </c>
      <c r="BA60" s="39" t="n">
        <f aca="false">6371*ACOS(COS(PI()*(90-'inf geo micro area '!$G58)/180)*COS((90-'inf geo micro area '!$G$52)*PI()/180)+SIN((90-'inf geo micro area '!$G58)*PI()/180)*SIN((90-'inf geo micro area '!$G$52)*PI()/180)*COS(('inf geo micro area '!$H58-'inf geo micro area '!$H$52)*PI()/180))</f>
        <v>3.054041095</v>
      </c>
      <c r="BB60" s="39" t="n">
        <f aca="false">6371*ACOS(COS(PI()*(90-'inf geo micro area '!$G58)/180)*COS((90-'inf geo micro area '!$G$53)*PI()/180)+SIN((90-'inf geo micro area '!$G58)*PI()/180)*SIN((90-'inf geo micro area '!$G$53)*PI()/180)*COS(('inf geo micro area '!$H58-'inf geo micro area '!$H$53)*PI()/180))</f>
        <v>4.375837544</v>
      </c>
      <c r="BC60" s="39" t="n">
        <f aca="false">6371*ACOS(COS(PI()*(90-'inf geo micro area '!$G58)/180)*COS((90-'inf geo micro area '!$G$54)*PI()/180)+SIN((90-'inf geo micro area '!$G58)*PI()/180)*SIN((90-'inf geo micro area '!$G$54)*PI()/180)*COS(('inf geo micro area '!$H58-'inf geo micro area '!$H$54)*PI()/180))</f>
        <v>5.373268088</v>
      </c>
      <c r="BD60" s="39" t="n">
        <f aca="false">6371*ACOS(COS(PI()*(90-'inf geo micro area '!$G58)/180)*COS((90-'inf geo micro area '!$G$55)*PI()/180)+SIN((90-'inf geo micro area '!$G58)*PI()/180)*SIN((90-'inf geo micro area '!$G$55)*PI()/180)*COS(('inf geo micro area '!$H58-'inf geo micro area '!$H$55)*PI()/180))</f>
        <v>0.5280977487</v>
      </c>
      <c r="BE60" s="47" t="n">
        <f aca="false">6371*ACOS(COS(PI()*(90-'inf geo micro area '!$G58)/180)*COS((90-'inf geo micro area '!$G$56)*PI()/180)+SIN((90-'inf geo micro area '!$G58)*PI()/180)*SIN((90-'inf geo micro area '!$G$56)*PI()/180)*COS(('inf geo micro area '!$H58-'inf geo micro area '!$H$56)*PI()/180))</f>
        <v>0.2848089002</v>
      </c>
      <c r="BF60" s="39" t="n">
        <f aca="false">6371*ACOS(COS(PI()*(90-'inf geo micro area '!$G58)/180)*COS((90-'inf geo micro area '!$G$57)*PI()/180)+SIN((90-'inf geo micro area '!$G58)*PI()/180)*SIN((90-'inf geo micro area '!$G$57)*PI()/180)*COS(('inf geo micro area '!$H58-'inf geo micro area '!$H$57)*PI()/180))</f>
        <v>0.2456320169</v>
      </c>
      <c r="BG60" s="39" t="n">
        <v>0</v>
      </c>
    </row>
    <row r="61" customFormat="false" ht="15.75" hidden="false" customHeight="true" outlineLevel="0" collapsed="false">
      <c r="A61" s="4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</row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3" customFormat="false" ht="15" hidden="false" customHeight="false" outlineLevel="0" collapsed="false">
      <c r="B3" s="50"/>
      <c r="C3" s="51" t="s">
        <v>1</v>
      </c>
      <c r="D3" s="51" t="s">
        <v>3</v>
      </c>
      <c r="E3" s="51" t="s">
        <v>5</v>
      </c>
      <c r="F3" s="51" t="s">
        <v>7</v>
      </c>
      <c r="G3" s="51" t="s">
        <v>9</v>
      </c>
      <c r="H3" s="51" t="s">
        <v>11</v>
      </c>
      <c r="I3" s="51" t="s">
        <v>13</v>
      </c>
      <c r="J3" s="51" t="s">
        <v>15</v>
      </c>
      <c r="K3" s="51" t="s">
        <v>17</v>
      </c>
      <c r="L3" s="51" t="s">
        <v>19</v>
      </c>
      <c r="M3" s="51" t="s">
        <v>21</v>
      </c>
      <c r="N3" s="51" t="s">
        <v>23</v>
      </c>
      <c r="O3" s="51" t="s">
        <v>25</v>
      </c>
      <c r="P3" s="51" t="s">
        <v>27</v>
      </c>
      <c r="Q3" s="51" t="s">
        <v>29</v>
      </c>
      <c r="R3" s="51" t="s">
        <v>31</v>
      </c>
      <c r="S3" s="51" t="s">
        <v>33</v>
      </c>
      <c r="T3" s="51" t="s">
        <v>35</v>
      </c>
      <c r="U3" s="51" t="s">
        <v>37</v>
      </c>
      <c r="V3" s="51" t="s">
        <v>39</v>
      </c>
      <c r="W3" s="51" t="s">
        <v>41</v>
      </c>
      <c r="X3" s="51" t="s">
        <v>43</v>
      </c>
      <c r="Y3" s="51" t="s">
        <v>45</v>
      </c>
      <c r="Z3" s="51" t="s">
        <v>47</v>
      </c>
      <c r="AA3" s="51" t="s">
        <v>49</v>
      </c>
      <c r="AB3" s="51" t="s">
        <v>51</v>
      </c>
      <c r="AC3" s="51" t="s">
        <v>53</v>
      </c>
      <c r="AD3" s="51" t="s">
        <v>55</v>
      </c>
      <c r="AE3" s="51" t="s">
        <v>57</v>
      </c>
      <c r="AF3" s="51" t="s">
        <v>59</v>
      </c>
      <c r="AG3" s="51" t="s">
        <v>61</v>
      </c>
      <c r="AH3" s="51" t="s">
        <v>63</v>
      </c>
      <c r="AI3" s="51" t="s">
        <v>65</v>
      </c>
      <c r="AJ3" s="51" t="s">
        <v>67</v>
      </c>
      <c r="AK3" s="51" t="s">
        <v>69</v>
      </c>
      <c r="AL3" s="51" t="s">
        <v>71</v>
      </c>
      <c r="AM3" s="51" t="s">
        <v>73</v>
      </c>
      <c r="AN3" s="51" t="s">
        <v>75</v>
      </c>
      <c r="AO3" s="51" t="s">
        <v>77</v>
      </c>
      <c r="AP3" s="51" t="s">
        <v>79</v>
      </c>
      <c r="AQ3" s="51" t="s">
        <v>81</v>
      </c>
      <c r="AR3" s="51" t="s">
        <v>83</v>
      </c>
      <c r="AS3" s="51" t="s">
        <v>85</v>
      </c>
      <c r="AT3" s="51" t="s">
        <v>87</v>
      </c>
      <c r="AU3" s="51" t="s">
        <v>89</v>
      </c>
      <c r="AV3" s="51" t="s">
        <v>91</v>
      </c>
      <c r="AW3" s="51" t="s">
        <v>93</v>
      </c>
      <c r="AX3" s="51" t="s">
        <v>95</v>
      </c>
      <c r="AY3" s="51" t="s">
        <v>97</v>
      </c>
      <c r="AZ3" s="51" t="s">
        <v>99</v>
      </c>
      <c r="BA3" s="51" t="s">
        <v>101</v>
      </c>
      <c r="BB3" s="51" t="s">
        <v>103</v>
      </c>
      <c r="BC3" s="51" t="s">
        <v>105</v>
      </c>
      <c r="BD3" s="51" t="s">
        <v>107</v>
      </c>
      <c r="BE3" s="51" t="s">
        <v>109</v>
      </c>
      <c r="BF3" s="51" t="s">
        <v>111</v>
      </c>
      <c r="BG3" s="51" t="s">
        <v>113</v>
      </c>
    </row>
    <row r="4" customFormat="false" ht="15" hidden="false" customHeight="false" outlineLevel="0" collapsed="false">
      <c r="B4" s="51" t="s">
        <v>1</v>
      </c>
      <c r="C4" s="52" t="n">
        <v>0</v>
      </c>
      <c r="D4" s="53" t="n">
        <v>862</v>
      </c>
      <c r="E4" s="53" t="n">
        <v>2404</v>
      </c>
      <c r="F4" s="53" t="n">
        <v>1264</v>
      </c>
      <c r="G4" s="53" t="n">
        <v>1067</v>
      </c>
      <c r="H4" s="53" t="n">
        <v>1126</v>
      </c>
      <c r="I4" s="53" t="n">
        <v>4490</v>
      </c>
      <c r="J4" s="53" t="n">
        <v>5091</v>
      </c>
      <c r="K4" s="53" t="n">
        <v>3908</v>
      </c>
      <c r="L4" s="53" t="n">
        <v>3682</v>
      </c>
      <c r="M4" s="53" t="n">
        <v>3748</v>
      </c>
      <c r="N4" s="53" t="n">
        <v>3624</v>
      </c>
      <c r="O4" s="53" t="n">
        <v>3295</v>
      </c>
      <c r="P4" s="53" t="n">
        <v>1824</v>
      </c>
      <c r="Q4" s="53" t="n">
        <v>2656</v>
      </c>
      <c r="R4" s="53" t="n">
        <v>2254</v>
      </c>
      <c r="S4" s="53" t="n">
        <v>1978</v>
      </c>
      <c r="T4" s="53" t="n">
        <v>1784</v>
      </c>
      <c r="U4" s="53" t="n">
        <v>1108</v>
      </c>
      <c r="V4" s="53" t="n">
        <v>3693</v>
      </c>
      <c r="W4" s="53" t="n">
        <v>3960</v>
      </c>
      <c r="X4" s="53" t="n">
        <v>2390</v>
      </c>
      <c r="Y4" s="53" t="n">
        <v>4090</v>
      </c>
      <c r="Z4" s="53" t="n">
        <v>2454</v>
      </c>
      <c r="AA4" s="53" t="n">
        <v>3975</v>
      </c>
      <c r="AB4" s="53" t="n">
        <v>3426</v>
      </c>
      <c r="AC4" s="53" t="n">
        <v>4261</v>
      </c>
      <c r="AD4" s="53" t="n">
        <v>3296</v>
      </c>
      <c r="AE4" s="53" t="n">
        <v>4270</v>
      </c>
      <c r="AF4" s="53" t="n">
        <v>3802</v>
      </c>
      <c r="AG4" s="53" t="n">
        <v>3426</v>
      </c>
      <c r="AH4" s="53" t="n">
        <v>3042</v>
      </c>
      <c r="AI4" s="53" t="n">
        <v>3232</v>
      </c>
      <c r="AJ4" s="53" t="n">
        <v>3142</v>
      </c>
      <c r="AK4" s="53" t="n">
        <v>3234</v>
      </c>
      <c r="AL4" s="53" t="n">
        <v>2871</v>
      </c>
      <c r="AM4" s="53" t="n">
        <v>3194</v>
      </c>
      <c r="AN4" s="53" t="n">
        <v>2716</v>
      </c>
      <c r="AO4" s="53" t="n">
        <v>2870</v>
      </c>
      <c r="AP4" s="53" t="n">
        <v>4268</v>
      </c>
      <c r="AQ4" s="53" t="n">
        <v>1626</v>
      </c>
      <c r="AR4" s="53" t="n">
        <v>1504</v>
      </c>
      <c r="AS4" s="53" t="n">
        <v>1226</v>
      </c>
      <c r="AT4" s="53" t="n">
        <v>1159</v>
      </c>
      <c r="AU4" s="53" t="n">
        <v>2401</v>
      </c>
      <c r="AV4" s="53" t="n">
        <v>3394</v>
      </c>
      <c r="AW4" s="53" t="n">
        <v>4521</v>
      </c>
      <c r="AX4" s="53" t="n">
        <v>4192</v>
      </c>
      <c r="AY4" s="53" t="n">
        <v>4725</v>
      </c>
      <c r="AZ4" s="53" t="n">
        <v>4609</v>
      </c>
      <c r="BA4" s="53" t="n">
        <v>4948</v>
      </c>
      <c r="BB4" s="53" t="n">
        <v>5738</v>
      </c>
      <c r="BC4" s="53" t="n">
        <v>7065</v>
      </c>
      <c r="BD4" s="53" t="n">
        <v>3591</v>
      </c>
      <c r="BE4" s="53" t="n">
        <v>3466</v>
      </c>
      <c r="BF4" s="53" t="n">
        <v>2959</v>
      </c>
      <c r="BG4" s="53" t="n">
        <v>3903</v>
      </c>
    </row>
    <row r="5" customFormat="false" ht="15" hidden="false" customHeight="false" outlineLevel="0" collapsed="false">
      <c r="B5" s="51" t="s">
        <v>3</v>
      </c>
      <c r="C5" s="53" t="n">
        <v>862</v>
      </c>
      <c r="D5" s="52" t="n">
        <v>0</v>
      </c>
      <c r="E5" s="53" t="n">
        <v>1911</v>
      </c>
      <c r="F5" s="53" t="n">
        <v>1012</v>
      </c>
      <c r="G5" s="53" t="n">
        <v>683</v>
      </c>
      <c r="H5" s="53" t="n">
        <v>1134</v>
      </c>
      <c r="I5" s="53" t="n">
        <v>4710</v>
      </c>
      <c r="J5" s="53" t="n">
        <v>5311</v>
      </c>
      <c r="K5" s="53" t="n">
        <v>4128</v>
      </c>
      <c r="L5" s="53" t="n">
        <v>3902</v>
      </c>
      <c r="M5" s="53" t="n">
        <v>3968</v>
      </c>
      <c r="N5" s="53" t="n">
        <v>3844</v>
      </c>
      <c r="O5" s="53" t="n">
        <v>3515</v>
      </c>
      <c r="P5" s="53" t="n">
        <v>1925</v>
      </c>
      <c r="Q5" s="53" t="n">
        <v>2757</v>
      </c>
      <c r="R5" s="53" t="n">
        <v>2378</v>
      </c>
      <c r="S5" s="53" t="n">
        <v>2198</v>
      </c>
      <c r="T5" s="53" t="n">
        <v>1908</v>
      </c>
      <c r="U5" s="53" t="n">
        <v>1209</v>
      </c>
      <c r="V5" s="53" t="n">
        <v>3794</v>
      </c>
      <c r="W5" s="53" t="n">
        <v>4061</v>
      </c>
      <c r="X5" s="53" t="n">
        <v>2491</v>
      </c>
      <c r="Y5" s="53" t="n">
        <v>4191</v>
      </c>
      <c r="Z5" s="53" t="n">
        <v>2555</v>
      </c>
      <c r="AA5" s="53" t="n">
        <v>4076</v>
      </c>
      <c r="AB5" s="53" t="n">
        <v>3527</v>
      </c>
      <c r="AC5" s="53" t="n">
        <v>4362</v>
      </c>
      <c r="AD5" s="53" t="n">
        <v>3397</v>
      </c>
      <c r="AE5" s="53" t="n">
        <v>4490</v>
      </c>
      <c r="AF5" s="53" t="n">
        <v>4022</v>
      </c>
      <c r="AG5" s="53" t="n">
        <v>3646</v>
      </c>
      <c r="AH5" s="53" t="n">
        <v>3262</v>
      </c>
      <c r="AI5" s="53" t="n">
        <v>3452</v>
      </c>
      <c r="AJ5" s="53" t="n">
        <v>3362</v>
      </c>
      <c r="AK5" s="53" t="n">
        <v>3454</v>
      </c>
      <c r="AL5" s="53" t="n">
        <v>3357</v>
      </c>
      <c r="AM5" s="53" t="n">
        <v>3681</v>
      </c>
      <c r="AN5" s="53" t="n">
        <v>3202</v>
      </c>
      <c r="AO5" s="53" t="n">
        <v>3090</v>
      </c>
      <c r="AP5" s="53" t="n">
        <v>4488</v>
      </c>
      <c r="AQ5" s="53" t="n">
        <v>862</v>
      </c>
      <c r="AR5" s="53" t="n">
        <v>706</v>
      </c>
      <c r="AS5" s="53" t="n">
        <v>411</v>
      </c>
      <c r="AT5" s="53" t="n">
        <v>1182</v>
      </c>
      <c r="AU5" s="53" t="n">
        <v>2462</v>
      </c>
      <c r="AV5" s="53" t="n">
        <v>3455</v>
      </c>
      <c r="AW5" s="53" t="n">
        <v>4622</v>
      </c>
      <c r="AX5" s="53" t="n">
        <v>4293</v>
      </c>
      <c r="AY5" s="53" t="n">
        <v>4826</v>
      </c>
      <c r="AZ5" s="53" t="n">
        <v>4710</v>
      </c>
      <c r="BA5" s="53" t="n">
        <v>5049</v>
      </c>
      <c r="BB5" s="53" t="n">
        <v>5839</v>
      </c>
      <c r="BC5" s="53" t="n">
        <v>7166</v>
      </c>
      <c r="BD5" s="53" t="n">
        <v>3715</v>
      </c>
      <c r="BE5" s="53" t="n">
        <v>3590</v>
      </c>
      <c r="BF5" s="53" t="n">
        <v>3083</v>
      </c>
      <c r="BG5" s="53" t="n">
        <v>4027</v>
      </c>
    </row>
    <row r="6" customFormat="false" ht="15" hidden="false" customHeight="false" outlineLevel="0" collapsed="false">
      <c r="B6" s="51" t="s">
        <v>5</v>
      </c>
      <c r="C6" s="53" t="n">
        <v>2404</v>
      </c>
      <c r="D6" s="53" t="n">
        <v>1911</v>
      </c>
      <c r="E6" s="52" t="n">
        <v>0</v>
      </c>
      <c r="F6" s="53" t="n">
        <v>1524</v>
      </c>
      <c r="G6" s="53" t="n">
        <v>1338</v>
      </c>
      <c r="H6" s="53" t="n">
        <v>2202</v>
      </c>
      <c r="I6" s="53" t="n">
        <v>6109</v>
      </c>
      <c r="J6" s="53" t="n">
        <v>6710</v>
      </c>
      <c r="K6" s="53" t="n">
        <v>5527</v>
      </c>
      <c r="L6" s="53" t="n">
        <v>5301</v>
      </c>
      <c r="M6" s="53" t="n">
        <v>5367</v>
      </c>
      <c r="N6" s="53" t="n">
        <v>5243</v>
      </c>
      <c r="O6" s="53" t="n">
        <v>4914</v>
      </c>
      <c r="P6" s="53" t="n">
        <v>3308</v>
      </c>
      <c r="Q6" s="53" t="n">
        <v>4140</v>
      </c>
      <c r="R6" s="53" t="n">
        <v>4105</v>
      </c>
      <c r="S6" s="53" t="n">
        <v>3597</v>
      </c>
      <c r="T6" s="53" t="n">
        <v>3635</v>
      </c>
      <c r="U6" s="53" t="n">
        <v>2597</v>
      </c>
      <c r="V6" s="53" t="n">
        <v>5177</v>
      </c>
      <c r="W6" s="53" t="n">
        <v>5444</v>
      </c>
      <c r="X6" s="53" t="n">
        <v>3874</v>
      </c>
      <c r="Y6" s="53" t="n">
        <v>5574</v>
      </c>
      <c r="Z6" s="53" t="n">
        <v>3938</v>
      </c>
      <c r="AA6" s="53" t="n">
        <v>5459</v>
      </c>
      <c r="AB6" s="53" t="n">
        <v>4910</v>
      </c>
      <c r="AC6" s="53" t="n">
        <v>5745</v>
      </c>
      <c r="AD6" s="53" t="n">
        <v>4780</v>
      </c>
      <c r="AE6" s="53" t="n">
        <v>5889</v>
      </c>
      <c r="AF6" s="53" t="n">
        <v>5421</v>
      </c>
      <c r="AG6" s="53" t="n">
        <v>5045</v>
      </c>
      <c r="AH6" s="53" t="n">
        <v>4661</v>
      </c>
      <c r="AI6" s="53" t="n">
        <v>4851</v>
      </c>
      <c r="AJ6" s="53" t="n">
        <v>4761</v>
      </c>
      <c r="AK6" s="53" t="n">
        <v>4853</v>
      </c>
      <c r="AL6" s="53" t="n">
        <v>4756</v>
      </c>
      <c r="AM6" s="53" t="n">
        <v>5080</v>
      </c>
      <c r="AN6" s="53" t="n">
        <v>4601</v>
      </c>
      <c r="AO6" s="53" t="n">
        <v>4489</v>
      </c>
      <c r="AP6" s="53" t="n">
        <v>5887</v>
      </c>
      <c r="AQ6" s="53" t="n">
        <v>2096</v>
      </c>
      <c r="AR6" s="53" t="n">
        <v>1766</v>
      </c>
      <c r="AS6" s="53" t="n">
        <v>1790</v>
      </c>
      <c r="AT6" s="53" t="n">
        <v>2581</v>
      </c>
      <c r="AU6" s="53" t="n">
        <v>3861</v>
      </c>
      <c r="AV6" s="53" t="n">
        <v>4854</v>
      </c>
      <c r="AW6" s="53" t="n">
        <v>6005</v>
      </c>
      <c r="AX6" s="53" t="n">
        <v>5676</v>
      </c>
      <c r="AY6" s="53" t="n">
        <v>6209</v>
      </c>
      <c r="AZ6" s="53" t="n">
        <v>6093</v>
      </c>
      <c r="BA6" s="53" t="n">
        <v>6432</v>
      </c>
      <c r="BB6" s="53" t="n">
        <v>7222</v>
      </c>
      <c r="BC6" s="53" t="n">
        <v>8549</v>
      </c>
      <c r="BD6" s="53" t="n">
        <v>5442</v>
      </c>
      <c r="BE6" s="53" t="n">
        <v>5317</v>
      </c>
      <c r="BF6" s="53" t="n">
        <v>4810</v>
      </c>
      <c r="BG6" s="53" t="n">
        <v>5754</v>
      </c>
    </row>
    <row r="7" customFormat="false" ht="15" hidden="false" customHeight="false" outlineLevel="0" collapsed="false">
      <c r="B7" s="51" t="s">
        <v>7</v>
      </c>
      <c r="C7" s="53" t="n">
        <v>1264</v>
      </c>
      <c r="D7" s="53" t="n">
        <v>1012</v>
      </c>
      <c r="E7" s="53" t="n">
        <v>1524</v>
      </c>
      <c r="F7" s="52" t="n">
        <v>0</v>
      </c>
      <c r="G7" s="53" t="n">
        <v>612</v>
      </c>
      <c r="H7" s="53" t="n">
        <v>573</v>
      </c>
      <c r="I7" s="53" t="n">
        <v>4884</v>
      </c>
      <c r="J7" s="53" t="n">
        <v>5485</v>
      </c>
      <c r="K7" s="53" t="n">
        <v>4302</v>
      </c>
      <c r="L7" s="53" t="n">
        <v>4076</v>
      </c>
      <c r="M7" s="53" t="n">
        <v>4142</v>
      </c>
      <c r="N7" s="53" t="n">
        <v>4018</v>
      </c>
      <c r="O7" s="53" t="n">
        <v>3689</v>
      </c>
      <c r="P7" s="53" t="n">
        <v>1902</v>
      </c>
      <c r="Q7" s="53" t="n">
        <v>2734</v>
      </c>
      <c r="R7" s="53" t="n">
        <v>2818</v>
      </c>
      <c r="S7" s="53" t="n">
        <v>2372</v>
      </c>
      <c r="T7" s="53" t="n">
        <v>2071</v>
      </c>
      <c r="U7" s="53" t="n">
        <v>1283</v>
      </c>
      <c r="V7" s="53" t="n">
        <v>3771</v>
      </c>
      <c r="W7" s="53" t="n">
        <v>4038</v>
      </c>
      <c r="X7" s="53" t="n">
        <v>2468</v>
      </c>
      <c r="Y7" s="53" t="n">
        <v>4168</v>
      </c>
      <c r="Z7" s="53" t="n">
        <v>2532</v>
      </c>
      <c r="AA7" s="53" t="n">
        <v>4053</v>
      </c>
      <c r="AB7" s="53" t="n">
        <v>3504</v>
      </c>
      <c r="AC7" s="53" t="n">
        <v>4339</v>
      </c>
      <c r="AD7" s="53" t="n">
        <v>3374</v>
      </c>
      <c r="AE7" s="53" t="n">
        <v>4664</v>
      </c>
      <c r="AF7" s="53" t="n">
        <v>4196</v>
      </c>
      <c r="AG7" s="53" t="n">
        <v>3820</v>
      </c>
      <c r="AH7" s="53" t="n">
        <v>3436</v>
      </c>
      <c r="AI7" s="53" t="n">
        <v>3626</v>
      </c>
      <c r="AJ7" s="53" t="n">
        <v>3536</v>
      </c>
      <c r="AK7" s="53" t="n">
        <v>3628</v>
      </c>
      <c r="AL7" s="53" t="n">
        <v>3158</v>
      </c>
      <c r="AM7" s="53" t="n">
        <v>3481</v>
      </c>
      <c r="AN7" s="53" t="n">
        <v>3003</v>
      </c>
      <c r="AO7" s="53" t="n">
        <v>3264</v>
      </c>
      <c r="AP7" s="53" t="n">
        <v>4662</v>
      </c>
      <c r="AQ7" s="53" t="n">
        <v>1370</v>
      </c>
      <c r="AR7" s="53" t="n">
        <v>1040</v>
      </c>
      <c r="AS7" s="53" t="n">
        <v>1064</v>
      </c>
      <c r="AT7" s="53" t="n">
        <v>1855</v>
      </c>
      <c r="AU7" s="53" t="n">
        <v>2795</v>
      </c>
      <c r="AV7" s="53" t="n">
        <v>3788</v>
      </c>
      <c r="AW7" s="53" t="n">
        <v>4599</v>
      </c>
      <c r="AX7" s="53" t="n">
        <v>4270</v>
      </c>
      <c r="AY7" s="53" t="n">
        <v>4803</v>
      </c>
      <c r="AZ7" s="53" t="n">
        <v>4687</v>
      </c>
      <c r="BA7" s="53" t="n">
        <v>5026</v>
      </c>
      <c r="BB7" s="53" t="n">
        <v>5816</v>
      </c>
      <c r="BC7" s="53" t="n">
        <v>7143</v>
      </c>
      <c r="BD7" s="53" t="n">
        <v>4019</v>
      </c>
      <c r="BE7" s="53" t="n">
        <v>3894</v>
      </c>
      <c r="BF7" s="53" t="n">
        <v>3405</v>
      </c>
      <c r="BG7" s="53" t="n">
        <v>4331</v>
      </c>
    </row>
    <row r="8" customFormat="false" ht="15" hidden="false" customHeight="false" outlineLevel="0" collapsed="false">
      <c r="B8" s="51" t="s">
        <v>9</v>
      </c>
      <c r="C8" s="53" t="n">
        <v>1067</v>
      </c>
      <c r="D8" s="53" t="n">
        <v>683</v>
      </c>
      <c r="E8" s="53" t="n">
        <v>1338</v>
      </c>
      <c r="F8" s="53" t="n">
        <v>612</v>
      </c>
      <c r="G8" s="52" t="n">
        <v>0</v>
      </c>
      <c r="H8" s="53" t="n">
        <v>865</v>
      </c>
      <c r="I8" s="53" t="n">
        <v>4765</v>
      </c>
      <c r="J8" s="53" t="n">
        <v>5366</v>
      </c>
      <c r="K8" s="53" t="n">
        <v>4183</v>
      </c>
      <c r="L8" s="53" t="n">
        <v>3957</v>
      </c>
      <c r="M8" s="53" t="n">
        <v>4023</v>
      </c>
      <c r="N8" s="53" t="n">
        <v>3899</v>
      </c>
      <c r="O8" s="53" t="n">
        <v>3570</v>
      </c>
      <c r="P8" s="53" t="n">
        <v>1971</v>
      </c>
      <c r="Q8" s="53" t="n">
        <v>2803</v>
      </c>
      <c r="R8" s="53" t="n">
        <v>2546</v>
      </c>
      <c r="S8" s="53" t="n">
        <v>2253</v>
      </c>
      <c r="T8" s="53" t="n">
        <v>2076</v>
      </c>
      <c r="U8" s="53" t="n">
        <v>1260</v>
      </c>
      <c r="V8" s="53" t="n">
        <v>3840</v>
      </c>
      <c r="W8" s="53" t="n">
        <v>4107</v>
      </c>
      <c r="X8" s="53" t="n">
        <v>2537</v>
      </c>
      <c r="Y8" s="53" t="n">
        <v>4237</v>
      </c>
      <c r="Z8" s="53" t="n">
        <v>2601</v>
      </c>
      <c r="AA8" s="53" t="n">
        <v>4122</v>
      </c>
      <c r="AB8" s="53" t="n">
        <v>3573</v>
      </c>
      <c r="AC8" s="53" t="n">
        <v>4408</v>
      </c>
      <c r="AD8" s="53" t="n">
        <v>3443</v>
      </c>
      <c r="AE8" s="53" t="n">
        <v>4545</v>
      </c>
      <c r="AF8" s="53" t="n">
        <v>4077</v>
      </c>
      <c r="AG8" s="53" t="n">
        <v>3701</v>
      </c>
      <c r="AH8" s="53" t="n">
        <v>3317</v>
      </c>
      <c r="AI8" s="53" t="n">
        <v>3507</v>
      </c>
      <c r="AJ8" s="53" t="n">
        <v>3417</v>
      </c>
      <c r="AK8" s="53" t="n">
        <v>3509</v>
      </c>
      <c r="AL8" s="53" t="n">
        <v>3163</v>
      </c>
      <c r="AM8" s="53" t="n">
        <v>3486</v>
      </c>
      <c r="AN8" s="53" t="n">
        <v>3008</v>
      </c>
      <c r="AO8" s="53" t="n">
        <v>3145</v>
      </c>
      <c r="AP8" s="53" t="n">
        <v>4543</v>
      </c>
      <c r="AQ8" s="53" t="n">
        <v>1184</v>
      </c>
      <c r="AR8" s="53" t="n">
        <v>854</v>
      </c>
      <c r="AS8" s="53" t="n">
        <v>878</v>
      </c>
      <c r="AT8" s="53" t="n">
        <v>1448</v>
      </c>
      <c r="AU8" s="53" t="n">
        <v>2728</v>
      </c>
      <c r="AV8" s="53" t="n">
        <v>3721</v>
      </c>
      <c r="AW8" s="53" t="n">
        <v>4668</v>
      </c>
      <c r="AX8" s="53" t="n">
        <v>4339</v>
      </c>
      <c r="AY8" s="53" t="n">
        <v>4872</v>
      </c>
      <c r="AZ8" s="53" t="n">
        <v>4756</v>
      </c>
      <c r="BA8" s="53" t="n">
        <v>5095</v>
      </c>
      <c r="BB8" s="53" t="n">
        <v>5885</v>
      </c>
      <c r="BC8" s="53" t="n">
        <v>7212</v>
      </c>
      <c r="BD8" s="53" t="n">
        <v>4088</v>
      </c>
      <c r="BE8" s="53" t="n">
        <v>3963</v>
      </c>
      <c r="BF8" s="53" t="n">
        <v>3251</v>
      </c>
      <c r="BG8" s="53" t="n">
        <v>4400</v>
      </c>
    </row>
    <row r="9" customFormat="false" ht="15" hidden="false" customHeight="false" outlineLevel="0" collapsed="false">
      <c r="B9" s="51" t="s">
        <v>11</v>
      </c>
      <c r="C9" s="53" t="n">
        <v>1126</v>
      </c>
      <c r="D9" s="53" t="n">
        <v>1134</v>
      </c>
      <c r="E9" s="53" t="n">
        <v>2202</v>
      </c>
      <c r="F9" s="53" t="n">
        <v>573</v>
      </c>
      <c r="G9" s="53" t="n">
        <v>865</v>
      </c>
      <c r="H9" s="52" t="n">
        <v>0</v>
      </c>
      <c r="I9" s="53" t="n">
        <v>4698</v>
      </c>
      <c r="J9" s="53" t="n">
        <v>5299</v>
      </c>
      <c r="K9" s="53" t="n">
        <v>4116</v>
      </c>
      <c r="L9" s="53" t="n">
        <v>3890</v>
      </c>
      <c r="M9" s="53" t="n">
        <v>3956</v>
      </c>
      <c r="N9" s="53" t="n">
        <v>3832</v>
      </c>
      <c r="O9" s="53" t="n">
        <v>3503</v>
      </c>
      <c r="P9" s="53" t="n">
        <v>1876</v>
      </c>
      <c r="Q9" s="53" t="n">
        <v>2708</v>
      </c>
      <c r="R9" s="53" t="n">
        <v>2792</v>
      </c>
      <c r="S9" s="53" t="n">
        <v>2186</v>
      </c>
      <c r="T9" s="53" t="n">
        <v>2009</v>
      </c>
      <c r="U9" s="53" t="n">
        <v>1193</v>
      </c>
      <c r="V9" s="53" t="n">
        <v>3745</v>
      </c>
      <c r="W9" s="53" t="n">
        <v>4012</v>
      </c>
      <c r="X9" s="53" t="n">
        <v>2442</v>
      </c>
      <c r="Y9" s="53" t="n">
        <v>4142</v>
      </c>
      <c r="Z9" s="53" t="n">
        <v>2506</v>
      </c>
      <c r="AA9" s="53" t="n">
        <v>4027</v>
      </c>
      <c r="AB9" s="53" t="n">
        <v>3478</v>
      </c>
      <c r="AC9" s="53" t="n">
        <v>4313</v>
      </c>
      <c r="AD9" s="53" t="n">
        <v>3348</v>
      </c>
      <c r="AE9" s="53" t="n">
        <v>4478</v>
      </c>
      <c r="AF9" s="53" t="n">
        <v>4010</v>
      </c>
      <c r="AG9" s="53" t="n">
        <v>3634</v>
      </c>
      <c r="AH9" s="53" t="n">
        <v>3250</v>
      </c>
      <c r="AI9" s="53" t="n">
        <v>3440</v>
      </c>
      <c r="AJ9" s="53" t="n">
        <v>3350</v>
      </c>
      <c r="AK9" s="53" t="n">
        <v>3442</v>
      </c>
      <c r="AL9" s="53" t="n">
        <v>3096</v>
      </c>
      <c r="AM9" s="53" t="n">
        <v>3419</v>
      </c>
      <c r="AN9" s="53" t="n">
        <v>2941</v>
      </c>
      <c r="AO9" s="53" t="n">
        <v>3078</v>
      </c>
      <c r="AP9" s="53" t="n">
        <v>4476</v>
      </c>
      <c r="AQ9" s="53" t="n">
        <v>1946</v>
      </c>
      <c r="AR9" s="53" t="n">
        <v>1616</v>
      </c>
      <c r="AS9" s="53" t="n">
        <v>1640</v>
      </c>
      <c r="AT9" s="53" t="n">
        <v>1569</v>
      </c>
      <c r="AU9" s="53" t="n">
        <v>2609</v>
      </c>
      <c r="AV9" s="53" t="n">
        <v>3602</v>
      </c>
      <c r="AW9" s="53" t="n">
        <v>4573</v>
      </c>
      <c r="AX9" s="53" t="n">
        <v>4244</v>
      </c>
      <c r="AY9" s="53" t="n">
        <v>4777</v>
      </c>
      <c r="AZ9" s="53" t="n">
        <v>4661</v>
      </c>
      <c r="BA9" s="53" t="n">
        <v>5000</v>
      </c>
      <c r="BB9" s="53" t="n">
        <v>5790</v>
      </c>
      <c r="BC9" s="53" t="n">
        <v>7117</v>
      </c>
      <c r="BD9" s="53" t="n">
        <v>3993</v>
      </c>
      <c r="BE9" s="53" t="n">
        <v>3868</v>
      </c>
      <c r="BF9" s="53" t="n">
        <v>3379</v>
      </c>
      <c r="BG9" s="53" t="n">
        <v>4305</v>
      </c>
    </row>
    <row r="10" customFormat="false" ht="15" hidden="false" customHeight="false" outlineLevel="0" collapsed="false">
      <c r="B10" s="51" t="s">
        <v>13</v>
      </c>
      <c r="C10" s="53" t="n">
        <v>4490</v>
      </c>
      <c r="D10" s="53" t="n">
        <v>4710</v>
      </c>
      <c r="E10" s="53" t="n">
        <v>6109</v>
      </c>
      <c r="F10" s="53" t="n">
        <v>4884</v>
      </c>
      <c r="G10" s="53" t="n">
        <v>4765</v>
      </c>
      <c r="H10" s="53" t="n">
        <v>4698</v>
      </c>
      <c r="I10" s="52" t="n">
        <v>0</v>
      </c>
      <c r="J10" s="53" t="n">
        <v>655</v>
      </c>
      <c r="K10" s="53" t="n">
        <v>563</v>
      </c>
      <c r="L10" s="53" t="n">
        <v>855</v>
      </c>
      <c r="M10" s="53" t="n">
        <v>818</v>
      </c>
      <c r="N10" s="53" t="n">
        <v>1176</v>
      </c>
      <c r="O10" s="53" t="n">
        <v>1770</v>
      </c>
      <c r="P10" s="53" t="n">
        <v>3438</v>
      </c>
      <c r="Q10" s="53" t="n">
        <v>2864</v>
      </c>
      <c r="R10" s="53" t="n">
        <v>2486</v>
      </c>
      <c r="S10" s="53" t="n">
        <v>2510</v>
      </c>
      <c r="T10" s="53" t="n">
        <v>2864</v>
      </c>
      <c r="U10" s="53" t="n">
        <v>3830</v>
      </c>
      <c r="V10" s="53" t="n">
        <v>4821</v>
      </c>
      <c r="W10" s="53" t="n">
        <v>5088</v>
      </c>
      <c r="X10" s="53" t="n">
        <v>3608</v>
      </c>
      <c r="Y10" s="53" t="n">
        <v>5218</v>
      </c>
      <c r="Z10" s="53" t="n">
        <v>4122</v>
      </c>
      <c r="AA10" s="53" t="n">
        <v>5103</v>
      </c>
      <c r="AB10" s="53" t="n">
        <v>4554</v>
      </c>
      <c r="AC10" s="53" t="n">
        <v>5389</v>
      </c>
      <c r="AD10" s="53" t="n">
        <v>4424</v>
      </c>
      <c r="AE10" s="53" t="n">
        <v>1339</v>
      </c>
      <c r="AF10" s="53" t="n">
        <v>1783</v>
      </c>
      <c r="AG10" s="53" t="n">
        <v>1407</v>
      </c>
      <c r="AH10" s="53" t="n">
        <v>1628</v>
      </c>
      <c r="AI10" s="53" t="n">
        <v>1693</v>
      </c>
      <c r="AJ10" s="53" t="n">
        <v>1530</v>
      </c>
      <c r="AK10" s="53" t="n">
        <v>1557</v>
      </c>
      <c r="AL10" s="53" t="n">
        <v>1865</v>
      </c>
      <c r="AM10" s="53" t="n">
        <v>2205</v>
      </c>
      <c r="AN10" s="53" t="n">
        <v>2299</v>
      </c>
      <c r="AO10" s="53" t="n">
        <v>1798</v>
      </c>
      <c r="AP10" s="53" t="n">
        <v>2415</v>
      </c>
      <c r="AQ10" s="53" t="n">
        <v>4974</v>
      </c>
      <c r="AR10" s="53" t="n">
        <v>4902</v>
      </c>
      <c r="AS10" s="53" t="n">
        <v>4574</v>
      </c>
      <c r="AT10" s="53" t="n">
        <v>3831</v>
      </c>
      <c r="AU10" s="53" t="n">
        <v>2665</v>
      </c>
      <c r="AV10" s="53" t="n">
        <v>2795</v>
      </c>
      <c r="AW10" s="53" t="n">
        <v>5649</v>
      </c>
      <c r="AX10" s="53" t="n">
        <v>5320</v>
      </c>
      <c r="AY10" s="53" t="n">
        <v>5853</v>
      </c>
      <c r="AZ10" s="53" t="n">
        <v>6277</v>
      </c>
      <c r="BA10" s="53" t="n">
        <v>6076</v>
      </c>
      <c r="BB10" s="53" t="n">
        <v>7406</v>
      </c>
      <c r="BC10" s="53" t="n">
        <v>8733</v>
      </c>
      <c r="BD10" s="53" t="n">
        <v>3415</v>
      </c>
      <c r="BE10" s="53" t="n">
        <v>3290</v>
      </c>
      <c r="BF10" s="53" t="n">
        <v>2783</v>
      </c>
      <c r="BG10" s="53" t="n">
        <v>3321</v>
      </c>
    </row>
    <row r="11" customFormat="false" ht="15" hidden="false" customHeight="false" outlineLevel="0" collapsed="false">
      <c r="B11" s="51" t="s">
        <v>15</v>
      </c>
      <c r="C11" s="53" t="n">
        <v>5091</v>
      </c>
      <c r="D11" s="53" t="n">
        <v>5311</v>
      </c>
      <c r="E11" s="53" t="n">
        <v>6710</v>
      </c>
      <c r="F11" s="53" t="n">
        <v>5485</v>
      </c>
      <c r="G11" s="53" t="n">
        <v>5366</v>
      </c>
      <c r="H11" s="53" t="n">
        <v>5299</v>
      </c>
      <c r="I11" s="53" t="n">
        <v>655</v>
      </c>
      <c r="J11" s="52" t="n">
        <v>0</v>
      </c>
      <c r="K11" s="53" t="n">
        <v>1165</v>
      </c>
      <c r="L11" s="53" t="n">
        <v>1457</v>
      </c>
      <c r="M11" s="53" t="n">
        <v>1419</v>
      </c>
      <c r="N11" s="53" t="n">
        <v>1777</v>
      </c>
      <c r="O11" s="53" t="n">
        <v>2372</v>
      </c>
      <c r="P11" s="53" t="n">
        <v>4040</v>
      </c>
      <c r="Q11" s="53" t="n">
        <v>3466</v>
      </c>
      <c r="R11" s="53" t="n">
        <v>3088</v>
      </c>
      <c r="S11" s="53" t="n">
        <v>3112</v>
      </c>
      <c r="T11" s="53" t="n">
        <v>3465</v>
      </c>
      <c r="U11" s="53" t="n">
        <v>4432</v>
      </c>
      <c r="V11" s="53" t="n">
        <v>5423</v>
      </c>
      <c r="W11" s="53" t="n">
        <v>5690</v>
      </c>
      <c r="X11" s="53" t="n">
        <v>4210</v>
      </c>
      <c r="Y11" s="53" t="n">
        <v>5820</v>
      </c>
      <c r="Z11" s="53" t="n">
        <v>4724</v>
      </c>
      <c r="AA11" s="53" t="n">
        <v>5705</v>
      </c>
      <c r="AB11" s="53" t="n">
        <v>5156</v>
      </c>
      <c r="AC11" s="53" t="n">
        <v>5991</v>
      </c>
      <c r="AD11" s="53" t="n">
        <v>5026</v>
      </c>
      <c r="AE11" s="53" t="n">
        <v>1940</v>
      </c>
      <c r="AF11" s="53" t="n">
        <v>2385</v>
      </c>
      <c r="AG11" s="53" t="n">
        <v>2009</v>
      </c>
      <c r="AH11" s="53" t="n">
        <v>2230</v>
      </c>
      <c r="AI11" s="53" t="n">
        <v>2295</v>
      </c>
      <c r="AJ11" s="53" t="n">
        <v>2132</v>
      </c>
      <c r="AK11" s="53" t="n">
        <v>2159</v>
      </c>
      <c r="AL11" s="53" t="n">
        <v>2467</v>
      </c>
      <c r="AM11" s="53" t="n">
        <v>2807</v>
      </c>
      <c r="AN11" s="53" t="n">
        <v>2901</v>
      </c>
      <c r="AO11" s="53" t="n">
        <v>2400</v>
      </c>
      <c r="AP11" s="53" t="n">
        <v>3017</v>
      </c>
      <c r="AQ11" s="53" t="n">
        <v>5576</v>
      </c>
      <c r="AR11" s="53" t="n">
        <v>5504</v>
      </c>
      <c r="AS11" s="53" t="n">
        <v>5176</v>
      </c>
      <c r="AT11" s="53" t="n">
        <v>4433</v>
      </c>
      <c r="AU11" s="53" t="n">
        <v>2956</v>
      </c>
      <c r="AV11" s="53" t="n">
        <v>3086</v>
      </c>
      <c r="AW11" s="53" t="n">
        <v>6251</v>
      </c>
      <c r="AX11" s="53" t="n">
        <v>5922</v>
      </c>
      <c r="AY11" s="53" t="n">
        <v>6455</v>
      </c>
      <c r="AZ11" s="53" t="n">
        <v>6879</v>
      </c>
      <c r="BA11" s="53" t="n">
        <v>6678</v>
      </c>
      <c r="BB11" s="53" t="n">
        <v>8008</v>
      </c>
      <c r="BC11" s="53" t="n">
        <v>9335</v>
      </c>
      <c r="BD11" s="53" t="n">
        <v>4017</v>
      </c>
      <c r="BE11" s="53" t="n">
        <v>3892</v>
      </c>
      <c r="BF11" s="53" t="n">
        <v>3385</v>
      </c>
      <c r="BG11" s="53" t="n">
        <v>3923</v>
      </c>
    </row>
    <row r="12" customFormat="false" ht="15" hidden="false" customHeight="false" outlineLevel="0" collapsed="false">
      <c r="B12" s="51" t="s">
        <v>17</v>
      </c>
      <c r="C12" s="53" t="n">
        <v>3908</v>
      </c>
      <c r="D12" s="53" t="n">
        <v>4128</v>
      </c>
      <c r="E12" s="53" t="n">
        <v>5527</v>
      </c>
      <c r="F12" s="53" t="n">
        <v>4302</v>
      </c>
      <c r="G12" s="53" t="n">
        <v>4183</v>
      </c>
      <c r="H12" s="53" t="n">
        <v>4116</v>
      </c>
      <c r="I12" s="53" t="n">
        <v>563</v>
      </c>
      <c r="J12" s="53" t="n">
        <v>1165</v>
      </c>
      <c r="K12" s="52" t="n">
        <v>0</v>
      </c>
      <c r="L12" s="53" t="n">
        <v>293</v>
      </c>
      <c r="M12" s="53" t="n">
        <v>462</v>
      </c>
      <c r="N12" s="53" t="n">
        <v>447</v>
      </c>
      <c r="O12" s="53" t="n">
        <v>1189</v>
      </c>
      <c r="P12" s="53" t="n">
        <v>2857</v>
      </c>
      <c r="Q12" s="53" t="n">
        <v>2283</v>
      </c>
      <c r="R12" s="53" t="n">
        <v>1905</v>
      </c>
      <c r="S12" s="53" t="n">
        <v>1929</v>
      </c>
      <c r="T12" s="53" t="n">
        <v>2282</v>
      </c>
      <c r="U12" s="53" t="n">
        <v>3249</v>
      </c>
      <c r="V12" s="53" t="n">
        <v>4240</v>
      </c>
      <c r="W12" s="53" t="n">
        <v>4507</v>
      </c>
      <c r="X12" s="53" t="n">
        <v>3027</v>
      </c>
      <c r="Y12" s="53" t="n">
        <v>4637</v>
      </c>
      <c r="Z12" s="53" t="n">
        <v>3541</v>
      </c>
      <c r="AA12" s="53" t="n">
        <v>4522</v>
      </c>
      <c r="AB12" s="53" t="n">
        <v>3973</v>
      </c>
      <c r="AC12" s="53" t="n">
        <v>4808</v>
      </c>
      <c r="AD12" s="53" t="n">
        <v>3843</v>
      </c>
      <c r="AE12" s="53" t="n">
        <v>984</v>
      </c>
      <c r="AF12" s="53" t="n">
        <v>1202</v>
      </c>
      <c r="AG12" s="53" t="n">
        <v>826</v>
      </c>
      <c r="AH12" s="53" t="n">
        <v>1047</v>
      </c>
      <c r="AI12" s="53" t="n">
        <v>1112</v>
      </c>
      <c r="AJ12" s="53" t="n">
        <v>949</v>
      </c>
      <c r="AK12" s="53" t="n">
        <v>976</v>
      </c>
      <c r="AL12" s="53" t="n">
        <v>1284</v>
      </c>
      <c r="AM12" s="53" t="n">
        <v>1624</v>
      </c>
      <c r="AN12" s="53" t="n">
        <v>1718</v>
      </c>
      <c r="AO12" s="53" t="n">
        <v>1217</v>
      </c>
      <c r="AP12" s="53" t="n">
        <v>1834</v>
      </c>
      <c r="AQ12" s="53" t="n">
        <v>4393</v>
      </c>
      <c r="AR12" s="53" t="n">
        <v>4321</v>
      </c>
      <c r="AS12" s="53" t="n">
        <v>3993</v>
      </c>
      <c r="AT12" s="53" t="n">
        <v>3250</v>
      </c>
      <c r="AU12" s="53" t="n">
        <v>2719</v>
      </c>
      <c r="AV12" s="53" t="n">
        <v>2849</v>
      </c>
      <c r="AW12" s="53" t="n">
        <v>5068</v>
      </c>
      <c r="AX12" s="53" t="n">
        <v>4739</v>
      </c>
      <c r="AY12" s="53" t="n">
        <v>5272</v>
      </c>
      <c r="AZ12" s="53" t="n">
        <v>5696</v>
      </c>
      <c r="BA12" s="53" t="n">
        <v>5495</v>
      </c>
      <c r="BB12" s="53" t="n">
        <v>6825</v>
      </c>
      <c r="BC12" s="53" t="n">
        <v>8152</v>
      </c>
      <c r="BD12" s="53" t="n">
        <v>2834</v>
      </c>
      <c r="BE12" s="53" t="n">
        <v>2709</v>
      </c>
      <c r="BF12" s="53" t="n">
        <v>2202</v>
      </c>
      <c r="BG12" s="53" t="n">
        <v>2740</v>
      </c>
    </row>
    <row r="13" customFormat="false" ht="15" hidden="false" customHeight="false" outlineLevel="0" collapsed="false">
      <c r="B13" s="51" t="s">
        <v>19</v>
      </c>
      <c r="C13" s="53" t="n">
        <v>3682</v>
      </c>
      <c r="D13" s="53" t="n">
        <v>3902</v>
      </c>
      <c r="E13" s="53" t="n">
        <v>5301</v>
      </c>
      <c r="F13" s="53" t="n">
        <v>4076</v>
      </c>
      <c r="G13" s="53" t="n">
        <v>3957</v>
      </c>
      <c r="H13" s="53" t="n">
        <v>3890</v>
      </c>
      <c r="I13" s="53" t="n">
        <v>855</v>
      </c>
      <c r="J13" s="53" t="n">
        <v>1457</v>
      </c>
      <c r="K13" s="53" t="n">
        <v>293</v>
      </c>
      <c r="L13" s="52" t="n">
        <v>0</v>
      </c>
      <c r="M13" s="53" t="n">
        <v>492</v>
      </c>
      <c r="N13" s="53" t="n">
        <v>289</v>
      </c>
      <c r="O13" s="53" t="n">
        <v>963</v>
      </c>
      <c r="P13" s="53" t="n">
        <v>2757</v>
      </c>
      <c r="Q13" s="53" t="n">
        <v>2183</v>
      </c>
      <c r="R13" s="53" t="n">
        <v>1805</v>
      </c>
      <c r="S13" s="53" t="n">
        <v>1703</v>
      </c>
      <c r="T13" s="53" t="n">
        <v>2056</v>
      </c>
      <c r="U13" s="53" t="n">
        <v>3023</v>
      </c>
      <c r="V13" s="53" t="n">
        <v>4140</v>
      </c>
      <c r="W13" s="53" t="n">
        <v>4407</v>
      </c>
      <c r="X13" s="53" t="n">
        <v>2927</v>
      </c>
      <c r="Y13" s="53" t="n">
        <v>4537</v>
      </c>
      <c r="Z13" s="53" t="n">
        <v>3441</v>
      </c>
      <c r="AA13" s="53" t="n">
        <v>4422</v>
      </c>
      <c r="AB13" s="53" t="n">
        <v>3873</v>
      </c>
      <c r="AC13" s="53" t="n">
        <v>4708</v>
      </c>
      <c r="AD13" s="53" t="n">
        <v>3743</v>
      </c>
      <c r="AE13" s="53" t="n">
        <v>1014</v>
      </c>
      <c r="AF13" s="53" t="n">
        <v>1026</v>
      </c>
      <c r="AG13" s="53" t="n">
        <v>650</v>
      </c>
      <c r="AH13" s="53" t="n">
        <v>871</v>
      </c>
      <c r="AI13" s="53" t="n">
        <v>936</v>
      </c>
      <c r="AJ13" s="53" t="n">
        <v>773</v>
      </c>
      <c r="AK13" s="53" t="n">
        <v>800</v>
      </c>
      <c r="AL13" s="53" t="n">
        <v>1108</v>
      </c>
      <c r="AM13" s="53" t="n">
        <v>1448</v>
      </c>
      <c r="AN13" s="53" t="n">
        <v>1618</v>
      </c>
      <c r="AO13" s="53" t="n">
        <v>1041</v>
      </c>
      <c r="AP13" s="53" t="n">
        <v>1658</v>
      </c>
      <c r="AQ13" s="53" t="n">
        <v>4167</v>
      </c>
      <c r="AR13" s="53" t="n">
        <v>4095</v>
      </c>
      <c r="AS13" s="53" t="n">
        <v>3767</v>
      </c>
      <c r="AT13" s="53" t="n">
        <v>3024</v>
      </c>
      <c r="AU13" s="53" t="n">
        <v>2802</v>
      </c>
      <c r="AV13" s="53" t="n">
        <v>2932</v>
      </c>
      <c r="AW13" s="53" t="n">
        <v>4968</v>
      </c>
      <c r="AX13" s="53" t="n">
        <v>4639</v>
      </c>
      <c r="AY13" s="53" t="n">
        <v>5172</v>
      </c>
      <c r="AZ13" s="53" t="n">
        <v>5596</v>
      </c>
      <c r="BA13" s="53" t="n">
        <v>5395</v>
      </c>
      <c r="BB13" s="53" t="n">
        <v>6725</v>
      </c>
      <c r="BC13" s="53" t="n">
        <v>8052</v>
      </c>
      <c r="BD13" s="53" t="n">
        <v>2734</v>
      </c>
      <c r="BE13" s="53" t="n">
        <v>2609</v>
      </c>
      <c r="BF13" s="53" t="n">
        <v>2102</v>
      </c>
      <c r="BG13" s="53" t="n">
        <v>2564</v>
      </c>
    </row>
    <row r="14" customFormat="false" ht="15" hidden="false" customHeight="false" outlineLevel="0" collapsed="false">
      <c r="B14" s="51" t="s">
        <v>21</v>
      </c>
      <c r="C14" s="53" t="n">
        <v>3748</v>
      </c>
      <c r="D14" s="53" t="n">
        <v>3968</v>
      </c>
      <c r="E14" s="53" t="n">
        <v>5367</v>
      </c>
      <c r="F14" s="53" t="n">
        <v>4142</v>
      </c>
      <c r="G14" s="53" t="n">
        <v>4023</v>
      </c>
      <c r="H14" s="53" t="n">
        <v>3956</v>
      </c>
      <c r="I14" s="53" t="n">
        <v>818</v>
      </c>
      <c r="J14" s="53" t="n">
        <v>1419</v>
      </c>
      <c r="K14" s="53" t="n">
        <v>462</v>
      </c>
      <c r="L14" s="53" t="n">
        <v>492</v>
      </c>
      <c r="M14" s="52" t="n">
        <v>0</v>
      </c>
      <c r="N14" s="53" t="n">
        <v>434</v>
      </c>
      <c r="O14" s="53" t="n">
        <v>1029</v>
      </c>
      <c r="P14" s="53" t="n">
        <v>2697</v>
      </c>
      <c r="Q14" s="53" t="n">
        <v>2123</v>
      </c>
      <c r="R14" s="53" t="n">
        <v>1745</v>
      </c>
      <c r="S14" s="53" t="n">
        <v>1769</v>
      </c>
      <c r="T14" s="53" t="n">
        <v>2122</v>
      </c>
      <c r="U14" s="53" t="n">
        <v>3089</v>
      </c>
      <c r="V14" s="53" t="n">
        <v>4080</v>
      </c>
      <c r="W14" s="53" t="n">
        <v>4347</v>
      </c>
      <c r="X14" s="53" t="n">
        <v>2867</v>
      </c>
      <c r="Y14" s="53" t="n">
        <v>4477</v>
      </c>
      <c r="Z14" s="53" t="n">
        <v>3381</v>
      </c>
      <c r="AA14" s="53" t="n">
        <v>4362</v>
      </c>
      <c r="AB14" s="53" t="n">
        <v>3813</v>
      </c>
      <c r="AC14" s="53" t="n">
        <v>4648</v>
      </c>
      <c r="AD14" s="53" t="n">
        <v>3683</v>
      </c>
      <c r="AE14" s="53" t="n">
        <v>522</v>
      </c>
      <c r="AF14" s="53" t="n">
        <v>1042</v>
      </c>
      <c r="AG14" s="53" t="n">
        <v>666</v>
      </c>
      <c r="AH14" s="53" t="n">
        <v>887</v>
      </c>
      <c r="AI14" s="53" t="n">
        <v>952</v>
      </c>
      <c r="AJ14" s="53" t="n">
        <v>789</v>
      </c>
      <c r="AK14" s="53" t="n">
        <v>816</v>
      </c>
      <c r="AL14" s="53" t="n">
        <v>1124</v>
      </c>
      <c r="AM14" s="53" t="n">
        <v>1464</v>
      </c>
      <c r="AN14" s="53" t="n">
        <v>1558</v>
      </c>
      <c r="AO14" s="53" t="n">
        <v>1057</v>
      </c>
      <c r="AP14" s="53" t="n">
        <v>1674</v>
      </c>
      <c r="AQ14" s="53" t="n">
        <v>4233</v>
      </c>
      <c r="AR14" s="53" t="n">
        <v>4161</v>
      </c>
      <c r="AS14" s="53" t="n">
        <v>3833</v>
      </c>
      <c r="AT14" s="53" t="n">
        <v>3090</v>
      </c>
      <c r="AU14" s="53" t="n">
        <v>3108</v>
      </c>
      <c r="AV14" s="53" t="n">
        <v>3238</v>
      </c>
      <c r="AW14" s="53" t="n">
        <v>4908</v>
      </c>
      <c r="AX14" s="53" t="n">
        <v>4579</v>
      </c>
      <c r="AY14" s="53" t="n">
        <v>5112</v>
      </c>
      <c r="AZ14" s="53" t="n">
        <v>5536</v>
      </c>
      <c r="BA14" s="53" t="n">
        <v>5335</v>
      </c>
      <c r="BB14" s="53" t="n">
        <v>6665</v>
      </c>
      <c r="BC14" s="53" t="n">
        <v>7992</v>
      </c>
      <c r="BD14" s="53" t="n">
        <v>2674</v>
      </c>
      <c r="BE14" s="53" t="n">
        <v>2549</v>
      </c>
      <c r="BF14" s="53" t="n">
        <v>2042</v>
      </c>
      <c r="BG14" s="53" t="n">
        <v>2580</v>
      </c>
    </row>
    <row r="15" customFormat="false" ht="15" hidden="false" customHeight="false" outlineLevel="0" collapsed="false">
      <c r="B15" s="51" t="s">
        <v>23</v>
      </c>
      <c r="C15" s="53" t="n">
        <v>3624</v>
      </c>
      <c r="D15" s="53" t="n">
        <v>3844</v>
      </c>
      <c r="E15" s="53" t="n">
        <v>5243</v>
      </c>
      <c r="F15" s="53" t="n">
        <v>4018</v>
      </c>
      <c r="G15" s="53" t="n">
        <v>3899</v>
      </c>
      <c r="H15" s="53" t="n">
        <v>3832</v>
      </c>
      <c r="I15" s="53" t="n">
        <v>1176</v>
      </c>
      <c r="J15" s="53" t="n">
        <v>1777</v>
      </c>
      <c r="K15" s="53" t="n">
        <v>447</v>
      </c>
      <c r="L15" s="53" t="n">
        <v>289</v>
      </c>
      <c r="M15" s="53" t="n">
        <v>434</v>
      </c>
      <c r="N15" s="52" t="n">
        <v>0</v>
      </c>
      <c r="O15" s="53" t="n">
        <v>905</v>
      </c>
      <c r="P15" s="53" t="n">
        <v>2699</v>
      </c>
      <c r="Q15" s="53" t="n">
        <v>2125</v>
      </c>
      <c r="R15" s="53" t="n">
        <v>1747</v>
      </c>
      <c r="S15" s="53" t="n">
        <v>1645</v>
      </c>
      <c r="T15" s="53" t="n">
        <v>1998</v>
      </c>
      <c r="U15" s="53" t="n">
        <v>2965</v>
      </c>
      <c r="V15" s="53" t="n">
        <v>4082</v>
      </c>
      <c r="W15" s="53" t="n">
        <v>4349</v>
      </c>
      <c r="X15" s="53" t="n">
        <v>2869</v>
      </c>
      <c r="Y15" s="53" t="n">
        <v>4479</v>
      </c>
      <c r="Z15" s="53" t="n">
        <v>3383</v>
      </c>
      <c r="AA15" s="53" t="n">
        <v>4364</v>
      </c>
      <c r="AB15" s="53" t="n">
        <v>3815</v>
      </c>
      <c r="AC15" s="53" t="n">
        <v>4650</v>
      </c>
      <c r="AD15" s="53" t="n">
        <v>3685</v>
      </c>
      <c r="AE15" s="53" t="n">
        <v>956</v>
      </c>
      <c r="AF15" s="53" t="n">
        <v>968</v>
      </c>
      <c r="AG15" s="53" t="n">
        <v>592</v>
      </c>
      <c r="AH15" s="53" t="n">
        <v>813</v>
      </c>
      <c r="AI15" s="53" t="n">
        <v>878</v>
      </c>
      <c r="AJ15" s="53" t="n">
        <v>715</v>
      </c>
      <c r="AK15" s="53" t="n">
        <v>742</v>
      </c>
      <c r="AL15" s="53" t="n">
        <v>1050</v>
      </c>
      <c r="AM15" s="53" t="n">
        <v>1390</v>
      </c>
      <c r="AN15" s="53" t="n">
        <v>1560</v>
      </c>
      <c r="AO15" s="53" t="n">
        <v>983</v>
      </c>
      <c r="AP15" s="53" t="n">
        <v>1600</v>
      </c>
      <c r="AQ15" s="53" t="n">
        <v>4109</v>
      </c>
      <c r="AR15" s="53" t="n">
        <v>4037</v>
      </c>
      <c r="AS15" s="53" t="n">
        <v>3709</v>
      </c>
      <c r="AT15" s="53" t="n">
        <v>2966</v>
      </c>
      <c r="AU15" s="53" t="n">
        <v>3026</v>
      </c>
      <c r="AV15" s="53" t="n">
        <v>3156</v>
      </c>
      <c r="AW15" s="53" t="n">
        <v>4910</v>
      </c>
      <c r="AX15" s="53" t="n">
        <v>4581</v>
      </c>
      <c r="AY15" s="53" t="n">
        <v>5114</v>
      </c>
      <c r="AZ15" s="53" t="n">
        <v>5538</v>
      </c>
      <c r="BA15" s="53" t="n">
        <v>5337</v>
      </c>
      <c r="BB15" s="53" t="n">
        <v>6667</v>
      </c>
      <c r="BC15" s="53" t="n">
        <v>7994</v>
      </c>
      <c r="BD15" s="53" t="n">
        <v>2676</v>
      </c>
      <c r="BE15" s="53" t="n">
        <v>2551</v>
      </c>
      <c r="BF15" s="53" t="n">
        <v>2044</v>
      </c>
      <c r="BG15" s="53" t="n">
        <v>2506</v>
      </c>
    </row>
    <row r="16" customFormat="false" ht="15" hidden="false" customHeight="false" outlineLevel="0" collapsed="false">
      <c r="B16" s="51" t="s">
        <v>25</v>
      </c>
      <c r="C16" s="53" t="n">
        <v>3295</v>
      </c>
      <c r="D16" s="53" t="n">
        <v>3515</v>
      </c>
      <c r="E16" s="53" t="n">
        <v>4914</v>
      </c>
      <c r="F16" s="53" t="n">
        <v>3689</v>
      </c>
      <c r="G16" s="53" t="n">
        <v>3570</v>
      </c>
      <c r="H16" s="53" t="n">
        <v>3503</v>
      </c>
      <c r="I16" s="53" t="n">
        <v>1770</v>
      </c>
      <c r="J16" s="53" t="n">
        <v>2372</v>
      </c>
      <c r="K16" s="53" t="n">
        <v>1189</v>
      </c>
      <c r="L16" s="53" t="n">
        <v>963</v>
      </c>
      <c r="M16" s="53" t="n">
        <v>1029</v>
      </c>
      <c r="N16" s="53" t="n">
        <v>905</v>
      </c>
      <c r="O16" s="52" t="n">
        <v>0</v>
      </c>
      <c r="P16" s="53" t="n">
        <v>2370</v>
      </c>
      <c r="Q16" s="53" t="n">
        <v>1796</v>
      </c>
      <c r="R16" s="53" t="n">
        <v>1418</v>
      </c>
      <c r="S16" s="53" t="n">
        <v>1316</v>
      </c>
      <c r="T16" s="53" t="n">
        <v>1669</v>
      </c>
      <c r="U16" s="53" t="n">
        <v>2636</v>
      </c>
      <c r="V16" s="53" t="n">
        <v>3753</v>
      </c>
      <c r="W16" s="53" t="n">
        <v>4020</v>
      </c>
      <c r="X16" s="53" t="n">
        <v>2540</v>
      </c>
      <c r="Y16" s="53" t="n">
        <v>4150</v>
      </c>
      <c r="Z16" s="53" t="n">
        <v>3054</v>
      </c>
      <c r="AA16" s="53" t="n">
        <v>4035</v>
      </c>
      <c r="AB16" s="53" t="n">
        <v>3486</v>
      </c>
      <c r="AC16" s="53" t="n">
        <v>4321</v>
      </c>
      <c r="AD16" s="53" t="n">
        <v>3356</v>
      </c>
      <c r="AE16" s="53" t="n">
        <v>1551</v>
      </c>
      <c r="AF16" s="53" t="n">
        <v>1531</v>
      </c>
      <c r="AG16" s="53" t="n">
        <v>1154</v>
      </c>
      <c r="AH16" s="53" t="n">
        <v>705</v>
      </c>
      <c r="AI16" s="53" t="n">
        <v>832</v>
      </c>
      <c r="AJ16" s="53" t="n">
        <v>1165</v>
      </c>
      <c r="AK16" s="53" t="n">
        <v>1192</v>
      </c>
      <c r="AL16" s="53" t="n">
        <v>1319</v>
      </c>
      <c r="AM16" s="53" t="n">
        <v>1710</v>
      </c>
      <c r="AN16" s="53" t="n">
        <v>1231</v>
      </c>
      <c r="AO16" s="53" t="n">
        <v>1085</v>
      </c>
      <c r="AP16" s="53" t="n">
        <v>2163</v>
      </c>
      <c r="AQ16" s="53" t="n">
        <v>3780</v>
      </c>
      <c r="AR16" s="53" t="n">
        <v>3708</v>
      </c>
      <c r="AS16" s="53" t="n">
        <v>3380</v>
      </c>
      <c r="AT16" s="53" t="n">
        <v>2637</v>
      </c>
      <c r="AU16" s="53" t="n">
        <v>2599</v>
      </c>
      <c r="AV16" s="53" t="n">
        <v>3902</v>
      </c>
      <c r="AW16" s="53" t="n">
        <v>4581</v>
      </c>
      <c r="AX16" s="53" t="n">
        <v>4252</v>
      </c>
      <c r="AY16" s="53" t="n">
        <v>4785</v>
      </c>
      <c r="AZ16" s="53" t="n">
        <v>5209</v>
      </c>
      <c r="BA16" s="53" t="n">
        <v>5008</v>
      </c>
      <c r="BB16" s="53" t="n">
        <v>6338</v>
      </c>
      <c r="BC16" s="53" t="n">
        <v>7665</v>
      </c>
      <c r="BD16" s="53" t="n">
        <v>2347</v>
      </c>
      <c r="BE16" s="53" t="n">
        <v>2222</v>
      </c>
      <c r="BF16" s="53" t="n">
        <v>1715</v>
      </c>
      <c r="BG16" s="53" t="n">
        <v>2659</v>
      </c>
    </row>
    <row r="17" customFormat="false" ht="15" hidden="false" customHeight="false" outlineLevel="0" collapsed="false">
      <c r="B17" s="51" t="s">
        <v>27</v>
      </c>
      <c r="C17" s="53" t="n">
        <v>1824</v>
      </c>
      <c r="D17" s="53" t="n">
        <v>1925</v>
      </c>
      <c r="E17" s="53" t="n">
        <v>3308</v>
      </c>
      <c r="F17" s="53" t="n">
        <v>1902</v>
      </c>
      <c r="G17" s="53" t="n">
        <v>1971</v>
      </c>
      <c r="H17" s="53" t="n">
        <v>1876</v>
      </c>
      <c r="I17" s="53" t="n">
        <v>3438</v>
      </c>
      <c r="J17" s="53" t="n">
        <v>4040</v>
      </c>
      <c r="K17" s="53" t="n">
        <v>2857</v>
      </c>
      <c r="L17" s="53" t="n">
        <v>2757</v>
      </c>
      <c r="M17" s="53" t="n">
        <v>2697</v>
      </c>
      <c r="N17" s="53" t="n">
        <v>2699</v>
      </c>
      <c r="O17" s="53" t="n">
        <v>2370</v>
      </c>
      <c r="P17" s="52" t="n">
        <v>0</v>
      </c>
      <c r="Q17" s="53" t="n">
        <v>938</v>
      </c>
      <c r="R17" s="53" t="n">
        <v>1022</v>
      </c>
      <c r="S17" s="53" t="n">
        <v>1595</v>
      </c>
      <c r="T17" s="53" t="n">
        <v>787</v>
      </c>
      <c r="U17" s="53" t="n">
        <v>893</v>
      </c>
      <c r="V17" s="53" t="n">
        <v>1975</v>
      </c>
      <c r="W17" s="53" t="n">
        <v>2242</v>
      </c>
      <c r="X17" s="53" t="n">
        <v>726</v>
      </c>
      <c r="Y17" s="53" t="n">
        <v>2372</v>
      </c>
      <c r="Z17" s="53" t="n">
        <v>790</v>
      </c>
      <c r="AA17" s="53" t="n">
        <v>2257</v>
      </c>
      <c r="AB17" s="53" t="n">
        <v>1708</v>
      </c>
      <c r="AC17" s="53" t="n">
        <v>2543</v>
      </c>
      <c r="AD17" s="53" t="n">
        <v>1578</v>
      </c>
      <c r="AE17" s="53" t="n">
        <v>3219</v>
      </c>
      <c r="AF17" s="53" t="n">
        <v>2567</v>
      </c>
      <c r="AG17" s="53" t="n">
        <v>2191</v>
      </c>
      <c r="AH17" s="53" t="n">
        <v>1954</v>
      </c>
      <c r="AI17" s="53" t="n">
        <v>1997</v>
      </c>
      <c r="AJ17" s="53" t="n">
        <v>1907</v>
      </c>
      <c r="AK17" s="53" t="n">
        <v>1999</v>
      </c>
      <c r="AL17" s="53" t="n">
        <v>1673</v>
      </c>
      <c r="AM17" s="53" t="n">
        <v>1996</v>
      </c>
      <c r="AN17" s="53" t="n">
        <v>1518</v>
      </c>
      <c r="AO17" s="53" t="n">
        <v>1635</v>
      </c>
      <c r="AP17" s="53" t="n">
        <v>3033</v>
      </c>
      <c r="AQ17" s="53" t="n">
        <v>2786</v>
      </c>
      <c r="AR17" s="53" t="n">
        <v>2566</v>
      </c>
      <c r="AS17" s="53" t="n">
        <v>2335</v>
      </c>
      <c r="AT17" s="53" t="n">
        <v>2014</v>
      </c>
      <c r="AU17" s="53" t="n">
        <v>2148</v>
      </c>
      <c r="AV17" s="53" t="n">
        <v>3141</v>
      </c>
      <c r="AW17" s="53" t="n">
        <v>2803</v>
      </c>
      <c r="AX17" s="53" t="n">
        <v>2474</v>
      </c>
      <c r="AY17" s="53" t="n">
        <v>3007</v>
      </c>
      <c r="AZ17" s="53" t="n">
        <v>2945</v>
      </c>
      <c r="BA17" s="53" t="n">
        <v>3230</v>
      </c>
      <c r="BB17" s="53" t="n">
        <v>4074</v>
      </c>
      <c r="BC17" s="53" t="n">
        <v>5401</v>
      </c>
      <c r="BD17" s="53" t="n">
        <v>2223</v>
      </c>
      <c r="BE17" s="53" t="n">
        <v>2098</v>
      </c>
      <c r="BF17" s="53" t="n">
        <v>1609</v>
      </c>
      <c r="BG17" s="53" t="n">
        <v>2535</v>
      </c>
    </row>
    <row r="18" customFormat="false" ht="15" hidden="false" customHeight="false" outlineLevel="0" collapsed="false">
      <c r="B18" s="51" t="s">
        <v>29</v>
      </c>
      <c r="C18" s="53" t="n">
        <v>2656</v>
      </c>
      <c r="D18" s="53" t="n">
        <v>2757</v>
      </c>
      <c r="E18" s="53" t="n">
        <v>4140</v>
      </c>
      <c r="F18" s="53" t="n">
        <v>2734</v>
      </c>
      <c r="G18" s="53" t="n">
        <v>2803</v>
      </c>
      <c r="H18" s="53" t="n">
        <v>2708</v>
      </c>
      <c r="I18" s="53" t="n">
        <v>2864</v>
      </c>
      <c r="J18" s="53" t="n">
        <v>3466</v>
      </c>
      <c r="K18" s="53" t="n">
        <v>2283</v>
      </c>
      <c r="L18" s="53" t="n">
        <v>2183</v>
      </c>
      <c r="M18" s="53" t="n">
        <v>2123</v>
      </c>
      <c r="N18" s="53" t="n">
        <v>2125</v>
      </c>
      <c r="O18" s="53" t="n">
        <v>1796</v>
      </c>
      <c r="P18" s="53" t="n">
        <v>938</v>
      </c>
      <c r="Q18" s="52" t="n">
        <v>0</v>
      </c>
      <c r="R18" s="53" t="n">
        <v>378</v>
      </c>
      <c r="S18" s="53" t="n">
        <v>1515</v>
      </c>
      <c r="T18" s="53" t="n">
        <v>698</v>
      </c>
      <c r="U18" s="53" t="n">
        <v>1726</v>
      </c>
      <c r="V18" s="53" t="n">
        <v>2321</v>
      </c>
      <c r="W18" s="53" t="n">
        <v>2588</v>
      </c>
      <c r="X18" s="53" t="n">
        <v>1108</v>
      </c>
      <c r="Y18" s="53" t="n">
        <v>2718</v>
      </c>
      <c r="Z18" s="53" t="n">
        <v>1622</v>
      </c>
      <c r="AA18" s="53" t="n">
        <v>2603</v>
      </c>
      <c r="AB18" s="53" t="n">
        <v>2054</v>
      </c>
      <c r="AC18" s="53" t="n">
        <v>2889</v>
      </c>
      <c r="AD18" s="53" t="n">
        <v>1924</v>
      </c>
      <c r="AE18" s="53" t="n">
        <v>2645</v>
      </c>
      <c r="AF18" s="53" t="n">
        <v>1993</v>
      </c>
      <c r="AG18" s="53" t="n">
        <v>1617</v>
      </c>
      <c r="AH18" s="53" t="n">
        <v>1339</v>
      </c>
      <c r="AI18" s="53" t="n">
        <v>1423</v>
      </c>
      <c r="AJ18" s="53" t="n">
        <v>1333</v>
      </c>
      <c r="AK18" s="53" t="n">
        <v>1425</v>
      </c>
      <c r="AL18" s="53" t="n">
        <v>1099</v>
      </c>
      <c r="AM18" s="53" t="n">
        <v>1422</v>
      </c>
      <c r="AN18" s="53" t="n">
        <v>944</v>
      </c>
      <c r="AO18" s="53" t="n">
        <v>1061</v>
      </c>
      <c r="AP18" s="53" t="n">
        <v>2459</v>
      </c>
      <c r="AQ18" s="53" t="n">
        <v>3097</v>
      </c>
      <c r="AR18" s="53" t="n">
        <v>3025</v>
      </c>
      <c r="AS18" s="53" t="n">
        <v>2697</v>
      </c>
      <c r="AT18" s="53" t="n">
        <v>1954</v>
      </c>
      <c r="AU18" s="53" t="n">
        <v>1942</v>
      </c>
      <c r="AV18" s="53" t="n">
        <v>2935</v>
      </c>
      <c r="AW18" s="53" t="n">
        <v>3149</v>
      </c>
      <c r="AX18" s="53" t="n">
        <v>2820</v>
      </c>
      <c r="AY18" s="53" t="n">
        <v>3353</v>
      </c>
      <c r="AZ18" s="53" t="n">
        <v>3777</v>
      </c>
      <c r="BA18" s="53" t="n">
        <v>3576</v>
      </c>
      <c r="BB18" s="53" t="n">
        <v>4906</v>
      </c>
      <c r="BC18" s="53" t="n">
        <v>6233</v>
      </c>
      <c r="BD18" s="53" t="n">
        <v>1367</v>
      </c>
      <c r="BE18" s="53" t="n">
        <v>1242</v>
      </c>
      <c r="BF18" s="53" t="n">
        <v>753</v>
      </c>
      <c r="BG18" s="53" t="n">
        <v>1679</v>
      </c>
    </row>
    <row r="19" customFormat="false" ht="15" hidden="false" customHeight="false" outlineLevel="0" collapsed="false">
      <c r="B19" s="51" t="s">
        <v>31</v>
      </c>
      <c r="C19" s="53" t="n">
        <v>2254</v>
      </c>
      <c r="D19" s="53" t="n">
        <v>2378</v>
      </c>
      <c r="E19" s="53" t="n">
        <v>4105</v>
      </c>
      <c r="F19" s="53" t="n">
        <v>2818</v>
      </c>
      <c r="G19" s="53" t="n">
        <v>2546</v>
      </c>
      <c r="H19" s="53" t="n">
        <v>2792</v>
      </c>
      <c r="I19" s="53" t="n">
        <v>2486</v>
      </c>
      <c r="J19" s="53" t="n">
        <v>3088</v>
      </c>
      <c r="K19" s="53" t="n">
        <v>1905</v>
      </c>
      <c r="L19" s="53" t="n">
        <v>1805</v>
      </c>
      <c r="M19" s="53" t="n">
        <v>1745</v>
      </c>
      <c r="N19" s="53" t="n">
        <v>1747</v>
      </c>
      <c r="O19" s="53" t="n">
        <v>1418</v>
      </c>
      <c r="P19" s="53" t="n">
        <v>1022</v>
      </c>
      <c r="Q19" s="53" t="n">
        <v>378</v>
      </c>
      <c r="R19" s="52" t="n">
        <v>0</v>
      </c>
      <c r="S19" s="53" t="n">
        <v>1137</v>
      </c>
      <c r="T19" s="53" t="n">
        <v>538</v>
      </c>
      <c r="U19" s="53" t="n">
        <v>1434</v>
      </c>
      <c r="V19" s="53" t="n">
        <v>2405</v>
      </c>
      <c r="W19" s="53" t="n">
        <v>2672</v>
      </c>
      <c r="X19" s="53" t="n">
        <v>1192</v>
      </c>
      <c r="Y19" s="53" t="n">
        <v>2802</v>
      </c>
      <c r="Z19" s="53" t="n">
        <v>1706</v>
      </c>
      <c r="AA19" s="53" t="n">
        <v>2687</v>
      </c>
      <c r="AB19" s="53" t="n">
        <v>2138</v>
      </c>
      <c r="AC19" s="53" t="n">
        <v>2973</v>
      </c>
      <c r="AD19" s="53" t="n">
        <v>2008</v>
      </c>
      <c r="AE19" s="53" t="n">
        <v>2267</v>
      </c>
      <c r="AF19" s="53" t="n">
        <v>1615</v>
      </c>
      <c r="AG19" s="53" t="n">
        <v>1239</v>
      </c>
      <c r="AH19" s="53" t="n">
        <v>961</v>
      </c>
      <c r="AI19" s="53" t="n">
        <v>1045</v>
      </c>
      <c r="AJ19" s="53" t="n">
        <v>955</v>
      </c>
      <c r="AK19" s="53" t="n">
        <v>1047</v>
      </c>
      <c r="AL19" s="53" t="n">
        <v>721</v>
      </c>
      <c r="AM19" s="53" t="n">
        <v>1044</v>
      </c>
      <c r="AN19" s="53" t="n">
        <v>566</v>
      </c>
      <c r="AO19" s="53" t="n">
        <v>683</v>
      </c>
      <c r="AP19" s="53" t="n">
        <v>2081</v>
      </c>
      <c r="AQ19" s="53" t="n">
        <v>2937</v>
      </c>
      <c r="AR19" s="53" t="n">
        <v>2865</v>
      </c>
      <c r="AS19" s="53" t="n">
        <v>2537</v>
      </c>
      <c r="AT19" s="53" t="n">
        <v>1794</v>
      </c>
      <c r="AU19" s="53" t="n">
        <v>1782</v>
      </c>
      <c r="AV19" s="53" t="n">
        <v>2775</v>
      </c>
      <c r="AW19" s="53" t="n">
        <v>3233</v>
      </c>
      <c r="AX19" s="53" t="n">
        <v>2904</v>
      </c>
      <c r="AY19" s="53" t="n">
        <v>3437</v>
      </c>
      <c r="AZ19" s="53" t="n">
        <v>3861</v>
      </c>
      <c r="BA19" s="53" t="n">
        <v>3660</v>
      </c>
      <c r="BB19" s="53" t="n">
        <v>4990</v>
      </c>
      <c r="BC19" s="53" t="n">
        <v>6317</v>
      </c>
      <c r="BD19" s="53" t="n">
        <v>1441</v>
      </c>
      <c r="BE19" s="53" t="n">
        <v>1316</v>
      </c>
      <c r="BF19" s="53" t="n">
        <v>809</v>
      </c>
      <c r="BG19" s="53" t="n">
        <v>1753</v>
      </c>
    </row>
    <row r="20" customFormat="false" ht="15" hidden="false" customHeight="false" outlineLevel="0" collapsed="false">
      <c r="B20" s="51" t="s">
        <v>33</v>
      </c>
      <c r="C20" s="53" t="n">
        <v>1978</v>
      </c>
      <c r="D20" s="53" t="n">
        <v>2198</v>
      </c>
      <c r="E20" s="53" t="n">
        <v>3597</v>
      </c>
      <c r="F20" s="53" t="n">
        <v>2372</v>
      </c>
      <c r="G20" s="53" t="n">
        <v>2253</v>
      </c>
      <c r="H20" s="53" t="n">
        <v>2186</v>
      </c>
      <c r="I20" s="53" t="n">
        <v>2510</v>
      </c>
      <c r="J20" s="53" t="n">
        <v>3112</v>
      </c>
      <c r="K20" s="53" t="n">
        <v>1929</v>
      </c>
      <c r="L20" s="53" t="n">
        <v>1703</v>
      </c>
      <c r="M20" s="53" t="n">
        <v>1769</v>
      </c>
      <c r="N20" s="53" t="n">
        <v>1645</v>
      </c>
      <c r="O20" s="53" t="n">
        <v>1316</v>
      </c>
      <c r="P20" s="53" t="n">
        <v>1595</v>
      </c>
      <c r="Q20" s="53" t="n">
        <v>1515</v>
      </c>
      <c r="R20" s="53" t="n">
        <v>1137</v>
      </c>
      <c r="S20" s="52" t="n">
        <v>0</v>
      </c>
      <c r="T20" s="53" t="n">
        <v>807</v>
      </c>
      <c r="U20" s="53" t="n">
        <v>1319</v>
      </c>
      <c r="V20" s="53" t="n">
        <v>2978</v>
      </c>
      <c r="W20" s="53" t="n">
        <v>3245</v>
      </c>
      <c r="X20" s="53" t="n">
        <v>1765</v>
      </c>
      <c r="Y20" s="53" t="n">
        <v>3375</v>
      </c>
      <c r="Z20" s="53" t="n">
        <v>2356</v>
      </c>
      <c r="AA20" s="53" t="n">
        <v>3260</v>
      </c>
      <c r="AB20" s="53" t="n">
        <v>2711</v>
      </c>
      <c r="AC20" s="53" t="n">
        <v>3546</v>
      </c>
      <c r="AD20" s="53" t="n">
        <v>2581</v>
      </c>
      <c r="AE20" s="53" t="n">
        <v>2291</v>
      </c>
      <c r="AF20" s="53" t="n">
        <v>1824</v>
      </c>
      <c r="AG20" s="53" t="n">
        <v>1448</v>
      </c>
      <c r="AH20" s="53" t="n">
        <v>1063</v>
      </c>
      <c r="AI20" s="53" t="n">
        <v>1254</v>
      </c>
      <c r="AJ20" s="53" t="n">
        <v>1164</v>
      </c>
      <c r="AK20" s="53" t="n">
        <v>1256</v>
      </c>
      <c r="AL20" s="53" t="n">
        <v>1159</v>
      </c>
      <c r="AM20" s="53" t="n">
        <v>1483</v>
      </c>
      <c r="AN20" s="53" t="n">
        <v>1004</v>
      </c>
      <c r="AO20" s="53" t="n">
        <v>892</v>
      </c>
      <c r="AP20" s="53" t="n">
        <v>2290</v>
      </c>
      <c r="AQ20" s="53" t="n">
        <v>2463</v>
      </c>
      <c r="AR20" s="53" t="n">
        <v>2391</v>
      </c>
      <c r="AS20" s="53" t="n">
        <v>2063</v>
      </c>
      <c r="AT20" s="53" t="n">
        <v>1320</v>
      </c>
      <c r="AU20" s="53" t="n">
        <v>1282</v>
      </c>
      <c r="AV20" s="53" t="n">
        <v>2275</v>
      </c>
      <c r="AW20" s="53" t="n">
        <v>3806</v>
      </c>
      <c r="AX20" s="53" t="n">
        <v>3477</v>
      </c>
      <c r="AY20" s="53" t="n">
        <v>4010</v>
      </c>
      <c r="AZ20" s="53" t="n">
        <v>4511</v>
      </c>
      <c r="BA20" s="53" t="n">
        <v>4233</v>
      </c>
      <c r="BB20" s="53" t="n">
        <v>5640</v>
      </c>
      <c r="BC20" s="53" t="n">
        <v>6967</v>
      </c>
      <c r="BD20" s="53" t="n">
        <v>2067</v>
      </c>
      <c r="BE20" s="53" t="n">
        <v>1942</v>
      </c>
      <c r="BF20" s="53" t="n">
        <v>1435</v>
      </c>
      <c r="BG20" s="53" t="n">
        <v>2379</v>
      </c>
    </row>
    <row r="21" customFormat="false" ht="15" hidden="false" customHeight="false" outlineLevel="0" collapsed="false">
      <c r="B21" s="51" t="s">
        <v>35</v>
      </c>
      <c r="C21" s="53" t="n">
        <v>1784</v>
      </c>
      <c r="D21" s="53" t="n">
        <v>1908</v>
      </c>
      <c r="E21" s="53" t="n">
        <v>3635</v>
      </c>
      <c r="F21" s="53" t="n">
        <v>2071</v>
      </c>
      <c r="G21" s="53" t="n">
        <v>2076</v>
      </c>
      <c r="H21" s="53" t="n">
        <v>2009</v>
      </c>
      <c r="I21" s="53" t="n">
        <v>2864</v>
      </c>
      <c r="J21" s="53" t="n">
        <v>3465</v>
      </c>
      <c r="K21" s="53" t="n">
        <v>2282</v>
      </c>
      <c r="L21" s="53" t="n">
        <v>2056</v>
      </c>
      <c r="M21" s="53" t="n">
        <v>2122</v>
      </c>
      <c r="N21" s="53" t="n">
        <v>1998</v>
      </c>
      <c r="O21" s="53" t="n">
        <v>1669</v>
      </c>
      <c r="P21" s="53" t="n">
        <v>787</v>
      </c>
      <c r="Q21" s="53" t="n">
        <v>698</v>
      </c>
      <c r="R21" s="53" t="n">
        <v>538</v>
      </c>
      <c r="S21" s="53" t="n">
        <v>807</v>
      </c>
      <c r="T21" s="52" t="n">
        <v>0</v>
      </c>
      <c r="U21" s="53" t="n">
        <v>998</v>
      </c>
      <c r="V21" s="53" t="n">
        <v>2170</v>
      </c>
      <c r="W21" s="53" t="n">
        <v>2437</v>
      </c>
      <c r="X21" s="53" t="n">
        <v>957</v>
      </c>
      <c r="Y21" s="53" t="n">
        <v>2567</v>
      </c>
      <c r="Z21" s="53" t="n">
        <v>1471</v>
      </c>
      <c r="AA21" s="53" t="n">
        <v>2452</v>
      </c>
      <c r="AB21" s="53" t="n">
        <v>1903</v>
      </c>
      <c r="AC21" s="53" t="n">
        <v>2738</v>
      </c>
      <c r="AD21" s="53" t="n">
        <v>1773</v>
      </c>
      <c r="AE21" s="53" t="n">
        <v>2692</v>
      </c>
      <c r="AF21" s="53" t="n">
        <v>2057</v>
      </c>
      <c r="AG21" s="53" t="n">
        <v>1681</v>
      </c>
      <c r="AH21" s="53" t="n">
        <v>1340</v>
      </c>
      <c r="AI21" s="53" t="n">
        <v>1487</v>
      </c>
      <c r="AJ21" s="53" t="n">
        <v>1397</v>
      </c>
      <c r="AK21" s="53" t="n">
        <v>1489</v>
      </c>
      <c r="AL21" s="53" t="n">
        <v>1155</v>
      </c>
      <c r="AM21" s="53" t="n">
        <v>1478</v>
      </c>
      <c r="AN21" s="53" t="n">
        <v>1000</v>
      </c>
      <c r="AO21" s="53" t="n">
        <v>1125</v>
      </c>
      <c r="AP21" s="53" t="n">
        <v>2523</v>
      </c>
      <c r="AQ21" s="53" t="n">
        <v>2501</v>
      </c>
      <c r="AR21" s="53" t="n">
        <v>2429</v>
      </c>
      <c r="AS21" s="53" t="n">
        <v>2101</v>
      </c>
      <c r="AT21" s="53" t="n">
        <v>1358</v>
      </c>
      <c r="AU21" s="53" t="n">
        <v>1448</v>
      </c>
      <c r="AV21" s="53" t="n">
        <v>2441</v>
      </c>
      <c r="AW21" s="53" t="n">
        <v>2998</v>
      </c>
      <c r="AX21" s="53" t="n">
        <v>2669</v>
      </c>
      <c r="AY21" s="53" t="n">
        <v>3202</v>
      </c>
      <c r="AZ21" s="53" t="n">
        <v>3626</v>
      </c>
      <c r="BA21" s="53" t="n">
        <v>3425</v>
      </c>
      <c r="BB21" s="53" t="n">
        <v>4755</v>
      </c>
      <c r="BC21" s="53" t="n">
        <v>6082</v>
      </c>
      <c r="BD21" s="53" t="n">
        <v>1875</v>
      </c>
      <c r="BE21" s="53" t="n">
        <v>1750</v>
      </c>
      <c r="BF21" s="53" t="n">
        <v>1243</v>
      </c>
      <c r="BG21" s="53" t="n">
        <v>2187</v>
      </c>
    </row>
    <row r="22" customFormat="false" ht="15" hidden="false" customHeight="false" outlineLevel="0" collapsed="false">
      <c r="B22" s="51" t="s">
        <v>37</v>
      </c>
      <c r="C22" s="53" t="n">
        <v>1108</v>
      </c>
      <c r="D22" s="53" t="n">
        <v>1209</v>
      </c>
      <c r="E22" s="53" t="n">
        <v>2597</v>
      </c>
      <c r="F22" s="53" t="n">
        <v>1283</v>
      </c>
      <c r="G22" s="53" t="n">
        <v>1260</v>
      </c>
      <c r="H22" s="53" t="n">
        <v>1193</v>
      </c>
      <c r="I22" s="53" t="n">
        <v>3830</v>
      </c>
      <c r="J22" s="53" t="n">
        <v>4432</v>
      </c>
      <c r="K22" s="53" t="n">
        <v>3249</v>
      </c>
      <c r="L22" s="53" t="n">
        <v>3023</v>
      </c>
      <c r="M22" s="53" t="n">
        <v>3089</v>
      </c>
      <c r="N22" s="53" t="n">
        <v>2965</v>
      </c>
      <c r="O22" s="53" t="n">
        <v>2636</v>
      </c>
      <c r="P22" s="53" t="n">
        <v>893</v>
      </c>
      <c r="Q22" s="53" t="n">
        <v>1726</v>
      </c>
      <c r="R22" s="53" t="n">
        <v>1434</v>
      </c>
      <c r="S22" s="53" t="n">
        <v>1319</v>
      </c>
      <c r="T22" s="53" t="n">
        <v>998</v>
      </c>
      <c r="U22" s="52" t="n">
        <v>0</v>
      </c>
      <c r="V22" s="53" t="n">
        <v>2763</v>
      </c>
      <c r="W22" s="53" t="n">
        <v>3030</v>
      </c>
      <c r="X22" s="53" t="n">
        <v>1460</v>
      </c>
      <c r="Y22" s="53" t="n">
        <v>3160</v>
      </c>
      <c r="Z22" s="53" t="n">
        <v>1524</v>
      </c>
      <c r="AA22" s="53" t="n">
        <v>3045</v>
      </c>
      <c r="AB22" s="53" t="n">
        <v>2496</v>
      </c>
      <c r="AC22" s="53" t="n">
        <v>3331</v>
      </c>
      <c r="AD22" s="53" t="n">
        <v>2366</v>
      </c>
      <c r="AE22" s="53" t="n">
        <v>3611</v>
      </c>
      <c r="AF22" s="53" t="n">
        <v>3143</v>
      </c>
      <c r="AG22" s="53" t="n">
        <v>2767</v>
      </c>
      <c r="AH22" s="53" t="n">
        <v>2383</v>
      </c>
      <c r="AI22" s="53" t="n">
        <v>2573</v>
      </c>
      <c r="AJ22" s="53" t="n">
        <v>2483</v>
      </c>
      <c r="AK22" s="53" t="n">
        <v>2575</v>
      </c>
      <c r="AL22" s="53" t="n">
        <v>2086</v>
      </c>
      <c r="AM22" s="53" t="n">
        <v>2409</v>
      </c>
      <c r="AN22" s="53" t="n">
        <v>1931</v>
      </c>
      <c r="AO22" s="53" t="n">
        <v>2211</v>
      </c>
      <c r="AP22" s="53" t="n">
        <v>3609</v>
      </c>
      <c r="AQ22" s="53" t="n">
        <v>2071</v>
      </c>
      <c r="AR22" s="53" t="n">
        <v>1851</v>
      </c>
      <c r="AS22" s="53" t="n">
        <v>1620</v>
      </c>
      <c r="AT22" s="53" t="n">
        <v>1121</v>
      </c>
      <c r="AU22" s="53" t="n">
        <v>1721</v>
      </c>
      <c r="AV22" s="53" t="n">
        <v>2714</v>
      </c>
      <c r="AW22" s="53" t="n">
        <v>3591</v>
      </c>
      <c r="AX22" s="53" t="n">
        <v>3262</v>
      </c>
      <c r="AY22" s="53" t="n">
        <v>3795</v>
      </c>
      <c r="AZ22" s="53" t="n">
        <v>3679</v>
      </c>
      <c r="BA22" s="53" t="n">
        <v>4018</v>
      </c>
      <c r="BB22" s="53" t="n">
        <v>4808</v>
      </c>
      <c r="BC22" s="53" t="n">
        <v>6135</v>
      </c>
      <c r="BD22" s="53" t="n">
        <v>3011</v>
      </c>
      <c r="BE22" s="53" t="n">
        <v>2886</v>
      </c>
      <c r="BF22" s="53" t="n">
        <v>2174</v>
      </c>
      <c r="BG22" s="53" t="n">
        <v>3323</v>
      </c>
    </row>
    <row r="23" customFormat="false" ht="15" hidden="false" customHeight="false" outlineLevel="0" collapsed="false">
      <c r="B23" s="51" t="s">
        <v>39</v>
      </c>
      <c r="C23" s="53" t="n">
        <v>3693</v>
      </c>
      <c r="D23" s="53" t="n">
        <v>3794</v>
      </c>
      <c r="E23" s="53" t="n">
        <v>5177</v>
      </c>
      <c r="F23" s="53" t="n">
        <v>3771</v>
      </c>
      <c r="G23" s="53" t="n">
        <v>3840</v>
      </c>
      <c r="H23" s="53" t="n">
        <v>3745</v>
      </c>
      <c r="I23" s="53" t="n">
        <v>4821</v>
      </c>
      <c r="J23" s="53" t="n">
        <v>5423</v>
      </c>
      <c r="K23" s="53" t="n">
        <v>4240</v>
      </c>
      <c r="L23" s="53" t="n">
        <v>4140</v>
      </c>
      <c r="M23" s="53" t="n">
        <v>4080</v>
      </c>
      <c r="N23" s="53" t="n">
        <v>4082</v>
      </c>
      <c r="O23" s="53" t="n">
        <v>3753</v>
      </c>
      <c r="P23" s="53" t="n">
        <v>1975</v>
      </c>
      <c r="Q23" s="53" t="n">
        <v>2321</v>
      </c>
      <c r="R23" s="53" t="n">
        <v>2405</v>
      </c>
      <c r="S23" s="53" t="n">
        <v>2978</v>
      </c>
      <c r="T23" s="53" t="n">
        <v>2170</v>
      </c>
      <c r="U23" s="53" t="n">
        <v>2763</v>
      </c>
      <c r="V23" s="52" t="n">
        <v>0</v>
      </c>
      <c r="W23" s="53" t="n">
        <v>761</v>
      </c>
      <c r="X23" s="53" t="n">
        <v>1517</v>
      </c>
      <c r="Y23" s="53" t="n">
        <v>680</v>
      </c>
      <c r="Z23" s="53" t="n">
        <v>1907</v>
      </c>
      <c r="AA23" s="53" t="n">
        <v>321</v>
      </c>
      <c r="AB23" s="53" t="n">
        <v>991</v>
      </c>
      <c r="AC23" s="53" t="n">
        <v>607</v>
      </c>
      <c r="AD23" s="53" t="n">
        <v>1243</v>
      </c>
      <c r="AE23" s="53" t="n">
        <v>4603</v>
      </c>
      <c r="AF23" s="53" t="n">
        <v>3951</v>
      </c>
      <c r="AG23" s="53" t="n">
        <v>3575</v>
      </c>
      <c r="AH23" s="53" t="n">
        <v>3338</v>
      </c>
      <c r="AI23" s="53" t="n">
        <v>3381</v>
      </c>
      <c r="AJ23" s="53" t="n">
        <v>3291</v>
      </c>
      <c r="AK23" s="53" t="n">
        <v>3383</v>
      </c>
      <c r="AL23" s="53" t="n">
        <v>3057</v>
      </c>
      <c r="AM23" s="53" t="n">
        <v>3380</v>
      </c>
      <c r="AN23" s="53" t="n">
        <v>2902</v>
      </c>
      <c r="AO23" s="53" t="n">
        <v>3019</v>
      </c>
      <c r="AP23" s="53" t="n">
        <v>4417</v>
      </c>
      <c r="AQ23" s="53" t="n">
        <v>4585</v>
      </c>
      <c r="AR23" s="53" t="n">
        <v>4437</v>
      </c>
      <c r="AS23" s="53" t="n">
        <v>4185</v>
      </c>
      <c r="AT23" s="53" t="n">
        <v>3442</v>
      </c>
      <c r="AU23" s="53" t="n">
        <v>3532</v>
      </c>
      <c r="AV23" s="53" t="n">
        <v>4525</v>
      </c>
      <c r="AW23" s="53" t="n">
        <v>2083</v>
      </c>
      <c r="AX23" s="53" t="n">
        <v>1832</v>
      </c>
      <c r="AY23" s="53" t="n">
        <v>2288</v>
      </c>
      <c r="AZ23" s="53" t="n">
        <v>2218</v>
      </c>
      <c r="BA23" s="53" t="n">
        <v>1304</v>
      </c>
      <c r="BB23" s="53" t="n">
        <v>3347</v>
      </c>
      <c r="BC23" s="53" t="n">
        <v>4674</v>
      </c>
      <c r="BD23" s="53" t="n">
        <v>3607</v>
      </c>
      <c r="BE23" s="53" t="n">
        <v>3482</v>
      </c>
      <c r="BF23" s="53" t="n">
        <v>2993</v>
      </c>
      <c r="BG23" s="53" t="n">
        <v>3919</v>
      </c>
    </row>
    <row r="24" customFormat="false" ht="15" hidden="false" customHeight="false" outlineLevel="0" collapsed="false">
      <c r="B24" s="51" t="s">
        <v>41</v>
      </c>
      <c r="C24" s="53" t="n">
        <v>3960</v>
      </c>
      <c r="D24" s="53" t="n">
        <v>4061</v>
      </c>
      <c r="E24" s="53" t="n">
        <v>5444</v>
      </c>
      <c r="F24" s="53" t="n">
        <v>4038</v>
      </c>
      <c r="G24" s="53" t="n">
        <v>4107</v>
      </c>
      <c r="H24" s="53" t="n">
        <v>4012</v>
      </c>
      <c r="I24" s="53" t="n">
        <v>5088</v>
      </c>
      <c r="J24" s="53" t="n">
        <v>5690</v>
      </c>
      <c r="K24" s="53" t="n">
        <v>4507</v>
      </c>
      <c r="L24" s="53" t="n">
        <v>4407</v>
      </c>
      <c r="M24" s="53" t="n">
        <v>4347</v>
      </c>
      <c r="N24" s="53" t="n">
        <v>4349</v>
      </c>
      <c r="O24" s="53" t="n">
        <v>4020</v>
      </c>
      <c r="P24" s="53" t="n">
        <v>2242</v>
      </c>
      <c r="Q24" s="53" t="n">
        <v>2588</v>
      </c>
      <c r="R24" s="53" t="n">
        <v>2672</v>
      </c>
      <c r="S24" s="53" t="n">
        <v>3245</v>
      </c>
      <c r="T24" s="53" t="n">
        <v>2437</v>
      </c>
      <c r="U24" s="53" t="n">
        <v>3030</v>
      </c>
      <c r="V24" s="53" t="n">
        <v>761</v>
      </c>
      <c r="W24" s="52" t="n">
        <v>0</v>
      </c>
      <c r="X24" s="53" t="n">
        <v>1784</v>
      </c>
      <c r="Y24" s="53" t="n">
        <v>176</v>
      </c>
      <c r="Z24" s="53" t="n">
        <v>2174</v>
      </c>
      <c r="AA24" s="53" t="n">
        <v>595</v>
      </c>
      <c r="AB24" s="53" t="n">
        <v>517</v>
      </c>
      <c r="AC24" s="53" t="n">
        <v>577</v>
      </c>
      <c r="AD24" s="53" t="n">
        <v>885</v>
      </c>
      <c r="AE24" s="53" t="n">
        <v>4870</v>
      </c>
      <c r="AF24" s="53" t="n">
        <v>4218</v>
      </c>
      <c r="AG24" s="53" t="n">
        <v>3842</v>
      </c>
      <c r="AH24" s="53" t="n">
        <v>3605</v>
      </c>
      <c r="AI24" s="53" t="n">
        <v>3648</v>
      </c>
      <c r="AJ24" s="53" t="n">
        <v>3558</v>
      </c>
      <c r="AK24" s="53" t="n">
        <v>3650</v>
      </c>
      <c r="AL24" s="53" t="n">
        <v>3324</v>
      </c>
      <c r="AM24" s="53" t="n">
        <v>3647</v>
      </c>
      <c r="AN24" s="53" t="n">
        <v>3169</v>
      </c>
      <c r="AO24" s="53" t="n">
        <v>3286</v>
      </c>
      <c r="AP24" s="53" t="n">
        <v>4684</v>
      </c>
      <c r="AQ24" s="53" t="n">
        <v>4852</v>
      </c>
      <c r="AR24" s="53" t="n">
        <v>4704</v>
      </c>
      <c r="AS24" s="53" t="n">
        <v>4452</v>
      </c>
      <c r="AT24" s="53" t="n">
        <v>3709</v>
      </c>
      <c r="AU24" s="53" t="n">
        <v>3799</v>
      </c>
      <c r="AV24" s="53" t="n">
        <v>4792</v>
      </c>
      <c r="AW24" s="53" t="n">
        <v>1390</v>
      </c>
      <c r="AX24" s="53" t="n">
        <v>1139</v>
      </c>
      <c r="AY24" s="53" t="n">
        <v>1595</v>
      </c>
      <c r="AZ24" s="53" t="n">
        <v>2035</v>
      </c>
      <c r="BA24" s="53" t="n">
        <v>1121</v>
      </c>
      <c r="BB24" s="53" t="n">
        <v>3164</v>
      </c>
      <c r="BC24" s="53" t="n">
        <v>4491</v>
      </c>
      <c r="BD24" s="53" t="n">
        <v>3874</v>
      </c>
      <c r="BE24" s="53" t="n">
        <v>3749</v>
      </c>
      <c r="BF24" s="53" t="n">
        <v>3260</v>
      </c>
      <c r="BG24" s="53" t="n">
        <v>4186</v>
      </c>
    </row>
    <row r="25" customFormat="false" ht="15" hidden="false" customHeight="false" outlineLevel="0" collapsed="false">
      <c r="B25" s="51" t="s">
        <v>43</v>
      </c>
      <c r="C25" s="53" t="n">
        <v>2390</v>
      </c>
      <c r="D25" s="53" t="n">
        <v>2491</v>
      </c>
      <c r="E25" s="53" t="n">
        <v>3874</v>
      </c>
      <c r="F25" s="53" t="n">
        <v>2468</v>
      </c>
      <c r="G25" s="53" t="n">
        <v>2537</v>
      </c>
      <c r="H25" s="53" t="n">
        <v>2442</v>
      </c>
      <c r="I25" s="53" t="n">
        <v>3608</v>
      </c>
      <c r="J25" s="53" t="n">
        <v>4210</v>
      </c>
      <c r="K25" s="53" t="n">
        <v>3027</v>
      </c>
      <c r="L25" s="53" t="n">
        <v>2927</v>
      </c>
      <c r="M25" s="53" t="n">
        <v>2867</v>
      </c>
      <c r="N25" s="53" t="n">
        <v>2869</v>
      </c>
      <c r="O25" s="53" t="n">
        <v>2540</v>
      </c>
      <c r="P25" s="53" t="n">
        <v>726</v>
      </c>
      <c r="Q25" s="53" t="n">
        <v>1108</v>
      </c>
      <c r="R25" s="53" t="n">
        <v>1192</v>
      </c>
      <c r="S25" s="53" t="n">
        <v>1765</v>
      </c>
      <c r="T25" s="53" t="n">
        <v>957</v>
      </c>
      <c r="U25" s="53" t="n">
        <v>1460</v>
      </c>
      <c r="V25" s="53" t="n">
        <v>1517</v>
      </c>
      <c r="W25" s="53" t="n">
        <v>1784</v>
      </c>
      <c r="X25" s="52" t="n">
        <v>0</v>
      </c>
      <c r="Y25" s="53" t="n">
        <v>1914</v>
      </c>
      <c r="Z25" s="53" t="n">
        <v>689</v>
      </c>
      <c r="AA25" s="53" t="n">
        <v>1799</v>
      </c>
      <c r="AB25" s="53" t="n">
        <v>1250</v>
      </c>
      <c r="AC25" s="53" t="n">
        <v>2085</v>
      </c>
      <c r="AD25" s="53" t="n">
        <v>1121</v>
      </c>
      <c r="AE25" s="53" t="n">
        <v>3389</v>
      </c>
      <c r="AF25" s="53" t="n">
        <v>2737</v>
      </c>
      <c r="AG25" s="53" t="n">
        <v>2361</v>
      </c>
      <c r="AH25" s="53" t="n">
        <v>2124</v>
      </c>
      <c r="AI25" s="53" t="n">
        <v>2167</v>
      </c>
      <c r="AJ25" s="53" t="n">
        <v>2077</v>
      </c>
      <c r="AK25" s="53" t="n">
        <v>2169</v>
      </c>
      <c r="AL25" s="53" t="n">
        <v>1843</v>
      </c>
      <c r="AM25" s="53" t="n">
        <v>2166</v>
      </c>
      <c r="AN25" s="53" t="n">
        <v>1688</v>
      </c>
      <c r="AO25" s="53" t="n">
        <v>1805</v>
      </c>
      <c r="AP25" s="53" t="n">
        <v>3203</v>
      </c>
      <c r="AQ25" s="53" t="n">
        <v>3352</v>
      </c>
      <c r="AR25" s="53" t="n">
        <v>3132</v>
      </c>
      <c r="AS25" s="53" t="n">
        <v>2901</v>
      </c>
      <c r="AT25" s="53" t="n">
        <v>2228</v>
      </c>
      <c r="AU25" s="53" t="n">
        <v>2318</v>
      </c>
      <c r="AV25" s="53" t="n">
        <v>3311</v>
      </c>
      <c r="AW25" s="53" t="n">
        <v>2346</v>
      </c>
      <c r="AX25" s="53" t="n">
        <v>2017</v>
      </c>
      <c r="AY25" s="53" t="n">
        <v>2550</v>
      </c>
      <c r="AZ25" s="53" t="n">
        <v>3240</v>
      </c>
      <c r="BA25" s="53" t="n">
        <v>2772</v>
      </c>
      <c r="BB25" s="53" t="n">
        <v>4369</v>
      </c>
      <c r="BC25" s="53" t="n">
        <v>5696</v>
      </c>
      <c r="BD25" s="53" t="n">
        <v>2393</v>
      </c>
      <c r="BE25" s="53" t="n">
        <v>2268</v>
      </c>
      <c r="BF25" s="53" t="n">
        <v>1779</v>
      </c>
      <c r="BG25" s="53" t="n">
        <v>2705</v>
      </c>
    </row>
    <row r="26" customFormat="false" ht="15" hidden="false" customHeight="false" outlineLevel="0" collapsed="false">
      <c r="B26" s="51" t="s">
        <v>45</v>
      </c>
      <c r="C26" s="53" t="n">
        <v>4090</v>
      </c>
      <c r="D26" s="53" t="n">
        <v>4191</v>
      </c>
      <c r="E26" s="53" t="n">
        <v>5574</v>
      </c>
      <c r="F26" s="53" t="n">
        <v>4168</v>
      </c>
      <c r="G26" s="53" t="n">
        <v>4237</v>
      </c>
      <c r="H26" s="53" t="n">
        <v>4142</v>
      </c>
      <c r="I26" s="53" t="n">
        <v>5218</v>
      </c>
      <c r="J26" s="53" t="n">
        <v>5820</v>
      </c>
      <c r="K26" s="53" t="n">
        <v>4637</v>
      </c>
      <c r="L26" s="53" t="n">
        <v>4537</v>
      </c>
      <c r="M26" s="53" t="n">
        <v>4477</v>
      </c>
      <c r="N26" s="53" t="n">
        <v>4479</v>
      </c>
      <c r="O26" s="53" t="n">
        <v>4150</v>
      </c>
      <c r="P26" s="53" t="n">
        <v>2372</v>
      </c>
      <c r="Q26" s="53" t="n">
        <v>2718</v>
      </c>
      <c r="R26" s="53" t="n">
        <v>2802</v>
      </c>
      <c r="S26" s="53" t="n">
        <v>3375</v>
      </c>
      <c r="T26" s="53" t="n">
        <v>2567</v>
      </c>
      <c r="U26" s="53" t="n">
        <v>3160</v>
      </c>
      <c r="V26" s="53" t="n">
        <v>680</v>
      </c>
      <c r="W26" s="53" t="n">
        <v>176</v>
      </c>
      <c r="X26" s="53" t="n">
        <v>1914</v>
      </c>
      <c r="Y26" s="52" t="n">
        <v>0</v>
      </c>
      <c r="Z26" s="53" t="n">
        <v>2304</v>
      </c>
      <c r="AA26" s="53" t="n">
        <v>515</v>
      </c>
      <c r="AB26" s="53" t="n">
        <v>647</v>
      </c>
      <c r="AC26" s="53" t="n">
        <v>496</v>
      </c>
      <c r="AD26" s="53" t="n">
        <v>1015</v>
      </c>
      <c r="AE26" s="53" t="n">
        <v>5000</v>
      </c>
      <c r="AF26" s="53" t="n">
        <v>4348</v>
      </c>
      <c r="AG26" s="53" t="n">
        <v>3972</v>
      </c>
      <c r="AH26" s="53" t="n">
        <v>3735</v>
      </c>
      <c r="AI26" s="53" t="n">
        <v>3778</v>
      </c>
      <c r="AJ26" s="53" t="n">
        <v>3688</v>
      </c>
      <c r="AK26" s="53" t="n">
        <v>3780</v>
      </c>
      <c r="AL26" s="53" t="n">
        <v>3454</v>
      </c>
      <c r="AM26" s="53" t="n">
        <v>3777</v>
      </c>
      <c r="AN26" s="53" t="n">
        <v>3299</v>
      </c>
      <c r="AO26" s="53" t="n">
        <v>3416</v>
      </c>
      <c r="AP26" s="53" t="n">
        <v>4814</v>
      </c>
      <c r="AQ26" s="53" t="n">
        <v>4982</v>
      </c>
      <c r="AR26" s="53" t="n">
        <v>4834</v>
      </c>
      <c r="AS26" s="53" t="n">
        <v>4582</v>
      </c>
      <c r="AT26" s="53" t="n">
        <v>3839</v>
      </c>
      <c r="AU26" s="53" t="n">
        <v>3929</v>
      </c>
      <c r="AV26" s="53" t="n">
        <v>4922</v>
      </c>
      <c r="AW26" s="53" t="n">
        <v>1532</v>
      </c>
      <c r="AX26" s="53" t="n">
        <v>1281</v>
      </c>
      <c r="AY26" s="53" t="n">
        <v>1737</v>
      </c>
      <c r="AZ26" s="53" t="n">
        <v>1912</v>
      </c>
      <c r="BA26" s="53" t="n">
        <v>998</v>
      </c>
      <c r="BB26" s="53" t="n">
        <v>3041</v>
      </c>
      <c r="BC26" s="53" t="n">
        <v>4368</v>
      </c>
      <c r="BD26" s="53" t="n">
        <v>4004</v>
      </c>
      <c r="BE26" s="53" t="n">
        <v>3879</v>
      </c>
      <c r="BF26" s="53" t="n">
        <v>3390</v>
      </c>
      <c r="BG26" s="53" t="n">
        <v>4316</v>
      </c>
    </row>
    <row r="27" customFormat="false" ht="15" hidden="false" customHeight="false" outlineLevel="0" collapsed="false">
      <c r="B27" s="51" t="s">
        <v>47</v>
      </c>
      <c r="C27" s="53" t="n">
        <v>2454</v>
      </c>
      <c r="D27" s="53" t="n">
        <v>2555</v>
      </c>
      <c r="E27" s="53" t="n">
        <v>3938</v>
      </c>
      <c r="F27" s="53" t="n">
        <v>2532</v>
      </c>
      <c r="G27" s="53" t="n">
        <v>2601</v>
      </c>
      <c r="H27" s="53" t="n">
        <v>2506</v>
      </c>
      <c r="I27" s="53" t="n">
        <v>4122</v>
      </c>
      <c r="J27" s="53" t="n">
        <v>4724</v>
      </c>
      <c r="K27" s="53" t="n">
        <v>3541</v>
      </c>
      <c r="L27" s="53" t="n">
        <v>3441</v>
      </c>
      <c r="M27" s="53" t="n">
        <v>3381</v>
      </c>
      <c r="N27" s="53" t="n">
        <v>3383</v>
      </c>
      <c r="O27" s="53" t="n">
        <v>3054</v>
      </c>
      <c r="P27" s="53" t="n">
        <v>790</v>
      </c>
      <c r="Q27" s="53" t="n">
        <v>1622</v>
      </c>
      <c r="R27" s="53" t="n">
        <v>1706</v>
      </c>
      <c r="S27" s="53" t="n">
        <v>2356</v>
      </c>
      <c r="T27" s="53" t="n">
        <v>1471</v>
      </c>
      <c r="U27" s="53" t="n">
        <v>1524</v>
      </c>
      <c r="V27" s="53" t="n">
        <v>1907</v>
      </c>
      <c r="W27" s="53" t="n">
        <v>2174</v>
      </c>
      <c r="X27" s="53" t="n">
        <v>689</v>
      </c>
      <c r="Y27" s="53" t="n">
        <v>2304</v>
      </c>
      <c r="Z27" s="52" t="n">
        <v>0</v>
      </c>
      <c r="AA27" s="53" t="n">
        <v>2189</v>
      </c>
      <c r="AB27" s="53" t="n">
        <v>1640</v>
      </c>
      <c r="AC27" s="53" t="n">
        <v>2475</v>
      </c>
      <c r="AD27" s="53" t="n">
        <v>1534</v>
      </c>
      <c r="AE27" s="53" t="n">
        <v>3903</v>
      </c>
      <c r="AF27" s="53" t="n">
        <v>3251</v>
      </c>
      <c r="AG27" s="53" t="n">
        <v>2875</v>
      </c>
      <c r="AH27" s="53" t="n">
        <v>2638</v>
      </c>
      <c r="AI27" s="53" t="n">
        <v>2681</v>
      </c>
      <c r="AJ27" s="53" t="n">
        <v>2591</v>
      </c>
      <c r="AK27" s="53" t="n">
        <v>2683</v>
      </c>
      <c r="AL27" s="53" t="n">
        <v>2357</v>
      </c>
      <c r="AM27" s="53" t="n">
        <v>2680</v>
      </c>
      <c r="AN27" s="53" t="n">
        <v>2202</v>
      </c>
      <c r="AO27" s="53" t="n">
        <v>2319</v>
      </c>
      <c r="AP27" s="53" t="n">
        <v>3717</v>
      </c>
      <c r="AQ27" s="53" t="n">
        <v>3416</v>
      </c>
      <c r="AR27" s="53" t="n">
        <v>3196</v>
      </c>
      <c r="AS27" s="53" t="n">
        <v>2965</v>
      </c>
      <c r="AT27" s="53" t="n">
        <v>2644</v>
      </c>
      <c r="AU27" s="53" t="n">
        <v>2830</v>
      </c>
      <c r="AV27" s="53" t="n">
        <v>3823</v>
      </c>
      <c r="AW27" s="53" t="n">
        <v>2780</v>
      </c>
      <c r="AX27" s="53" t="n">
        <v>2452</v>
      </c>
      <c r="AY27" s="53" t="n">
        <v>2984</v>
      </c>
      <c r="AZ27" s="53" t="n">
        <v>3304</v>
      </c>
      <c r="BA27" s="53" t="n">
        <v>3162</v>
      </c>
      <c r="BB27" s="53" t="n">
        <v>4433</v>
      </c>
      <c r="BC27" s="53" t="n">
        <v>5760</v>
      </c>
      <c r="BD27" s="53" t="n">
        <v>2907</v>
      </c>
      <c r="BE27" s="53" t="n">
        <v>2782</v>
      </c>
      <c r="BF27" s="53" t="n">
        <v>2293</v>
      </c>
      <c r="BG27" s="53" t="n">
        <v>3219</v>
      </c>
    </row>
    <row r="28" customFormat="false" ht="15" hidden="false" customHeight="false" outlineLevel="0" collapsed="false">
      <c r="B28" s="51" t="s">
        <v>49</v>
      </c>
      <c r="C28" s="53" t="n">
        <v>3975</v>
      </c>
      <c r="D28" s="53" t="n">
        <v>4076</v>
      </c>
      <c r="E28" s="53" t="n">
        <v>5459</v>
      </c>
      <c r="F28" s="53" t="n">
        <v>4053</v>
      </c>
      <c r="G28" s="53" t="n">
        <v>4122</v>
      </c>
      <c r="H28" s="53" t="n">
        <v>4027</v>
      </c>
      <c r="I28" s="53" t="n">
        <v>5103</v>
      </c>
      <c r="J28" s="53" t="n">
        <v>5705</v>
      </c>
      <c r="K28" s="53" t="n">
        <v>4522</v>
      </c>
      <c r="L28" s="53" t="n">
        <v>4422</v>
      </c>
      <c r="M28" s="53" t="n">
        <v>4362</v>
      </c>
      <c r="N28" s="53" t="n">
        <v>4364</v>
      </c>
      <c r="O28" s="53" t="n">
        <v>4035</v>
      </c>
      <c r="P28" s="53" t="n">
        <v>2257</v>
      </c>
      <c r="Q28" s="53" t="n">
        <v>2603</v>
      </c>
      <c r="R28" s="53" t="n">
        <v>2687</v>
      </c>
      <c r="S28" s="53" t="n">
        <v>3260</v>
      </c>
      <c r="T28" s="53" t="n">
        <v>2452</v>
      </c>
      <c r="U28" s="53" t="n">
        <v>3045</v>
      </c>
      <c r="V28" s="53" t="n">
        <v>321</v>
      </c>
      <c r="W28" s="53" t="n">
        <v>595</v>
      </c>
      <c r="X28" s="53" t="n">
        <v>1799</v>
      </c>
      <c r="Y28" s="53" t="n">
        <v>515</v>
      </c>
      <c r="Z28" s="53" t="n">
        <v>2189</v>
      </c>
      <c r="AA28" s="52" t="n">
        <v>0</v>
      </c>
      <c r="AB28" s="53" t="n">
        <v>1033</v>
      </c>
      <c r="AC28" s="53" t="n">
        <v>267</v>
      </c>
      <c r="AD28" s="53" t="n">
        <v>1401</v>
      </c>
      <c r="AE28" s="53" t="n">
        <v>4885</v>
      </c>
      <c r="AF28" s="53" t="n">
        <v>4233</v>
      </c>
      <c r="AG28" s="53" t="n">
        <v>3857</v>
      </c>
      <c r="AH28" s="53" t="n">
        <v>3620</v>
      </c>
      <c r="AI28" s="53" t="n">
        <v>3663</v>
      </c>
      <c r="AJ28" s="53" t="n">
        <v>3573</v>
      </c>
      <c r="AK28" s="53" t="n">
        <v>3665</v>
      </c>
      <c r="AL28" s="53" t="n">
        <v>3339</v>
      </c>
      <c r="AM28" s="53" t="n">
        <v>3662</v>
      </c>
      <c r="AN28" s="53" t="n">
        <v>3184</v>
      </c>
      <c r="AO28" s="53" t="n">
        <v>3301</v>
      </c>
      <c r="AP28" s="53" t="n">
        <v>4699</v>
      </c>
      <c r="AQ28" s="53" t="n">
        <v>4867</v>
      </c>
      <c r="AR28" s="53" t="n">
        <v>4719</v>
      </c>
      <c r="AS28" s="53" t="n">
        <v>4467</v>
      </c>
      <c r="AT28" s="53" t="n">
        <v>3724</v>
      </c>
      <c r="AU28" s="53" t="n">
        <v>3814</v>
      </c>
      <c r="AV28" s="53" t="n">
        <v>4807</v>
      </c>
      <c r="AW28" s="53" t="n">
        <v>1918</v>
      </c>
      <c r="AX28" s="53" t="n">
        <v>1667</v>
      </c>
      <c r="AY28" s="53" t="n">
        <v>2123</v>
      </c>
      <c r="AZ28" s="53" t="n">
        <v>2053</v>
      </c>
      <c r="BA28" s="53" t="n">
        <v>1139</v>
      </c>
      <c r="BB28" s="53" t="n">
        <v>3182</v>
      </c>
      <c r="BC28" s="53" t="n">
        <v>4509</v>
      </c>
      <c r="BD28" s="53" t="n">
        <v>3889</v>
      </c>
      <c r="BE28" s="53" t="n">
        <v>3764</v>
      </c>
      <c r="BF28" s="53" t="n">
        <v>3275</v>
      </c>
      <c r="BG28" s="53" t="n">
        <v>4201</v>
      </c>
    </row>
    <row r="29" customFormat="false" ht="15" hidden="false" customHeight="false" outlineLevel="0" collapsed="false">
      <c r="B29" s="51" t="s">
        <v>51</v>
      </c>
      <c r="C29" s="53" t="n">
        <v>3426</v>
      </c>
      <c r="D29" s="53" t="n">
        <v>3527</v>
      </c>
      <c r="E29" s="53" t="n">
        <v>4910</v>
      </c>
      <c r="F29" s="53" t="n">
        <v>3504</v>
      </c>
      <c r="G29" s="53" t="n">
        <v>3573</v>
      </c>
      <c r="H29" s="53" t="n">
        <v>3478</v>
      </c>
      <c r="I29" s="53" t="n">
        <v>4554</v>
      </c>
      <c r="J29" s="53" t="n">
        <v>5156</v>
      </c>
      <c r="K29" s="53" t="n">
        <v>3973</v>
      </c>
      <c r="L29" s="53" t="n">
        <v>3873</v>
      </c>
      <c r="M29" s="53" t="n">
        <v>3813</v>
      </c>
      <c r="N29" s="53" t="n">
        <v>3815</v>
      </c>
      <c r="O29" s="53" t="n">
        <v>3486</v>
      </c>
      <c r="P29" s="53" t="n">
        <v>1708</v>
      </c>
      <c r="Q29" s="53" t="n">
        <v>2054</v>
      </c>
      <c r="R29" s="53" t="n">
        <v>2138</v>
      </c>
      <c r="S29" s="53" t="n">
        <v>2711</v>
      </c>
      <c r="T29" s="53" t="n">
        <v>1903</v>
      </c>
      <c r="U29" s="53" t="n">
        <v>2496</v>
      </c>
      <c r="V29" s="53" t="n">
        <v>991</v>
      </c>
      <c r="W29" s="53" t="n">
        <v>517</v>
      </c>
      <c r="X29" s="53" t="n">
        <v>1250</v>
      </c>
      <c r="Y29" s="53" t="n">
        <v>647</v>
      </c>
      <c r="Z29" s="53" t="n">
        <v>1640</v>
      </c>
      <c r="AA29" s="53" t="n">
        <v>1033</v>
      </c>
      <c r="AB29" s="52" t="n">
        <v>0</v>
      </c>
      <c r="AC29" s="53" t="n">
        <v>1014</v>
      </c>
      <c r="AD29" s="53" t="n">
        <v>538</v>
      </c>
      <c r="AE29" s="53" t="n">
        <v>4336</v>
      </c>
      <c r="AF29" s="53" t="n">
        <v>3684</v>
      </c>
      <c r="AG29" s="53" t="n">
        <v>3308</v>
      </c>
      <c r="AH29" s="53" t="n">
        <v>3071</v>
      </c>
      <c r="AI29" s="53" t="n">
        <v>3114</v>
      </c>
      <c r="AJ29" s="53" t="n">
        <v>3024</v>
      </c>
      <c r="AK29" s="53" t="n">
        <v>3116</v>
      </c>
      <c r="AL29" s="53" t="n">
        <v>2790</v>
      </c>
      <c r="AM29" s="53" t="n">
        <v>3113</v>
      </c>
      <c r="AN29" s="53" t="n">
        <v>2635</v>
      </c>
      <c r="AO29" s="53" t="n">
        <v>2752</v>
      </c>
      <c r="AP29" s="53" t="n">
        <v>4150</v>
      </c>
      <c r="AQ29" s="53" t="n">
        <v>4318</v>
      </c>
      <c r="AR29" s="53" t="n">
        <v>4170</v>
      </c>
      <c r="AS29" s="53" t="n">
        <v>3918</v>
      </c>
      <c r="AT29" s="53" t="n">
        <v>3175</v>
      </c>
      <c r="AU29" s="53" t="n">
        <v>3265</v>
      </c>
      <c r="AV29" s="53" t="n">
        <v>4258</v>
      </c>
      <c r="AW29" s="53" t="n">
        <v>1420</v>
      </c>
      <c r="AX29" s="53" t="n">
        <v>1169</v>
      </c>
      <c r="AY29" s="53" t="n">
        <v>1625</v>
      </c>
      <c r="AZ29" s="53" t="n">
        <v>2472</v>
      </c>
      <c r="BA29" s="53" t="n">
        <v>1558</v>
      </c>
      <c r="BB29" s="53" t="n">
        <v>3601</v>
      </c>
      <c r="BC29" s="53" t="n">
        <v>4928</v>
      </c>
      <c r="BD29" s="53" t="n">
        <v>3340</v>
      </c>
      <c r="BE29" s="53" t="n">
        <v>3215</v>
      </c>
      <c r="BF29" s="53" t="n">
        <v>2726</v>
      </c>
      <c r="BG29" s="53" t="n">
        <v>3652</v>
      </c>
    </row>
    <row r="30" customFormat="false" ht="15" hidden="false" customHeight="false" outlineLevel="0" collapsed="false">
      <c r="B30" s="51" t="s">
        <v>53</v>
      </c>
      <c r="C30" s="53" t="n">
        <v>4261</v>
      </c>
      <c r="D30" s="53" t="n">
        <v>4362</v>
      </c>
      <c r="E30" s="53" t="n">
        <v>5745</v>
      </c>
      <c r="F30" s="53" t="n">
        <v>4339</v>
      </c>
      <c r="G30" s="53" t="n">
        <v>4408</v>
      </c>
      <c r="H30" s="53" t="n">
        <v>4313</v>
      </c>
      <c r="I30" s="53" t="n">
        <v>5389</v>
      </c>
      <c r="J30" s="53" t="n">
        <v>5991</v>
      </c>
      <c r="K30" s="53" t="n">
        <v>4808</v>
      </c>
      <c r="L30" s="53" t="n">
        <v>4708</v>
      </c>
      <c r="M30" s="53" t="n">
        <v>4648</v>
      </c>
      <c r="N30" s="53" t="n">
        <v>4650</v>
      </c>
      <c r="O30" s="53" t="n">
        <v>4321</v>
      </c>
      <c r="P30" s="53" t="n">
        <v>2543</v>
      </c>
      <c r="Q30" s="53" t="n">
        <v>2889</v>
      </c>
      <c r="R30" s="53" t="n">
        <v>2973</v>
      </c>
      <c r="S30" s="53" t="n">
        <v>3546</v>
      </c>
      <c r="T30" s="53" t="n">
        <v>2738</v>
      </c>
      <c r="U30" s="53" t="n">
        <v>3331</v>
      </c>
      <c r="V30" s="53" t="n">
        <v>607</v>
      </c>
      <c r="W30" s="53" t="n">
        <v>577</v>
      </c>
      <c r="X30" s="53" t="n">
        <v>2085</v>
      </c>
      <c r="Y30" s="53" t="n">
        <v>496</v>
      </c>
      <c r="Z30" s="53" t="n">
        <v>2475</v>
      </c>
      <c r="AA30" s="53" t="n">
        <v>267</v>
      </c>
      <c r="AB30" s="53" t="n">
        <v>1014</v>
      </c>
      <c r="AC30" s="52" t="n">
        <v>0</v>
      </c>
      <c r="AD30" s="53" t="n">
        <v>1382</v>
      </c>
      <c r="AE30" s="53" t="n">
        <v>5314</v>
      </c>
      <c r="AF30" s="53" t="n">
        <v>4662</v>
      </c>
      <c r="AG30" s="53" t="n">
        <v>4286</v>
      </c>
      <c r="AH30" s="53" t="n">
        <v>4049</v>
      </c>
      <c r="AI30" s="53" t="n">
        <v>4092</v>
      </c>
      <c r="AJ30" s="53" t="n">
        <v>4002</v>
      </c>
      <c r="AK30" s="53" t="n">
        <v>4094</v>
      </c>
      <c r="AL30" s="53" t="n">
        <v>3768</v>
      </c>
      <c r="AM30" s="53" t="n">
        <v>4091</v>
      </c>
      <c r="AN30" s="53" t="n">
        <v>3613</v>
      </c>
      <c r="AO30" s="53" t="n">
        <v>3730</v>
      </c>
      <c r="AP30" s="53" t="n">
        <v>5128</v>
      </c>
      <c r="AQ30" s="53" t="n">
        <v>5296</v>
      </c>
      <c r="AR30" s="53" t="n">
        <v>5148</v>
      </c>
      <c r="AS30" s="53" t="n">
        <v>4896</v>
      </c>
      <c r="AT30" s="53" t="n">
        <v>4153</v>
      </c>
      <c r="AU30" s="53" t="n">
        <v>4243</v>
      </c>
      <c r="AV30" s="53" t="n">
        <v>5236</v>
      </c>
      <c r="AW30" s="53" t="n">
        <v>1898</v>
      </c>
      <c r="AX30" s="53" t="n">
        <v>1647</v>
      </c>
      <c r="AY30" s="53" t="n">
        <v>2103</v>
      </c>
      <c r="AZ30" s="53" t="n">
        <v>2016</v>
      </c>
      <c r="BA30" s="53" t="n">
        <v>1102</v>
      </c>
      <c r="BB30" s="53" t="n">
        <v>3145</v>
      </c>
      <c r="BC30" s="53" t="n">
        <v>4472</v>
      </c>
      <c r="BD30" s="53" t="n">
        <v>4318</v>
      </c>
      <c r="BE30" s="53" t="n">
        <v>4193</v>
      </c>
      <c r="BF30" s="53" t="n">
        <v>3704</v>
      </c>
      <c r="BG30" s="53" t="n">
        <v>4630</v>
      </c>
    </row>
    <row r="31" customFormat="false" ht="15" hidden="false" customHeight="false" outlineLevel="0" collapsed="false">
      <c r="B31" s="51" t="s">
        <v>55</v>
      </c>
      <c r="C31" s="53" t="n">
        <v>3296</v>
      </c>
      <c r="D31" s="53" t="n">
        <v>3397</v>
      </c>
      <c r="E31" s="53" t="n">
        <v>4780</v>
      </c>
      <c r="F31" s="53" t="n">
        <v>3374</v>
      </c>
      <c r="G31" s="53" t="n">
        <v>3443</v>
      </c>
      <c r="H31" s="53" t="n">
        <v>3348</v>
      </c>
      <c r="I31" s="53" t="n">
        <v>4424</v>
      </c>
      <c r="J31" s="53" t="n">
        <v>5026</v>
      </c>
      <c r="K31" s="53" t="n">
        <v>3843</v>
      </c>
      <c r="L31" s="53" t="n">
        <v>3743</v>
      </c>
      <c r="M31" s="53" t="n">
        <v>3683</v>
      </c>
      <c r="N31" s="53" t="n">
        <v>3685</v>
      </c>
      <c r="O31" s="53" t="n">
        <v>3356</v>
      </c>
      <c r="P31" s="53" t="n">
        <v>1578</v>
      </c>
      <c r="Q31" s="53" t="n">
        <v>1924</v>
      </c>
      <c r="R31" s="53" t="n">
        <v>2008</v>
      </c>
      <c r="S31" s="53" t="n">
        <v>2581</v>
      </c>
      <c r="T31" s="53" t="n">
        <v>1773</v>
      </c>
      <c r="U31" s="53" t="n">
        <v>2366</v>
      </c>
      <c r="V31" s="53" t="n">
        <v>1243</v>
      </c>
      <c r="W31" s="53" t="n">
        <v>885</v>
      </c>
      <c r="X31" s="53" t="n">
        <v>1121</v>
      </c>
      <c r="Y31" s="53" t="n">
        <v>1015</v>
      </c>
      <c r="Z31" s="53" t="n">
        <v>1534</v>
      </c>
      <c r="AA31" s="53" t="n">
        <v>1401</v>
      </c>
      <c r="AB31" s="53" t="n">
        <v>538</v>
      </c>
      <c r="AC31" s="53" t="n">
        <v>1382</v>
      </c>
      <c r="AD31" s="52" t="n">
        <v>0</v>
      </c>
      <c r="AE31" s="53" t="n">
        <v>4206</v>
      </c>
      <c r="AF31" s="53" t="n">
        <v>3554</v>
      </c>
      <c r="AG31" s="53" t="n">
        <v>3178</v>
      </c>
      <c r="AH31" s="53" t="n">
        <v>2941</v>
      </c>
      <c r="AI31" s="53" t="n">
        <v>2984</v>
      </c>
      <c r="AJ31" s="53" t="n">
        <v>2894</v>
      </c>
      <c r="AK31" s="53" t="n">
        <v>2986</v>
      </c>
      <c r="AL31" s="53" t="n">
        <v>2660</v>
      </c>
      <c r="AM31" s="53" t="n">
        <v>2983</v>
      </c>
      <c r="AN31" s="53" t="n">
        <v>2505</v>
      </c>
      <c r="AO31" s="53" t="n">
        <v>2622</v>
      </c>
      <c r="AP31" s="53" t="n">
        <v>4020</v>
      </c>
      <c r="AQ31" s="53" t="n">
        <v>4188</v>
      </c>
      <c r="AR31" s="53" t="n">
        <v>4040</v>
      </c>
      <c r="AS31" s="53" t="n">
        <v>3788</v>
      </c>
      <c r="AT31" s="53" t="n">
        <v>3045</v>
      </c>
      <c r="AU31" s="53" t="n">
        <v>3135</v>
      </c>
      <c r="AV31" s="53" t="n">
        <v>4128</v>
      </c>
      <c r="AW31" s="53" t="n">
        <v>1323</v>
      </c>
      <c r="AX31" s="53" t="n">
        <v>995</v>
      </c>
      <c r="AY31" s="53" t="n">
        <v>1527</v>
      </c>
      <c r="AZ31" s="53" t="n">
        <v>2840</v>
      </c>
      <c r="BA31" s="53" t="n">
        <v>1926</v>
      </c>
      <c r="BB31" s="53" t="n">
        <v>3969</v>
      </c>
      <c r="BC31" s="53" t="n">
        <v>5296</v>
      </c>
      <c r="BD31" s="53" t="n">
        <v>3210</v>
      </c>
      <c r="BE31" s="53" t="n">
        <v>3085</v>
      </c>
      <c r="BF31" s="53" t="n">
        <v>2596</v>
      </c>
      <c r="BG31" s="53" t="n">
        <v>3522</v>
      </c>
    </row>
    <row r="32" customFormat="false" ht="15" hidden="false" customHeight="false" outlineLevel="0" collapsed="false">
      <c r="B32" s="51" t="s">
        <v>57</v>
      </c>
      <c r="C32" s="53" t="n">
        <v>4270</v>
      </c>
      <c r="D32" s="53" t="n">
        <v>4490</v>
      </c>
      <c r="E32" s="53" t="n">
        <v>5889</v>
      </c>
      <c r="F32" s="53" t="n">
        <v>4664</v>
      </c>
      <c r="G32" s="53" t="n">
        <v>4545</v>
      </c>
      <c r="H32" s="53" t="n">
        <v>4478</v>
      </c>
      <c r="I32" s="53" t="n">
        <v>1339</v>
      </c>
      <c r="J32" s="53" t="n">
        <v>1940</v>
      </c>
      <c r="K32" s="53" t="n">
        <v>984</v>
      </c>
      <c r="L32" s="53" t="n">
        <v>1014</v>
      </c>
      <c r="M32" s="53" t="n">
        <v>522</v>
      </c>
      <c r="N32" s="53" t="n">
        <v>956</v>
      </c>
      <c r="O32" s="53" t="n">
        <v>1551</v>
      </c>
      <c r="P32" s="53" t="n">
        <v>3219</v>
      </c>
      <c r="Q32" s="53" t="n">
        <v>2645</v>
      </c>
      <c r="R32" s="53" t="n">
        <v>2267</v>
      </c>
      <c r="S32" s="53" t="n">
        <v>2291</v>
      </c>
      <c r="T32" s="53" t="n">
        <v>2692</v>
      </c>
      <c r="U32" s="53" t="n">
        <v>3611</v>
      </c>
      <c r="V32" s="53" t="n">
        <v>4603</v>
      </c>
      <c r="W32" s="53" t="n">
        <v>4870</v>
      </c>
      <c r="X32" s="53" t="n">
        <v>3389</v>
      </c>
      <c r="Y32" s="53" t="n">
        <v>5000</v>
      </c>
      <c r="Z32" s="53" t="n">
        <v>3903</v>
      </c>
      <c r="AA32" s="53" t="n">
        <v>4885</v>
      </c>
      <c r="AB32" s="53" t="n">
        <v>4336</v>
      </c>
      <c r="AC32" s="53" t="n">
        <v>5314</v>
      </c>
      <c r="AD32" s="53" t="n">
        <v>4206</v>
      </c>
      <c r="AE32" s="52" t="n">
        <v>0</v>
      </c>
      <c r="AF32" s="53" t="n">
        <v>1564</v>
      </c>
      <c r="AG32" s="53" t="n">
        <v>1188</v>
      </c>
      <c r="AH32" s="53" t="n">
        <v>1409</v>
      </c>
      <c r="AI32" s="53" t="n">
        <v>1474</v>
      </c>
      <c r="AJ32" s="53" t="n">
        <v>1311</v>
      </c>
      <c r="AK32" s="53" t="n">
        <v>1338</v>
      </c>
      <c r="AL32" s="53" t="n">
        <v>1646</v>
      </c>
      <c r="AM32" s="53" t="n">
        <v>1986</v>
      </c>
      <c r="AN32" s="53" t="n">
        <v>2080</v>
      </c>
      <c r="AO32" s="53" t="n">
        <v>1579</v>
      </c>
      <c r="AP32" s="53" t="n">
        <v>2196</v>
      </c>
      <c r="AQ32" s="53" t="n">
        <v>4755</v>
      </c>
      <c r="AR32" s="53" t="n">
        <v>4683</v>
      </c>
      <c r="AS32" s="53" t="n">
        <v>4355</v>
      </c>
      <c r="AT32" s="53" t="n">
        <v>3612</v>
      </c>
      <c r="AU32" s="53" t="n">
        <v>3630</v>
      </c>
      <c r="AV32" s="53" t="n">
        <v>3760</v>
      </c>
      <c r="AW32" s="53" t="n">
        <v>5430</v>
      </c>
      <c r="AX32" s="53" t="n">
        <v>5101</v>
      </c>
      <c r="AY32" s="53" t="n">
        <v>5634</v>
      </c>
      <c r="AZ32" s="53" t="n">
        <v>6058</v>
      </c>
      <c r="BA32" s="53" t="n">
        <v>5857</v>
      </c>
      <c r="BB32" s="53" t="n">
        <v>7187</v>
      </c>
      <c r="BC32" s="53" t="n">
        <v>8514</v>
      </c>
      <c r="BD32" s="53" t="n">
        <v>3196</v>
      </c>
      <c r="BE32" s="53" t="n">
        <v>3071</v>
      </c>
      <c r="BF32" s="53" t="n">
        <v>2564</v>
      </c>
      <c r="BG32" s="53" t="n">
        <v>3102</v>
      </c>
    </row>
    <row r="33" customFormat="false" ht="15" hidden="false" customHeight="false" outlineLevel="0" collapsed="false">
      <c r="B33" s="51" t="s">
        <v>59</v>
      </c>
      <c r="C33" s="53" t="n">
        <v>3802</v>
      </c>
      <c r="D33" s="53" t="n">
        <v>4022</v>
      </c>
      <c r="E33" s="53" t="n">
        <v>5421</v>
      </c>
      <c r="F33" s="53" t="n">
        <v>4196</v>
      </c>
      <c r="G33" s="53" t="n">
        <v>4077</v>
      </c>
      <c r="H33" s="53" t="n">
        <v>4010</v>
      </c>
      <c r="I33" s="53" t="n">
        <v>1783</v>
      </c>
      <c r="J33" s="53" t="n">
        <v>2385</v>
      </c>
      <c r="K33" s="53" t="n">
        <v>1202</v>
      </c>
      <c r="L33" s="53" t="n">
        <v>1026</v>
      </c>
      <c r="M33" s="53" t="n">
        <v>1042</v>
      </c>
      <c r="N33" s="53" t="n">
        <v>968</v>
      </c>
      <c r="O33" s="53" t="n">
        <v>1531</v>
      </c>
      <c r="P33" s="53" t="n">
        <v>2567</v>
      </c>
      <c r="Q33" s="53" t="n">
        <v>1993</v>
      </c>
      <c r="R33" s="53" t="n">
        <v>1615</v>
      </c>
      <c r="S33" s="53" t="n">
        <v>1824</v>
      </c>
      <c r="T33" s="53" t="n">
        <v>2057</v>
      </c>
      <c r="U33" s="53" t="n">
        <v>3143</v>
      </c>
      <c r="V33" s="53" t="n">
        <v>3951</v>
      </c>
      <c r="W33" s="53" t="n">
        <v>4218</v>
      </c>
      <c r="X33" s="53" t="n">
        <v>2737</v>
      </c>
      <c r="Y33" s="53" t="n">
        <v>4348</v>
      </c>
      <c r="Z33" s="53" t="n">
        <v>3251</v>
      </c>
      <c r="AA33" s="53" t="n">
        <v>4233</v>
      </c>
      <c r="AB33" s="53" t="n">
        <v>3684</v>
      </c>
      <c r="AC33" s="53" t="n">
        <v>4662</v>
      </c>
      <c r="AD33" s="53" t="n">
        <v>3554</v>
      </c>
      <c r="AE33" s="53" t="n">
        <v>1564</v>
      </c>
      <c r="AF33" s="52" t="n">
        <v>0</v>
      </c>
      <c r="AG33" s="53" t="n">
        <v>400</v>
      </c>
      <c r="AH33" s="53" t="n">
        <v>796</v>
      </c>
      <c r="AI33" s="53" t="n">
        <v>861</v>
      </c>
      <c r="AJ33" s="53" t="n">
        <v>659</v>
      </c>
      <c r="AK33" s="53" t="n">
        <v>716</v>
      </c>
      <c r="AL33" s="53" t="n">
        <v>1040</v>
      </c>
      <c r="AM33" s="53" t="n">
        <v>1358</v>
      </c>
      <c r="AN33" s="53" t="n">
        <v>1312</v>
      </c>
      <c r="AO33" s="53" t="n">
        <v>1076</v>
      </c>
      <c r="AP33" s="53" t="n">
        <v>1166</v>
      </c>
      <c r="AQ33" s="53" t="n">
        <v>4435</v>
      </c>
      <c r="AR33" s="53" t="n">
        <v>4363</v>
      </c>
      <c r="AS33" s="53" t="n">
        <v>4035</v>
      </c>
      <c r="AT33" s="53" t="n">
        <v>3292</v>
      </c>
      <c r="AU33" s="53" t="n">
        <v>3254</v>
      </c>
      <c r="AV33" s="53" t="n">
        <v>3978</v>
      </c>
      <c r="AW33" s="53" t="n">
        <v>4926</v>
      </c>
      <c r="AX33" s="53" t="n">
        <v>4597</v>
      </c>
      <c r="AY33" s="53" t="n">
        <v>5130</v>
      </c>
      <c r="AZ33" s="53" t="n">
        <v>5554</v>
      </c>
      <c r="BA33" s="53" t="n">
        <v>5353</v>
      </c>
      <c r="BB33" s="53" t="n">
        <v>6683</v>
      </c>
      <c r="BC33" s="53" t="n">
        <v>8010</v>
      </c>
      <c r="BD33" s="53" t="n">
        <v>2692</v>
      </c>
      <c r="BE33" s="53" t="n">
        <v>2567</v>
      </c>
      <c r="BF33" s="53" t="n">
        <v>2060</v>
      </c>
      <c r="BG33" s="53" t="n">
        <v>2474</v>
      </c>
    </row>
    <row r="34" customFormat="false" ht="15" hidden="false" customHeight="false" outlineLevel="0" collapsed="false">
      <c r="B34" s="51" t="s">
        <v>61</v>
      </c>
      <c r="C34" s="53" t="n">
        <v>3426</v>
      </c>
      <c r="D34" s="53" t="n">
        <v>3646</v>
      </c>
      <c r="E34" s="53" t="n">
        <v>5045</v>
      </c>
      <c r="F34" s="53" t="n">
        <v>3820</v>
      </c>
      <c r="G34" s="53" t="n">
        <v>3701</v>
      </c>
      <c r="H34" s="53" t="n">
        <v>3634</v>
      </c>
      <c r="I34" s="53" t="n">
        <v>1407</v>
      </c>
      <c r="J34" s="53" t="n">
        <v>2009</v>
      </c>
      <c r="K34" s="53" t="n">
        <v>826</v>
      </c>
      <c r="L34" s="53" t="n">
        <v>650</v>
      </c>
      <c r="M34" s="53" t="n">
        <v>666</v>
      </c>
      <c r="N34" s="53" t="n">
        <v>592</v>
      </c>
      <c r="O34" s="53" t="n">
        <v>1154</v>
      </c>
      <c r="P34" s="53" t="n">
        <v>2191</v>
      </c>
      <c r="Q34" s="53" t="n">
        <v>1617</v>
      </c>
      <c r="R34" s="53" t="n">
        <v>1239</v>
      </c>
      <c r="S34" s="53" t="n">
        <v>1448</v>
      </c>
      <c r="T34" s="53" t="n">
        <v>1681</v>
      </c>
      <c r="U34" s="53" t="n">
        <v>2767</v>
      </c>
      <c r="V34" s="53" t="n">
        <v>3575</v>
      </c>
      <c r="W34" s="53" t="n">
        <v>3842</v>
      </c>
      <c r="X34" s="53" t="n">
        <v>2361</v>
      </c>
      <c r="Y34" s="53" t="n">
        <v>3972</v>
      </c>
      <c r="Z34" s="53" t="n">
        <v>2875</v>
      </c>
      <c r="AA34" s="53" t="n">
        <v>3857</v>
      </c>
      <c r="AB34" s="53" t="n">
        <v>3308</v>
      </c>
      <c r="AC34" s="53" t="n">
        <v>4286</v>
      </c>
      <c r="AD34" s="53" t="n">
        <v>3178</v>
      </c>
      <c r="AE34" s="53" t="n">
        <v>1188</v>
      </c>
      <c r="AF34" s="53" t="n">
        <v>400</v>
      </c>
      <c r="AG34" s="52" t="n">
        <v>0</v>
      </c>
      <c r="AH34" s="53" t="n">
        <v>419</v>
      </c>
      <c r="AI34" s="53" t="n">
        <v>484</v>
      </c>
      <c r="AJ34" s="53" t="n">
        <v>283</v>
      </c>
      <c r="AK34" s="53" t="n">
        <v>362</v>
      </c>
      <c r="AL34" s="53" t="n">
        <v>618</v>
      </c>
      <c r="AM34" s="53" t="n">
        <v>958</v>
      </c>
      <c r="AN34" s="53" t="n">
        <v>1052</v>
      </c>
      <c r="AO34" s="53" t="n">
        <v>551</v>
      </c>
      <c r="AP34" s="53" t="n">
        <v>1009</v>
      </c>
      <c r="AQ34" s="53" t="n">
        <v>3911</v>
      </c>
      <c r="AR34" s="53" t="n">
        <v>3839</v>
      </c>
      <c r="AS34" s="53" t="n">
        <v>3511</v>
      </c>
      <c r="AT34" s="53" t="n">
        <v>2768</v>
      </c>
      <c r="AU34" s="53" t="n">
        <v>2730</v>
      </c>
      <c r="AV34" s="53" t="n">
        <v>3602</v>
      </c>
      <c r="AW34" s="53" t="n">
        <v>4402</v>
      </c>
      <c r="AX34" s="53" t="n">
        <v>4073</v>
      </c>
      <c r="AY34" s="53" t="n">
        <v>4606</v>
      </c>
      <c r="AZ34" s="53" t="n">
        <v>5030</v>
      </c>
      <c r="BA34" s="53" t="n">
        <v>4829</v>
      </c>
      <c r="BB34" s="53" t="n">
        <v>6159</v>
      </c>
      <c r="BC34" s="53" t="n">
        <v>7486</v>
      </c>
      <c r="BD34" s="53" t="n">
        <v>2168</v>
      </c>
      <c r="BE34" s="53" t="n">
        <v>2043</v>
      </c>
      <c r="BF34" s="53" t="n">
        <v>1536</v>
      </c>
      <c r="BG34" s="53" t="n">
        <v>2074</v>
      </c>
    </row>
    <row r="35" customFormat="false" ht="15" hidden="false" customHeight="false" outlineLevel="0" collapsed="false">
      <c r="B35" s="51" t="s">
        <v>63</v>
      </c>
      <c r="C35" s="53" t="n">
        <v>3042</v>
      </c>
      <c r="D35" s="53" t="n">
        <v>3262</v>
      </c>
      <c r="E35" s="53" t="n">
        <v>4661</v>
      </c>
      <c r="F35" s="53" t="n">
        <v>3436</v>
      </c>
      <c r="G35" s="53" t="n">
        <v>3317</v>
      </c>
      <c r="H35" s="53" t="n">
        <v>3250</v>
      </c>
      <c r="I35" s="53" t="n">
        <v>1628</v>
      </c>
      <c r="J35" s="53" t="n">
        <v>2230</v>
      </c>
      <c r="K35" s="53" t="n">
        <v>1047</v>
      </c>
      <c r="L35" s="53" t="n">
        <v>871</v>
      </c>
      <c r="M35" s="53" t="n">
        <v>887</v>
      </c>
      <c r="N35" s="53" t="n">
        <v>813</v>
      </c>
      <c r="O35" s="53" t="n">
        <v>705</v>
      </c>
      <c r="P35" s="53" t="n">
        <v>1954</v>
      </c>
      <c r="Q35" s="53" t="n">
        <v>1339</v>
      </c>
      <c r="R35" s="53" t="n">
        <v>961</v>
      </c>
      <c r="S35" s="53" t="n">
        <v>1063</v>
      </c>
      <c r="T35" s="53" t="n">
        <v>1340</v>
      </c>
      <c r="U35" s="53" t="n">
        <v>2383</v>
      </c>
      <c r="V35" s="53" t="n">
        <v>3338</v>
      </c>
      <c r="W35" s="53" t="n">
        <v>3605</v>
      </c>
      <c r="X35" s="53" t="n">
        <v>2124</v>
      </c>
      <c r="Y35" s="53" t="n">
        <v>3735</v>
      </c>
      <c r="Z35" s="53" t="n">
        <v>2638</v>
      </c>
      <c r="AA35" s="53" t="n">
        <v>3620</v>
      </c>
      <c r="AB35" s="53" t="n">
        <v>3071</v>
      </c>
      <c r="AC35" s="53" t="n">
        <v>4049</v>
      </c>
      <c r="AD35" s="53" t="n">
        <v>2941</v>
      </c>
      <c r="AE35" s="53" t="n">
        <v>1409</v>
      </c>
      <c r="AF35" s="53" t="n">
        <v>796</v>
      </c>
      <c r="AG35" s="53" t="n">
        <v>419</v>
      </c>
      <c r="AH35" s="52" t="n">
        <v>0</v>
      </c>
      <c r="AI35" s="53" t="n">
        <v>64</v>
      </c>
      <c r="AJ35" s="53" t="n">
        <v>430</v>
      </c>
      <c r="AK35" s="53" t="n">
        <v>457</v>
      </c>
      <c r="AL35" s="53" t="n">
        <v>506</v>
      </c>
      <c r="AM35" s="53" t="n">
        <v>846</v>
      </c>
      <c r="AN35" s="53" t="n">
        <v>774</v>
      </c>
      <c r="AO35" s="53" t="n">
        <v>421</v>
      </c>
      <c r="AP35" s="53" t="n">
        <v>1428</v>
      </c>
      <c r="AQ35" s="53" t="n">
        <v>3527</v>
      </c>
      <c r="AR35" s="53" t="n">
        <v>3455</v>
      </c>
      <c r="AS35" s="53" t="n">
        <v>3127</v>
      </c>
      <c r="AT35" s="53" t="n">
        <v>2384</v>
      </c>
      <c r="AU35" s="53" t="n">
        <v>2346</v>
      </c>
      <c r="AV35" s="53" t="n">
        <v>3339</v>
      </c>
      <c r="AW35" s="53" t="n">
        <v>4124</v>
      </c>
      <c r="AX35" s="53" t="n">
        <v>3795</v>
      </c>
      <c r="AY35" s="53" t="n">
        <v>4328</v>
      </c>
      <c r="AZ35" s="53" t="n">
        <v>4752</v>
      </c>
      <c r="BA35" s="53" t="n">
        <v>4551</v>
      </c>
      <c r="BB35" s="53" t="n">
        <v>5881</v>
      </c>
      <c r="BC35" s="53" t="n">
        <v>7208</v>
      </c>
      <c r="BD35" s="53" t="n">
        <v>1890</v>
      </c>
      <c r="BE35" s="53" t="n">
        <v>1765</v>
      </c>
      <c r="BF35" s="53" t="n">
        <v>1258</v>
      </c>
      <c r="BG35" s="53" t="n">
        <v>2202</v>
      </c>
    </row>
    <row r="36" customFormat="false" ht="15" hidden="false" customHeight="false" outlineLevel="0" collapsed="false">
      <c r="B36" s="51" t="s">
        <v>65</v>
      </c>
      <c r="C36" s="53" t="n">
        <v>3232</v>
      </c>
      <c r="D36" s="53" t="n">
        <v>3452</v>
      </c>
      <c r="E36" s="53" t="n">
        <v>4851</v>
      </c>
      <c r="F36" s="53" t="n">
        <v>3626</v>
      </c>
      <c r="G36" s="53" t="n">
        <v>3507</v>
      </c>
      <c r="H36" s="53" t="n">
        <v>3440</v>
      </c>
      <c r="I36" s="53" t="n">
        <v>1693</v>
      </c>
      <c r="J36" s="53" t="n">
        <v>2295</v>
      </c>
      <c r="K36" s="53" t="n">
        <v>1112</v>
      </c>
      <c r="L36" s="53" t="n">
        <v>936</v>
      </c>
      <c r="M36" s="53" t="n">
        <v>952</v>
      </c>
      <c r="N36" s="53" t="n">
        <v>878</v>
      </c>
      <c r="O36" s="53" t="n">
        <v>832</v>
      </c>
      <c r="P36" s="53" t="n">
        <v>1997</v>
      </c>
      <c r="Q36" s="53" t="n">
        <v>1423</v>
      </c>
      <c r="R36" s="53" t="n">
        <v>1045</v>
      </c>
      <c r="S36" s="53" t="n">
        <v>1254</v>
      </c>
      <c r="T36" s="53" t="n">
        <v>1487</v>
      </c>
      <c r="U36" s="53" t="n">
        <v>2573</v>
      </c>
      <c r="V36" s="53" t="n">
        <v>3381</v>
      </c>
      <c r="W36" s="53" t="n">
        <v>3648</v>
      </c>
      <c r="X36" s="53" t="n">
        <v>2167</v>
      </c>
      <c r="Y36" s="53" t="n">
        <v>3778</v>
      </c>
      <c r="Z36" s="53" t="n">
        <v>2681</v>
      </c>
      <c r="AA36" s="53" t="n">
        <v>3663</v>
      </c>
      <c r="AB36" s="53" t="n">
        <v>3114</v>
      </c>
      <c r="AC36" s="53" t="n">
        <v>4092</v>
      </c>
      <c r="AD36" s="53" t="n">
        <v>2984</v>
      </c>
      <c r="AE36" s="53" t="n">
        <v>1474</v>
      </c>
      <c r="AF36" s="53" t="n">
        <v>861</v>
      </c>
      <c r="AG36" s="53" t="n">
        <v>484</v>
      </c>
      <c r="AH36" s="53" t="n">
        <v>64</v>
      </c>
      <c r="AI36" s="52" t="n">
        <v>0</v>
      </c>
      <c r="AJ36" s="53" t="n">
        <v>298</v>
      </c>
      <c r="AK36" s="53" t="n">
        <v>390</v>
      </c>
      <c r="AL36" s="53" t="n">
        <v>442</v>
      </c>
      <c r="AM36" s="53" t="n">
        <v>782</v>
      </c>
      <c r="AN36" s="53" t="n">
        <v>858</v>
      </c>
      <c r="AO36" s="53" t="n">
        <v>357</v>
      </c>
      <c r="AP36" s="53" t="n">
        <v>1424</v>
      </c>
      <c r="AQ36" s="53" t="n">
        <v>3713</v>
      </c>
      <c r="AR36" s="53" t="n">
        <v>3641</v>
      </c>
      <c r="AS36" s="53" t="n">
        <v>3313</v>
      </c>
      <c r="AT36" s="53" t="n">
        <v>2570</v>
      </c>
      <c r="AU36" s="53" t="n">
        <v>2532</v>
      </c>
      <c r="AV36" s="53" t="n">
        <v>3525</v>
      </c>
      <c r="AW36" s="53" t="n">
        <v>4208</v>
      </c>
      <c r="AX36" s="53" t="n">
        <v>3879</v>
      </c>
      <c r="AY36" s="53" t="n">
        <v>4412</v>
      </c>
      <c r="AZ36" s="53" t="n">
        <v>4836</v>
      </c>
      <c r="BA36" s="53" t="n">
        <v>4635</v>
      </c>
      <c r="BB36" s="53" t="n">
        <v>5965</v>
      </c>
      <c r="BC36" s="53" t="n">
        <v>7292</v>
      </c>
      <c r="BD36" s="53" t="n">
        <v>1974</v>
      </c>
      <c r="BE36" s="53" t="n">
        <v>1849</v>
      </c>
      <c r="BF36" s="53" t="n">
        <v>1342</v>
      </c>
      <c r="BG36" s="53" t="n">
        <v>1898</v>
      </c>
    </row>
    <row r="37" customFormat="false" ht="15" hidden="false" customHeight="false" outlineLevel="0" collapsed="false">
      <c r="B37" s="51" t="s">
        <v>67</v>
      </c>
      <c r="C37" s="53" t="n">
        <v>3142</v>
      </c>
      <c r="D37" s="53" t="n">
        <v>3362</v>
      </c>
      <c r="E37" s="53" t="n">
        <v>4761</v>
      </c>
      <c r="F37" s="53" t="n">
        <v>3536</v>
      </c>
      <c r="G37" s="53" t="n">
        <v>3417</v>
      </c>
      <c r="H37" s="53" t="n">
        <v>3350</v>
      </c>
      <c r="I37" s="53" t="n">
        <v>1530</v>
      </c>
      <c r="J37" s="53" t="n">
        <v>2132</v>
      </c>
      <c r="K37" s="53" t="n">
        <v>949</v>
      </c>
      <c r="L37" s="53" t="n">
        <v>773</v>
      </c>
      <c r="M37" s="53" t="n">
        <v>789</v>
      </c>
      <c r="N37" s="53" t="n">
        <v>715</v>
      </c>
      <c r="O37" s="53" t="n">
        <v>1165</v>
      </c>
      <c r="P37" s="53" t="n">
        <v>1907</v>
      </c>
      <c r="Q37" s="53" t="n">
        <v>1333</v>
      </c>
      <c r="R37" s="53" t="n">
        <v>955</v>
      </c>
      <c r="S37" s="53" t="n">
        <v>1164</v>
      </c>
      <c r="T37" s="53" t="n">
        <v>1397</v>
      </c>
      <c r="U37" s="53" t="n">
        <v>2483</v>
      </c>
      <c r="V37" s="53" t="n">
        <v>3291</v>
      </c>
      <c r="W37" s="53" t="n">
        <v>3558</v>
      </c>
      <c r="X37" s="53" t="n">
        <v>2077</v>
      </c>
      <c r="Y37" s="53" t="n">
        <v>3688</v>
      </c>
      <c r="Z37" s="53" t="n">
        <v>2591</v>
      </c>
      <c r="AA37" s="53" t="n">
        <v>3573</v>
      </c>
      <c r="AB37" s="53" t="n">
        <v>3024</v>
      </c>
      <c r="AC37" s="53" t="n">
        <v>4002</v>
      </c>
      <c r="AD37" s="53" t="n">
        <v>2894</v>
      </c>
      <c r="AE37" s="53" t="n">
        <v>1311</v>
      </c>
      <c r="AF37" s="53" t="n">
        <v>659</v>
      </c>
      <c r="AG37" s="53" t="n">
        <v>283</v>
      </c>
      <c r="AH37" s="53" t="n">
        <v>430</v>
      </c>
      <c r="AI37" s="53" t="n">
        <v>298</v>
      </c>
      <c r="AJ37" s="52" t="n">
        <v>0</v>
      </c>
      <c r="AK37" s="53" t="n">
        <v>193</v>
      </c>
      <c r="AL37" s="53" t="n">
        <v>334</v>
      </c>
      <c r="AM37" s="53" t="n">
        <v>674</v>
      </c>
      <c r="AN37" s="53" t="n">
        <v>768</v>
      </c>
      <c r="AO37" s="53" t="n">
        <v>267</v>
      </c>
      <c r="AP37" s="53" t="n">
        <v>1227</v>
      </c>
      <c r="AQ37" s="53" t="n">
        <v>3627</v>
      </c>
      <c r="AR37" s="53" t="n">
        <v>3555</v>
      </c>
      <c r="AS37" s="53" t="n">
        <v>3227</v>
      </c>
      <c r="AT37" s="53" t="n">
        <v>2484</v>
      </c>
      <c r="AU37" s="53" t="n">
        <v>2446</v>
      </c>
      <c r="AV37" s="53" t="n">
        <v>3439</v>
      </c>
      <c r="AW37" s="53" t="n">
        <v>4118</v>
      </c>
      <c r="AX37" s="53" t="n">
        <v>3789</v>
      </c>
      <c r="AY37" s="53" t="n">
        <v>4322</v>
      </c>
      <c r="AZ37" s="53" t="n">
        <v>4746</v>
      </c>
      <c r="BA37" s="53" t="n">
        <v>4545</v>
      </c>
      <c r="BB37" s="53" t="n">
        <v>5875</v>
      </c>
      <c r="BC37" s="53" t="n">
        <v>7202</v>
      </c>
      <c r="BD37" s="53" t="n">
        <v>1884</v>
      </c>
      <c r="BE37" s="53" t="n">
        <v>1759</v>
      </c>
      <c r="BF37" s="53" t="n">
        <v>1252</v>
      </c>
      <c r="BG37" s="53" t="n">
        <v>1790</v>
      </c>
    </row>
    <row r="38" customFormat="false" ht="15" hidden="false" customHeight="false" outlineLevel="0" collapsed="false">
      <c r="B38" s="51" t="s">
        <v>69</v>
      </c>
      <c r="C38" s="53" t="n">
        <v>3234</v>
      </c>
      <c r="D38" s="53" t="n">
        <v>3454</v>
      </c>
      <c r="E38" s="53" t="n">
        <v>4853</v>
      </c>
      <c r="F38" s="53" t="n">
        <v>3628</v>
      </c>
      <c r="G38" s="53" t="n">
        <v>3509</v>
      </c>
      <c r="H38" s="53" t="n">
        <v>3442</v>
      </c>
      <c r="I38" s="53" t="n">
        <v>1557</v>
      </c>
      <c r="J38" s="53" t="n">
        <v>2159</v>
      </c>
      <c r="K38" s="53" t="n">
        <v>976</v>
      </c>
      <c r="L38" s="53" t="n">
        <v>800</v>
      </c>
      <c r="M38" s="53" t="n">
        <v>816</v>
      </c>
      <c r="N38" s="53" t="n">
        <v>742</v>
      </c>
      <c r="O38" s="53" t="n">
        <v>1192</v>
      </c>
      <c r="P38" s="53" t="n">
        <v>1999</v>
      </c>
      <c r="Q38" s="53" t="n">
        <v>1425</v>
      </c>
      <c r="R38" s="53" t="n">
        <v>1047</v>
      </c>
      <c r="S38" s="53" t="n">
        <v>1256</v>
      </c>
      <c r="T38" s="53" t="n">
        <v>1489</v>
      </c>
      <c r="U38" s="53" t="n">
        <v>2575</v>
      </c>
      <c r="V38" s="53" t="n">
        <v>3383</v>
      </c>
      <c r="W38" s="53" t="n">
        <v>3650</v>
      </c>
      <c r="X38" s="53" t="n">
        <v>2169</v>
      </c>
      <c r="Y38" s="53" t="n">
        <v>3780</v>
      </c>
      <c r="Z38" s="53" t="n">
        <v>2683</v>
      </c>
      <c r="AA38" s="53" t="n">
        <v>3665</v>
      </c>
      <c r="AB38" s="53" t="n">
        <v>3116</v>
      </c>
      <c r="AC38" s="53" t="n">
        <v>4094</v>
      </c>
      <c r="AD38" s="53" t="n">
        <v>2986</v>
      </c>
      <c r="AE38" s="53" t="n">
        <v>1338</v>
      </c>
      <c r="AF38" s="53" t="n">
        <v>716</v>
      </c>
      <c r="AG38" s="53" t="n">
        <v>362</v>
      </c>
      <c r="AH38" s="53" t="n">
        <v>457</v>
      </c>
      <c r="AI38" s="53" t="n">
        <v>390</v>
      </c>
      <c r="AJ38" s="53" t="n">
        <v>193</v>
      </c>
      <c r="AK38" s="52" t="n">
        <v>0</v>
      </c>
      <c r="AL38" s="53" t="n">
        <v>426</v>
      </c>
      <c r="AM38" s="53" t="n">
        <v>766</v>
      </c>
      <c r="AN38" s="53" t="n">
        <v>860</v>
      </c>
      <c r="AO38" s="53" t="n">
        <v>360</v>
      </c>
      <c r="AP38" s="53" t="n">
        <v>1034</v>
      </c>
      <c r="AQ38" s="53" t="n">
        <v>3719</v>
      </c>
      <c r="AR38" s="53" t="n">
        <v>3647</v>
      </c>
      <c r="AS38" s="53" t="n">
        <v>3319</v>
      </c>
      <c r="AT38" s="53" t="n">
        <v>2576</v>
      </c>
      <c r="AU38" s="53" t="n">
        <v>2538</v>
      </c>
      <c r="AV38" s="53" t="n">
        <v>3531</v>
      </c>
      <c r="AW38" s="53" t="n">
        <v>4210</v>
      </c>
      <c r="AX38" s="53" t="n">
        <v>3881</v>
      </c>
      <c r="AY38" s="53" t="n">
        <v>4414</v>
      </c>
      <c r="AZ38" s="53" t="n">
        <v>4838</v>
      </c>
      <c r="BA38" s="53" t="n">
        <v>4637</v>
      </c>
      <c r="BB38" s="53" t="n">
        <v>5967</v>
      </c>
      <c r="BC38" s="53" t="n">
        <v>7294</v>
      </c>
      <c r="BD38" s="53" t="n">
        <v>1976</v>
      </c>
      <c r="BE38" s="53" t="n">
        <v>1851</v>
      </c>
      <c r="BF38" s="53" t="n">
        <v>1344</v>
      </c>
      <c r="BG38" s="53" t="n">
        <v>1882</v>
      </c>
    </row>
    <row r="39" customFormat="false" ht="15" hidden="false" customHeight="false" outlineLevel="0" collapsed="false">
      <c r="B39" s="51" t="s">
        <v>71</v>
      </c>
      <c r="C39" s="53" t="n">
        <v>2871</v>
      </c>
      <c r="D39" s="53" t="n">
        <v>3357</v>
      </c>
      <c r="E39" s="53" t="n">
        <v>4756</v>
      </c>
      <c r="F39" s="53" t="n">
        <v>3158</v>
      </c>
      <c r="G39" s="53" t="n">
        <v>3163</v>
      </c>
      <c r="H39" s="53" t="n">
        <v>3096</v>
      </c>
      <c r="I39" s="53" t="n">
        <v>1865</v>
      </c>
      <c r="J39" s="53" t="n">
        <v>2467</v>
      </c>
      <c r="K39" s="53" t="n">
        <v>1284</v>
      </c>
      <c r="L39" s="53" t="n">
        <v>1108</v>
      </c>
      <c r="M39" s="53" t="n">
        <v>1124</v>
      </c>
      <c r="N39" s="53" t="n">
        <v>1050</v>
      </c>
      <c r="O39" s="53" t="n">
        <v>1319</v>
      </c>
      <c r="P39" s="53" t="n">
        <v>1673</v>
      </c>
      <c r="Q39" s="53" t="n">
        <v>1099</v>
      </c>
      <c r="R39" s="53" t="n">
        <v>721</v>
      </c>
      <c r="S39" s="53" t="n">
        <v>1159</v>
      </c>
      <c r="T39" s="53" t="n">
        <v>1155</v>
      </c>
      <c r="U39" s="53" t="n">
        <v>2086</v>
      </c>
      <c r="V39" s="53" t="n">
        <v>3057</v>
      </c>
      <c r="W39" s="53" t="n">
        <v>3324</v>
      </c>
      <c r="X39" s="53" t="n">
        <v>1843</v>
      </c>
      <c r="Y39" s="53" t="n">
        <v>3454</v>
      </c>
      <c r="Z39" s="53" t="n">
        <v>2357</v>
      </c>
      <c r="AA39" s="53" t="n">
        <v>3339</v>
      </c>
      <c r="AB39" s="53" t="n">
        <v>2790</v>
      </c>
      <c r="AC39" s="53" t="n">
        <v>3768</v>
      </c>
      <c r="AD39" s="53" t="n">
        <v>2660</v>
      </c>
      <c r="AE39" s="53" t="n">
        <v>1646</v>
      </c>
      <c r="AF39" s="53" t="n">
        <v>1040</v>
      </c>
      <c r="AG39" s="53" t="n">
        <v>618</v>
      </c>
      <c r="AH39" s="53" t="n">
        <v>506</v>
      </c>
      <c r="AI39" s="53" t="n">
        <v>442</v>
      </c>
      <c r="AJ39" s="53" t="n">
        <v>334</v>
      </c>
      <c r="AK39" s="53" t="n">
        <v>426</v>
      </c>
      <c r="AL39" s="52" t="n">
        <v>0</v>
      </c>
      <c r="AM39" s="53" t="n">
        <v>501</v>
      </c>
      <c r="AN39" s="53" t="n">
        <v>463</v>
      </c>
      <c r="AO39" s="53" t="n">
        <v>411</v>
      </c>
      <c r="AP39" s="53" t="n">
        <v>1388</v>
      </c>
      <c r="AQ39" s="53" t="n">
        <v>3622</v>
      </c>
      <c r="AR39" s="53" t="n">
        <v>3550</v>
      </c>
      <c r="AS39" s="53" t="n">
        <v>3222</v>
      </c>
      <c r="AT39" s="53" t="n">
        <v>2479</v>
      </c>
      <c r="AU39" s="53" t="n">
        <v>2441</v>
      </c>
      <c r="AV39" s="53" t="n">
        <v>3434</v>
      </c>
      <c r="AW39" s="53" t="n">
        <v>3884</v>
      </c>
      <c r="AX39" s="53" t="n">
        <v>3555</v>
      </c>
      <c r="AY39" s="53" t="n">
        <v>4088</v>
      </c>
      <c r="AZ39" s="53" t="n">
        <v>4512</v>
      </c>
      <c r="BA39" s="53" t="n">
        <v>4311</v>
      </c>
      <c r="BB39" s="53" t="n">
        <v>5641</v>
      </c>
      <c r="BC39" s="53" t="n">
        <v>6968</v>
      </c>
      <c r="BD39" s="53" t="n">
        <v>1614</v>
      </c>
      <c r="BE39" s="53" t="n">
        <v>1489</v>
      </c>
      <c r="BF39" s="53" t="n">
        <v>982</v>
      </c>
      <c r="BG39" s="53" t="n">
        <v>1617</v>
      </c>
    </row>
    <row r="40" customFormat="false" ht="15" hidden="false" customHeight="false" outlineLevel="0" collapsed="false">
      <c r="B40" s="51" t="s">
        <v>73</v>
      </c>
      <c r="C40" s="53" t="n">
        <v>3194</v>
      </c>
      <c r="D40" s="53" t="n">
        <v>3681</v>
      </c>
      <c r="E40" s="53" t="n">
        <v>5080</v>
      </c>
      <c r="F40" s="53" t="n">
        <v>3481</v>
      </c>
      <c r="G40" s="53" t="n">
        <v>3486</v>
      </c>
      <c r="H40" s="53" t="n">
        <v>3419</v>
      </c>
      <c r="I40" s="53" t="n">
        <v>2205</v>
      </c>
      <c r="J40" s="53" t="n">
        <v>2807</v>
      </c>
      <c r="K40" s="53" t="n">
        <v>1624</v>
      </c>
      <c r="L40" s="53" t="n">
        <v>1448</v>
      </c>
      <c r="M40" s="53" t="n">
        <v>1464</v>
      </c>
      <c r="N40" s="53" t="n">
        <v>1390</v>
      </c>
      <c r="O40" s="53" t="n">
        <v>1710</v>
      </c>
      <c r="P40" s="53" t="n">
        <v>1996</v>
      </c>
      <c r="Q40" s="53" t="n">
        <v>1422</v>
      </c>
      <c r="R40" s="53" t="n">
        <v>1044</v>
      </c>
      <c r="S40" s="53" t="n">
        <v>1483</v>
      </c>
      <c r="T40" s="53" t="n">
        <v>1478</v>
      </c>
      <c r="U40" s="53" t="n">
        <v>2409</v>
      </c>
      <c r="V40" s="53" t="n">
        <v>3380</v>
      </c>
      <c r="W40" s="53" t="n">
        <v>3647</v>
      </c>
      <c r="X40" s="53" t="n">
        <v>2166</v>
      </c>
      <c r="Y40" s="53" t="n">
        <v>3777</v>
      </c>
      <c r="Z40" s="53" t="n">
        <v>2680</v>
      </c>
      <c r="AA40" s="53" t="n">
        <v>3662</v>
      </c>
      <c r="AB40" s="53" t="n">
        <v>3113</v>
      </c>
      <c r="AC40" s="53" t="n">
        <v>4091</v>
      </c>
      <c r="AD40" s="53" t="n">
        <v>2983</v>
      </c>
      <c r="AE40" s="53" t="n">
        <v>1986</v>
      </c>
      <c r="AF40" s="53" t="n">
        <v>1358</v>
      </c>
      <c r="AG40" s="53" t="n">
        <v>958</v>
      </c>
      <c r="AH40" s="53" t="n">
        <v>846</v>
      </c>
      <c r="AI40" s="53" t="n">
        <v>782</v>
      </c>
      <c r="AJ40" s="53" t="n">
        <v>674</v>
      </c>
      <c r="AK40" s="53" t="n">
        <v>766</v>
      </c>
      <c r="AL40" s="53" t="n">
        <v>501</v>
      </c>
      <c r="AM40" s="52" t="n">
        <v>0</v>
      </c>
      <c r="AN40" s="53" t="n">
        <v>478</v>
      </c>
      <c r="AO40" s="53" t="n">
        <v>713</v>
      </c>
      <c r="AP40" s="53" t="n">
        <v>1706</v>
      </c>
      <c r="AQ40" s="53" t="n">
        <v>3946</v>
      </c>
      <c r="AR40" s="53" t="n">
        <v>3874</v>
      </c>
      <c r="AS40" s="53" t="n">
        <v>3546</v>
      </c>
      <c r="AT40" s="53" t="n">
        <v>2803</v>
      </c>
      <c r="AU40" s="53" t="n">
        <v>2765</v>
      </c>
      <c r="AV40" s="53" t="n">
        <v>3758</v>
      </c>
      <c r="AW40" s="53" t="n">
        <v>4190</v>
      </c>
      <c r="AX40" s="53" t="n">
        <v>3878</v>
      </c>
      <c r="AY40" s="53" t="n">
        <v>4148</v>
      </c>
      <c r="AZ40" s="53" t="n">
        <v>4835</v>
      </c>
      <c r="BA40" s="53" t="n">
        <v>4634</v>
      </c>
      <c r="BB40" s="53" t="n">
        <v>5964</v>
      </c>
      <c r="BC40" s="53" t="n">
        <v>7291</v>
      </c>
      <c r="BD40" s="53" t="n">
        <v>1390</v>
      </c>
      <c r="BE40" s="53" t="n">
        <v>1137</v>
      </c>
      <c r="BF40" s="53" t="n">
        <v>1120</v>
      </c>
      <c r="BG40" s="53" t="n">
        <v>1116</v>
      </c>
    </row>
    <row r="41" customFormat="false" ht="15" hidden="false" customHeight="false" outlineLevel="0" collapsed="false">
      <c r="B41" s="51" t="s">
        <v>75</v>
      </c>
      <c r="C41" s="53" t="n">
        <v>2716</v>
      </c>
      <c r="D41" s="53" t="n">
        <v>3202</v>
      </c>
      <c r="E41" s="53" t="n">
        <v>4601</v>
      </c>
      <c r="F41" s="53" t="n">
        <v>3003</v>
      </c>
      <c r="G41" s="53" t="n">
        <v>3008</v>
      </c>
      <c r="H41" s="53" t="n">
        <v>2941</v>
      </c>
      <c r="I41" s="53" t="n">
        <v>2299</v>
      </c>
      <c r="J41" s="53" t="n">
        <v>2901</v>
      </c>
      <c r="K41" s="53" t="n">
        <v>1718</v>
      </c>
      <c r="L41" s="53" t="n">
        <v>1618</v>
      </c>
      <c r="M41" s="53" t="n">
        <v>1558</v>
      </c>
      <c r="N41" s="53" t="n">
        <v>1560</v>
      </c>
      <c r="O41" s="53" t="n">
        <v>1231</v>
      </c>
      <c r="P41" s="53" t="n">
        <v>1518</v>
      </c>
      <c r="Q41" s="53" t="n">
        <v>944</v>
      </c>
      <c r="R41" s="53" t="n">
        <v>566</v>
      </c>
      <c r="S41" s="53" t="n">
        <v>1004</v>
      </c>
      <c r="T41" s="53" t="n">
        <v>1000</v>
      </c>
      <c r="U41" s="53" t="n">
        <v>1931</v>
      </c>
      <c r="V41" s="53" t="n">
        <v>2902</v>
      </c>
      <c r="W41" s="53" t="n">
        <v>3169</v>
      </c>
      <c r="X41" s="53" t="n">
        <v>1688</v>
      </c>
      <c r="Y41" s="53" t="n">
        <v>3299</v>
      </c>
      <c r="Z41" s="53" t="n">
        <v>2202</v>
      </c>
      <c r="AA41" s="53" t="n">
        <v>3184</v>
      </c>
      <c r="AB41" s="53" t="n">
        <v>2635</v>
      </c>
      <c r="AC41" s="53" t="n">
        <v>3613</v>
      </c>
      <c r="AD41" s="53" t="n">
        <v>2505</v>
      </c>
      <c r="AE41" s="53" t="n">
        <v>2080</v>
      </c>
      <c r="AF41" s="53" t="n">
        <v>1312</v>
      </c>
      <c r="AG41" s="53" t="n">
        <v>1052</v>
      </c>
      <c r="AH41" s="53" t="n">
        <v>774</v>
      </c>
      <c r="AI41" s="53" t="n">
        <v>858</v>
      </c>
      <c r="AJ41" s="53" t="n">
        <v>768</v>
      </c>
      <c r="AK41" s="53" t="n">
        <v>860</v>
      </c>
      <c r="AL41" s="53" t="n">
        <v>463</v>
      </c>
      <c r="AM41" s="53" t="n">
        <v>478</v>
      </c>
      <c r="AN41" s="52" t="n">
        <v>0</v>
      </c>
      <c r="AO41" s="53" t="n">
        <v>496</v>
      </c>
      <c r="AP41" s="53" t="n">
        <v>1660</v>
      </c>
      <c r="AQ41" s="53" t="n">
        <v>3467</v>
      </c>
      <c r="AR41" s="53" t="n">
        <v>3395</v>
      </c>
      <c r="AS41" s="53" t="n">
        <v>3067</v>
      </c>
      <c r="AT41" s="53" t="n">
        <v>2324</v>
      </c>
      <c r="AU41" s="53" t="n">
        <v>2286</v>
      </c>
      <c r="AV41" s="53" t="n">
        <v>3279</v>
      </c>
      <c r="AW41" s="53" t="n">
        <v>3729</v>
      </c>
      <c r="AX41" s="53" t="n">
        <v>3400</v>
      </c>
      <c r="AY41" s="53" t="n">
        <v>3933</v>
      </c>
      <c r="AZ41" s="53" t="n">
        <v>4357</v>
      </c>
      <c r="BA41" s="53" t="n">
        <v>4156</v>
      </c>
      <c r="BB41" s="53" t="n">
        <v>5486</v>
      </c>
      <c r="BC41" s="53" t="n">
        <v>6813</v>
      </c>
      <c r="BD41" s="53" t="n">
        <v>1459</v>
      </c>
      <c r="BE41" s="53" t="n">
        <v>1334</v>
      </c>
      <c r="BF41" s="53" t="n">
        <v>735</v>
      </c>
      <c r="BG41" s="53" t="n">
        <v>1594</v>
      </c>
    </row>
    <row r="42" customFormat="false" ht="15" hidden="false" customHeight="false" outlineLevel="0" collapsed="false">
      <c r="B42" s="51" t="s">
        <v>77</v>
      </c>
      <c r="C42" s="53" t="n">
        <v>2870</v>
      </c>
      <c r="D42" s="53" t="n">
        <v>3090</v>
      </c>
      <c r="E42" s="53" t="n">
        <v>4489</v>
      </c>
      <c r="F42" s="53" t="n">
        <v>3264</v>
      </c>
      <c r="G42" s="53" t="n">
        <v>3145</v>
      </c>
      <c r="H42" s="53" t="n">
        <v>3078</v>
      </c>
      <c r="I42" s="53" t="n">
        <v>1798</v>
      </c>
      <c r="J42" s="53" t="n">
        <v>2400</v>
      </c>
      <c r="K42" s="53" t="n">
        <v>1217</v>
      </c>
      <c r="L42" s="53" t="n">
        <v>1041</v>
      </c>
      <c r="M42" s="53" t="n">
        <v>1057</v>
      </c>
      <c r="N42" s="53" t="n">
        <v>983</v>
      </c>
      <c r="O42" s="53" t="n">
        <v>1085</v>
      </c>
      <c r="P42" s="53" t="n">
        <v>1635</v>
      </c>
      <c r="Q42" s="53" t="n">
        <v>1061</v>
      </c>
      <c r="R42" s="53" t="n">
        <v>683</v>
      </c>
      <c r="S42" s="53" t="n">
        <v>892</v>
      </c>
      <c r="T42" s="53" t="n">
        <v>1125</v>
      </c>
      <c r="U42" s="53" t="n">
        <v>2211</v>
      </c>
      <c r="V42" s="53" t="n">
        <v>3019</v>
      </c>
      <c r="W42" s="53" t="n">
        <v>3286</v>
      </c>
      <c r="X42" s="53" t="n">
        <v>1805</v>
      </c>
      <c r="Y42" s="53" t="n">
        <v>3416</v>
      </c>
      <c r="Z42" s="53" t="n">
        <v>2319</v>
      </c>
      <c r="AA42" s="53" t="n">
        <v>3301</v>
      </c>
      <c r="AB42" s="53" t="n">
        <v>2752</v>
      </c>
      <c r="AC42" s="53" t="n">
        <v>3730</v>
      </c>
      <c r="AD42" s="53" t="n">
        <v>2622</v>
      </c>
      <c r="AE42" s="53" t="n">
        <v>1579</v>
      </c>
      <c r="AF42" s="53" t="n">
        <v>1076</v>
      </c>
      <c r="AG42" s="53" t="n">
        <v>551</v>
      </c>
      <c r="AH42" s="53" t="n">
        <v>421</v>
      </c>
      <c r="AI42" s="53" t="n">
        <v>357</v>
      </c>
      <c r="AJ42" s="53" t="n">
        <v>267</v>
      </c>
      <c r="AK42" s="53" t="n">
        <v>360</v>
      </c>
      <c r="AL42" s="53" t="n">
        <v>411</v>
      </c>
      <c r="AM42" s="53" t="n">
        <v>713</v>
      </c>
      <c r="AN42" s="53" t="n">
        <v>496</v>
      </c>
      <c r="AO42" s="52" t="n">
        <v>0</v>
      </c>
      <c r="AP42" s="53" t="n">
        <v>1393</v>
      </c>
      <c r="AQ42" s="53" t="n">
        <v>3355</v>
      </c>
      <c r="AR42" s="53" t="n">
        <v>3283</v>
      </c>
      <c r="AS42" s="53" t="n">
        <v>2955</v>
      </c>
      <c r="AT42" s="53" t="n">
        <v>2212</v>
      </c>
      <c r="AU42" s="53" t="n">
        <v>2174</v>
      </c>
      <c r="AV42" s="53" t="n">
        <v>3167</v>
      </c>
      <c r="AW42" s="53" t="n">
        <v>3846</v>
      </c>
      <c r="AX42" s="53" t="n">
        <v>3517</v>
      </c>
      <c r="AY42" s="53" t="n">
        <v>4050</v>
      </c>
      <c r="AZ42" s="53" t="n">
        <v>4474</v>
      </c>
      <c r="BA42" s="53" t="n">
        <v>4273</v>
      </c>
      <c r="BB42" s="53" t="n">
        <v>5603</v>
      </c>
      <c r="BC42" s="53" t="n">
        <v>6930</v>
      </c>
      <c r="BD42" s="53" t="n">
        <v>1612</v>
      </c>
      <c r="BE42" s="53" t="n">
        <v>1487</v>
      </c>
      <c r="BF42" s="53" t="n">
        <v>980</v>
      </c>
      <c r="BG42" s="53" t="n">
        <v>1924</v>
      </c>
    </row>
    <row r="43" customFormat="false" ht="15" hidden="false" customHeight="false" outlineLevel="0" collapsed="false">
      <c r="B43" s="51" t="s">
        <v>79</v>
      </c>
      <c r="C43" s="53" t="n">
        <v>4268</v>
      </c>
      <c r="D43" s="53" t="n">
        <v>4488</v>
      </c>
      <c r="E43" s="53" t="n">
        <v>5887</v>
      </c>
      <c r="F43" s="53" t="n">
        <v>4662</v>
      </c>
      <c r="G43" s="53" t="n">
        <v>4543</v>
      </c>
      <c r="H43" s="53" t="n">
        <v>4476</v>
      </c>
      <c r="I43" s="53" t="n">
        <v>2415</v>
      </c>
      <c r="J43" s="53" t="n">
        <v>3017</v>
      </c>
      <c r="K43" s="53" t="n">
        <v>1834</v>
      </c>
      <c r="L43" s="53" t="n">
        <v>1658</v>
      </c>
      <c r="M43" s="53" t="n">
        <v>1674</v>
      </c>
      <c r="N43" s="53" t="n">
        <v>1600</v>
      </c>
      <c r="O43" s="53" t="n">
        <v>2163</v>
      </c>
      <c r="P43" s="53" t="n">
        <v>3033</v>
      </c>
      <c r="Q43" s="53" t="n">
        <v>2459</v>
      </c>
      <c r="R43" s="53" t="n">
        <v>2081</v>
      </c>
      <c r="S43" s="53" t="n">
        <v>2290</v>
      </c>
      <c r="T43" s="53" t="n">
        <v>2523</v>
      </c>
      <c r="U43" s="53" t="n">
        <v>3609</v>
      </c>
      <c r="V43" s="53" t="n">
        <v>4417</v>
      </c>
      <c r="W43" s="53" t="n">
        <v>4684</v>
      </c>
      <c r="X43" s="53" t="n">
        <v>3203</v>
      </c>
      <c r="Y43" s="53" t="n">
        <v>4814</v>
      </c>
      <c r="Z43" s="53" t="n">
        <v>3717</v>
      </c>
      <c r="AA43" s="53" t="n">
        <v>4699</v>
      </c>
      <c r="AB43" s="53" t="n">
        <v>4150</v>
      </c>
      <c r="AC43" s="53" t="n">
        <v>5128</v>
      </c>
      <c r="AD43" s="53" t="n">
        <v>4020</v>
      </c>
      <c r="AE43" s="53" t="n">
        <v>2196</v>
      </c>
      <c r="AF43" s="53" t="n">
        <v>1166</v>
      </c>
      <c r="AG43" s="53" t="n">
        <v>1009</v>
      </c>
      <c r="AH43" s="53" t="n">
        <v>1428</v>
      </c>
      <c r="AI43" s="53" t="n">
        <v>1424</v>
      </c>
      <c r="AJ43" s="53" t="n">
        <v>1227</v>
      </c>
      <c r="AK43" s="53" t="n">
        <v>1034</v>
      </c>
      <c r="AL43" s="53" t="n">
        <v>1388</v>
      </c>
      <c r="AM43" s="53" t="n">
        <v>1706</v>
      </c>
      <c r="AN43" s="53" t="n">
        <v>1660</v>
      </c>
      <c r="AO43" s="53" t="n">
        <v>1393</v>
      </c>
      <c r="AP43" s="52" t="n">
        <v>0</v>
      </c>
      <c r="AQ43" s="53" t="n">
        <v>4753</v>
      </c>
      <c r="AR43" s="53" t="n">
        <v>4681</v>
      </c>
      <c r="AS43" s="53" t="n">
        <v>4353</v>
      </c>
      <c r="AT43" s="53" t="n">
        <v>3610</v>
      </c>
      <c r="AU43" s="53" t="n">
        <v>3572</v>
      </c>
      <c r="AV43" s="53" t="n">
        <v>4565</v>
      </c>
      <c r="AW43" s="53" t="n">
        <v>5244</v>
      </c>
      <c r="AX43" s="53" t="n">
        <v>4915</v>
      </c>
      <c r="AY43" s="53" t="n">
        <v>5448</v>
      </c>
      <c r="AZ43" s="53" t="n">
        <v>5872</v>
      </c>
      <c r="BA43" s="53" t="n">
        <v>5671</v>
      </c>
      <c r="BB43" s="53" t="n">
        <v>7001</v>
      </c>
      <c r="BC43" s="53" t="n">
        <v>8328</v>
      </c>
      <c r="BD43" s="53" t="n">
        <v>3010</v>
      </c>
      <c r="BE43" s="53" t="n">
        <v>2885</v>
      </c>
      <c r="BF43" s="53" t="n">
        <v>2378</v>
      </c>
      <c r="BG43" s="53" t="n">
        <v>2822</v>
      </c>
    </row>
    <row r="44" customFormat="false" ht="15" hidden="false" customHeight="false" outlineLevel="0" collapsed="false">
      <c r="B44" s="51" t="s">
        <v>81</v>
      </c>
      <c r="C44" s="53" t="n">
        <v>1626</v>
      </c>
      <c r="D44" s="53" t="n">
        <v>862</v>
      </c>
      <c r="E44" s="53" t="n">
        <v>2096</v>
      </c>
      <c r="F44" s="53" t="n">
        <v>1370</v>
      </c>
      <c r="G44" s="53" t="n">
        <v>1184</v>
      </c>
      <c r="H44" s="53" t="n">
        <v>1946</v>
      </c>
      <c r="I44" s="53" t="n">
        <v>4974</v>
      </c>
      <c r="J44" s="53" t="n">
        <v>5576</v>
      </c>
      <c r="K44" s="53" t="n">
        <v>4393</v>
      </c>
      <c r="L44" s="53" t="n">
        <v>4167</v>
      </c>
      <c r="M44" s="53" t="n">
        <v>4233</v>
      </c>
      <c r="N44" s="53" t="n">
        <v>4109</v>
      </c>
      <c r="O44" s="53" t="n">
        <v>3780</v>
      </c>
      <c r="P44" s="53" t="n">
        <v>2786</v>
      </c>
      <c r="Q44" s="53" t="n">
        <v>3097</v>
      </c>
      <c r="R44" s="53" t="n">
        <v>2937</v>
      </c>
      <c r="S44" s="53" t="n">
        <v>2463</v>
      </c>
      <c r="T44" s="53" t="n">
        <v>2501</v>
      </c>
      <c r="U44" s="53" t="n">
        <v>2071</v>
      </c>
      <c r="V44" s="53" t="n">
        <v>4585</v>
      </c>
      <c r="W44" s="53" t="n">
        <v>4852</v>
      </c>
      <c r="X44" s="53" t="n">
        <v>3352</v>
      </c>
      <c r="Y44" s="53" t="n">
        <v>4982</v>
      </c>
      <c r="Z44" s="53" t="n">
        <v>3416</v>
      </c>
      <c r="AA44" s="53" t="n">
        <v>4867</v>
      </c>
      <c r="AB44" s="53" t="n">
        <v>4318</v>
      </c>
      <c r="AC44" s="53" t="n">
        <v>5296</v>
      </c>
      <c r="AD44" s="53" t="n">
        <v>4188</v>
      </c>
      <c r="AE44" s="53" t="n">
        <v>4755</v>
      </c>
      <c r="AF44" s="53" t="n">
        <v>4435</v>
      </c>
      <c r="AG44" s="53" t="n">
        <v>3911</v>
      </c>
      <c r="AH44" s="53" t="n">
        <v>3527</v>
      </c>
      <c r="AI44" s="53" t="n">
        <v>3713</v>
      </c>
      <c r="AJ44" s="53" t="n">
        <v>3627</v>
      </c>
      <c r="AK44" s="53" t="n">
        <v>3719</v>
      </c>
      <c r="AL44" s="53" t="n">
        <v>3622</v>
      </c>
      <c r="AM44" s="53" t="n">
        <v>3946</v>
      </c>
      <c r="AN44" s="53" t="n">
        <v>3467</v>
      </c>
      <c r="AO44" s="53" t="n">
        <v>3355</v>
      </c>
      <c r="AP44" s="53" t="n">
        <v>4753</v>
      </c>
      <c r="AQ44" s="52" t="n">
        <v>0</v>
      </c>
      <c r="AR44" s="53" t="n">
        <v>390</v>
      </c>
      <c r="AS44" s="53" t="n">
        <v>494</v>
      </c>
      <c r="AT44" s="53" t="n">
        <v>1448</v>
      </c>
      <c r="AU44" s="53" t="n">
        <v>2727</v>
      </c>
      <c r="AV44" s="53" t="n">
        <v>3720</v>
      </c>
      <c r="AW44" s="53" t="n">
        <v>5484</v>
      </c>
      <c r="AX44" s="53" t="n">
        <v>5155</v>
      </c>
      <c r="AY44" s="53" t="n">
        <v>5688</v>
      </c>
      <c r="AZ44" s="53" t="n">
        <v>5572</v>
      </c>
      <c r="BA44" s="53" t="n">
        <v>5911</v>
      </c>
      <c r="BB44" s="53" t="n">
        <v>6701</v>
      </c>
      <c r="BC44" s="53" t="n">
        <v>8028</v>
      </c>
      <c r="BD44" s="53" t="n">
        <v>4308</v>
      </c>
      <c r="BE44" s="53" t="n">
        <v>4183</v>
      </c>
      <c r="BF44" s="53" t="n">
        <v>3676</v>
      </c>
      <c r="BG44" s="53" t="n">
        <v>4620</v>
      </c>
    </row>
    <row r="45" customFormat="false" ht="15" hidden="false" customHeight="false" outlineLevel="0" collapsed="false">
      <c r="B45" s="51" t="s">
        <v>83</v>
      </c>
      <c r="C45" s="53" t="n">
        <v>1504</v>
      </c>
      <c r="D45" s="53" t="n">
        <v>706</v>
      </c>
      <c r="E45" s="53" t="n">
        <v>1766</v>
      </c>
      <c r="F45" s="53" t="n">
        <v>1040</v>
      </c>
      <c r="G45" s="53" t="n">
        <v>854</v>
      </c>
      <c r="H45" s="53" t="n">
        <v>1616</v>
      </c>
      <c r="I45" s="53" t="n">
        <v>4902</v>
      </c>
      <c r="J45" s="53" t="n">
        <v>5504</v>
      </c>
      <c r="K45" s="53" t="n">
        <v>4321</v>
      </c>
      <c r="L45" s="53" t="n">
        <v>4095</v>
      </c>
      <c r="M45" s="53" t="n">
        <v>4161</v>
      </c>
      <c r="N45" s="53" t="n">
        <v>4037</v>
      </c>
      <c r="O45" s="53" t="n">
        <v>3708</v>
      </c>
      <c r="P45" s="53" t="n">
        <v>2566</v>
      </c>
      <c r="Q45" s="53" t="n">
        <v>3025</v>
      </c>
      <c r="R45" s="53" t="n">
        <v>2865</v>
      </c>
      <c r="S45" s="53" t="n">
        <v>2391</v>
      </c>
      <c r="T45" s="53" t="n">
        <v>2429</v>
      </c>
      <c r="U45" s="53" t="n">
        <v>1851</v>
      </c>
      <c r="V45" s="53" t="n">
        <v>4437</v>
      </c>
      <c r="W45" s="53" t="n">
        <v>4704</v>
      </c>
      <c r="X45" s="53" t="n">
        <v>3132</v>
      </c>
      <c r="Y45" s="53" t="n">
        <v>4834</v>
      </c>
      <c r="Z45" s="53" t="n">
        <v>3196</v>
      </c>
      <c r="AA45" s="53" t="n">
        <v>4719</v>
      </c>
      <c r="AB45" s="53" t="n">
        <v>4170</v>
      </c>
      <c r="AC45" s="53" t="n">
        <v>5148</v>
      </c>
      <c r="AD45" s="53" t="n">
        <v>4040</v>
      </c>
      <c r="AE45" s="53" t="n">
        <v>4683</v>
      </c>
      <c r="AF45" s="53" t="n">
        <v>4363</v>
      </c>
      <c r="AG45" s="53" t="n">
        <v>3839</v>
      </c>
      <c r="AH45" s="53" t="n">
        <v>3455</v>
      </c>
      <c r="AI45" s="53" t="n">
        <v>3641</v>
      </c>
      <c r="AJ45" s="53" t="n">
        <v>3555</v>
      </c>
      <c r="AK45" s="53" t="n">
        <v>3647</v>
      </c>
      <c r="AL45" s="53" t="n">
        <v>3550</v>
      </c>
      <c r="AM45" s="53" t="n">
        <v>3874</v>
      </c>
      <c r="AN45" s="53" t="n">
        <v>3395</v>
      </c>
      <c r="AO45" s="53" t="n">
        <v>3283</v>
      </c>
      <c r="AP45" s="53" t="n">
        <v>4681</v>
      </c>
      <c r="AQ45" s="53" t="n">
        <v>390</v>
      </c>
      <c r="AR45" s="52" t="n">
        <v>0</v>
      </c>
      <c r="AS45" s="53" t="n">
        <v>584</v>
      </c>
      <c r="AT45" s="53" t="n">
        <v>1375</v>
      </c>
      <c r="AU45" s="53" t="n">
        <v>2655</v>
      </c>
      <c r="AV45" s="53" t="n">
        <v>3648</v>
      </c>
      <c r="AW45" s="53" t="n">
        <v>5264</v>
      </c>
      <c r="AX45" s="53" t="n">
        <v>4935</v>
      </c>
      <c r="AY45" s="53" t="n">
        <v>5468</v>
      </c>
      <c r="AZ45" s="53" t="n">
        <v>5352</v>
      </c>
      <c r="BA45" s="53" t="n">
        <v>5691</v>
      </c>
      <c r="BB45" s="53" t="n">
        <v>6481</v>
      </c>
      <c r="BC45" s="53" t="n">
        <v>7808</v>
      </c>
      <c r="BD45" s="53" t="n">
        <v>4236</v>
      </c>
      <c r="BE45" s="53" t="n">
        <v>4111</v>
      </c>
      <c r="BF45" s="53" t="n">
        <v>3604</v>
      </c>
      <c r="BG45" s="53" t="n">
        <v>4548</v>
      </c>
    </row>
    <row r="46" customFormat="false" ht="15" hidden="false" customHeight="false" outlineLevel="0" collapsed="false">
      <c r="B46" s="51" t="s">
        <v>85</v>
      </c>
      <c r="C46" s="53" t="n">
        <v>1226</v>
      </c>
      <c r="D46" s="53" t="n">
        <v>411</v>
      </c>
      <c r="E46" s="53" t="n">
        <v>1790</v>
      </c>
      <c r="F46" s="53" t="n">
        <v>1064</v>
      </c>
      <c r="G46" s="53" t="n">
        <v>878</v>
      </c>
      <c r="H46" s="53" t="n">
        <v>1640</v>
      </c>
      <c r="I46" s="53" t="n">
        <v>4574</v>
      </c>
      <c r="J46" s="53" t="n">
        <v>5176</v>
      </c>
      <c r="K46" s="53" t="n">
        <v>3993</v>
      </c>
      <c r="L46" s="53" t="n">
        <v>3767</v>
      </c>
      <c r="M46" s="53" t="n">
        <v>3833</v>
      </c>
      <c r="N46" s="53" t="n">
        <v>3709</v>
      </c>
      <c r="O46" s="53" t="n">
        <v>3380</v>
      </c>
      <c r="P46" s="53" t="n">
        <v>2335</v>
      </c>
      <c r="Q46" s="53" t="n">
        <v>2697</v>
      </c>
      <c r="R46" s="53" t="n">
        <v>2537</v>
      </c>
      <c r="S46" s="53" t="n">
        <v>2063</v>
      </c>
      <c r="T46" s="53" t="n">
        <v>2101</v>
      </c>
      <c r="U46" s="53" t="n">
        <v>1620</v>
      </c>
      <c r="V46" s="53" t="n">
        <v>4185</v>
      </c>
      <c r="W46" s="53" t="n">
        <v>4452</v>
      </c>
      <c r="X46" s="53" t="n">
        <v>2901</v>
      </c>
      <c r="Y46" s="53" t="n">
        <v>4582</v>
      </c>
      <c r="Z46" s="53" t="n">
        <v>2965</v>
      </c>
      <c r="AA46" s="53" t="n">
        <v>4467</v>
      </c>
      <c r="AB46" s="53" t="n">
        <v>3918</v>
      </c>
      <c r="AC46" s="53" t="n">
        <v>4896</v>
      </c>
      <c r="AD46" s="53" t="n">
        <v>3788</v>
      </c>
      <c r="AE46" s="53" t="n">
        <v>4355</v>
      </c>
      <c r="AF46" s="53" t="n">
        <v>4035</v>
      </c>
      <c r="AG46" s="53" t="n">
        <v>3511</v>
      </c>
      <c r="AH46" s="53" t="n">
        <v>3127</v>
      </c>
      <c r="AI46" s="53" t="n">
        <v>3313</v>
      </c>
      <c r="AJ46" s="53" t="n">
        <v>3227</v>
      </c>
      <c r="AK46" s="53" t="n">
        <v>3319</v>
      </c>
      <c r="AL46" s="53" t="n">
        <v>3222</v>
      </c>
      <c r="AM46" s="53" t="n">
        <v>3546</v>
      </c>
      <c r="AN46" s="53" t="n">
        <v>3067</v>
      </c>
      <c r="AO46" s="53" t="n">
        <v>2955</v>
      </c>
      <c r="AP46" s="53" t="n">
        <v>4353</v>
      </c>
      <c r="AQ46" s="53" t="n">
        <v>494</v>
      </c>
      <c r="AR46" s="53" t="n">
        <v>584</v>
      </c>
      <c r="AS46" s="52" t="n">
        <v>0</v>
      </c>
      <c r="AT46" s="53" t="n">
        <v>1047</v>
      </c>
      <c r="AU46" s="53" t="n">
        <v>2327</v>
      </c>
      <c r="AV46" s="53" t="n">
        <v>3320</v>
      </c>
      <c r="AW46" s="53" t="n">
        <v>5033</v>
      </c>
      <c r="AX46" s="53" t="n">
        <v>4704</v>
      </c>
      <c r="AY46" s="53" t="n">
        <v>5237</v>
      </c>
      <c r="AZ46" s="53" t="n">
        <v>5121</v>
      </c>
      <c r="BA46" s="53" t="n">
        <v>5460</v>
      </c>
      <c r="BB46" s="53" t="n">
        <v>6250</v>
      </c>
      <c r="BC46" s="53" t="n">
        <v>7577</v>
      </c>
      <c r="BD46" s="53" t="n">
        <v>3908</v>
      </c>
      <c r="BE46" s="53" t="n">
        <v>3783</v>
      </c>
      <c r="BF46" s="53" t="n">
        <v>3276</v>
      </c>
      <c r="BG46" s="53" t="n">
        <v>4220</v>
      </c>
    </row>
    <row r="47" customFormat="false" ht="15" hidden="false" customHeight="false" outlineLevel="0" collapsed="false">
      <c r="B47" s="51" t="s">
        <v>87</v>
      </c>
      <c r="C47" s="53" t="n">
        <v>1159</v>
      </c>
      <c r="D47" s="53" t="n">
        <v>1182</v>
      </c>
      <c r="E47" s="53" t="n">
        <v>2581</v>
      </c>
      <c r="F47" s="53" t="n">
        <v>1855</v>
      </c>
      <c r="G47" s="53" t="n">
        <v>1448</v>
      </c>
      <c r="H47" s="53" t="n">
        <v>1569</v>
      </c>
      <c r="I47" s="53" t="n">
        <v>3831</v>
      </c>
      <c r="J47" s="53" t="n">
        <v>4433</v>
      </c>
      <c r="K47" s="53" t="n">
        <v>3250</v>
      </c>
      <c r="L47" s="53" t="n">
        <v>3024</v>
      </c>
      <c r="M47" s="53" t="n">
        <v>3090</v>
      </c>
      <c r="N47" s="53" t="n">
        <v>2966</v>
      </c>
      <c r="O47" s="53" t="n">
        <v>2637</v>
      </c>
      <c r="P47" s="53" t="n">
        <v>2014</v>
      </c>
      <c r="Q47" s="53" t="n">
        <v>1954</v>
      </c>
      <c r="R47" s="53" t="n">
        <v>1794</v>
      </c>
      <c r="S47" s="53" t="n">
        <v>1320</v>
      </c>
      <c r="T47" s="53" t="n">
        <v>1358</v>
      </c>
      <c r="U47" s="53" t="n">
        <v>1121</v>
      </c>
      <c r="V47" s="53" t="n">
        <v>3442</v>
      </c>
      <c r="W47" s="53" t="n">
        <v>3709</v>
      </c>
      <c r="X47" s="53" t="n">
        <v>2228</v>
      </c>
      <c r="Y47" s="53" t="n">
        <v>3839</v>
      </c>
      <c r="Z47" s="53" t="n">
        <v>2644</v>
      </c>
      <c r="AA47" s="53" t="n">
        <v>3724</v>
      </c>
      <c r="AB47" s="53" t="n">
        <v>3175</v>
      </c>
      <c r="AC47" s="53" t="n">
        <v>4153</v>
      </c>
      <c r="AD47" s="53" t="n">
        <v>3045</v>
      </c>
      <c r="AE47" s="53" t="n">
        <v>3612</v>
      </c>
      <c r="AF47" s="53" t="n">
        <v>3292</v>
      </c>
      <c r="AG47" s="53" t="n">
        <v>2768</v>
      </c>
      <c r="AH47" s="53" t="n">
        <v>2384</v>
      </c>
      <c r="AI47" s="53" t="n">
        <v>2570</v>
      </c>
      <c r="AJ47" s="53" t="n">
        <v>2484</v>
      </c>
      <c r="AK47" s="53" t="n">
        <v>2576</v>
      </c>
      <c r="AL47" s="53" t="n">
        <v>2479</v>
      </c>
      <c r="AM47" s="53" t="n">
        <v>2803</v>
      </c>
      <c r="AN47" s="53" t="n">
        <v>2324</v>
      </c>
      <c r="AO47" s="53" t="n">
        <v>2212</v>
      </c>
      <c r="AP47" s="53" t="n">
        <v>3610</v>
      </c>
      <c r="AQ47" s="53" t="n">
        <v>1448</v>
      </c>
      <c r="AR47" s="53" t="n">
        <v>1375</v>
      </c>
      <c r="AS47" s="53" t="n">
        <v>1047</v>
      </c>
      <c r="AT47" s="52" t="n">
        <v>0</v>
      </c>
      <c r="AU47" s="53" t="n">
        <v>1584</v>
      </c>
      <c r="AV47" s="53" t="n">
        <v>2577</v>
      </c>
      <c r="AW47" s="53" t="n">
        <v>4269</v>
      </c>
      <c r="AX47" s="53" t="n">
        <v>3940</v>
      </c>
      <c r="AY47" s="53" t="n">
        <v>4473</v>
      </c>
      <c r="AZ47" s="53" t="n">
        <v>4800</v>
      </c>
      <c r="BA47" s="53" t="n">
        <v>4696</v>
      </c>
      <c r="BB47" s="53" t="n">
        <v>5929</v>
      </c>
      <c r="BC47" s="53" t="n">
        <v>7256</v>
      </c>
      <c r="BD47" s="53" t="n">
        <v>3165</v>
      </c>
      <c r="BE47" s="53" t="n">
        <v>3040</v>
      </c>
      <c r="BF47" s="53" t="n">
        <v>2533</v>
      </c>
      <c r="BG47" s="53" t="n">
        <v>3477</v>
      </c>
    </row>
    <row r="48" customFormat="false" ht="15" hidden="false" customHeight="false" outlineLevel="0" collapsed="false">
      <c r="B48" s="51" t="s">
        <v>89</v>
      </c>
      <c r="C48" s="53" t="n">
        <v>2401</v>
      </c>
      <c r="D48" s="53" t="n">
        <v>2462</v>
      </c>
      <c r="E48" s="53" t="n">
        <v>3861</v>
      </c>
      <c r="F48" s="53" t="n">
        <v>2795</v>
      </c>
      <c r="G48" s="53" t="n">
        <v>2728</v>
      </c>
      <c r="H48" s="53" t="n">
        <v>2609</v>
      </c>
      <c r="I48" s="53" t="n">
        <v>2665</v>
      </c>
      <c r="J48" s="53" t="n">
        <v>2956</v>
      </c>
      <c r="K48" s="53" t="n">
        <v>2719</v>
      </c>
      <c r="L48" s="53" t="n">
        <v>2802</v>
      </c>
      <c r="M48" s="53" t="n">
        <v>3108</v>
      </c>
      <c r="N48" s="53" t="n">
        <v>3026</v>
      </c>
      <c r="O48" s="53" t="n">
        <v>2599</v>
      </c>
      <c r="P48" s="53" t="n">
        <v>2148</v>
      </c>
      <c r="Q48" s="53" t="n">
        <v>1942</v>
      </c>
      <c r="R48" s="53" t="n">
        <v>1782</v>
      </c>
      <c r="S48" s="53" t="n">
        <v>1282</v>
      </c>
      <c r="T48" s="53" t="n">
        <v>1448</v>
      </c>
      <c r="U48" s="53" t="n">
        <v>1721</v>
      </c>
      <c r="V48" s="53" t="n">
        <v>3532</v>
      </c>
      <c r="W48" s="53" t="n">
        <v>3799</v>
      </c>
      <c r="X48" s="53" t="n">
        <v>2318</v>
      </c>
      <c r="Y48" s="53" t="n">
        <v>3929</v>
      </c>
      <c r="Z48" s="53" t="n">
        <v>2830</v>
      </c>
      <c r="AA48" s="53" t="n">
        <v>3814</v>
      </c>
      <c r="AB48" s="53" t="n">
        <v>3265</v>
      </c>
      <c r="AC48" s="53" t="n">
        <v>4243</v>
      </c>
      <c r="AD48" s="53" t="n">
        <v>3135</v>
      </c>
      <c r="AE48" s="53" t="n">
        <v>3630</v>
      </c>
      <c r="AF48" s="53" t="n">
        <v>3254</v>
      </c>
      <c r="AG48" s="53" t="n">
        <v>2730</v>
      </c>
      <c r="AH48" s="53" t="n">
        <v>2346</v>
      </c>
      <c r="AI48" s="53" t="n">
        <v>2532</v>
      </c>
      <c r="AJ48" s="53" t="n">
        <v>2446</v>
      </c>
      <c r="AK48" s="53" t="n">
        <v>2538</v>
      </c>
      <c r="AL48" s="53" t="n">
        <v>2441</v>
      </c>
      <c r="AM48" s="53" t="n">
        <v>2765</v>
      </c>
      <c r="AN48" s="53" t="n">
        <v>2286</v>
      </c>
      <c r="AO48" s="53" t="n">
        <v>2174</v>
      </c>
      <c r="AP48" s="53" t="n">
        <v>3572</v>
      </c>
      <c r="AQ48" s="53" t="n">
        <v>2727</v>
      </c>
      <c r="AR48" s="53" t="n">
        <v>2655</v>
      </c>
      <c r="AS48" s="53" t="n">
        <v>2327</v>
      </c>
      <c r="AT48" s="53" t="n">
        <v>1584</v>
      </c>
      <c r="AU48" s="52" t="n">
        <v>0</v>
      </c>
      <c r="AV48" s="53" t="n">
        <v>993</v>
      </c>
      <c r="AW48" s="53" t="n">
        <v>4359</v>
      </c>
      <c r="AX48" s="53" t="n">
        <v>4030</v>
      </c>
      <c r="AY48" s="53" t="n">
        <v>4563</v>
      </c>
      <c r="AZ48" s="53" t="n">
        <v>4985</v>
      </c>
      <c r="BA48" s="53" t="n">
        <v>4786</v>
      </c>
      <c r="BB48" s="53" t="n">
        <v>6114</v>
      </c>
      <c r="BC48" s="53" t="n">
        <v>7441</v>
      </c>
      <c r="BD48" s="53" t="n">
        <v>3350</v>
      </c>
      <c r="BE48" s="53" t="n">
        <v>3225</v>
      </c>
      <c r="BF48" s="53" t="n">
        <v>2718</v>
      </c>
      <c r="BG48" s="53" t="n">
        <v>3662</v>
      </c>
    </row>
    <row r="49" customFormat="false" ht="15" hidden="false" customHeight="false" outlineLevel="0" collapsed="false">
      <c r="B49" s="51" t="s">
        <v>91</v>
      </c>
      <c r="C49" s="53" t="n">
        <v>3394</v>
      </c>
      <c r="D49" s="53" t="n">
        <v>3455</v>
      </c>
      <c r="E49" s="53" t="n">
        <v>4854</v>
      </c>
      <c r="F49" s="53" t="n">
        <v>3788</v>
      </c>
      <c r="G49" s="53" t="n">
        <v>3721</v>
      </c>
      <c r="H49" s="53" t="n">
        <v>3602</v>
      </c>
      <c r="I49" s="53" t="n">
        <v>2795</v>
      </c>
      <c r="J49" s="53" t="n">
        <v>3086</v>
      </c>
      <c r="K49" s="53" t="n">
        <v>2849</v>
      </c>
      <c r="L49" s="53" t="n">
        <v>2932</v>
      </c>
      <c r="M49" s="53" t="n">
        <v>3238</v>
      </c>
      <c r="N49" s="53" t="n">
        <v>3156</v>
      </c>
      <c r="O49" s="53" t="n">
        <v>3902</v>
      </c>
      <c r="P49" s="53" t="n">
        <v>3141</v>
      </c>
      <c r="Q49" s="53" t="n">
        <v>2935</v>
      </c>
      <c r="R49" s="53" t="n">
        <v>2775</v>
      </c>
      <c r="S49" s="53" t="n">
        <v>2275</v>
      </c>
      <c r="T49" s="53" t="n">
        <v>2441</v>
      </c>
      <c r="U49" s="53" t="n">
        <v>2714</v>
      </c>
      <c r="V49" s="53" t="n">
        <v>4525</v>
      </c>
      <c r="W49" s="53" t="n">
        <v>4792</v>
      </c>
      <c r="X49" s="53" t="n">
        <v>3311</v>
      </c>
      <c r="Y49" s="53" t="n">
        <v>4922</v>
      </c>
      <c r="Z49" s="53" t="n">
        <v>3823</v>
      </c>
      <c r="AA49" s="53" t="n">
        <v>4807</v>
      </c>
      <c r="AB49" s="53" t="n">
        <v>4258</v>
      </c>
      <c r="AC49" s="53" t="n">
        <v>5236</v>
      </c>
      <c r="AD49" s="53" t="n">
        <v>4128</v>
      </c>
      <c r="AE49" s="53" t="n">
        <v>3760</v>
      </c>
      <c r="AF49" s="53" t="n">
        <v>3978</v>
      </c>
      <c r="AG49" s="53" t="n">
        <v>3602</v>
      </c>
      <c r="AH49" s="53" t="n">
        <v>3339</v>
      </c>
      <c r="AI49" s="53" t="n">
        <v>3525</v>
      </c>
      <c r="AJ49" s="53" t="n">
        <v>3439</v>
      </c>
      <c r="AK49" s="53" t="n">
        <v>3531</v>
      </c>
      <c r="AL49" s="53" t="n">
        <v>3434</v>
      </c>
      <c r="AM49" s="53" t="n">
        <v>3758</v>
      </c>
      <c r="AN49" s="53" t="n">
        <v>3279</v>
      </c>
      <c r="AO49" s="53" t="n">
        <v>3167</v>
      </c>
      <c r="AP49" s="53" t="n">
        <v>4565</v>
      </c>
      <c r="AQ49" s="53" t="n">
        <v>3720</v>
      </c>
      <c r="AR49" s="53" t="n">
        <v>3648</v>
      </c>
      <c r="AS49" s="53" t="n">
        <v>3320</v>
      </c>
      <c r="AT49" s="53" t="n">
        <v>2577</v>
      </c>
      <c r="AU49" s="53" t="n">
        <v>993</v>
      </c>
      <c r="AV49" s="52" t="n">
        <v>0</v>
      </c>
      <c r="AW49" s="53" t="n">
        <v>5352</v>
      </c>
      <c r="AX49" s="53" t="n">
        <v>5023</v>
      </c>
      <c r="AY49" s="53" t="n">
        <v>5556</v>
      </c>
      <c r="AZ49" s="53" t="n">
        <v>5978</v>
      </c>
      <c r="BA49" s="53" t="n">
        <v>5779</v>
      </c>
      <c r="BB49" s="53" t="n">
        <v>7107</v>
      </c>
      <c r="BC49" s="53" t="n">
        <v>8434</v>
      </c>
      <c r="BD49" s="53" t="n">
        <v>4343</v>
      </c>
      <c r="BE49" s="53" t="n">
        <v>4218</v>
      </c>
      <c r="BF49" s="53" t="n">
        <v>3711</v>
      </c>
      <c r="BG49" s="53" t="n">
        <v>4655</v>
      </c>
    </row>
    <row r="50" customFormat="false" ht="15" hidden="false" customHeight="false" outlineLevel="0" collapsed="false">
      <c r="B50" s="51" t="s">
        <v>93</v>
      </c>
      <c r="C50" s="53" t="n">
        <v>4521</v>
      </c>
      <c r="D50" s="53" t="n">
        <v>4622</v>
      </c>
      <c r="E50" s="53" t="n">
        <v>6005</v>
      </c>
      <c r="F50" s="53" t="n">
        <v>4599</v>
      </c>
      <c r="G50" s="53" t="n">
        <v>4668</v>
      </c>
      <c r="H50" s="53" t="n">
        <v>4573</v>
      </c>
      <c r="I50" s="53" t="n">
        <v>5649</v>
      </c>
      <c r="J50" s="53" t="n">
        <v>6251</v>
      </c>
      <c r="K50" s="53" t="n">
        <v>5068</v>
      </c>
      <c r="L50" s="53" t="n">
        <v>4968</v>
      </c>
      <c r="M50" s="53" t="n">
        <v>4908</v>
      </c>
      <c r="N50" s="53" t="n">
        <v>4910</v>
      </c>
      <c r="O50" s="53" t="n">
        <v>4581</v>
      </c>
      <c r="P50" s="53" t="n">
        <v>2803</v>
      </c>
      <c r="Q50" s="53" t="n">
        <v>3149</v>
      </c>
      <c r="R50" s="53" t="n">
        <v>3233</v>
      </c>
      <c r="S50" s="53" t="n">
        <v>3806</v>
      </c>
      <c r="T50" s="53" t="n">
        <v>2998</v>
      </c>
      <c r="U50" s="53" t="n">
        <v>3591</v>
      </c>
      <c r="V50" s="53" t="n">
        <v>2083</v>
      </c>
      <c r="W50" s="53" t="n">
        <v>1390</v>
      </c>
      <c r="X50" s="53" t="n">
        <v>2346</v>
      </c>
      <c r="Y50" s="53" t="n">
        <v>1532</v>
      </c>
      <c r="Z50" s="53" t="n">
        <v>2780</v>
      </c>
      <c r="AA50" s="53" t="n">
        <v>1918</v>
      </c>
      <c r="AB50" s="53" t="n">
        <v>1420</v>
      </c>
      <c r="AC50" s="53" t="n">
        <v>1898</v>
      </c>
      <c r="AD50" s="53" t="n">
        <v>1323</v>
      </c>
      <c r="AE50" s="53" t="n">
        <v>5430</v>
      </c>
      <c r="AF50" s="53" t="n">
        <v>4926</v>
      </c>
      <c r="AG50" s="53" t="n">
        <v>4402</v>
      </c>
      <c r="AH50" s="53" t="n">
        <v>4124</v>
      </c>
      <c r="AI50" s="53" t="n">
        <v>4208</v>
      </c>
      <c r="AJ50" s="53" t="n">
        <v>4118</v>
      </c>
      <c r="AK50" s="53" t="n">
        <v>4210</v>
      </c>
      <c r="AL50" s="53" t="n">
        <v>3884</v>
      </c>
      <c r="AM50" s="53" t="n">
        <v>4190</v>
      </c>
      <c r="AN50" s="53" t="n">
        <v>3729</v>
      </c>
      <c r="AO50" s="53" t="n">
        <v>3846</v>
      </c>
      <c r="AP50" s="53" t="n">
        <v>5244</v>
      </c>
      <c r="AQ50" s="53" t="n">
        <v>5484</v>
      </c>
      <c r="AR50" s="53" t="n">
        <v>5264</v>
      </c>
      <c r="AS50" s="53" t="n">
        <v>5033</v>
      </c>
      <c r="AT50" s="53" t="n">
        <v>4269</v>
      </c>
      <c r="AU50" s="53" t="n">
        <v>4359</v>
      </c>
      <c r="AV50" s="53" t="n">
        <v>5352</v>
      </c>
      <c r="AW50" s="52" t="n">
        <v>0</v>
      </c>
      <c r="AX50" s="53" t="n">
        <v>979</v>
      </c>
      <c r="AY50" s="53" t="n">
        <v>756</v>
      </c>
      <c r="AZ50" s="53" t="n">
        <v>3357</v>
      </c>
      <c r="BA50" s="53" t="n">
        <v>2443</v>
      </c>
      <c r="BB50" s="53" t="n">
        <v>4486</v>
      </c>
      <c r="BC50" s="53" t="n">
        <v>5813</v>
      </c>
      <c r="BD50" s="53" t="n">
        <v>4435</v>
      </c>
      <c r="BE50" s="53" t="n">
        <v>4310</v>
      </c>
      <c r="BF50" s="53" t="n">
        <v>3821</v>
      </c>
      <c r="BG50" s="53" t="n">
        <v>4747</v>
      </c>
    </row>
    <row r="51" customFormat="false" ht="15" hidden="false" customHeight="false" outlineLevel="0" collapsed="false">
      <c r="B51" s="51" t="s">
        <v>95</v>
      </c>
      <c r="C51" s="53" t="n">
        <v>4192</v>
      </c>
      <c r="D51" s="53" t="n">
        <v>4293</v>
      </c>
      <c r="E51" s="53" t="n">
        <v>5676</v>
      </c>
      <c r="F51" s="53" t="n">
        <v>4270</v>
      </c>
      <c r="G51" s="53" t="n">
        <v>4339</v>
      </c>
      <c r="H51" s="53" t="n">
        <v>4244</v>
      </c>
      <c r="I51" s="53" t="n">
        <v>5320</v>
      </c>
      <c r="J51" s="53" t="n">
        <v>5922</v>
      </c>
      <c r="K51" s="53" t="n">
        <v>4739</v>
      </c>
      <c r="L51" s="53" t="n">
        <v>4639</v>
      </c>
      <c r="M51" s="53" t="n">
        <v>4579</v>
      </c>
      <c r="N51" s="53" t="n">
        <v>4581</v>
      </c>
      <c r="O51" s="53" t="n">
        <v>4252</v>
      </c>
      <c r="P51" s="53" t="n">
        <v>2474</v>
      </c>
      <c r="Q51" s="53" t="n">
        <v>2820</v>
      </c>
      <c r="R51" s="53" t="n">
        <v>2904</v>
      </c>
      <c r="S51" s="53" t="n">
        <v>3477</v>
      </c>
      <c r="T51" s="53" t="n">
        <v>2669</v>
      </c>
      <c r="U51" s="53" t="n">
        <v>3262</v>
      </c>
      <c r="V51" s="53" t="n">
        <v>1832</v>
      </c>
      <c r="W51" s="53" t="n">
        <v>1139</v>
      </c>
      <c r="X51" s="53" t="n">
        <v>2017</v>
      </c>
      <c r="Y51" s="53" t="n">
        <v>1281</v>
      </c>
      <c r="Z51" s="53" t="n">
        <v>2452</v>
      </c>
      <c r="AA51" s="53" t="n">
        <v>1667</v>
      </c>
      <c r="AB51" s="53" t="n">
        <v>1169</v>
      </c>
      <c r="AC51" s="53" t="n">
        <v>1647</v>
      </c>
      <c r="AD51" s="53" t="n">
        <v>995</v>
      </c>
      <c r="AE51" s="53" t="n">
        <v>5101</v>
      </c>
      <c r="AF51" s="53" t="n">
        <v>4597</v>
      </c>
      <c r="AG51" s="53" t="n">
        <v>4073</v>
      </c>
      <c r="AH51" s="53" t="n">
        <v>3795</v>
      </c>
      <c r="AI51" s="53" t="n">
        <v>3879</v>
      </c>
      <c r="AJ51" s="53" t="n">
        <v>3789</v>
      </c>
      <c r="AK51" s="53" t="n">
        <v>3881</v>
      </c>
      <c r="AL51" s="53" t="n">
        <v>3555</v>
      </c>
      <c r="AM51" s="53" t="n">
        <v>3878</v>
      </c>
      <c r="AN51" s="53" t="n">
        <v>3400</v>
      </c>
      <c r="AO51" s="53" t="n">
        <v>3517</v>
      </c>
      <c r="AP51" s="53" t="n">
        <v>4915</v>
      </c>
      <c r="AQ51" s="53" t="n">
        <v>5155</v>
      </c>
      <c r="AR51" s="53" t="n">
        <v>4935</v>
      </c>
      <c r="AS51" s="53" t="n">
        <v>4704</v>
      </c>
      <c r="AT51" s="53" t="n">
        <v>3940</v>
      </c>
      <c r="AU51" s="53" t="n">
        <v>4030</v>
      </c>
      <c r="AV51" s="53" t="n">
        <v>5023</v>
      </c>
      <c r="AW51" s="53" t="n">
        <v>979</v>
      </c>
      <c r="AX51" s="52" t="n">
        <v>0</v>
      </c>
      <c r="AY51" s="53" t="n">
        <v>1184</v>
      </c>
      <c r="AZ51" s="53" t="n">
        <v>3008</v>
      </c>
      <c r="BA51" s="53" t="n">
        <v>2192</v>
      </c>
      <c r="BB51" s="53" t="n">
        <v>4279</v>
      </c>
      <c r="BC51" s="53" t="n">
        <v>5606</v>
      </c>
      <c r="BD51" s="53" t="n">
        <v>4106</v>
      </c>
      <c r="BE51" s="53" t="n">
        <v>3981</v>
      </c>
      <c r="BF51" s="53" t="n">
        <v>3492</v>
      </c>
      <c r="BG51" s="53" t="n">
        <v>4418</v>
      </c>
    </row>
    <row r="52" customFormat="false" ht="15" hidden="false" customHeight="false" outlineLevel="0" collapsed="false">
      <c r="B52" s="51" t="s">
        <v>97</v>
      </c>
      <c r="C52" s="53" t="n">
        <v>4725</v>
      </c>
      <c r="D52" s="53" t="n">
        <v>4826</v>
      </c>
      <c r="E52" s="53" t="n">
        <v>6209</v>
      </c>
      <c r="F52" s="53" t="n">
        <v>4803</v>
      </c>
      <c r="G52" s="53" t="n">
        <v>4872</v>
      </c>
      <c r="H52" s="53" t="n">
        <v>4777</v>
      </c>
      <c r="I52" s="53" t="n">
        <v>5853</v>
      </c>
      <c r="J52" s="53" t="n">
        <v>6455</v>
      </c>
      <c r="K52" s="53" t="n">
        <v>5272</v>
      </c>
      <c r="L52" s="53" t="n">
        <v>5172</v>
      </c>
      <c r="M52" s="53" t="n">
        <v>5112</v>
      </c>
      <c r="N52" s="53" t="n">
        <v>5114</v>
      </c>
      <c r="O52" s="53" t="n">
        <v>4785</v>
      </c>
      <c r="P52" s="53" t="n">
        <v>3007</v>
      </c>
      <c r="Q52" s="53" t="n">
        <v>3353</v>
      </c>
      <c r="R52" s="53" t="n">
        <v>3437</v>
      </c>
      <c r="S52" s="53" t="n">
        <v>4010</v>
      </c>
      <c r="T52" s="53" t="n">
        <v>3202</v>
      </c>
      <c r="U52" s="53" t="n">
        <v>3795</v>
      </c>
      <c r="V52" s="53" t="n">
        <v>2288</v>
      </c>
      <c r="W52" s="53" t="n">
        <v>1595</v>
      </c>
      <c r="X52" s="53" t="n">
        <v>2550</v>
      </c>
      <c r="Y52" s="53" t="n">
        <v>1737</v>
      </c>
      <c r="Z52" s="53" t="n">
        <v>2984</v>
      </c>
      <c r="AA52" s="53" t="n">
        <v>2123</v>
      </c>
      <c r="AB52" s="53" t="n">
        <v>1625</v>
      </c>
      <c r="AC52" s="53" t="n">
        <v>2103</v>
      </c>
      <c r="AD52" s="53" t="n">
        <v>1527</v>
      </c>
      <c r="AE52" s="53" t="n">
        <v>5634</v>
      </c>
      <c r="AF52" s="53" t="n">
        <v>5130</v>
      </c>
      <c r="AG52" s="53" t="n">
        <v>4606</v>
      </c>
      <c r="AH52" s="53" t="n">
        <v>4328</v>
      </c>
      <c r="AI52" s="53" t="n">
        <v>4412</v>
      </c>
      <c r="AJ52" s="53" t="n">
        <v>4322</v>
      </c>
      <c r="AK52" s="53" t="n">
        <v>4414</v>
      </c>
      <c r="AL52" s="53" t="n">
        <v>4088</v>
      </c>
      <c r="AM52" s="53" t="n">
        <v>4148</v>
      </c>
      <c r="AN52" s="53" t="n">
        <v>3933</v>
      </c>
      <c r="AO52" s="53" t="n">
        <v>4050</v>
      </c>
      <c r="AP52" s="53" t="n">
        <v>5448</v>
      </c>
      <c r="AQ52" s="53" t="n">
        <v>5688</v>
      </c>
      <c r="AR52" s="53" t="n">
        <v>5468</v>
      </c>
      <c r="AS52" s="53" t="n">
        <v>5237</v>
      </c>
      <c r="AT52" s="53" t="n">
        <v>4473</v>
      </c>
      <c r="AU52" s="53" t="n">
        <v>4563</v>
      </c>
      <c r="AV52" s="53" t="n">
        <v>5556</v>
      </c>
      <c r="AW52" s="53" t="n">
        <v>756</v>
      </c>
      <c r="AX52" s="53" t="n">
        <v>1184</v>
      </c>
      <c r="AY52" s="52" t="n">
        <v>0</v>
      </c>
      <c r="AZ52" s="53" t="n">
        <v>3562</v>
      </c>
      <c r="BA52" s="53" t="n">
        <v>2648</v>
      </c>
      <c r="BB52" s="53" t="n">
        <v>4691</v>
      </c>
      <c r="BC52" s="53" t="n">
        <v>6018</v>
      </c>
      <c r="BD52" s="53" t="n">
        <v>4639</v>
      </c>
      <c r="BE52" s="53" t="n">
        <v>4514</v>
      </c>
      <c r="BF52" s="53" t="n">
        <v>4025</v>
      </c>
      <c r="BG52" s="53" t="n">
        <v>5065</v>
      </c>
    </row>
    <row r="53" customFormat="false" ht="15" hidden="false" customHeight="false" outlineLevel="0" collapsed="false">
      <c r="B53" s="51" t="s">
        <v>99</v>
      </c>
      <c r="C53" s="53" t="n">
        <v>4609</v>
      </c>
      <c r="D53" s="53" t="n">
        <v>4710</v>
      </c>
      <c r="E53" s="53" t="n">
        <v>6093</v>
      </c>
      <c r="F53" s="53" t="n">
        <v>4687</v>
      </c>
      <c r="G53" s="53" t="n">
        <v>4756</v>
      </c>
      <c r="H53" s="53" t="n">
        <v>4661</v>
      </c>
      <c r="I53" s="53" t="n">
        <v>6277</v>
      </c>
      <c r="J53" s="53" t="n">
        <v>6879</v>
      </c>
      <c r="K53" s="53" t="n">
        <v>5696</v>
      </c>
      <c r="L53" s="53" t="n">
        <v>5596</v>
      </c>
      <c r="M53" s="53" t="n">
        <v>5536</v>
      </c>
      <c r="N53" s="53" t="n">
        <v>5538</v>
      </c>
      <c r="O53" s="53" t="n">
        <v>5209</v>
      </c>
      <c r="P53" s="53" t="n">
        <v>2945</v>
      </c>
      <c r="Q53" s="53" t="n">
        <v>3777</v>
      </c>
      <c r="R53" s="53" t="n">
        <v>3861</v>
      </c>
      <c r="S53" s="53" t="n">
        <v>4511</v>
      </c>
      <c r="T53" s="53" t="n">
        <v>3626</v>
      </c>
      <c r="U53" s="53" t="n">
        <v>3679</v>
      </c>
      <c r="V53" s="53" t="n">
        <v>2218</v>
      </c>
      <c r="W53" s="53" t="n">
        <v>2035</v>
      </c>
      <c r="X53" s="53" t="n">
        <v>3240</v>
      </c>
      <c r="Y53" s="53" t="n">
        <v>1912</v>
      </c>
      <c r="Z53" s="53" t="n">
        <v>3304</v>
      </c>
      <c r="AA53" s="53" t="n">
        <v>2053</v>
      </c>
      <c r="AB53" s="53" t="n">
        <v>2472</v>
      </c>
      <c r="AC53" s="53" t="n">
        <v>2016</v>
      </c>
      <c r="AD53" s="53" t="n">
        <v>2840</v>
      </c>
      <c r="AE53" s="53" t="n">
        <v>6058</v>
      </c>
      <c r="AF53" s="53" t="n">
        <v>5554</v>
      </c>
      <c r="AG53" s="53" t="n">
        <v>5030</v>
      </c>
      <c r="AH53" s="53" t="n">
        <v>4752</v>
      </c>
      <c r="AI53" s="53" t="n">
        <v>4836</v>
      </c>
      <c r="AJ53" s="53" t="n">
        <v>4746</v>
      </c>
      <c r="AK53" s="53" t="n">
        <v>4838</v>
      </c>
      <c r="AL53" s="53" t="n">
        <v>4512</v>
      </c>
      <c r="AM53" s="53" t="n">
        <v>4835</v>
      </c>
      <c r="AN53" s="53" t="n">
        <v>4357</v>
      </c>
      <c r="AO53" s="53" t="n">
        <v>4474</v>
      </c>
      <c r="AP53" s="53" t="n">
        <v>5872</v>
      </c>
      <c r="AQ53" s="53" t="n">
        <v>5572</v>
      </c>
      <c r="AR53" s="53" t="n">
        <v>5352</v>
      </c>
      <c r="AS53" s="53" t="n">
        <v>5121</v>
      </c>
      <c r="AT53" s="53" t="n">
        <v>4800</v>
      </c>
      <c r="AU53" s="53" t="n">
        <v>4985</v>
      </c>
      <c r="AV53" s="53" t="n">
        <v>5978</v>
      </c>
      <c r="AW53" s="53" t="n">
        <v>3357</v>
      </c>
      <c r="AX53" s="53" t="n">
        <v>3008</v>
      </c>
      <c r="AY53" s="53" t="n">
        <v>3562</v>
      </c>
      <c r="AZ53" s="52" t="n">
        <v>0</v>
      </c>
      <c r="BA53" s="53" t="n">
        <v>1719</v>
      </c>
      <c r="BB53" s="53" t="n">
        <v>1405</v>
      </c>
      <c r="BC53" s="53" t="n">
        <v>2732</v>
      </c>
      <c r="BD53" s="53" t="n">
        <v>5062</v>
      </c>
      <c r="BE53" s="53" t="n">
        <v>4937</v>
      </c>
      <c r="BF53" s="53" t="n">
        <v>4448</v>
      </c>
      <c r="BG53" s="53" t="n">
        <v>5374</v>
      </c>
    </row>
    <row r="54" customFormat="false" ht="15" hidden="false" customHeight="false" outlineLevel="0" collapsed="false">
      <c r="B54" s="51" t="s">
        <v>101</v>
      </c>
      <c r="C54" s="53" t="n">
        <v>4948</v>
      </c>
      <c r="D54" s="53" t="n">
        <v>5049</v>
      </c>
      <c r="E54" s="53" t="n">
        <v>6432</v>
      </c>
      <c r="F54" s="53" t="n">
        <v>5026</v>
      </c>
      <c r="G54" s="53" t="n">
        <v>5095</v>
      </c>
      <c r="H54" s="53" t="n">
        <v>5000</v>
      </c>
      <c r="I54" s="53" t="n">
        <v>6076</v>
      </c>
      <c r="J54" s="53" t="n">
        <v>6678</v>
      </c>
      <c r="K54" s="53" t="n">
        <v>5495</v>
      </c>
      <c r="L54" s="53" t="n">
        <v>5395</v>
      </c>
      <c r="M54" s="53" t="n">
        <v>5335</v>
      </c>
      <c r="N54" s="53" t="n">
        <v>5337</v>
      </c>
      <c r="O54" s="53" t="n">
        <v>5008</v>
      </c>
      <c r="P54" s="53" t="n">
        <v>3230</v>
      </c>
      <c r="Q54" s="53" t="n">
        <v>3576</v>
      </c>
      <c r="R54" s="53" t="n">
        <v>3660</v>
      </c>
      <c r="S54" s="53" t="n">
        <v>4233</v>
      </c>
      <c r="T54" s="53" t="n">
        <v>3425</v>
      </c>
      <c r="U54" s="53" t="n">
        <v>4018</v>
      </c>
      <c r="V54" s="53" t="n">
        <v>1304</v>
      </c>
      <c r="W54" s="53" t="n">
        <v>1121</v>
      </c>
      <c r="X54" s="53" t="n">
        <v>2772</v>
      </c>
      <c r="Y54" s="53" t="n">
        <v>998</v>
      </c>
      <c r="Z54" s="53" t="n">
        <v>3162</v>
      </c>
      <c r="AA54" s="53" t="n">
        <v>1139</v>
      </c>
      <c r="AB54" s="53" t="n">
        <v>1558</v>
      </c>
      <c r="AC54" s="53" t="n">
        <v>1102</v>
      </c>
      <c r="AD54" s="53" t="n">
        <v>1926</v>
      </c>
      <c r="AE54" s="53" t="n">
        <v>5857</v>
      </c>
      <c r="AF54" s="53" t="n">
        <v>5353</v>
      </c>
      <c r="AG54" s="53" t="n">
        <v>4829</v>
      </c>
      <c r="AH54" s="53" t="n">
        <v>4551</v>
      </c>
      <c r="AI54" s="53" t="n">
        <v>4635</v>
      </c>
      <c r="AJ54" s="53" t="n">
        <v>4545</v>
      </c>
      <c r="AK54" s="53" t="n">
        <v>4637</v>
      </c>
      <c r="AL54" s="53" t="n">
        <v>4311</v>
      </c>
      <c r="AM54" s="53" t="n">
        <v>4634</v>
      </c>
      <c r="AN54" s="53" t="n">
        <v>4156</v>
      </c>
      <c r="AO54" s="53" t="n">
        <v>4273</v>
      </c>
      <c r="AP54" s="53" t="n">
        <v>5671</v>
      </c>
      <c r="AQ54" s="53" t="n">
        <v>5911</v>
      </c>
      <c r="AR54" s="53" t="n">
        <v>5691</v>
      </c>
      <c r="AS54" s="53" t="n">
        <v>5460</v>
      </c>
      <c r="AT54" s="53" t="n">
        <v>4696</v>
      </c>
      <c r="AU54" s="53" t="n">
        <v>4786</v>
      </c>
      <c r="AV54" s="53" t="n">
        <v>5779</v>
      </c>
      <c r="AW54" s="53" t="n">
        <v>2443</v>
      </c>
      <c r="AX54" s="53" t="n">
        <v>2192</v>
      </c>
      <c r="AY54" s="53" t="n">
        <v>2648</v>
      </c>
      <c r="AZ54" s="53" t="n">
        <v>1719</v>
      </c>
      <c r="BA54" s="52" t="n">
        <v>0</v>
      </c>
      <c r="BB54" s="53" t="n">
        <v>2848</v>
      </c>
      <c r="BC54" s="53" t="n">
        <v>4175</v>
      </c>
      <c r="BD54" s="53" t="n">
        <v>4863</v>
      </c>
      <c r="BE54" s="53" t="n">
        <v>4738</v>
      </c>
      <c r="BF54" s="53" t="n">
        <v>4249</v>
      </c>
      <c r="BG54" s="53" t="n">
        <v>5175</v>
      </c>
    </row>
    <row r="55" customFormat="false" ht="15" hidden="false" customHeight="false" outlineLevel="0" collapsed="false">
      <c r="B55" s="51" t="s">
        <v>103</v>
      </c>
      <c r="C55" s="53" t="n">
        <v>5738</v>
      </c>
      <c r="D55" s="53" t="n">
        <v>5839</v>
      </c>
      <c r="E55" s="53" t="n">
        <v>7222</v>
      </c>
      <c r="F55" s="53" t="n">
        <v>5816</v>
      </c>
      <c r="G55" s="53" t="n">
        <v>5885</v>
      </c>
      <c r="H55" s="53" t="n">
        <v>5790</v>
      </c>
      <c r="I55" s="53" t="n">
        <v>7406</v>
      </c>
      <c r="J55" s="53" t="n">
        <v>8008</v>
      </c>
      <c r="K55" s="53" t="n">
        <v>6825</v>
      </c>
      <c r="L55" s="53" t="n">
        <v>6725</v>
      </c>
      <c r="M55" s="53" t="n">
        <v>6665</v>
      </c>
      <c r="N55" s="53" t="n">
        <v>6667</v>
      </c>
      <c r="O55" s="53" t="n">
        <v>6338</v>
      </c>
      <c r="P55" s="53" t="n">
        <v>4074</v>
      </c>
      <c r="Q55" s="53" t="n">
        <v>4906</v>
      </c>
      <c r="R55" s="53" t="n">
        <v>4990</v>
      </c>
      <c r="S55" s="53" t="n">
        <v>5640</v>
      </c>
      <c r="T55" s="53" t="n">
        <v>4755</v>
      </c>
      <c r="U55" s="53" t="n">
        <v>4808</v>
      </c>
      <c r="V55" s="53" t="n">
        <v>3347</v>
      </c>
      <c r="W55" s="53" t="n">
        <v>3164</v>
      </c>
      <c r="X55" s="53" t="n">
        <v>4369</v>
      </c>
      <c r="Y55" s="53" t="n">
        <v>3041</v>
      </c>
      <c r="Z55" s="53" t="n">
        <v>4433</v>
      </c>
      <c r="AA55" s="53" t="n">
        <v>3182</v>
      </c>
      <c r="AB55" s="53" t="n">
        <v>3601</v>
      </c>
      <c r="AC55" s="53" t="n">
        <v>3145</v>
      </c>
      <c r="AD55" s="53" t="n">
        <v>3969</v>
      </c>
      <c r="AE55" s="53" t="n">
        <v>7187</v>
      </c>
      <c r="AF55" s="53" t="n">
        <v>6683</v>
      </c>
      <c r="AG55" s="53" t="n">
        <v>6159</v>
      </c>
      <c r="AH55" s="53" t="n">
        <v>5881</v>
      </c>
      <c r="AI55" s="53" t="n">
        <v>5965</v>
      </c>
      <c r="AJ55" s="53" t="n">
        <v>5875</v>
      </c>
      <c r="AK55" s="53" t="n">
        <v>5967</v>
      </c>
      <c r="AL55" s="53" t="n">
        <v>5641</v>
      </c>
      <c r="AM55" s="53" t="n">
        <v>5964</v>
      </c>
      <c r="AN55" s="53" t="n">
        <v>5486</v>
      </c>
      <c r="AO55" s="53" t="n">
        <v>5603</v>
      </c>
      <c r="AP55" s="53" t="n">
        <v>7001</v>
      </c>
      <c r="AQ55" s="53" t="n">
        <v>6701</v>
      </c>
      <c r="AR55" s="53" t="n">
        <v>6481</v>
      </c>
      <c r="AS55" s="53" t="n">
        <v>6250</v>
      </c>
      <c r="AT55" s="53" t="n">
        <v>5929</v>
      </c>
      <c r="AU55" s="53" t="n">
        <v>6114</v>
      </c>
      <c r="AV55" s="53" t="n">
        <v>7107</v>
      </c>
      <c r="AW55" s="53" t="n">
        <v>4486</v>
      </c>
      <c r="AX55" s="53" t="n">
        <v>4279</v>
      </c>
      <c r="AY55" s="53" t="n">
        <v>4691</v>
      </c>
      <c r="AZ55" s="53" t="n">
        <v>1405</v>
      </c>
      <c r="BA55" s="53" t="n">
        <v>2848</v>
      </c>
      <c r="BB55" s="52" t="n">
        <v>0</v>
      </c>
      <c r="BC55" s="53" t="n">
        <v>1793</v>
      </c>
      <c r="BD55" s="53" t="n">
        <v>6191</v>
      </c>
      <c r="BE55" s="53" t="n">
        <v>6066</v>
      </c>
      <c r="BF55" s="53" t="n">
        <v>5577</v>
      </c>
      <c r="BG55" s="53" t="n">
        <v>6503</v>
      </c>
    </row>
    <row r="56" customFormat="false" ht="15" hidden="false" customHeight="false" outlineLevel="0" collapsed="false">
      <c r="B56" s="51" t="s">
        <v>105</v>
      </c>
      <c r="C56" s="53" t="n">
        <v>7065</v>
      </c>
      <c r="D56" s="53" t="n">
        <v>7166</v>
      </c>
      <c r="E56" s="53" t="n">
        <v>8549</v>
      </c>
      <c r="F56" s="53" t="n">
        <v>7143</v>
      </c>
      <c r="G56" s="53" t="n">
        <v>7212</v>
      </c>
      <c r="H56" s="53" t="n">
        <v>7117</v>
      </c>
      <c r="I56" s="53" t="n">
        <v>8733</v>
      </c>
      <c r="J56" s="53" t="n">
        <v>9335</v>
      </c>
      <c r="K56" s="53" t="n">
        <v>8152</v>
      </c>
      <c r="L56" s="53" t="n">
        <v>8052</v>
      </c>
      <c r="M56" s="53" t="n">
        <v>7992</v>
      </c>
      <c r="N56" s="53" t="n">
        <v>7994</v>
      </c>
      <c r="O56" s="53" t="n">
        <v>7665</v>
      </c>
      <c r="P56" s="53" t="n">
        <v>5401</v>
      </c>
      <c r="Q56" s="53" t="n">
        <v>6233</v>
      </c>
      <c r="R56" s="53" t="n">
        <v>6317</v>
      </c>
      <c r="S56" s="53" t="n">
        <v>6967</v>
      </c>
      <c r="T56" s="53" t="n">
        <v>6082</v>
      </c>
      <c r="U56" s="53" t="n">
        <v>6135</v>
      </c>
      <c r="V56" s="53" t="n">
        <v>4674</v>
      </c>
      <c r="W56" s="53" t="n">
        <v>4491</v>
      </c>
      <c r="X56" s="53" t="n">
        <v>5696</v>
      </c>
      <c r="Y56" s="53" t="n">
        <v>4368</v>
      </c>
      <c r="Z56" s="53" t="n">
        <v>5760</v>
      </c>
      <c r="AA56" s="53" t="n">
        <v>4509</v>
      </c>
      <c r="AB56" s="53" t="n">
        <v>4928</v>
      </c>
      <c r="AC56" s="53" t="n">
        <v>4472</v>
      </c>
      <c r="AD56" s="53" t="n">
        <v>5296</v>
      </c>
      <c r="AE56" s="53" t="n">
        <v>8514</v>
      </c>
      <c r="AF56" s="53" t="n">
        <v>8010</v>
      </c>
      <c r="AG56" s="53" t="n">
        <v>7486</v>
      </c>
      <c r="AH56" s="53" t="n">
        <v>7208</v>
      </c>
      <c r="AI56" s="53" t="n">
        <v>7292</v>
      </c>
      <c r="AJ56" s="53" t="n">
        <v>7202</v>
      </c>
      <c r="AK56" s="53" t="n">
        <v>7294</v>
      </c>
      <c r="AL56" s="53" t="n">
        <v>6968</v>
      </c>
      <c r="AM56" s="53" t="n">
        <v>7291</v>
      </c>
      <c r="AN56" s="53" t="n">
        <v>6813</v>
      </c>
      <c r="AO56" s="53" t="n">
        <v>6930</v>
      </c>
      <c r="AP56" s="53" t="n">
        <v>8328</v>
      </c>
      <c r="AQ56" s="53" t="n">
        <v>8028</v>
      </c>
      <c r="AR56" s="53" t="n">
        <v>7808</v>
      </c>
      <c r="AS56" s="53" t="n">
        <v>7577</v>
      </c>
      <c r="AT56" s="53" t="n">
        <v>7256</v>
      </c>
      <c r="AU56" s="53" t="n">
        <v>7441</v>
      </c>
      <c r="AV56" s="53" t="n">
        <v>8434</v>
      </c>
      <c r="AW56" s="53" t="n">
        <v>5813</v>
      </c>
      <c r="AX56" s="53" t="n">
        <v>5606</v>
      </c>
      <c r="AY56" s="53" t="n">
        <v>6018</v>
      </c>
      <c r="AZ56" s="53" t="n">
        <v>2732</v>
      </c>
      <c r="BA56" s="53" t="n">
        <v>4175</v>
      </c>
      <c r="BB56" s="53" t="n">
        <v>1793</v>
      </c>
      <c r="BC56" s="52" t="n">
        <v>0</v>
      </c>
      <c r="BD56" s="53" t="n">
        <v>7518</v>
      </c>
      <c r="BE56" s="53" t="n">
        <v>7393</v>
      </c>
      <c r="BF56" s="53" t="n">
        <v>6904</v>
      </c>
      <c r="BG56" s="53" t="n">
        <v>7830</v>
      </c>
    </row>
    <row r="57" customFormat="false" ht="15" hidden="false" customHeight="false" outlineLevel="0" collapsed="false">
      <c r="B57" s="51" t="s">
        <v>107</v>
      </c>
      <c r="C57" s="53" t="n">
        <v>3591</v>
      </c>
      <c r="D57" s="53" t="n">
        <v>3715</v>
      </c>
      <c r="E57" s="53" t="n">
        <v>5442</v>
      </c>
      <c r="F57" s="53" t="n">
        <v>4019</v>
      </c>
      <c r="G57" s="53" t="n">
        <v>4088</v>
      </c>
      <c r="H57" s="53" t="n">
        <v>3993</v>
      </c>
      <c r="I57" s="53" t="n">
        <v>3415</v>
      </c>
      <c r="J57" s="53" t="n">
        <v>4017</v>
      </c>
      <c r="K57" s="53" t="n">
        <v>2834</v>
      </c>
      <c r="L57" s="53" t="n">
        <v>2734</v>
      </c>
      <c r="M57" s="53" t="n">
        <v>2674</v>
      </c>
      <c r="N57" s="53" t="n">
        <v>2676</v>
      </c>
      <c r="O57" s="53" t="n">
        <v>2347</v>
      </c>
      <c r="P57" s="53" t="n">
        <v>2223</v>
      </c>
      <c r="Q57" s="53" t="n">
        <v>1367</v>
      </c>
      <c r="R57" s="53" t="n">
        <v>1441</v>
      </c>
      <c r="S57" s="53" t="n">
        <v>2067</v>
      </c>
      <c r="T57" s="53" t="n">
        <v>1875</v>
      </c>
      <c r="U57" s="53" t="n">
        <v>3011</v>
      </c>
      <c r="V57" s="53" t="n">
        <v>3607</v>
      </c>
      <c r="W57" s="53" t="n">
        <v>3874</v>
      </c>
      <c r="X57" s="53" t="n">
        <v>2393</v>
      </c>
      <c r="Y57" s="53" t="n">
        <v>4004</v>
      </c>
      <c r="Z57" s="53" t="n">
        <v>2907</v>
      </c>
      <c r="AA57" s="53" t="n">
        <v>3889</v>
      </c>
      <c r="AB57" s="53" t="n">
        <v>3340</v>
      </c>
      <c r="AC57" s="53" t="n">
        <v>4318</v>
      </c>
      <c r="AD57" s="53" t="n">
        <v>3210</v>
      </c>
      <c r="AE57" s="53" t="n">
        <v>3196</v>
      </c>
      <c r="AF57" s="53" t="n">
        <v>2692</v>
      </c>
      <c r="AG57" s="53" t="n">
        <v>2168</v>
      </c>
      <c r="AH57" s="53" t="n">
        <v>1890</v>
      </c>
      <c r="AI57" s="53" t="n">
        <v>1974</v>
      </c>
      <c r="AJ57" s="53" t="n">
        <v>1884</v>
      </c>
      <c r="AK57" s="53" t="n">
        <v>1976</v>
      </c>
      <c r="AL57" s="53" t="n">
        <v>1614</v>
      </c>
      <c r="AM57" s="53" t="n">
        <v>1390</v>
      </c>
      <c r="AN57" s="53" t="n">
        <v>1459</v>
      </c>
      <c r="AO57" s="53" t="n">
        <v>1612</v>
      </c>
      <c r="AP57" s="53" t="n">
        <v>3010</v>
      </c>
      <c r="AQ57" s="53" t="n">
        <v>4308</v>
      </c>
      <c r="AR57" s="53" t="n">
        <v>4236</v>
      </c>
      <c r="AS57" s="53" t="n">
        <v>3908</v>
      </c>
      <c r="AT57" s="53" t="n">
        <v>3165</v>
      </c>
      <c r="AU57" s="53" t="n">
        <v>3350</v>
      </c>
      <c r="AV57" s="53" t="n">
        <v>4343</v>
      </c>
      <c r="AW57" s="53" t="n">
        <v>4435</v>
      </c>
      <c r="AX57" s="53" t="n">
        <v>4106</v>
      </c>
      <c r="AY57" s="53" t="n">
        <v>4639</v>
      </c>
      <c r="AZ57" s="53" t="n">
        <v>5062</v>
      </c>
      <c r="BA57" s="53" t="n">
        <v>4863</v>
      </c>
      <c r="BB57" s="53" t="n">
        <v>6191</v>
      </c>
      <c r="BC57" s="53" t="n">
        <v>7518</v>
      </c>
      <c r="BD57" s="52" t="n">
        <v>0</v>
      </c>
      <c r="BE57" s="53" t="n">
        <v>366</v>
      </c>
      <c r="BF57" s="53" t="n">
        <v>1002</v>
      </c>
      <c r="BG57" s="53" t="n">
        <v>684</v>
      </c>
    </row>
    <row r="58" customFormat="false" ht="15" hidden="false" customHeight="false" outlineLevel="0" collapsed="false">
      <c r="B58" s="51" t="s">
        <v>109</v>
      </c>
      <c r="C58" s="53" t="n">
        <v>3466</v>
      </c>
      <c r="D58" s="53" t="n">
        <v>3590</v>
      </c>
      <c r="E58" s="53" t="n">
        <v>5317</v>
      </c>
      <c r="F58" s="53" t="n">
        <v>3894</v>
      </c>
      <c r="G58" s="53" t="n">
        <v>3963</v>
      </c>
      <c r="H58" s="53" t="n">
        <v>3868</v>
      </c>
      <c r="I58" s="53" t="n">
        <v>3290</v>
      </c>
      <c r="J58" s="53" t="n">
        <v>3892</v>
      </c>
      <c r="K58" s="53" t="n">
        <v>2709</v>
      </c>
      <c r="L58" s="53" t="n">
        <v>2609</v>
      </c>
      <c r="M58" s="53" t="n">
        <v>2549</v>
      </c>
      <c r="N58" s="53" t="n">
        <v>2551</v>
      </c>
      <c r="O58" s="53" t="n">
        <v>2222</v>
      </c>
      <c r="P58" s="53" t="n">
        <v>2098</v>
      </c>
      <c r="Q58" s="53" t="n">
        <v>1242</v>
      </c>
      <c r="R58" s="53" t="n">
        <v>1316</v>
      </c>
      <c r="S58" s="53" t="n">
        <v>1942</v>
      </c>
      <c r="T58" s="53" t="n">
        <v>1750</v>
      </c>
      <c r="U58" s="53" t="n">
        <v>2886</v>
      </c>
      <c r="V58" s="53" t="n">
        <v>3482</v>
      </c>
      <c r="W58" s="53" t="n">
        <v>3749</v>
      </c>
      <c r="X58" s="53" t="n">
        <v>2268</v>
      </c>
      <c r="Y58" s="53" t="n">
        <v>3879</v>
      </c>
      <c r="Z58" s="53" t="n">
        <v>2782</v>
      </c>
      <c r="AA58" s="53" t="n">
        <v>3764</v>
      </c>
      <c r="AB58" s="53" t="n">
        <v>3215</v>
      </c>
      <c r="AC58" s="53" t="n">
        <v>4193</v>
      </c>
      <c r="AD58" s="53" t="n">
        <v>3085</v>
      </c>
      <c r="AE58" s="53" t="n">
        <v>3071</v>
      </c>
      <c r="AF58" s="53" t="n">
        <v>2567</v>
      </c>
      <c r="AG58" s="53" t="n">
        <v>2043</v>
      </c>
      <c r="AH58" s="53" t="n">
        <v>1765</v>
      </c>
      <c r="AI58" s="53" t="n">
        <v>1849</v>
      </c>
      <c r="AJ58" s="53" t="n">
        <v>1759</v>
      </c>
      <c r="AK58" s="53" t="n">
        <v>1851</v>
      </c>
      <c r="AL58" s="53" t="n">
        <v>1489</v>
      </c>
      <c r="AM58" s="53" t="n">
        <v>1137</v>
      </c>
      <c r="AN58" s="53" t="n">
        <v>1334</v>
      </c>
      <c r="AO58" s="53" t="n">
        <v>1487</v>
      </c>
      <c r="AP58" s="53" t="n">
        <v>2885</v>
      </c>
      <c r="AQ58" s="53" t="n">
        <v>4183</v>
      </c>
      <c r="AR58" s="53" t="n">
        <v>4111</v>
      </c>
      <c r="AS58" s="53" t="n">
        <v>3783</v>
      </c>
      <c r="AT58" s="53" t="n">
        <v>3040</v>
      </c>
      <c r="AU58" s="53" t="n">
        <v>3225</v>
      </c>
      <c r="AV58" s="53" t="n">
        <v>4218</v>
      </c>
      <c r="AW58" s="53" t="n">
        <v>4310</v>
      </c>
      <c r="AX58" s="53" t="n">
        <v>3981</v>
      </c>
      <c r="AY58" s="53" t="n">
        <v>4514</v>
      </c>
      <c r="AZ58" s="53" t="n">
        <v>4937</v>
      </c>
      <c r="BA58" s="53" t="n">
        <v>4738</v>
      </c>
      <c r="BB58" s="53" t="n">
        <v>6066</v>
      </c>
      <c r="BC58" s="53" t="n">
        <v>7393</v>
      </c>
      <c r="BD58" s="53" t="n">
        <v>366</v>
      </c>
      <c r="BE58" s="52" t="n">
        <v>0</v>
      </c>
      <c r="BF58" s="53" t="n">
        <v>877</v>
      </c>
      <c r="BG58" s="53" t="n">
        <v>431</v>
      </c>
    </row>
    <row r="59" customFormat="false" ht="15" hidden="false" customHeight="false" outlineLevel="0" collapsed="false">
      <c r="B59" s="51" t="s">
        <v>111</v>
      </c>
      <c r="C59" s="53" t="n">
        <v>2959</v>
      </c>
      <c r="D59" s="53" t="n">
        <v>3083</v>
      </c>
      <c r="E59" s="53" t="n">
        <v>4810</v>
      </c>
      <c r="F59" s="53" t="n">
        <v>3405</v>
      </c>
      <c r="G59" s="53" t="n">
        <v>3251</v>
      </c>
      <c r="H59" s="53" t="n">
        <v>3379</v>
      </c>
      <c r="I59" s="53" t="n">
        <v>2783</v>
      </c>
      <c r="J59" s="53" t="n">
        <v>3385</v>
      </c>
      <c r="K59" s="53" t="n">
        <v>2202</v>
      </c>
      <c r="L59" s="53" t="n">
        <v>2102</v>
      </c>
      <c r="M59" s="53" t="n">
        <v>2042</v>
      </c>
      <c r="N59" s="53" t="n">
        <v>2044</v>
      </c>
      <c r="O59" s="53" t="n">
        <v>1715</v>
      </c>
      <c r="P59" s="53" t="n">
        <v>1609</v>
      </c>
      <c r="Q59" s="53" t="n">
        <v>753</v>
      </c>
      <c r="R59" s="53" t="n">
        <v>809</v>
      </c>
      <c r="S59" s="53" t="n">
        <v>1435</v>
      </c>
      <c r="T59" s="53" t="n">
        <v>1243</v>
      </c>
      <c r="U59" s="53" t="n">
        <v>2174</v>
      </c>
      <c r="V59" s="53" t="n">
        <v>2993</v>
      </c>
      <c r="W59" s="53" t="n">
        <v>3260</v>
      </c>
      <c r="X59" s="53" t="n">
        <v>1779</v>
      </c>
      <c r="Y59" s="53" t="n">
        <v>3390</v>
      </c>
      <c r="Z59" s="53" t="n">
        <v>2293</v>
      </c>
      <c r="AA59" s="53" t="n">
        <v>3275</v>
      </c>
      <c r="AB59" s="53" t="n">
        <v>2726</v>
      </c>
      <c r="AC59" s="53" t="n">
        <v>3704</v>
      </c>
      <c r="AD59" s="53" t="n">
        <v>2596</v>
      </c>
      <c r="AE59" s="53" t="n">
        <v>2564</v>
      </c>
      <c r="AF59" s="53" t="n">
        <v>2060</v>
      </c>
      <c r="AG59" s="53" t="n">
        <v>1536</v>
      </c>
      <c r="AH59" s="53" t="n">
        <v>1258</v>
      </c>
      <c r="AI59" s="53" t="n">
        <v>1342</v>
      </c>
      <c r="AJ59" s="53" t="n">
        <v>1252</v>
      </c>
      <c r="AK59" s="53" t="n">
        <v>1344</v>
      </c>
      <c r="AL59" s="53" t="n">
        <v>982</v>
      </c>
      <c r="AM59" s="53" t="n">
        <v>1120</v>
      </c>
      <c r="AN59" s="53" t="n">
        <v>735</v>
      </c>
      <c r="AO59" s="53" t="n">
        <v>980</v>
      </c>
      <c r="AP59" s="53" t="n">
        <v>2378</v>
      </c>
      <c r="AQ59" s="53" t="n">
        <v>3676</v>
      </c>
      <c r="AR59" s="53" t="n">
        <v>3604</v>
      </c>
      <c r="AS59" s="53" t="n">
        <v>3276</v>
      </c>
      <c r="AT59" s="53" t="n">
        <v>2533</v>
      </c>
      <c r="AU59" s="53" t="n">
        <v>2718</v>
      </c>
      <c r="AV59" s="53" t="n">
        <v>3711</v>
      </c>
      <c r="AW59" s="53" t="n">
        <v>3821</v>
      </c>
      <c r="AX59" s="53" t="n">
        <v>3492</v>
      </c>
      <c r="AY59" s="53" t="n">
        <v>4025</v>
      </c>
      <c r="AZ59" s="53" t="n">
        <v>4448</v>
      </c>
      <c r="BA59" s="53" t="n">
        <v>4249</v>
      </c>
      <c r="BB59" s="53" t="n">
        <v>5577</v>
      </c>
      <c r="BC59" s="53" t="n">
        <v>6904</v>
      </c>
      <c r="BD59" s="53" t="n">
        <v>1002</v>
      </c>
      <c r="BE59" s="53" t="n">
        <v>877</v>
      </c>
      <c r="BF59" s="52" t="n">
        <v>0</v>
      </c>
      <c r="BG59" s="53" t="n">
        <v>1314</v>
      </c>
    </row>
    <row r="60" customFormat="false" ht="15" hidden="false" customHeight="false" outlineLevel="0" collapsed="false">
      <c r="B60" s="51" t="s">
        <v>113</v>
      </c>
      <c r="C60" s="53" t="n">
        <v>3903</v>
      </c>
      <c r="D60" s="53" t="n">
        <v>4027</v>
      </c>
      <c r="E60" s="53" t="n">
        <v>5754</v>
      </c>
      <c r="F60" s="53" t="n">
        <v>4331</v>
      </c>
      <c r="G60" s="53" t="n">
        <v>4400</v>
      </c>
      <c r="H60" s="53" t="n">
        <v>4305</v>
      </c>
      <c r="I60" s="53" t="n">
        <v>3321</v>
      </c>
      <c r="J60" s="53" t="n">
        <v>3923</v>
      </c>
      <c r="K60" s="53" t="n">
        <v>2740</v>
      </c>
      <c r="L60" s="53" t="n">
        <v>2564</v>
      </c>
      <c r="M60" s="53" t="n">
        <v>2580</v>
      </c>
      <c r="N60" s="53" t="n">
        <v>2506</v>
      </c>
      <c r="O60" s="53" t="n">
        <v>2659</v>
      </c>
      <c r="P60" s="53" t="n">
        <v>2535</v>
      </c>
      <c r="Q60" s="53" t="n">
        <v>1679</v>
      </c>
      <c r="R60" s="53" t="n">
        <v>1753</v>
      </c>
      <c r="S60" s="53" t="n">
        <v>2379</v>
      </c>
      <c r="T60" s="53" t="n">
        <v>2187</v>
      </c>
      <c r="U60" s="53" t="n">
        <v>3323</v>
      </c>
      <c r="V60" s="53" t="n">
        <v>3919</v>
      </c>
      <c r="W60" s="53" t="n">
        <v>4186</v>
      </c>
      <c r="X60" s="53" t="n">
        <v>2705</v>
      </c>
      <c r="Y60" s="53" t="n">
        <v>4316</v>
      </c>
      <c r="Z60" s="53" t="n">
        <v>3219</v>
      </c>
      <c r="AA60" s="53" t="n">
        <v>4201</v>
      </c>
      <c r="AB60" s="53" t="n">
        <v>3652</v>
      </c>
      <c r="AC60" s="53" t="n">
        <v>4630</v>
      </c>
      <c r="AD60" s="53" t="n">
        <v>3522</v>
      </c>
      <c r="AE60" s="53" t="n">
        <v>3102</v>
      </c>
      <c r="AF60" s="53" t="n">
        <v>2474</v>
      </c>
      <c r="AG60" s="53" t="n">
        <v>2074</v>
      </c>
      <c r="AH60" s="53" t="n">
        <v>2202</v>
      </c>
      <c r="AI60" s="53" t="n">
        <v>1898</v>
      </c>
      <c r="AJ60" s="53" t="n">
        <v>1790</v>
      </c>
      <c r="AK60" s="53" t="n">
        <v>1882</v>
      </c>
      <c r="AL60" s="53" t="n">
        <v>1617</v>
      </c>
      <c r="AM60" s="53" t="n">
        <v>1116</v>
      </c>
      <c r="AN60" s="53" t="n">
        <v>1594</v>
      </c>
      <c r="AO60" s="53" t="n">
        <v>1924</v>
      </c>
      <c r="AP60" s="53" t="n">
        <v>2822</v>
      </c>
      <c r="AQ60" s="53" t="n">
        <v>4620</v>
      </c>
      <c r="AR60" s="53" t="n">
        <v>4548</v>
      </c>
      <c r="AS60" s="53" t="n">
        <v>4220</v>
      </c>
      <c r="AT60" s="53" t="n">
        <v>3477</v>
      </c>
      <c r="AU60" s="53" t="n">
        <v>3662</v>
      </c>
      <c r="AV60" s="53" t="n">
        <v>4655</v>
      </c>
      <c r="AW60" s="53" t="n">
        <v>4747</v>
      </c>
      <c r="AX60" s="53" t="n">
        <v>4418</v>
      </c>
      <c r="AY60" s="53" t="n">
        <v>5065</v>
      </c>
      <c r="AZ60" s="53" t="n">
        <v>5374</v>
      </c>
      <c r="BA60" s="53" t="n">
        <v>5175</v>
      </c>
      <c r="BB60" s="53" t="n">
        <v>6503</v>
      </c>
      <c r="BC60" s="53" t="n">
        <v>7830</v>
      </c>
      <c r="BD60" s="53" t="n">
        <v>684</v>
      </c>
      <c r="BE60" s="53" t="n">
        <v>431</v>
      </c>
      <c r="BF60" s="53" t="n">
        <v>1314</v>
      </c>
      <c r="BG60" s="5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2" customFormat="false" ht="15" hidden="false" customHeight="false" outlineLevel="0" collapsed="false">
      <c r="A2" s="1" t="s">
        <v>476</v>
      </c>
      <c r="B2" s="1" t="s">
        <v>477</v>
      </c>
      <c r="C2" s="1" t="s">
        <v>478</v>
      </c>
      <c r="E2" s="1" t="n">
        <v>819</v>
      </c>
      <c r="F2" s="1" t="n">
        <v>1788</v>
      </c>
      <c r="G2" s="1" t="n">
        <v>361</v>
      </c>
      <c r="H2" s="1" t="n">
        <v>756</v>
      </c>
      <c r="I2" s="1" t="n">
        <v>286</v>
      </c>
      <c r="J2" s="1" t="n">
        <v>262</v>
      </c>
      <c r="K2" s="54" t="n">
        <v>7</v>
      </c>
      <c r="L2" s="54" t="n">
        <v>14</v>
      </c>
      <c r="M2" s="54" t="n">
        <v>161</v>
      </c>
      <c r="N2" s="54" t="n">
        <v>49</v>
      </c>
      <c r="O2" s="54" t="n">
        <v>196</v>
      </c>
      <c r="P2" s="54" t="n">
        <v>93</v>
      </c>
      <c r="Q2" s="54" t="n">
        <v>61</v>
      </c>
      <c r="R2" s="54" t="n">
        <v>58</v>
      </c>
      <c r="S2" s="1" t="n">
        <v>501</v>
      </c>
      <c r="T2" s="1" t="n">
        <v>66</v>
      </c>
      <c r="U2" s="1" t="n">
        <v>763</v>
      </c>
      <c r="V2" s="1" t="n">
        <v>139</v>
      </c>
      <c r="W2" s="1" t="n">
        <v>504</v>
      </c>
      <c r="X2" s="1" t="n">
        <v>466</v>
      </c>
      <c r="Y2" s="54" t="n">
        <v>502</v>
      </c>
      <c r="Z2" s="54" t="n">
        <v>274</v>
      </c>
      <c r="AA2" s="54" t="n">
        <v>4</v>
      </c>
      <c r="AB2" s="54" t="n">
        <v>355</v>
      </c>
      <c r="AC2" s="54" t="n">
        <v>168</v>
      </c>
      <c r="AD2" s="54" t="n">
        <v>454</v>
      </c>
      <c r="AE2" s="54" t="n">
        <v>535</v>
      </c>
      <c r="AF2" s="54" t="n">
        <v>369</v>
      </c>
      <c r="AG2" s="1" t="n">
        <v>231</v>
      </c>
      <c r="AH2" s="1" t="n">
        <v>452</v>
      </c>
      <c r="AI2" s="1" t="n">
        <v>326</v>
      </c>
      <c r="AJ2" s="1" t="n">
        <v>56</v>
      </c>
      <c r="AK2" s="1" t="n">
        <v>304</v>
      </c>
      <c r="AL2" s="1" t="n">
        <v>480</v>
      </c>
      <c r="AM2" s="1" t="n">
        <v>367</v>
      </c>
      <c r="AN2" s="1" t="n">
        <v>529</v>
      </c>
      <c r="AO2" s="1" t="n">
        <v>544</v>
      </c>
      <c r="AP2" s="1" t="n">
        <v>687</v>
      </c>
      <c r="AQ2" s="1" t="n">
        <v>93</v>
      </c>
      <c r="AR2" s="1" t="n">
        <v>375</v>
      </c>
      <c r="AS2" s="1" t="n">
        <v>362</v>
      </c>
      <c r="AT2" s="1" t="n">
        <v>466</v>
      </c>
      <c r="AU2" s="1" t="n">
        <v>634</v>
      </c>
      <c r="AV2" s="1" t="n">
        <v>536</v>
      </c>
      <c r="AW2" s="1" t="n">
        <v>900</v>
      </c>
      <c r="AX2" s="1" t="n">
        <v>908</v>
      </c>
      <c r="AY2" s="1" t="n">
        <v>256</v>
      </c>
      <c r="AZ2" s="1" t="n">
        <v>506</v>
      </c>
      <c r="BA2" s="1" t="n">
        <v>325</v>
      </c>
      <c r="BB2" s="1" t="n">
        <v>489</v>
      </c>
      <c r="BC2" s="1" t="n">
        <v>152</v>
      </c>
      <c r="BD2" s="1" t="n">
        <v>208</v>
      </c>
      <c r="BE2" s="1" t="n">
        <v>98</v>
      </c>
      <c r="BF2" s="1" t="n">
        <v>292</v>
      </c>
      <c r="BG2" s="1" t="n">
        <v>104</v>
      </c>
      <c r="BH2" s="1" t="n">
        <v>267</v>
      </c>
      <c r="BI2" s="1" t="n">
        <v>198</v>
      </c>
    </row>
    <row r="3" customFormat="false" ht="15" hidden="false" customHeight="false" outlineLevel="0" collapsed="false">
      <c r="A3" s="1" t="s">
        <v>479</v>
      </c>
      <c r="B3" s="1" t="n">
        <v>1</v>
      </c>
      <c r="C3" s="1" t="n">
        <v>819</v>
      </c>
    </row>
    <row r="4" customFormat="false" ht="15" hidden="false" customHeight="false" outlineLevel="0" collapsed="false">
      <c r="A4" s="1" t="s">
        <v>480</v>
      </c>
      <c r="B4" s="1" t="n">
        <v>2</v>
      </c>
      <c r="C4" s="1" t="n">
        <v>1788</v>
      </c>
      <c r="E4" s="1" t="n">
        <v>1638</v>
      </c>
      <c r="F4" s="1" t="n">
        <v>3576</v>
      </c>
      <c r="G4" s="1" t="n">
        <v>722</v>
      </c>
      <c r="H4" s="1" t="n">
        <v>1512</v>
      </c>
      <c r="I4" s="1" t="n">
        <v>572</v>
      </c>
      <c r="J4" s="1" t="n">
        <v>524</v>
      </c>
      <c r="K4" s="1" t="n">
        <v>14</v>
      </c>
      <c r="L4" s="1" t="n">
        <v>28</v>
      </c>
      <c r="M4" s="1" t="n">
        <v>322</v>
      </c>
      <c r="N4" s="1" t="n">
        <v>98</v>
      </c>
      <c r="O4" s="1" t="n">
        <v>392</v>
      </c>
      <c r="P4" s="1" t="n">
        <v>186</v>
      </c>
      <c r="Q4" s="1" t="n">
        <v>122</v>
      </c>
      <c r="R4" s="1" t="n">
        <v>116</v>
      </c>
      <c r="S4" s="1" t="n">
        <v>1002</v>
      </c>
      <c r="T4" s="1" t="n">
        <v>132</v>
      </c>
      <c r="U4" s="1" t="n">
        <v>1526</v>
      </c>
      <c r="V4" s="1" t="n">
        <v>278</v>
      </c>
      <c r="W4" s="1" t="n">
        <v>1008</v>
      </c>
      <c r="X4" s="1" t="n">
        <v>932</v>
      </c>
      <c r="Y4" s="1" t="n">
        <v>1004</v>
      </c>
      <c r="Z4" s="1" t="n">
        <v>548</v>
      </c>
      <c r="AA4" s="1" t="n">
        <v>8</v>
      </c>
      <c r="AB4" s="1" t="n">
        <v>710</v>
      </c>
      <c r="AC4" s="1" t="n">
        <v>336</v>
      </c>
      <c r="AD4" s="1" t="n">
        <v>908</v>
      </c>
      <c r="AE4" s="1" t="n">
        <v>1070</v>
      </c>
      <c r="AF4" s="1" t="n">
        <v>738</v>
      </c>
      <c r="AG4" s="1" t="n">
        <v>462</v>
      </c>
      <c r="AH4" s="1" t="n">
        <v>904</v>
      </c>
      <c r="AI4" s="1" t="n">
        <v>652</v>
      </c>
      <c r="AJ4" s="1" t="n">
        <v>112</v>
      </c>
      <c r="AK4" s="1" t="n">
        <v>608</v>
      </c>
      <c r="AL4" s="1" t="n">
        <v>960</v>
      </c>
      <c r="AM4" s="1" t="n">
        <v>734</v>
      </c>
      <c r="AN4" s="1" t="n">
        <v>1058</v>
      </c>
      <c r="AO4" s="1" t="n">
        <v>1088</v>
      </c>
      <c r="AP4" s="1" t="n">
        <v>1374</v>
      </c>
      <c r="AQ4" s="1" t="n">
        <v>186</v>
      </c>
      <c r="AR4" s="1" t="n">
        <v>750</v>
      </c>
      <c r="AS4" s="1" t="n">
        <v>724</v>
      </c>
      <c r="AT4" s="1" t="n">
        <v>932</v>
      </c>
      <c r="AU4" s="1" t="n">
        <v>1268</v>
      </c>
      <c r="AV4" s="1" t="n">
        <v>1072</v>
      </c>
      <c r="AW4" s="1" t="n">
        <v>1800</v>
      </c>
      <c r="AX4" s="1" t="n">
        <v>1816</v>
      </c>
      <c r="AY4" s="1" t="n">
        <v>512</v>
      </c>
      <c r="AZ4" s="1" t="n">
        <v>1012</v>
      </c>
      <c r="BA4" s="1" t="n">
        <v>650</v>
      </c>
      <c r="BB4" s="1" t="n">
        <v>978</v>
      </c>
      <c r="BC4" s="1" t="n">
        <v>304</v>
      </c>
      <c r="BD4" s="1" t="n">
        <v>416</v>
      </c>
      <c r="BE4" s="1" t="n">
        <v>196</v>
      </c>
      <c r="BF4" s="1" t="n">
        <v>584</v>
      </c>
      <c r="BG4" s="1" t="n">
        <v>208</v>
      </c>
      <c r="BH4" s="1" t="n">
        <v>534</v>
      </c>
      <c r="BI4" s="1" t="n">
        <v>396</v>
      </c>
    </row>
    <row r="5" customFormat="false" ht="15" hidden="false" customHeight="false" outlineLevel="0" collapsed="false">
      <c r="A5" s="1" t="s">
        <v>481</v>
      </c>
      <c r="B5" s="1" t="n">
        <v>3</v>
      </c>
      <c r="C5" s="1" t="n">
        <v>361</v>
      </c>
    </row>
    <row r="6" customFormat="false" ht="15" hidden="false" customHeight="false" outlineLevel="0" collapsed="false">
      <c r="A6" s="1" t="s">
        <v>482</v>
      </c>
      <c r="B6" s="1" t="n">
        <v>4</v>
      </c>
      <c r="C6" s="1" t="n">
        <v>756</v>
      </c>
    </row>
    <row r="7" customFormat="false" ht="15" hidden="false" customHeight="false" outlineLevel="0" collapsed="false">
      <c r="A7" s="1" t="s">
        <v>483</v>
      </c>
      <c r="B7" s="1" t="n">
        <v>5</v>
      </c>
      <c r="C7" s="1" t="n">
        <v>286</v>
      </c>
    </row>
    <row r="8" customFormat="false" ht="15" hidden="false" customHeight="false" outlineLevel="0" collapsed="false">
      <c r="A8" s="1" t="s">
        <v>484</v>
      </c>
      <c r="B8" s="1" t="n">
        <v>6</v>
      </c>
      <c r="C8" s="1" t="n">
        <v>262</v>
      </c>
    </row>
    <row r="9" customFormat="false" ht="15" hidden="false" customHeight="false" outlineLevel="0" collapsed="false">
      <c r="A9" s="54" t="s">
        <v>485</v>
      </c>
      <c r="B9" s="1" t="n">
        <v>7</v>
      </c>
      <c r="C9" s="54" t="n">
        <v>7</v>
      </c>
    </row>
    <row r="10" customFormat="false" ht="15" hidden="false" customHeight="false" outlineLevel="0" collapsed="false">
      <c r="A10" s="54" t="s">
        <v>486</v>
      </c>
      <c r="B10" s="1" t="n">
        <v>8</v>
      </c>
      <c r="C10" s="54" t="n">
        <v>14</v>
      </c>
    </row>
    <row r="11" customFormat="false" ht="15" hidden="false" customHeight="false" outlineLevel="0" collapsed="false">
      <c r="A11" s="54" t="s">
        <v>487</v>
      </c>
      <c r="B11" s="1" t="n">
        <v>9</v>
      </c>
      <c r="C11" s="54" t="n">
        <v>161</v>
      </c>
      <c r="E11" s="1" t="s">
        <v>488</v>
      </c>
    </row>
    <row r="12" customFormat="false" ht="15" hidden="false" customHeight="false" outlineLevel="0" collapsed="false">
      <c r="A12" s="54" t="s">
        <v>489</v>
      </c>
      <c r="B12" s="1" t="n">
        <v>10</v>
      </c>
      <c r="C12" s="54" t="n">
        <v>49</v>
      </c>
    </row>
    <row r="13" customFormat="false" ht="15" hidden="false" customHeight="false" outlineLevel="0" collapsed="false">
      <c r="A13" s="54" t="s">
        <v>490</v>
      </c>
      <c r="B13" s="1" t="n">
        <v>11</v>
      </c>
      <c r="C13" s="54" t="n">
        <v>196</v>
      </c>
    </row>
    <row r="14" customFormat="false" ht="15" hidden="false" customHeight="false" outlineLevel="0" collapsed="false">
      <c r="A14" s="54" t="s">
        <v>491</v>
      </c>
      <c r="B14" s="1" t="n">
        <v>12</v>
      </c>
      <c r="C14" s="54" t="n">
        <v>93</v>
      </c>
    </row>
    <row r="15" customFormat="false" ht="15" hidden="false" customHeight="false" outlineLevel="0" collapsed="false">
      <c r="A15" s="54" t="s">
        <v>492</v>
      </c>
      <c r="B15" s="1" t="n">
        <v>13</v>
      </c>
      <c r="C15" s="54" t="n">
        <v>61</v>
      </c>
    </row>
    <row r="16" customFormat="false" ht="15" hidden="false" customHeight="false" outlineLevel="0" collapsed="false">
      <c r="A16" s="54" t="s">
        <v>493</v>
      </c>
      <c r="B16" s="1" t="n">
        <v>14</v>
      </c>
      <c r="C16" s="54" t="n">
        <v>58</v>
      </c>
    </row>
    <row r="17" customFormat="false" ht="15" hidden="false" customHeight="false" outlineLevel="0" collapsed="false">
      <c r="A17" s="1" t="s">
        <v>494</v>
      </c>
      <c r="B17" s="1" t="n">
        <v>15</v>
      </c>
      <c r="C17" s="1" t="n">
        <v>501</v>
      </c>
    </row>
    <row r="18" customFormat="false" ht="15" hidden="false" customHeight="false" outlineLevel="0" collapsed="false">
      <c r="A18" s="1" t="s">
        <v>495</v>
      </c>
      <c r="B18" s="1" t="n">
        <v>16</v>
      </c>
      <c r="C18" s="1" t="n">
        <v>66</v>
      </c>
    </row>
    <row r="19" customFormat="false" ht="15" hidden="false" customHeight="false" outlineLevel="0" collapsed="false">
      <c r="A19" s="1" t="s">
        <v>496</v>
      </c>
      <c r="B19" s="1" t="n">
        <v>17</v>
      </c>
      <c r="C19" s="1" t="n">
        <v>763</v>
      </c>
    </row>
    <row r="20" customFormat="false" ht="15" hidden="false" customHeight="false" outlineLevel="0" collapsed="false">
      <c r="A20" s="1" t="s">
        <v>497</v>
      </c>
      <c r="B20" s="1" t="n">
        <v>18</v>
      </c>
      <c r="C20" s="1" t="n">
        <v>139</v>
      </c>
    </row>
    <row r="21" customFormat="false" ht="15" hidden="false" customHeight="false" outlineLevel="0" collapsed="false">
      <c r="A21" s="1" t="s">
        <v>498</v>
      </c>
      <c r="B21" s="1" t="n">
        <v>19</v>
      </c>
      <c r="C21" s="1" t="n">
        <v>504</v>
      </c>
    </row>
    <row r="22" customFormat="false" ht="15" hidden="false" customHeight="false" outlineLevel="0" collapsed="false">
      <c r="A22" s="1" t="s">
        <v>499</v>
      </c>
      <c r="B22" s="1" t="n">
        <v>20</v>
      </c>
      <c r="C22" s="1" t="n">
        <v>466</v>
      </c>
    </row>
    <row r="23" customFormat="false" ht="15" hidden="false" customHeight="false" outlineLevel="0" collapsed="false">
      <c r="A23" s="54" t="s">
        <v>500</v>
      </c>
      <c r="B23" s="1" t="n">
        <v>21</v>
      </c>
      <c r="C23" s="54" t="n">
        <v>502</v>
      </c>
    </row>
    <row r="24" customFormat="false" ht="15" hidden="false" customHeight="false" outlineLevel="0" collapsed="false">
      <c r="A24" s="54" t="s">
        <v>501</v>
      </c>
      <c r="B24" s="1" t="n">
        <v>22</v>
      </c>
      <c r="C24" s="54" t="n">
        <v>274</v>
      </c>
    </row>
    <row r="25" customFormat="false" ht="15" hidden="false" customHeight="false" outlineLevel="0" collapsed="false">
      <c r="A25" s="54" t="s">
        <v>502</v>
      </c>
      <c r="B25" s="1" t="n">
        <v>23</v>
      </c>
      <c r="C25" s="54" t="n">
        <v>4</v>
      </c>
      <c r="E25" s="1" t="s">
        <v>503</v>
      </c>
    </row>
    <row r="26" customFormat="false" ht="15" hidden="false" customHeight="false" outlineLevel="0" collapsed="false">
      <c r="A26" s="54" t="s">
        <v>504</v>
      </c>
      <c r="B26" s="1" t="n">
        <v>24</v>
      </c>
      <c r="C26" s="54" t="n">
        <v>355</v>
      </c>
    </row>
    <row r="27" customFormat="false" ht="15" hidden="false" customHeight="false" outlineLevel="0" collapsed="false">
      <c r="A27" s="54" t="s">
        <v>505</v>
      </c>
      <c r="B27" s="1" t="n">
        <v>25</v>
      </c>
      <c r="C27" s="54" t="n">
        <v>168</v>
      </c>
    </row>
    <row r="28" customFormat="false" ht="15" hidden="false" customHeight="false" outlineLevel="0" collapsed="false">
      <c r="A28" s="54" t="s">
        <v>506</v>
      </c>
      <c r="B28" s="1" t="n">
        <v>26</v>
      </c>
      <c r="C28" s="54" t="n">
        <v>454</v>
      </c>
    </row>
    <row r="29" customFormat="false" ht="15" hidden="false" customHeight="false" outlineLevel="0" collapsed="false">
      <c r="A29" s="54" t="s">
        <v>507</v>
      </c>
      <c r="B29" s="1" t="n">
        <v>27</v>
      </c>
      <c r="C29" s="54" t="n">
        <v>535</v>
      </c>
    </row>
    <row r="30" customFormat="false" ht="15" hidden="false" customHeight="false" outlineLevel="0" collapsed="false">
      <c r="A30" s="54" t="s">
        <v>508</v>
      </c>
      <c r="B30" s="1" t="n">
        <v>28</v>
      </c>
      <c r="C30" s="54" t="n">
        <v>369</v>
      </c>
    </row>
    <row r="31" customFormat="false" ht="15" hidden="false" customHeight="false" outlineLevel="0" collapsed="false">
      <c r="A31" s="1" t="s">
        <v>509</v>
      </c>
      <c r="B31" s="1" t="n">
        <v>29</v>
      </c>
      <c r="C31" s="1" t="n">
        <v>231</v>
      </c>
    </row>
    <row r="32" customFormat="false" ht="15" hidden="false" customHeight="false" outlineLevel="0" collapsed="false">
      <c r="A32" s="1" t="s">
        <v>510</v>
      </c>
      <c r="B32" s="1" t="n">
        <v>30</v>
      </c>
      <c r="C32" s="1" t="n">
        <v>452</v>
      </c>
    </row>
    <row r="33" customFormat="false" ht="15" hidden="false" customHeight="false" outlineLevel="0" collapsed="false">
      <c r="A33" s="1" t="s">
        <v>511</v>
      </c>
      <c r="B33" s="1" t="n">
        <v>31</v>
      </c>
      <c r="C33" s="1" t="n">
        <v>326</v>
      </c>
    </row>
    <row r="34" customFormat="false" ht="15" hidden="false" customHeight="false" outlineLevel="0" collapsed="false">
      <c r="A34" s="1" t="s">
        <v>512</v>
      </c>
      <c r="B34" s="1" t="n">
        <v>32</v>
      </c>
      <c r="C34" s="1" t="n">
        <v>56</v>
      </c>
    </row>
    <row r="35" customFormat="false" ht="15" hidden="false" customHeight="false" outlineLevel="0" collapsed="false">
      <c r="A35" s="1" t="s">
        <v>513</v>
      </c>
      <c r="B35" s="1" t="n">
        <v>33</v>
      </c>
      <c r="C35" s="1" t="n">
        <v>304</v>
      </c>
    </row>
    <row r="36" customFormat="false" ht="15" hidden="false" customHeight="false" outlineLevel="0" collapsed="false">
      <c r="A36" s="1" t="s">
        <v>514</v>
      </c>
      <c r="B36" s="1" t="n">
        <v>34</v>
      </c>
      <c r="C36" s="1" t="n">
        <v>480</v>
      </c>
    </row>
    <row r="37" customFormat="false" ht="15" hidden="false" customHeight="false" outlineLevel="0" collapsed="false">
      <c r="A37" s="1" t="s">
        <v>515</v>
      </c>
      <c r="B37" s="1" t="n">
        <v>35</v>
      </c>
      <c r="C37" s="1" t="n">
        <v>367</v>
      </c>
    </row>
    <row r="38" customFormat="false" ht="15" hidden="false" customHeight="false" outlineLevel="0" collapsed="false">
      <c r="A38" s="1" t="s">
        <v>516</v>
      </c>
      <c r="B38" s="1" t="n">
        <v>36</v>
      </c>
      <c r="C38" s="1" t="n">
        <v>529</v>
      </c>
    </row>
    <row r="39" customFormat="false" ht="15" hidden="false" customHeight="false" outlineLevel="0" collapsed="false">
      <c r="A39" s="1" t="s">
        <v>517</v>
      </c>
      <c r="B39" s="1" t="n">
        <v>37</v>
      </c>
      <c r="C39" s="1" t="n">
        <v>544</v>
      </c>
    </row>
    <row r="40" customFormat="false" ht="15" hidden="false" customHeight="false" outlineLevel="0" collapsed="false">
      <c r="A40" s="1" t="s">
        <v>518</v>
      </c>
      <c r="B40" s="1" t="n">
        <v>38</v>
      </c>
      <c r="C40" s="1" t="n">
        <v>687</v>
      </c>
    </row>
    <row r="41" customFormat="false" ht="15" hidden="false" customHeight="false" outlineLevel="0" collapsed="false">
      <c r="A41" s="1" t="s">
        <v>519</v>
      </c>
      <c r="B41" s="1" t="n">
        <v>39</v>
      </c>
      <c r="C41" s="1" t="n">
        <v>93</v>
      </c>
    </row>
    <row r="42" customFormat="false" ht="15" hidden="false" customHeight="false" outlineLevel="0" collapsed="false">
      <c r="A42" s="1" t="s">
        <v>520</v>
      </c>
      <c r="B42" s="1" t="n">
        <v>40</v>
      </c>
      <c r="C42" s="1" t="n">
        <v>375</v>
      </c>
    </row>
    <row r="43" customFormat="false" ht="15" hidden="false" customHeight="false" outlineLevel="0" collapsed="false">
      <c r="A43" s="1" t="s">
        <v>521</v>
      </c>
      <c r="B43" s="1" t="n">
        <v>41</v>
      </c>
      <c r="C43" s="1" t="n">
        <v>362</v>
      </c>
    </row>
    <row r="44" customFormat="false" ht="15" hidden="false" customHeight="false" outlineLevel="0" collapsed="false">
      <c r="A44" s="1" t="s">
        <v>522</v>
      </c>
      <c r="B44" s="1" t="n">
        <v>42</v>
      </c>
      <c r="C44" s="1" t="n">
        <v>466</v>
      </c>
    </row>
    <row r="45" customFormat="false" ht="15" hidden="false" customHeight="false" outlineLevel="0" collapsed="false">
      <c r="A45" s="1" t="s">
        <v>523</v>
      </c>
      <c r="B45" s="1" t="n">
        <v>43</v>
      </c>
      <c r="C45" s="1" t="n">
        <v>634</v>
      </c>
    </row>
    <row r="46" customFormat="false" ht="15" hidden="false" customHeight="false" outlineLevel="0" collapsed="false">
      <c r="A46" s="1" t="s">
        <v>524</v>
      </c>
      <c r="B46" s="1" t="n">
        <v>44</v>
      </c>
      <c r="C46" s="1" t="n">
        <v>536</v>
      </c>
    </row>
    <row r="47" customFormat="false" ht="15" hidden="false" customHeight="false" outlineLevel="0" collapsed="false">
      <c r="A47" s="1" t="s">
        <v>525</v>
      </c>
      <c r="B47" s="1" t="n">
        <v>45</v>
      </c>
      <c r="C47" s="1" t="n">
        <v>900</v>
      </c>
    </row>
    <row r="48" customFormat="false" ht="15" hidden="false" customHeight="false" outlineLevel="0" collapsed="false">
      <c r="A48" s="1" t="s">
        <v>526</v>
      </c>
      <c r="B48" s="1" t="n">
        <v>46</v>
      </c>
      <c r="C48" s="1" t="n">
        <v>908</v>
      </c>
    </row>
    <row r="49" customFormat="false" ht="15" hidden="false" customHeight="false" outlineLevel="0" collapsed="false">
      <c r="A49" s="1" t="s">
        <v>527</v>
      </c>
      <c r="B49" s="1" t="n">
        <v>47</v>
      </c>
      <c r="C49" s="1" t="n">
        <v>256</v>
      </c>
    </row>
    <row r="50" customFormat="false" ht="15" hidden="false" customHeight="false" outlineLevel="0" collapsed="false">
      <c r="A50" s="1" t="s">
        <v>528</v>
      </c>
      <c r="B50" s="1" t="n">
        <v>48</v>
      </c>
      <c r="C50" s="1" t="n">
        <v>506</v>
      </c>
    </row>
    <row r="51" customFormat="false" ht="15" hidden="false" customHeight="false" outlineLevel="0" collapsed="false">
      <c r="A51" s="1" t="s">
        <v>529</v>
      </c>
      <c r="B51" s="1" t="n">
        <v>49</v>
      </c>
      <c r="C51" s="1" t="n">
        <v>325</v>
      </c>
    </row>
    <row r="52" customFormat="false" ht="15" hidden="false" customHeight="false" outlineLevel="0" collapsed="false">
      <c r="A52" s="1" t="s">
        <v>530</v>
      </c>
      <c r="B52" s="1" t="n">
        <v>50</v>
      </c>
      <c r="C52" s="1" t="n">
        <v>489</v>
      </c>
    </row>
    <row r="53" customFormat="false" ht="15" hidden="false" customHeight="false" outlineLevel="0" collapsed="false">
      <c r="A53" s="1" t="s">
        <v>531</v>
      </c>
      <c r="B53" s="1" t="n">
        <v>51</v>
      </c>
      <c r="C53" s="1" t="n">
        <v>152</v>
      </c>
    </row>
    <row r="54" customFormat="false" ht="15" hidden="false" customHeight="false" outlineLevel="0" collapsed="false">
      <c r="A54" s="1" t="s">
        <v>532</v>
      </c>
      <c r="B54" s="1" t="n">
        <v>52</v>
      </c>
      <c r="C54" s="1" t="n">
        <v>208</v>
      </c>
    </row>
    <row r="55" customFormat="false" ht="15" hidden="false" customHeight="false" outlineLevel="0" collapsed="false">
      <c r="A55" s="1" t="s">
        <v>533</v>
      </c>
      <c r="B55" s="1" t="n">
        <v>53</v>
      </c>
      <c r="C55" s="1" t="n">
        <v>98</v>
      </c>
    </row>
    <row r="56" customFormat="false" ht="15" hidden="false" customHeight="false" outlineLevel="0" collapsed="false">
      <c r="A56" s="1" t="s">
        <v>534</v>
      </c>
      <c r="B56" s="1" t="n">
        <v>54</v>
      </c>
      <c r="C56" s="1" t="n">
        <v>292</v>
      </c>
    </row>
    <row r="57" customFormat="false" ht="15" hidden="false" customHeight="false" outlineLevel="0" collapsed="false">
      <c r="A57" s="1" t="s">
        <v>535</v>
      </c>
      <c r="B57" s="1" t="n">
        <v>55</v>
      </c>
      <c r="C57" s="1" t="n">
        <v>104</v>
      </c>
    </row>
    <row r="58" customFormat="false" ht="15" hidden="false" customHeight="false" outlineLevel="0" collapsed="false">
      <c r="A58" s="1" t="s">
        <v>536</v>
      </c>
      <c r="B58" s="1" t="n">
        <v>56</v>
      </c>
      <c r="C58" s="1" t="n">
        <v>267</v>
      </c>
    </row>
    <row r="59" customFormat="false" ht="15" hidden="false" customHeight="false" outlineLevel="0" collapsed="false">
      <c r="A59" s="1" t="s">
        <v>537</v>
      </c>
      <c r="B59" s="1" t="n">
        <v>57</v>
      </c>
      <c r="C59" s="1" t="n">
        <v>198</v>
      </c>
    </row>
    <row r="61" customFormat="false" ht="15" hidden="false" customHeight="false" outlineLevel="0" collapsed="false">
      <c r="C61" s="0" t="n">
        <f aca="false">SUM(C3:C59)</f>
        <v>21156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1.29"/>
    <col collapsed="false" customWidth="true" hidden="false" outlineLevel="0" max="7" min="6" style="0" width="14.43"/>
    <col collapsed="false" customWidth="true" hidden="false" outlineLevel="0" max="8" min="8" style="0" width="14.14"/>
    <col collapsed="false" customWidth="true" hidden="false" outlineLevel="0" max="9" min="9" style="0" width="18.58"/>
    <col collapsed="false" customWidth="true" hidden="false" outlineLevel="0" max="10" min="10" style="0" width="14.43"/>
    <col collapsed="false" customWidth="true" hidden="false" outlineLevel="0" max="11" min="11" style="0" width="12.29"/>
    <col collapsed="false" customWidth="true" hidden="false" outlineLevel="0" max="12" min="12" style="0" width="12.86"/>
    <col collapsed="false" customWidth="true" hidden="false" outlineLevel="0" max="13" min="13" style="0" width="37.14"/>
    <col collapsed="false" customWidth="true" hidden="false" outlineLevel="0" max="1025" min="14" style="0" width="14.43"/>
  </cols>
  <sheetData>
    <row r="1" customFormat="false" ht="15" hidden="false" customHeight="false" outlineLevel="0" collapsed="false">
      <c r="B1" s="1" t="s">
        <v>476</v>
      </c>
      <c r="C1" s="1" t="s">
        <v>477</v>
      </c>
      <c r="D1" s="1" t="s">
        <v>538</v>
      </c>
      <c r="E1" s="55" t="s">
        <v>539</v>
      </c>
      <c r="F1" s="1"/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</row>
    <row r="2" customFormat="false" ht="15" hidden="false" customHeight="false" outlineLevel="0" collapsed="false">
      <c r="B2" s="56" t="s">
        <v>479</v>
      </c>
      <c r="C2" s="1" t="n">
        <v>1</v>
      </c>
      <c r="D2" s="1" t="n">
        <v>865</v>
      </c>
      <c r="E2" s="55" t="s">
        <v>547</v>
      </c>
      <c r="F2" s="57"/>
      <c r="G2" s="57" t="n">
        <v>82988</v>
      </c>
      <c r="H2" s="1" t="s">
        <v>548</v>
      </c>
      <c r="I2" s="57" t="n">
        <v>97941</v>
      </c>
      <c r="J2" s="0" t="n">
        <f aca="false">G2*100/I2</f>
        <v>84.73264516</v>
      </c>
      <c r="K2" s="1" t="n">
        <v>865</v>
      </c>
      <c r="L2" s="0" t="n">
        <f aca="false">(J2/100)*K2</f>
        <v>732.9373807</v>
      </c>
      <c r="M2" s="1" t="s">
        <v>549</v>
      </c>
    </row>
    <row r="3" customFormat="false" ht="15" hidden="false" customHeight="false" outlineLevel="0" collapsed="false">
      <c r="B3" s="56" t="s">
        <v>480</v>
      </c>
      <c r="C3" s="1" t="n">
        <v>2</v>
      </c>
      <c r="D3" s="1" t="n">
        <f aca="false">357+631</f>
        <v>988</v>
      </c>
      <c r="E3" s="55" t="s">
        <v>550</v>
      </c>
      <c r="F3" s="57"/>
      <c r="G3" s="57"/>
      <c r="M3" s="58"/>
    </row>
    <row r="4" customFormat="false" ht="15" hidden="false" customHeight="false" outlineLevel="0" collapsed="false">
      <c r="B4" s="56" t="s">
        <v>481</v>
      </c>
      <c r="C4" s="1" t="n">
        <v>3</v>
      </c>
      <c r="D4" s="1" t="n">
        <f aca="false">749+57</f>
        <v>806</v>
      </c>
      <c r="E4" s="55" t="s">
        <v>551</v>
      </c>
      <c r="F4" s="1" t="s">
        <v>552</v>
      </c>
    </row>
    <row r="5" customFormat="false" ht="15" hidden="false" customHeight="false" outlineLevel="0" collapsed="false">
      <c r="B5" s="56" t="s">
        <v>482</v>
      </c>
      <c r="C5" s="1" t="n">
        <v>4</v>
      </c>
      <c r="D5" s="1" t="n">
        <v>436</v>
      </c>
      <c r="E5" s="55" t="s">
        <v>553</v>
      </c>
    </row>
    <row r="6" customFormat="false" ht="15" hidden="false" customHeight="false" outlineLevel="0" collapsed="false">
      <c r="B6" s="56" t="s">
        <v>483</v>
      </c>
      <c r="C6" s="1" t="n">
        <v>5</v>
      </c>
      <c r="D6" s="1" t="n">
        <f aca="false">357+644</f>
        <v>1001</v>
      </c>
      <c r="E6" s="55" t="s">
        <v>554</v>
      </c>
      <c r="F6" s="4" t="s">
        <v>555</v>
      </c>
    </row>
    <row r="7" customFormat="false" ht="15" hidden="false" customHeight="false" outlineLevel="0" collapsed="false">
      <c r="B7" s="56" t="s">
        <v>484</v>
      </c>
      <c r="C7" s="1" t="n">
        <v>6</v>
      </c>
      <c r="D7" s="1" t="n">
        <f aca="false">173+682+472</f>
        <v>1327</v>
      </c>
      <c r="E7" s="55" t="s">
        <v>556</v>
      </c>
      <c r="F7" s="1" t="s">
        <v>557</v>
      </c>
    </row>
    <row r="8" customFormat="false" ht="15" hidden="false" customHeight="false" outlineLevel="0" collapsed="false">
      <c r="B8" s="56" t="s">
        <v>485</v>
      </c>
      <c r="C8" s="1" t="n">
        <v>7</v>
      </c>
      <c r="D8" s="1" t="n">
        <v>486</v>
      </c>
      <c r="E8" s="59" t="s">
        <v>558</v>
      </c>
    </row>
    <row r="9" customFormat="false" ht="15" hidden="false" customHeight="false" outlineLevel="0" collapsed="false">
      <c r="B9" s="56" t="s">
        <v>486</v>
      </c>
      <c r="C9" s="1" t="n">
        <v>8</v>
      </c>
      <c r="D9" s="1" t="n">
        <f aca="false">733+62</f>
        <v>795</v>
      </c>
      <c r="E9" s="55" t="s">
        <v>559</v>
      </c>
      <c r="F9" s="2" t="s">
        <v>560</v>
      </c>
    </row>
    <row r="10" customFormat="false" ht="15" hidden="false" customHeight="false" outlineLevel="0" collapsed="false">
      <c r="B10" s="56" t="s">
        <v>487</v>
      </c>
      <c r="C10" s="1" t="n">
        <v>9</v>
      </c>
      <c r="D10" s="0" t="n">
        <f aca="false">1148/2</f>
        <v>574</v>
      </c>
      <c r="E10" s="55" t="s">
        <v>561</v>
      </c>
      <c r="F10" s="57" t="s">
        <v>562</v>
      </c>
      <c r="G10" s="57" t="n">
        <v>53290</v>
      </c>
      <c r="H10" s="1" t="s">
        <v>548</v>
      </c>
      <c r="I10" s="57" t="n">
        <v>120030</v>
      </c>
      <c r="J10" s="0" t="n">
        <f aca="false">G10*100/I10</f>
        <v>44.3972340248271</v>
      </c>
      <c r="K10" s="1" t="n">
        <v>1148</v>
      </c>
      <c r="L10" s="0" t="n">
        <f aca="false">(J10/100)*K10</f>
        <v>509.680246605015</v>
      </c>
      <c r="M10" s="1" t="s">
        <v>563</v>
      </c>
    </row>
    <row r="11" customFormat="false" ht="15" hidden="false" customHeight="false" outlineLevel="0" collapsed="false">
      <c r="B11" s="56" t="s">
        <v>489</v>
      </c>
      <c r="C11" s="1" t="n">
        <v>10</v>
      </c>
      <c r="D11" s="1" t="n">
        <f aca="false">1148/2</f>
        <v>574</v>
      </c>
      <c r="E11" s="55" t="s">
        <v>561</v>
      </c>
      <c r="F11" s="57" t="s">
        <v>562</v>
      </c>
      <c r="G11" s="57" t="n">
        <v>41858</v>
      </c>
      <c r="H11" s="1" t="s">
        <v>548</v>
      </c>
      <c r="I11" s="57" t="n">
        <v>120030</v>
      </c>
      <c r="J11" s="0" t="n">
        <f aca="false">G11*100/I11</f>
        <v>34.8729484295593</v>
      </c>
      <c r="K11" s="1" t="n">
        <v>1148</v>
      </c>
      <c r="L11" s="0" t="n">
        <f aca="false">(J11/100)*K11</f>
        <v>400.341447971341</v>
      </c>
      <c r="M11" s="1" t="s">
        <v>564</v>
      </c>
    </row>
    <row r="12" customFormat="false" ht="15" hidden="false" customHeight="false" outlineLevel="0" collapsed="false">
      <c r="B12" s="56" t="s">
        <v>490</v>
      </c>
      <c r="C12" s="1" t="n">
        <v>11</v>
      </c>
      <c r="D12" s="1" t="n">
        <v>548</v>
      </c>
      <c r="E12" s="55" t="s">
        <v>565</v>
      </c>
    </row>
    <row r="13" customFormat="false" ht="15" hidden="false" customHeight="false" outlineLevel="0" collapsed="false">
      <c r="B13" s="56" t="s">
        <v>491</v>
      </c>
      <c r="C13" s="1" t="n">
        <v>12</v>
      </c>
      <c r="D13" s="1" t="n">
        <v>403</v>
      </c>
      <c r="E13" s="55" t="s">
        <v>566</v>
      </c>
    </row>
    <row r="14" customFormat="false" ht="15" hidden="false" customHeight="false" outlineLevel="0" collapsed="false">
      <c r="B14" s="56" t="s">
        <v>492</v>
      </c>
      <c r="C14" s="1" t="n">
        <v>13</v>
      </c>
      <c r="D14" s="1" t="n">
        <v>851</v>
      </c>
      <c r="E14" s="55" t="s">
        <v>567</v>
      </c>
    </row>
    <row r="15" customFormat="false" ht="15" hidden="false" customHeight="false" outlineLevel="0" collapsed="false">
      <c r="B15" s="56" t="s">
        <v>494</v>
      </c>
      <c r="C15" s="1" t="n">
        <v>14</v>
      </c>
      <c r="D15" s="1" t="n">
        <f aca="false">572+225+428</f>
        <v>1225</v>
      </c>
      <c r="E15" s="55" t="s">
        <v>568</v>
      </c>
      <c r="F15" s="1" t="s">
        <v>569</v>
      </c>
    </row>
    <row r="16" customFormat="false" ht="15" hidden="false" customHeight="false" outlineLevel="0" collapsed="false">
      <c r="B16" s="56" t="s">
        <v>495</v>
      </c>
      <c r="C16" s="1" t="n">
        <v>15</v>
      </c>
      <c r="D16" s="1" t="n">
        <v>551</v>
      </c>
      <c r="E16" s="55" t="s">
        <v>570</v>
      </c>
    </row>
    <row r="17" customFormat="false" ht="15" hidden="false" customHeight="false" outlineLevel="0" collapsed="false">
      <c r="B17" s="56" t="s">
        <v>496</v>
      </c>
      <c r="C17" s="1" t="n">
        <v>16</v>
      </c>
      <c r="D17" s="1" t="n">
        <v>967</v>
      </c>
      <c r="E17" s="55" t="s">
        <v>571</v>
      </c>
    </row>
    <row r="18" customFormat="false" ht="15" hidden="false" customHeight="false" outlineLevel="0" collapsed="false">
      <c r="B18" s="56" t="s">
        <v>497</v>
      </c>
      <c r="C18" s="1" t="n">
        <v>17</v>
      </c>
      <c r="D18" s="1" t="n">
        <f aca="false">447+938</f>
        <v>1385</v>
      </c>
      <c r="E18" s="55" t="s">
        <v>572</v>
      </c>
      <c r="F18" s="1" t="s">
        <v>573</v>
      </c>
    </row>
    <row r="19" customFormat="false" ht="15" hidden="false" customHeight="false" outlineLevel="0" collapsed="false">
      <c r="B19" s="56" t="s">
        <v>498</v>
      </c>
      <c r="C19" s="1" t="n">
        <v>18</v>
      </c>
      <c r="D19" s="1" t="n">
        <f aca="false">159+198</f>
        <v>357</v>
      </c>
      <c r="E19" s="55" t="s">
        <v>574</v>
      </c>
    </row>
    <row r="20" customFormat="false" ht="15" hidden="false" customHeight="false" outlineLevel="0" collapsed="false">
      <c r="B20" s="56" t="s">
        <v>499</v>
      </c>
      <c r="C20" s="1" t="n">
        <v>19</v>
      </c>
      <c r="D20" s="1" t="n">
        <f aca="false">444+322+173</f>
        <v>939</v>
      </c>
      <c r="E20" s="55" t="s">
        <v>575</v>
      </c>
      <c r="F20" s="57"/>
      <c r="G20" s="57" t="n">
        <v>40263</v>
      </c>
      <c r="H20" s="1" t="s">
        <v>548</v>
      </c>
      <c r="I20" s="57" t="n">
        <v>87389</v>
      </c>
      <c r="J20" s="0" t="n">
        <f aca="false">G20*100/I20</f>
        <v>46.07330442</v>
      </c>
      <c r="K20" s="1" t="n">
        <v>840</v>
      </c>
      <c r="L20" s="0" t="n">
        <f aca="false">(J20/100)*K20</f>
        <v>387.0157571</v>
      </c>
      <c r="M20" s="1" t="s">
        <v>576</v>
      </c>
    </row>
    <row r="21" customFormat="false" ht="15" hidden="false" customHeight="false" outlineLevel="0" collapsed="false">
      <c r="B21" s="56" t="s">
        <v>500</v>
      </c>
      <c r="C21" s="1" t="n">
        <v>20</v>
      </c>
      <c r="D21" s="1" t="n">
        <v>840</v>
      </c>
      <c r="E21" s="55" t="s">
        <v>577</v>
      </c>
    </row>
    <row r="22" customFormat="false" ht="15" hidden="false" customHeight="false" outlineLevel="0" collapsed="false">
      <c r="B22" s="56" t="s">
        <v>501</v>
      </c>
      <c r="C22" s="1" t="n">
        <v>21</v>
      </c>
      <c r="D22" s="1" t="n">
        <v>530</v>
      </c>
      <c r="E22" s="55" t="s">
        <v>578</v>
      </c>
      <c r="F22" s="57"/>
      <c r="G22" s="57" t="n">
        <v>66321</v>
      </c>
      <c r="H22" s="1" t="s">
        <v>548</v>
      </c>
      <c r="I22" s="57" t="n">
        <v>73431</v>
      </c>
      <c r="J22" s="0" t="n">
        <f aca="false">G22*100/I22</f>
        <v>90.31744086</v>
      </c>
      <c r="K22" s="1" t="n">
        <v>661</v>
      </c>
      <c r="L22" s="0" t="n">
        <f aca="false">(J22/100)*K22</f>
        <v>596.9982841</v>
      </c>
      <c r="M22" s="1" t="s">
        <v>579</v>
      </c>
    </row>
    <row r="23" customFormat="false" ht="15" hidden="false" customHeight="false" outlineLevel="0" collapsed="false">
      <c r="B23" s="1" t="s">
        <v>580</v>
      </c>
      <c r="C23" s="1" t="n">
        <v>22</v>
      </c>
      <c r="D23" s="1" t="n">
        <f aca="false">661+214</f>
        <v>875</v>
      </c>
      <c r="E23" s="55" t="s">
        <v>581</v>
      </c>
      <c r="F23" s="1" t="s">
        <v>569</v>
      </c>
      <c r="M23" s="58" t="s">
        <v>582</v>
      </c>
    </row>
    <row r="24" customFormat="false" ht="15" hidden="false" customHeight="false" outlineLevel="0" collapsed="false">
      <c r="B24" s="1" t="s">
        <v>583</v>
      </c>
      <c r="C24" s="1" t="n">
        <v>23</v>
      </c>
      <c r="D24" s="1" t="n">
        <v>508</v>
      </c>
      <c r="E24" s="55" t="s">
        <v>584</v>
      </c>
    </row>
    <row r="25" customFormat="false" ht="15" hidden="false" customHeight="false" outlineLevel="0" collapsed="false">
      <c r="B25" s="1" t="s">
        <v>585</v>
      </c>
      <c r="C25" s="1" t="n">
        <v>24</v>
      </c>
      <c r="D25" s="1" t="n">
        <v>590</v>
      </c>
      <c r="E25" s="55" t="s">
        <v>586</v>
      </c>
      <c r="F25" s="57"/>
      <c r="G25" s="57" t="n">
        <v>51473</v>
      </c>
      <c r="H25" s="1" t="s">
        <v>548</v>
      </c>
      <c r="I25" s="57" t="n">
        <v>55475</v>
      </c>
      <c r="J25" s="0" t="n">
        <f aca="false">G25*100/I25</f>
        <v>92.78593961</v>
      </c>
      <c r="K25" s="1" t="n">
        <v>473</v>
      </c>
      <c r="L25" s="0" t="n">
        <f aca="false">(J25/100)*K25</f>
        <v>438.8774944</v>
      </c>
      <c r="M25" s="1" t="s">
        <v>579</v>
      </c>
    </row>
    <row r="26" customFormat="false" ht="15" hidden="false" customHeight="false" outlineLevel="0" collapsed="false">
      <c r="B26" s="1" t="s">
        <v>587</v>
      </c>
      <c r="C26" s="1" t="n">
        <v>25</v>
      </c>
      <c r="D26" s="1" t="n">
        <v>473</v>
      </c>
      <c r="E26" s="55" t="s">
        <v>588</v>
      </c>
    </row>
    <row r="27" customFormat="false" ht="15" hidden="false" customHeight="false" outlineLevel="0" collapsed="false">
      <c r="B27" s="56" t="s">
        <v>507</v>
      </c>
      <c r="C27" s="1" t="n">
        <v>26</v>
      </c>
      <c r="D27" s="1" t="n">
        <v>429</v>
      </c>
      <c r="E27" s="55" t="s">
        <v>589</v>
      </c>
    </row>
    <row r="28" customFormat="false" ht="15" hidden="false" customHeight="false" outlineLevel="0" collapsed="false">
      <c r="B28" s="56" t="s">
        <v>508</v>
      </c>
      <c r="C28" s="1" t="n">
        <v>27</v>
      </c>
      <c r="D28" s="1" t="n">
        <v>376</v>
      </c>
      <c r="E28" s="55" t="s">
        <v>590</v>
      </c>
    </row>
    <row r="29" customFormat="false" ht="15" hidden="false" customHeight="false" outlineLevel="0" collapsed="false">
      <c r="B29" s="56" t="s">
        <v>591</v>
      </c>
      <c r="C29" s="1" t="n">
        <v>28</v>
      </c>
      <c r="D29" s="1" t="n">
        <f aca="false">668+273</f>
        <v>941</v>
      </c>
      <c r="E29" s="55" t="s">
        <v>592</v>
      </c>
      <c r="F29" s="1" t="s">
        <v>593</v>
      </c>
    </row>
    <row r="30" customFormat="false" ht="15" hidden="false" customHeight="false" outlineLevel="0" collapsed="false">
      <c r="B30" s="56" t="s">
        <v>509</v>
      </c>
      <c r="C30" s="1" t="n">
        <v>29</v>
      </c>
      <c r="D30" s="1" t="n">
        <v>300</v>
      </c>
      <c r="E30" s="55" t="s">
        <v>594</v>
      </c>
    </row>
    <row r="31" customFormat="false" ht="15" hidden="false" customHeight="false" outlineLevel="0" collapsed="false">
      <c r="B31" s="56" t="s">
        <v>510</v>
      </c>
      <c r="C31" s="1" t="n">
        <v>30</v>
      </c>
      <c r="D31" s="1" t="n">
        <v>793</v>
      </c>
      <c r="E31" s="55" t="s">
        <v>595</v>
      </c>
      <c r="F31" s="57"/>
      <c r="G31" s="57" t="n">
        <v>42743</v>
      </c>
      <c r="H31" s="1" t="s">
        <v>548</v>
      </c>
      <c r="I31" s="57" t="n">
        <v>72756</v>
      </c>
      <c r="J31" s="0" t="n">
        <f aca="false">G31*100/I31</f>
        <v>58.74841937</v>
      </c>
      <c r="K31" s="1" t="n">
        <v>793</v>
      </c>
      <c r="L31" s="0" t="n">
        <f aca="false">(J31/100)*K31</f>
        <v>465.8749656</v>
      </c>
      <c r="M31" s="1" t="s">
        <v>596</v>
      </c>
    </row>
    <row r="32" customFormat="false" ht="15" hidden="false" customHeight="false" outlineLevel="0" collapsed="false">
      <c r="B32" s="56" t="s">
        <v>511</v>
      </c>
      <c r="C32" s="1" t="n">
        <v>31</v>
      </c>
      <c r="D32" s="1" t="n">
        <v>795</v>
      </c>
      <c r="E32" s="55" t="s">
        <v>597</v>
      </c>
    </row>
    <row r="33" customFormat="false" ht="15" hidden="false" customHeight="false" outlineLevel="0" collapsed="false">
      <c r="B33" s="56" t="s">
        <v>512</v>
      </c>
      <c r="C33" s="1" t="n">
        <v>32</v>
      </c>
      <c r="D33" s="1" t="n">
        <v>741</v>
      </c>
      <c r="E33" s="55" t="s">
        <v>598</v>
      </c>
    </row>
    <row r="34" customFormat="false" ht="15" hidden="false" customHeight="false" outlineLevel="0" collapsed="false">
      <c r="B34" s="56" t="s">
        <v>513</v>
      </c>
      <c r="C34" s="1" t="n">
        <v>33</v>
      </c>
      <c r="D34" s="1" t="n">
        <v>976</v>
      </c>
      <c r="E34" s="55" t="s">
        <v>599</v>
      </c>
    </row>
    <row r="35" customFormat="false" ht="15" hidden="false" customHeight="false" outlineLevel="0" collapsed="false">
      <c r="B35" s="56" t="s">
        <v>514</v>
      </c>
      <c r="C35" s="1" t="n">
        <v>34</v>
      </c>
      <c r="D35" s="1" t="n">
        <v>795</v>
      </c>
      <c r="E35" s="55" t="s">
        <v>597</v>
      </c>
    </row>
    <row r="36" customFormat="false" ht="15" hidden="false" customHeight="false" outlineLevel="0" collapsed="false">
      <c r="B36" s="56" t="s">
        <v>515</v>
      </c>
      <c r="C36" s="1" t="n">
        <v>35</v>
      </c>
      <c r="D36" s="1" t="n">
        <v>364</v>
      </c>
      <c r="E36" s="55" t="s">
        <v>600</v>
      </c>
    </row>
    <row r="37" customFormat="false" ht="15" hidden="false" customHeight="false" outlineLevel="0" collapsed="false">
      <c r="B37" s="56" t="s">
        <v>516</v>
      </c>
      <c r="C37" s="1" t="n">
        <v>36</v>
      </c>
      <c r="D37" s="1" t="n">
        <v>686</v>
      </c>
      <c r="E37" s="55" t="s">
        <v>601</v>
      </c>
    </row>
    <row r="38" customFormat="false" ht="15" hidden="false" customHeight="false" outlineLevel="0" collapsed="false">
      <c r="B38" s="56" t="s">
        <v>517</v>
      </c>
      <c r="C38" s="1" t="n">
        <v>37</v>
      </c>
      <c r="D38" s="1" t="n">
        <v>596</v>
      </c>
      <c r="E38" s="55" t="s">
        <v>602</v>
      </c>
    </row>
    <row r="39" customFormat="false" ht="15" hidden="false" customHeight="false" outlineLevel="0" collapsed="false">
      <c r="B39" s="56" t="s">
        <v>518</v>
      </c>
      <c r="C39" s="1" t="n">
        <v>38</v>
      </c>
      <c r="D39" s="1" t="n">
        <v>387</v>
      </c>
      <c r="E39" s="55" t="s">
        <v>603</v>
      </c>
      <c r="F39" s="1" t="s">
        <v>604</v>
      </c>
    </row>
    <row r="40" customFormat="false" ht="15" hidden="false" customHeight="false" outlineLevel="0" collapsed="false">
      <c r="B40" s="56" t="s">
        <v>519</v>
      </c>
      <c r="C40" s="1" t="n">
        <v>39</v>
      </c>
      <c r="D40" s="1" t="n">
        <v>365</v>
      </c>
      <c r="E40" s="55" t="s">
        <v>600</v>
      </c>
    </row>
    <row r="41" customFormat="false" ht="15" hidden="false" customHeight="false" outlineLevel="0" collapsed="false">
      <c r="B41" s="56" t="s">
        <v>520</v>
      </c>
      <c r="C41" s="1" t="n">
        <v>40</v>
      </c>
      <c r="D41" s="1" t="n">
        <v>972</v>
      </c>
      <c r="E41" s="55" t="s">
        <v>558</v>
      </c>
    </row>
    <row r="42" customFormat="false" ht="15" hidden="false" customHeight="false" outlineLevel="0" collapsed="false">
      <c r="B42" s="56" t="s">
        <v>521</v>
      </c>
      <c r="C42" s="1" t="n">
        <v>41</v>
      </c>
      <c r="D42" s="1" t="n">
        <f aca="false">1008+235</f>
        <v>1243</v>
      </c>
      <c r="E42" s="55" t="s">
        <v>605</v>
      </c>
      <c r="F42" s="1" t="s">
        <v>606</v>
      </c>
    </row>
    <row r="43" customFormat="false" ht="15" hidden="false" customHeight="false" outlineLevel="0" collapsed="false">
      <c r="B43" s="56" t="s">
        <v>522</v>
      </c>
      <c r="C43" s="1" t="n">
        <v>42</v>
      </c>
      <c r="D43" s="1" t="n">
        <v>390</v>
      </c>
      <c r="E43" s="55" t="s">
        <v>607</v>
      </c>
    </row>
    <row r="44" customFormat="false" ht="15" hidden="false" customHeight="false" outlineLevel="0" collapsed="false">
      <c r="B44" s="56" t="s">
        <v>523</v>
      </c>
      <c r="C44" s="1" t="n">
        <v>43</v>
      </c>
      <c r="D44" s="1" t="n">
        <f aca="false">235+447</f>
        <v>682</v>
      </c>
      <c r="E44" s="55" t="s">
        <v>608</v>
      </c>
      <c r="F44" s="1" t="s">
        <v>606</v>
      </c>
    </row>
    <row r="45" customFormat="false" ht="15" hidden="false" customHeight="false" outlineLevel="0" collapsed="false">
      <c r="B45" s="56" t="s">
        <v>524</v>
      </c>
      <c r="C45" s="1" t="n">
        <v>44</v>
      </c>
      <c r="D45" s="1" t="n">
        <f aca="false">381+235</f>
        <v>616</v>
      </c>
      <c r="E45" s="55" t="s">
        <v>609</v>
      </c>
      <c r="F45" s="1" t="s">
        <v>606</v>
      </c>
    </row>
    <row r="46" customFormat="false" ht="15" hidden="false" customHeight="false" outlineLevel="0" collapsed="false">
      <c r="B46" s="56" t="s">
        <v>525</v>
      </c>
      <c r="C46" s="1" t="n">
        <v>45</v>
      </c>
      <c r="D46" s="1" t="n">
        <v>458</v>
      </c>
      <c r="E46" s="55" t="s">
        <v>610</v>
      </c>
    </row>
    <row r="47" customFormat="false" ht="15" hidden="false" customHeight="false" outlineLevel="0" collapsed="false">
      <c r="B47" s="56" t="s">
        <v>526</v>
      </c>
      <c r="C47" s="1" t="n">
        <v>46</v>
      </c>
      <c r="D47" s="1" t="n">
        <v>749</v>
      </c>
      <c r="E47" s="55" t="s">
        <v>611</v>
      </c>
    </row>
    <row r="48" customFormat="false" ht="15" hidden="false" customHeight="false" outlineLevel="0" collapsed="false">
      <c r="B48" s="56" t="s">
        <v>527</v>
      </c>
      <c r="C48" s="1" t="n">
        <v>47</v>
      </c>
      <c r="D48" s="1" t="n">
        <f aca="false">693+14</f>
        <v>707</v>
      </c>
      <c r="E48" s="55" t="s">
        <v>612</v>
      </c>
      <c r="F48" s="1" t="s">
        <v>613</v>
      </c>
    </row>
    <row r="49" customFormat="false" ht="15" hidden="false" customHeight="false" outlineLevel="0" collapsed="false">
      <c r="B49" s="56" t="s">
        <v>528</v>
      </c>
      <c r="C49" s="1" t="n">
        <v>48</v>
      </c>
      <c r="D49" s="1" t="n">
        <v>606</v>
      </c>
      <c r="E49" s="55" t="s">
        <v>614</v>
      </c>
    </row>
    <row r="50" customFormat="false" ht="15" hidden="false" customHeight="false" outlineLevel="0" collapsed="false">
      <c r="B50" s="56" t="s">
        <v>529</v>
      </c>
      <c r="C50" s="1" t="n">
        <v>49</v>
      </c>
      <c r="D50" s="1" t="n">
        <v>848</v>
      </c>
      <c r="E50" s="60" t="n">
        <v>314610705000064</v>
      </c>
    </row>
    <row r="51" customFormat="false" ht="15" hidden="false" customHeight="false" outlineLevel="0" collapsed="false">
      <c r="B51" s="56" t="s">
        <v>530</v>
      </c>
      <c r="C51" s="1" t="n">
        <v>50</v>
      </c>
      <c r="D51" s="1" t="n">
        <v>661</v>
      </c>
      <c r="E51" s="55" t="s">
        <v>615</v>
      </c>
    </row>
    <row r="52" customFormat="false" ht="15" hidden="false" customHeight="false" outlineLevel="0" collapsed="false">
      <c r="B52" s="56" t="s">
        <v>531</v>
      </c>
      <c r="C52" s="1" t="n">
        <v>51</v>
      </c>
      <c r="D52" s="1" t="n">
        <v>431</v>
      </c>
      <c r="E52" s="55" t="s">
        <v>616</v>
      </c>
    </row>
    <row r="53" customFormat="false" ht="15" hidden="false" customHeight="false" outlineLevel="0" collapsed="false">
      <c r="B53" s="56" t="s">
        <v>532</v>
      </c>
      <c r="C53" s="1" t="n">
        <v>52</v>
      </c>
      <c r="D53" s="1" t="n">
        <v>908</v>
      </c>
      <c r="E53" s="55" t="s">
        <v>617</v>
      </c>
    </row>
    <row r="54" customFormat="false" ht="15" hidden="false" customHeight="false" outlineLevel="0" collapsed="false">
      <c r="B54" s="56" t="s">
        <v>533</v>
      </c>
      <c r="C54" s="1" t="n">
        <v>53</v>
      </c>
      <c r="D54" s="1" t="n">
        <f aca="false">570+37</f>
        <v>607</v>
      </c>
      <c r="E54" s="55" t="s">
        <v>618</v>
      </c>
      <c r="F54" s="1" t="s">
        <v>619</v>
      </c>
    </row>
    <row r="55" customFormat="false" ht="15" hidden="false" customHeight="false" outlineLevel="0" collapsed="false">
      <c r="B55" s="56" t="s">
        <v>534</v>
      </c>
      <c r="C55" s="1" t="n">
        <v>54</v>
      </c>
      <c r="D55" s="1" t="n">
        <v>1067</v>
      </c>
      <c r="E55" s="55" t="s">
        <v>620</v>
      </c>
      <c r="F55" s="57"/>
      <c r="G55" s="57" t="n">
        <v>111326</v>
      </c>
      <c r="H55" s="57" t="n">
        <v>37183</v>
      </c>
      <c r="I55" s="61" t="n">
        <f aca="false">G55+H55</f>
        <v>148509</v>
      </c>
      <c r="J55" s="0" t="n">
        <f aca="false">G55*100/I55</f>
        <v>74.96246019</v>
      </c>
      <c r="K55" s="1" t="n">
        <v>1067</v>
      </c>
      <c r="L55" s="0" t="n">
        <f aca="false">(J55/100)*K55</f>
        <v>799.8494502</v>
      </c>
    </row>
    <row r="56" customFormat="false" ht="15" hidden="false" customHeight="false" outlineLevel="0" collapsed="false">
      <c r="B56" s="56" t="s">
        <v>535</v>
      </c>
      <c r="C56" s="1" t="n">
        <v>55</v>
      </c>
      <c r="D56" s="1" t="n">
        <v>332</v>
      </c>
      <c r="E56" s="55" t="s">
        <v>621</v>
      </c>
    </row>
    <row r="57" customFormat="false" ht="15" hidden="false" customHeight="false" outlineLevel="0" collapsed="false">
      <c r="B57" s="56" t="s">
        <v>536</v>
      </c>
      <c r="C57" s="1" t="n">
        <v>56</v>
      </c>
      <c r="D57" s="1" t="n">
        <v>387</v>
      </c>
      <c r="E57" s="62"/>
      <c r="F57" s="1" t="s">
        <v>604</v>
      </c>
    </row>
    <row r="58" customFormat="false" ht="15" hidden="false" customHeight="false" outlineLevel="0" collapsed="false">
      <c r="B58" s="56" t="s">
        <v>537</v>
      </c>
      <c r="C58" s="1" t="n">
        <v>57</v>
      </c>
      <c r="D58" s="1" t="n">
        <v>988</v>
      </c>
      <c r="E58" s="55" t="s">
        <v>622</v>
      </c>
    </row>
    <row r="59" customFormat="false" ht="15" hidden="false" customHeight="false" outlineLevel="0" collapsed="false">
      <c r="E59" s="62"/>
      <c r="H59" s="1" t="s">
        <v>623</v>
      </c>
    </row>
    <row r="60" customFormat="false" ht="15" hidden="false" customHeight="false" outlineLevel="0" collapsed="false">
      <c r="D60" s="1" t="n">
        <f aca="false">SUM(D2:D58)</f>
        <v>40090</v>
      </c>
      <c r="E60" s="59" t="s">
        <v>624</v>
      </c>
      <c r="F60" s="62" t="n">
        <f aca="false">E60-D60</f>
        <v>528</v>
      </c>
      <c r="H60" s="1" t="n">
        <v>528</v>
      </c>
    </row>
    <row r="61" customFormat="false" ht="15" hidden="false" customHeight="false" outlineLevel="0" collapsed="false">
      <c r="E61" s="62" t="n">
        <f aca="false">E60-D60</f>
        <v>528</v>
      </c>
    </row>
    <row r="62" customFormat="false" ht="15" hidden="false" customHeight="false" outlineLevel="0" collapsed="false">
      <c r="E62" s="55"/>
    </row>
    <row r="63" customFormat="false" ht="15" hidden="false" customHeight="false" outlineLevel="0" collapsed="false">
      <c r="A63" s="2"/>
      <c r="B63" s="2" t="n">
        <f aca="false">SUM(C63:BG63)</f>
        <v>40090</v>
      </c>
      <c r="C63" s="2" t="n">
        <f aca="false" t="array" ref="C63:BG63">TRANSPOSE(D2:D58)</f>
        <v>865</v>
      </c>
      <c r="D63" s="2" t="n">
        <v>988</v>
      </c>
      <c r="E63" s="63" t="n">
        <v>806</v>
      </c>
      <c r="F63" s="2" t="n">
        <v>436</v>
      </c>
      <c r="G63" s="2" t="n">
        <v>1001</v>
      </c>
      <c r="H63" s="2" t="n">
        <v>1327</v>
      </c>
      <c r="I63" s="2" t="n">
        <v>486</v>
      </c>
      <c r="J63" s="2" t="n">
        <v>795</v>
      </c>
      <c r="K63" s="2" t="n">
        <v>574</v>
      </c>
      <c r="L63" s="2" t="n">
        <v>574</v>
      </c>
      <c r="M63" s="2" t="n">
        <v>548</v>
      </c>
      <c r="N63" s="2" t="n">
        <v>403</v>
      </c>
      <c r="O63" s="2" t="n">
        <v>851</v>
      </c>
      <c r="P63" s="2" t="n">
        <v>1225</v>
      </c>
      <c r="Q63" s="2" t="n">
        <v>551</v>
      </c>
      <c r="R63" s="2" t="n">
        <v>967</v>
      </c>
      <c r="S63" s="2" t="n">
        <v>1385</v>
      </c>
      <c r="T63" s="2" t="n">
        <v>357</v>
      </c>
      <c r="U63" s="2" t="n">
        <v>939</v>
      </c>
      <c r="V63" s="2" t="n">
        <v>840</v>
      </c>
      <c r="W63" s="2" t="n">
        <v>530</v>
      </c>
      <c r="X63" s="2" t="n">
        <v>875</v>
      </c>
      <c r="Y63" s="2" t="n">
        <v>508</v>
      </c>
      <c r="Z63" s="2" t="n">
        <v>590</v>
      </c>
      <c r="AA63" s="2" t="n">
        <v>473</v>
      </c>
      <c r="AB63" s="2" t="n">
        <v>429</v>
      </c>
      <c r="AC63" s="2" t="n">
        <v>376</v>
      </c>
      <c r="AD63" s="2" t="n">
        <v>941</v>
      </c>
      <c r="AE63" s="2" t="n">
        <v>300</v>
      </c>
      <c r="AF63" s="2" t="n">
        <v>793</v>
      </c>
      <c r="AG63" s="2" t="n">
        <v>795</v>
      </c>
      <c r="AH63" s="2" t="n">
        <v>741</v>
      </c>
      <c r="AI63" s="2" t="n">
        <v>976</v>
      </c>
      <c r="AJ63" s="2" t="n">
        <v>795</v>
      </c>
      <c r="AK63" s="2" t="n">
        <v>364</v>
      </c>
      <c r="AL63" s="2" t="n">
        <v>686</v>
      </c>
      <c r="AM63" s="2" t="n">
        <v>596</v>
      </c>
      <c r="AN63" s="2" t="n">
        <v>387</v>
      </c>
      <c r="AO63" s="2" t="n">
        <v>365</v>
      </c>
      <c r="AP63" s="2" t="n">
        <v>972</v>
      </c>
      <c r="AQ63" s="2" t="n">
        <v>1243</v>
      </c>
      <c r="AR63" s="2" t="n">
        <v>390</v>
      </c>
      <c r="AS63" s="2" t="n">
        <v>682</v>
      </c>
      <c r="AT63" s="2" t="n">
        <v>616</v>
      </c>
      <c r="AU63" s="2" t="n">
        <v>458</v>
      </c>
      <c r="AV63" s="2" t="n">
        <v>749</v>
      </c>
      <c r="AW63" s="2" t="n">
        <v>707</v>
      </c>
      <c r="AX63" s="2" t="n">
        <v>606</v>
      </c>
      <c r="AY63" s="2" t="n">
        <v>848</v>
      </c>
      <c r="AZ63" s="2" t="n">
        <v>661</v>
      </c>
      <c r="BA63" s="2" t="n">
        <v>431</v>
      </c>
      <c r="BB63" s="2" t="n">
        <v>908</v>
      </c>
      <c r="BC63" s="2" t="n">
        <v>607</v>
      </c>
      <c r="BD63" s="2" t="n">
        <v>1067</v>
      </c>
      <c r="BE63" s="2" t="n">
        <v>332</v>
      </c>
      <c r="BF63" s="2" t="n">
        <v>387</v>
      </c>
      <c r="BG63" s="2" t="n">
        <v>988</v>
      </c>
      <c r="BH63" s="2"/>
      <c r="BI63" s="2"/>
      <c r="BJ63" s="2"/>
      <c r="BK63" s="2"/>
      <c r="BL63" s="2"/>
      <c r="BM63" s="2"/>
      <c r="BN63" s="2"/>
      <c r="BO63" s="2"/>
      <c r="BP63" s="2"/>
      <c r="BQ63" s="2"/>
    </row>
    <row r="64" customFormat="false" ht="15" hidden="false" customHeight="false" outlineLevel="0" collapsed="false">
      <c r="E64" s="62"/>
    </row>
    <row r="65" customFormat="false" ht="15" hidden="false" customHeight="false" outlineLevel="0" collapsed="false">
      <c r="E65" s="62"/>
    </row>
    <row r="66" customFormat="false" ht="15" hidden="false" customHeight="false" outlineLevel="0" collapsed="false">
      <c r="B66" s="0" t="n">
        <f aca="false">SUM(C66:BG66)</f>
        <v>42069</v>
      </c>
      <c r="C66" s="0" t="n">
        <f aca="false">ROUNDDOWN(C63+(C63*0.05),0)</f>
        <v>908</v>
      </c>
      <c r="D66" s="0" t="n">
        <f aca="false">ROUNDDOWN(D63+(D63*0.05),0)</f>
        <v>1037</v>
      </c>
      <c r="E66" s="0" t="n">
        <f aca="false">ROUNDDOWN(E63+(E63*0.05),0)</f>
        <v>846</v>
      </c>
      <c r="F66" s="0" t="n">
        <f aca="false">ROUNDDOWN(F63+(F63*0.05),0)</f>
        <v>457</v>
      </c>
      <c r="G66" s="0" t="n">
        <f aca="false">ROUNDDOWN(G63+(G63*0.05),0)</f>
        <v>1051</v>
      </c>
      <c r="H66" s="0" t="n">
        <f aca="false">ROUNDDOWN(H63+(H63*0.05),0)</f>
        <v>1393</v>
      </c>
      <c r="I66" s="0" t="n">
        <f aca="false">ROUNDDOWN(I63+(I63*0.05),0)</f>
        <v>510</v>
      </c>
      <c r="J66" s="0" t="n">
        <f aca="false">ROUNDDOWN(J63+(J63*0.05),0)</f>
        <v>834</v>
      </c>
      <c r="K66" s="0" t="n">
        <f aca="false">ROUNDDOWN(K63+(K63*0.05),0)</f>
        <v>602</v>
      </c>
      <c r="L66" s="0" t="n">
        <f aca="false">ROUNDDOWN(L63+(L63*0.05),0)</f>
        <v>602</v>
      </c>
      <c r="M66" s="0" t="n">
        <f aca="false">ROUNDDOWN(M63+(M63*0.05),0)</f>
        <v>575</v>
      </c>
      <c r="N66" s="0" t="n">
        <f aca="false">ROUNDDOWN(N63+(N63*0.05),0)</f>
        <v>423</v>
      </c>
      <c r="O66" s="0" t="n">
        <f aca="false">ROUNDDOWN(O63+(O63*0.05),0)</f>
        <v>893</v>
      </c>
      <c r="P66" s="0" t="n">
        <f aca="false">ROUNDDOWN(P63+(P63*0.05),0)</f>
        <v>1286</v>
      </c>
      <c r="Q66" s="0" t="n">
        <f aca="false">ROUNDDOWN(Q63+(Q63*0.05),0)</f>
        <v>578</v>
      </c>
      <c r="R66" s="0" t="n">
        <f aca="false">ROUNDDOWN(R63+(R63*0.05),0)</f>
        <v>1015</v>
      </c>
      <c r="S66" s="0" t="n">
        <f aca="false">ROUNDDOWN(S63+(S63*0.05),0)</f>
        <v>1454</v>
      </c>
      <c r="T66" s="0" t="n">
        <f aca="false">ROUNDDOWN(T63+(T63*0.05),0)</f>
        <v>374</v>
      </c>
      <c r="U66" s="0" t="n">
        <f aca="false">ROUNDDOWN(U63+(U63*0.05),0)</f>
        <v>985</v>
      </c>
      <c r="V66" s="0" t="n">
        <f aca="false">ROUNDDOWN(V63+(V63*0.05),0)</f>
        <v>882</v>
      </c>
      <c r="W66" s="0" t="n">
        <f aca="false">ROUNDDOWN(W63+(W63*0.05),0)</f>
        <v>556</v>
      </c>
      <c r="X66" s="0" t="n">
        <f aca="false">ROUNDDOWN(X63+(X63*0.05),0)</f>
        <v>918</v>
      </c>
      <c r="Y66" s="0" t="n">
        <f aca="false">ROUNDDOWN(Y63+(Y63*0.05),0)</f>
        <v>533</v>
      </c>
      <c r="Z66" s="0" t="n">
        <f aca="false">ROUNDDOWN(Z63+(Z63*0.05),0)</f>
        <v>619</v>
      </c>
      <c r="AA66" s="0" t="n">
        <f aca="false">ROUNDDOWN(AA63+(AA63*0.05),0)</f>
        <v>496</v>
      </c>
      <c r="AB66" s="0" t="n">
        <f aca="false">ROUNDDOWN(AB63+(AB63*0.05),0)</f>
        <v>450</v>
      </c>
      <c r="AC66" s="0" t="n">
        <f aca="false">ROUNDDOWN(AC63+(AC63*0.05),0)</f>
        <v>394</v>
      </c>
      <c r="AD66" s="0" t="n">
        <f aca="false">ROUNDDOWN(AD63+(AD63*0.05),0)</f>
        <v>988</v>
      </c>
      <c r="AE66" s="0" t="n">
        <f aca="false">ROUNDDOWN(AE63+(AE63*0.05),0)</f>
        <v>315</v>
      </c>
      <c r="AF66" s="0" t="n">
        <f aca="false">ROUNDDOWN(AF63+(AF63*0.05),0)</f>
        <v>832</v>
      </c>
      <c r="AG66" s="0" t="n">
        <f aca="false">ROUNDDOWN(AG63+(AG63*0.05),0)</f>
        <v>834</v>
      </c>
      <c r="AH66" s="0" t="n">
        <f aca="false">ROUNDDOWN(AH63+(AH63*0.05),0)</f>
        <v>778</v>
      </c>
      <c r="AI66" s="0" t="n">
        <f aca="false">ROUNDDOWN(AI63+(AI63*0.05),0)</f>
        <v>1024</v>
      </c>
      <c r="AJ66" s="0" t="n">
        <f aca="false">ROUNDDOWN(AJ63+(AJ63*0.05),0)</f>
        <v>834</v>
      </c>
      <c r="AK66" s="0" t="n">
        <f aca="false">ROUNDDOWN(AK63+(AK63*0.05),0)</f>
        <v>382</v>
      </c>
      <c r="AL66" s="0" t="n">
        <f aca="false">ROUNDDOWN(AL63+(AL63*0.05),0)</f>
        <v>720</v>
      </c>
      <c r="AM66" s="0" t="n">
        <f aca="false">ROUNDDOWN(AM63+(AM63*0.05),0)</f>
        <v>625</v>
      </c>
      <c r="AN66" s="0" t="n">
        <f aca="false">ROUNDDOWN(AN63+(AN63*0.05),0)</f>
        <v>406</v>
      </c>
      <c r="AO66" s="0" t="n">
        <f aca="false">ROUNDDOWN(AO63+(AO63*0.05),0)</f>
        <v>383</v>
      </c>
      <c r="AP66" s="0" t="n">
        <f aca="false">ROUNDDOWN(AP63+(AP63*0.05),0)</f>
        <v>1020</v>
      </c>
      <c r="AQ66" s="0" t="n">
        <f aca="false">ROUNDDOWN(AQ63+(AQ63*0.05),0)</f>
        <v>1305</v>
      </c>
      <c r="AR66" s="0" t="n">
        <f aca="false">ROUNDDOWN(AR63+(AR63*0.05),0)</f>
        <v>409</v>
      </c>
      <c r="AS66" s="0" t="n">
        <f aca="false">ROUNDDOWN(AS63+(AS63*0.05),0)</f>
        <v>716</v>
      </c>
      <c r="AT66" s="0" t="n">
        <f aca="false">ROUNDDOWN(AT63+(AT63*0.05),0)</f>
        <v>646</v>
      </c>
      <c r="AU66" s="0" t="n">
        <f aca="false">ROUNDDOWN(AU63+(AU63*0.05),0)</f>
        <v>480</v>
      </c>
      <c r="AV66" s="0" t="n">
        <f aca="false">ROUNDDOWN(AV63+(AV63*0.05),0)</f>
        <v>786</v>
      </c>
      <c r="AW66" s="0" t="n">
        <f aca="false">ROUNDDOWN(AW63+(AW63*0.05),0)</f>
        <v>742</v>
      </c>
      <c r="AX66" s="0" t="n">
        <f aca="false">ROUNDDOWN(AX63+(AX63*0.05),0)</f>
        <v>636</v>
      </c>
      <c r="AY66" s="0" t="n">
        <f aca="false">ROUNDDOWN(AY63+(AY63*0.05),0)</f>
        <v>890</v>
      </c>
      <c r="AZ66" s="0" t="n">
        <f aca="false">ROUNDDOWN(AZ63+(AZ63*0.05),0)</f>
        <v>694</v>
      </c>
      <c r="BA66" s="0" t="n">
        <f aca="false">ROUNDDOWN(BA63+(BA63*0.05),0)</f>
        <v>452</v>
      </c>
      <c r="BB66" s="0" t="n">
        <f aca="false">ROUNDDOWN(BB63+(BB63*0.05),0)</f>
        <v>953</v>
      </c>
      <c r="BC66" s="0" t="n">
        <f aca="false">ROUNDDOWN(BC63+(BC63*0.05),0)</f>
        <v>637</v>
      </c>
      <c r="BD66" s="0" t="n">
        <f aca="false">ROUNDDOWN(BD63+(BD63*0.05),0)</f>
        <v>1120</v>
      </c>
      <c r="BE66" s="0" t="n">
        <f aca="false">ROUNDDOWN(BE63+(BE63*0.05),0)</f>
        <v>348</v>
      </c>
      <c r="BF66" s="0" t="n">
        <f aca="false">ROUNDDOWN(BF63+(BF63*0.05),0)</f>
        <v>406</v>
      </c>
      <c r="BG66" s="0" t="n">
        <f aca="false">ROUNDDOWN(BG63+(BG63*0.05),0)</f>
        <v>1037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2" customFormat="false" ht="15" hidden="false" customHeight="false" outlineLevel="0" collapsed="false">
      <c r="B2" s="1" t="s">
        <v>625</v>
      </c>
      <c r="D2" s="1" t="s">
        <v>626</v>
      </c>
    </row>
    <row r="3" customFormat="false" ht="15" hidden="false" customHeight="false" outlineLevel="0" collapsed="false">
      <c r="B3" s="1" t="s">
        <v>3</v>
      </c>
      <c r="D3" s="1" t="s">
        <v>7</v>
      </c>
    </row>
    <row r="4" customFormat="false" ht="15" hidden="false" customHeight="false" outlineLevel="0" collapsed="false">
      <c r="B4" s="1" t="s">
        <v>5</v>
      </c>
      <c r="D4" s="1" t="s">
        <v>29</v>
      </c>
    </row>
    <row r="5" customFormat="false" ht="15" hidden="false" customHeight="false" outlineLevel="0" collapsed="false">
      <c r="B5" s="1" t="s">
        <v>81</v>
      </c>
      <c r="D5" s="1" t="s">
        <v>35</v>
      </c>
    </row>
    <row r="6" customFormat="false" ht="15" hidden="false" customHeight="false" outlineLevel="0" collapsed="false">
      <c r="B6" s="1" t="s">
        <v>83</v>
      </c>
      <c r="D6" s="1" t="s">
        <v>61</v>
      </c>
    </row>
    <row r="7" customFormat="false" ht="15" hidden="false" customHeight="false" outlineLevel="0" collapsed="false">
      <c r="B7" s="1" t="s">
        <v>85</v>
      </c>
      <c r="D7" s="1" t="s">
        <v>73</v>
      </c>
    </row>
    <row r="8" customFormat="false" ht="15" hidden="false" customHeight="false" outlineLevel="0" collapsed="false">
      <c r="D8" s="1" t="s">
        <v>83</v>
      </c>
    </row>
    <row r="9" customFormat="false" ht="15" hidden="false" customHeight="false" outlineLevel="0" collapsed="false">
      <c r="D9" s="1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476</v>
      </c>
      <c r="B1" s="1" t="s">
        <v>477</v>
      </c>
      <c r="C1" s="1" t="s">
        <v>538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</row>
    <row r="2" customFormat="false" ht="15" hidden="false" customHeight="false" outlineLevel="0" collapsed="false">
      <c r="A2" s="56" t="s">
        <v>479</v>
      </c>
      <c r="B2" s="1" t="n">
        <v>1</v>
      </c>
      <c r="C2" s="0" t="n">
        <f aca="false">ROUNDDOWN(I2,0)</f>
        <v>732</v>
      </c>
      <c r="D2" s="57" t="n">
        <v>82988</v>
      </c>
      <c r="E2" s="1" t="s">
        <v>548</v>
      </c>
      <c r="F2" s="57" t="n">
        <v>97941</v>
      </c>
      <c r="G2" s="0" t="n">
        <f aca="false">D2*100/F2</f>
        <v>84.73264516</v>
      </c>
      <c r="H2" s="1" t="n">
        <v>865</v>
      </c>
      <c r="I2" s="0" t="n">
        <f aca="false">(G2/100)*H2</f>
        <v>732.9373807</v>
      </c>
      <c r="J2" s="1" t="s">
        <v>549</v>
      </c>
    </row>
    <row r="3" customFormat="false" ht="15" hidden="false" customHeight="false" outlineLevel="0" collapsed="false">
      <c r="A3" s="56" t="s">
        <v>480</v>
      </c>
      <c r="B3" s="1" t="n">
        <v>2</v>
      </c>
      <c r="D3" s="57"/>
      <c r="J3" s="58"/>
    </row>
    <row r="4" customFormat="false" ht="15" hidden="false" customHeight="false" outlineLevel="0" collapsed="false">
      <c r="A4" s="56" t="s">
        <v>481</v>
      </c>
      <c r="B4" s="1" t="n">
        <v>3</v>
      </c>
    </row>
    <row r="5" customFormat="false" ht="15" hidden="false" customHeight="false" outlineLevel="0" collapsed="false">
      <c r="A5" s="56" t="s">
        <v>482</v>
      </c>
      <c r="B5" s="1" t="n">
        <v>4</v>
      </c>
    </row>
    <row r="6" customFormat="false" ht="15" hidden="false" customHeight="false" outlineLevel="0" collapsed="false">
      <c r="A6" s="56" t="s">
        <v>483</v>
      </c>
      <c r="B6" s="1" t="n">
        <v>5</v>
      </c>
    </row>
    <row r="7" customFormat="false" ht="15" hidden="false" customHeight="false" outlineLevel="0" collapsed="false">
      <c r="A7" s="56" t="s">
        <v>484</v>
      </c>
      <c r="B7" s="1" t="n">
        <v>6</v>
      </c>
    </row>
    <row r="8" customFormat="false" ht="15" hidden="false" customHeight="false" outlineLevel="0" collapsed="false">
      <c r="A8" s="56" t="s">
        <v>485</v>
      </c>
      <c r="B8" s="1" t="n">
        <v>7</v>
      </c>
    </row>
    <row r="9" customFormat="false" ht="15" hidden="false" customHeight="false" outlineLevel="0" collapsed="false">
      <c r="A9" s="56" t="s">
        <v>486</v>
      </c>
      <c r="B9" s="1" t="n">
        <v>8</v>
      </c>
    </row>
    <row r="10" customFormat="false" ht="15" hidden="false" customHeight="false" outlineLevel="0" collapsed="false">
      <c r="A10" s="56" t="s">
        <v>487</v>
      </c>
      <c r="B10" s="1" t="n">
        <v>9</v>
      </c>
      <c r="C10" s="0" t="n">
        <f aca="false">ROUNDDOWN(I10,0)</f>
        <v>509</v>
      </c>
      <c r="D10" s="57" t="n">
        <v>53290</v>
      </c>
      <c r="E10" s="1" t="s">
        <v>548</v>
      </c>
      <c r="F10" s="57" t="n">
        <v>120030</v>
      </c>
      <c r="G10" s="0" t="n">
        <f aca="false">D10*100/F10</f>
        <v>44.3972340248271</v>
      </c>
      <c r="H10" s="1" t="n">
        <v>1148</v>
      </c>
      <c r="I10" s="0" t="n">
        <f aca="false">(G10/100)*H10</f>
        <v>509.680246605015</v>
      </c>
      <c r="J10" s="1" t="s">
        <v>563</v>
      </c>
    </row>
    <row r="11" customFormat="false" ht="15" hidden="false" customHeight="false" outlineLevel="0" collapsed="false">
      <c r="A11" s="56" t="s">
        <v>489</v>
      </c>
      <c r="B11" s="1" t="n">
        <v>10</v>
      </c>
      <c r="C11" s="0" t="n">
        <f aca="false">ROUNDDOWN(I11,0)</f>
        <v>400</v>
      </c>
      <c r="D11" s="57" t="n">
        <v>41858</v>
      </c>
      <c r="E11" s="1" t="s">
        <v>548</v>
      </c>
      <c r="F11" s="57" t="n">
        <v>120030</v>
      </c>
      <c r="G11" s="0" t="n">
        <f aca="false">D11*100/F11</f>
        <v>34.8729484295593</v>
      </c>
      <c r="H11" s="1" t="n">
        <v>1148</v>
      </c>
      <c r="I11" s="0" t="n">
        <f aca="false">(G11/100)*H11</f>
        <v>400.341447971341</v>
      </c>
      <c r="J11" s="1" t="s">
        <v>564</v>
      </c>
    </row>
    <row r="12" customFormat="false" ht="15" hidden="false" customHeight="false" outlineLevel="0" collapsed="false">
      <c r="A12" s="56" t="s">
        <v>490</v>
      </c>
      <c r="B12" s="1" t="n">
        <v>11</v>
      </c>
    </row>
    <row r="13" customFormat="false" ht="15" hidden="false" customHeight="false" outlineLevel="0" collapsed="false">
      <c r="A13" s="56" t="s">
        <v>491</v>
      </c>
      <c r="B13" s="1" t="n">
        <v>12</v>
      </c>
    </row>
    <row r="14" customFormat="false" ht="15" hidden="false" customHeight="false" outlineLevel="0" collapsed="false">
      <c r="A14" s="56" t="s">
        <v>492</v>
      </c>
      <c r="B14" s="1" t="n">
        <v>13</v>
      </c>
    </row>
    <row r="15" customFormat="false" ht="15" hidden="false" customHeight="false" outlineLevel="0" collapsed="false">
      <c r="A15" s="56" t="s">
        <v>493</v>
      </c>
      <c r="B15" s="1" t="n">
        <v>14</v>
      </c>
    </row>
    <row r="16" customFormat="false" ht="15" hidden="false" customHeight="false" outlineLevel="0" collapsed="false">
      <c r="A16" s="56" t="s">
        <v>494</v>
      </c>
      <c r="B16" s="1" t="n">
        <v>15</v>
      </c>
    </row>
    <row r="17" customFormat="false" ht="15" hidden="false" customHeight="false" outlineLevel="0" collapsed="false">
      <c r="A17" s="56" t="s">
        <v>495</v>
      </c>
      <c r="B17" s="1" t="n">
        <v>16</v>
      </c>
    </row>
    <row r="18" customFormat="false" ht="15" hidden="false" customHeight="false" outlineLevel="0" collapsed="false">
      <c r="A18" s="56" t="s">
        <v>496</v>
      </c>
      <c r="B18" s="1" t="n">
        <v>17</v>
      </c>
    </row>
    <row r="19" customFormat="false" ht="15" hidden="false" customHeight="false" outlineLevel="0" collapsed="false">
      <c r="A19" s="56" t="s">
        <v>497</v>
      </c>
      <c r="B19" s="1" t="n">
        <v>18</v>
      </c>
    </row>
    <row r="20" customFormat="false" ht="15" hidden="false" customHeight="false" outlineLevel="0" collapsed="false">
      <c r="A20" s="56" t="s">
        <v>498</v>
      </c>
      <c r="B20" s="1" t="n">
        <v>19</v>
      </c>
    </row>
    <row r="21" customFormat="false" ht="15" hidden="false" customHeight="false" outlineLevel="0" collapsed="false">
      <c r="A21" s="56" t="s">
        <v>499</v>
      </c>
      <c r="B21" s="1" t="n">
        <v>20</v>
      </c>
      <c r="C21" s="0" t="n">
        <f aca="false">ROUNDDOWN(I21,0)</f>
        <v>387</v>
      </c>
      <c r="D21" s="57" t="n">
        <v>40263</v>
      </c>
      <c r="E21" s="1" t="s">
        <v>548</v>
      </c>
      <c r="F21" s="57" t="n">
        <v>87389</v>
      </c>
      <c r="G21" s="0" t="n">
        <f aca="false">D21*100/F21</f>
        <v>46.07330442</v>
      </c>
      <c r="H21" s="1" t="n">
        <v>840</v>
      </c>
      <c r="I21" s="0" t="n">
        <f aca="false">(G21/100)*H21</f>
        <v>387.0157571</v>
      </c>
      <c r="J21" s="1" t="s">
        <v>576</v>
      </c>
    </row>
    <row r="22" customFormat="false" ht="15" hidden="false" customHeight="false" outlineLevel="0" collapsed="false">
      <c r="A22" s="56" t="s">
        <v>500</v>
      </c>
      <c r="B22" s="1" t="n">
        <v>21</v>
      </c>
    </row>
    <row r="23" customFormat="false" ht="15" hidden="false" customHeight="false" outlineLevel="0" collapsed="false">
      <c r="A23" s="56" t="s">
        <v>501</v>
      </c>
      <c r="B23" s="1" t="n">
        <v>22</v>
      </c>
      <c r="C23" s="0" t="n">
        <f aca="false">ROUNDDOWN(I23,0)</f>
        <v>596</v>
      </c>
      <c r="D23" s="57" t="n">
        <v>66321</v>
      </c>
      <c r="E23" s="1" t="s">
        <v>548</v>
      </c>
      <c r="F23" s="57" t="n">
        <v>73431</v>
      </c>
      <c r="G23" s="0" t="n">
        <f aca="false">D23*100/F23</f>
        <v>90.31744086</v>
      </c>
      <c r="H23" s="1" t="n">
        <v>661</v>
      </c>
      <c r="I23" s="0" t="n">
        <f aca="false">(G23/100)*H23</f>
        <v>596.9982841</v>
      </c>
      <c r="J23" s="1" t="s">
        <v>579</v>
      </c>
    </row>
    <row r="24" customFormat="false" ht="15" hidden="false" customHeight="false" outlineLevel="0" collapsed="false">
      <c r="A24" s="56" t="s">
        <v>502</v>
      </c>
      <c r="B24" s="1" t="n">
        <v>23</v>
      </c>
      <c r="J24" s="58" t="s">
        <v>582</v>
      </c>
    </row>
    <row r="25" customFormat="false" ht="15" hidden="false" customHeight="false" outlineLevel="0" collapsed="false">
      <c r="A25" s="56" t="s">
        <v>504</v>
      </c>
      <c r="B25" s="1" t="n">
        <v>24</v>
      </c>
    </row>
    <row r="26" customFormat="false" ht="15" hidden="false" customHeight="false" outlineLevel="0" collapsed="false">
      <c r="A26" s="56" t="s">
        <v>505</v>
      </c>
      <c r="B26" s="1" t="n">
        <v>25</v>
      </c>
      <c r="C26" s="0" t="n">
        <f aca="false">ROUNDDOWN(I26,0)</f>
        <v>438</v>
      </c>
      <c r="D26" s="57" t="n">
        <v>51473</v>
      </c>
      <c r="E26" s="1" t="s">
        <v>548</v>
      </c>
      <c r="F26" s="57" t="n">
        <v>55475</v>
      </c>
      <c r="G26" s="0" t="n">
        <f aca="false">D26*100/F26</f>
        <v>92.78593961</v>
      </c>
      <c r="H26" s="1" t="n">
        <v>473</v>
      </c>
      <c r="I26" s="0" t="n">
        <f aca="false">(G26/100)*H26</f>
        <v>438.8774944</v>
      </c>
      <c r="J26" s="1" t="s">
        <v>579</v>
      </c>
    </row>
    <row r="27" customFormat="false" ht="15" hidden="false" customHeight="false" outlineLevel="0" collapsed="false">
      <c r="A27" s="56" t="s">
        <v>506</v>
      </c>
      <c r="B27" s="1" t="n">
        <v>26</v>
      </c>
    </row>
    <row r="28" customFormat="false" ht="15" hidden="false" customHeight="false" outlineLevel="0" collapsed="false">
      <c r="A28" s="56" t="s">
        <v>507</v>
      </c>
      <c r="B28" s="1" t="n">
        <v>27</v>
      </c>
    </row>
    <row r="29" customFormat="false" ht="15" hidden="false" customHeight="false" outlineLevel="0" collapsed="false">
      <c r="A29" s="56" t="s">
        <v>508</v>
      </c>
      <c r="B29" s="1" t="n">
        <v>28</v>
      </c>
    </row>
    <row r="30" customFormat="false" ht="15" hidden="false" customHeight="false" outlineLevel="0" collapsed="false">
      <c r="A30" s="56" t="s">
        <v>509</v>
      </c>
      <c r="B30" s="1" t="n">
        <v>29</v>
      </c>
    </row>
    <row r="31" customFormat="false" ht="15" hidden="false" customHeight="false" outlineLevel="0" collapsed="false">
      <c r="A31" s="56" t="s">
        <v>510</v>
      </c>
      <c r="B31" s="1" t="n">
        <v>30</v>
      </c>
      <c r="C31" s="0" t="n">
        <f aca="false">ROUNDDOWN(I31,0)</f>
        <v>465</v>
      </c>
      <c r="D31" s="57" t="n">
        <v>42743</v>
      </c>
      <c r="E31" s="1" t="s">
        <v>548</v>
      </c>
      <c r="F31" s="57" t="n">
        <v>72756</v>
      </c>
      <c r="G31" s="0" t="n">
        <f aca="false">D31*100/F31</f>
        <v>58.74841937</v>
      </c>
      <c r="H31" s="1" t="n">
        <v>793</v>
      </c>
      <c r="I31" s="0" t="n">
        <f aca="false">(G31/100)*H31</f>
        <v>465.8749656</v>
      </c>
      <c r="J31" s="1" t="s">
        <v>596</v>
      </c>
    </row>
    <row r="32" customFormat="false" ht="15" hidden="false" customHeight="false" outlineLevel="0" collapsed="false">
      <c r="A32" s="56" t="s">
        <v>511</v>
      </c>
      <c r="B32" s="1" t="n">
        <v>31</v>
      </c>
      <c r="C32" s="1" t="n">
        <v>793</v>
      </c>
    </row>
    <row r="33" customFormat="false" ht="15" hidden="false" customHeight="false" outlineLevel="0" collapsed="false">
      <c r="A33" s="56" t="s">
        <v>512</v>
      </c>
      <c r="B33" s="1" t="n">
        <v>32</v>
      </c>
      <c r="C33" s="1" t="n">
        <v>741</v>
      </c>
    </row>
    <row r="34" customFormat="false" ht="15" hidden="false" customHeight="false" outlineLevel="0" collapsed="false">
      <c r="A34" s="56" t="s">
        <v>513</v>
      </c>
      <c r="B34" s="1" t="n">
        <v>33</v>
      </c>
      <c r="C34" s="1" t="n">
        <v>976</v>
      </c>
    </row>
    <row r="35" customFormat="false" ht="15" hidden="false" customHeight="false" outlineLevel="0" collapsed="false">
      <c r="A35" s="56" t="s">
        <v>514</v>
      </c>
      <c r="B35" s="1" t="n">
        <v>34</v>
      </c>
      <c r="C35" s="1" t="n">
        <v>795</v>
      </c>
    </row>
    <row r="36" customFormat="false" ht="15" hidden="false" customHeight="false" outlineLevel="0" collapsed="false">
      <c r="A36" s="56" t="s">
        <v>515</v>
      </c>
      <c r="B36" s="1" t="n">
        <v>35</v>
      </c>
    </row>
    <row r="37" customFormat="false" ht="15" hidden="false" customHeight="false" outlineLevel="0" collapsed="false">
      <c r="A37" s="56" t="s">
        <v>516</v>
      </c>
      <c r="B37" s="1" t="n">
        <v>36</v>
      </c>
    </row>
    <row r="38" customFormat="false" ht="15" hidden="false" customHeight="false" outlineLevel="0" collapsed="false">
      <c r="A38" s="56" t="s">
        <v>517</v>
      </c>
      <c r="B38" s="1" t="n">
        <v>37</v>
      </c>
    </row>
    <row r="39" customFormat="false" ht="15" hidden="false" customHeight="false" outlineLevel="0" collapsed="false">
      <c r="A39" s="56" t="s">
        <v>518</v>
      </c>
      <c r="B39" s="1" t="n">
        <v>38</v>
      </c>
    </row>
    <row r="40" customFormat="false" ht="15" hidden="false" customHeight="false" outlineLevel="0" collapsed="false">
      <c r="A40" s="56" t="s">
        <v>519</v>
      </c>
      <c r="B40" s="1" t="n">
        <v>39</v>
      </c>
    </row>
    <row r="41" customFormat="false" ht="15" hidden="false" customHeight="false" outlineLevel="0" collapsed="false">
      <c r="A41" s="56" t="s">
        <v>520</v>
      </c>
      <c r="B41" s="1" t="n">
        <v>40</v>
      </c>
    </row>
    <row r="42" customFormat="false" ht="15" hidden="false" customHeight="false" outlineLevel="0" collapsed="false">
      <c r="A42" s="56" t="s">
        <v>521</v>
      </c>
      <c r="B42" s="1" t="n">
        <v>41</v>
      </c>
    </row>
    <row r="43" customFormat="false" ht="15" hidden="false" customHeight="false" outlineLevel="0" collapsed="false">
      <c r="A43" s="56" t="s">
        <v>522</v>
      </c>
      <c r="B43" s="1" t="n">
        <v>42</v>
      </c>
    </row>
    <row r="44" customFormat="false" ht="15" hidden="false" customHeight="false" outlineLevel="0" collapsed="false">
      <c r="A44" s="56" t="s">
        <v>523</v>
      </c>
      <c r="B44" s="1" t="n">
        <v>43</v>
      </c>
    </row>
    <row r="45" customFormat="false" ht="15" hidden="false" customHeight="false" outlineLevel="0" collapsed="false">
      <c r="A45" s="56" t="s">
        <v>524</v>
      </c>
      <c r="B45" s="1" t="n">
        <v>44</v>
      </c>
    </row>
    <row r="46" customFormat="false" ht="15" hidden="false" customHeight="false" outlineLevel="0" collapsed="false">
      <c r="A46" s="56" t="s">
        <v>525</v>
      </c>
      <c r="B46" s="1" t="n">
        <v>45</v>
      </c>
    </row>
    <row r="47" customFormat="false" ht="15" hidden="false" customHeight="false" outlineLevel="0" collapsed="false">
      <c r="A47" s="56" t="s">
        <v>526</v>
      </c>
      <c r="B47" s="1" t="n">
        <v>46</v>
      </c>
    </row>
    <row r="48" customFormat="false" ht="15" hidden="false" customHeight="false" outlineLevel="0" collapsed="false">
      <c r="A48" s="56" t="s">
        <v>527</v>
      </c>
      <c r="B48" s="1" t="n">
        <v>47</v>
      </c>
      <c r="C48" s="1" t="n">
        <v>693</v>
      </c>
    </row>
    <row r="49" customFormat="false" ht="15" hidden="false" customHeight="false" outlineLevel="0" collapsed="false">
      <c r="A49" s="56" t="s">
        <v>528</v>
      </c>
      <c r="B49" s="1" t="n">
        <v>48</v>
      </c>
      <c r="C49" s="1" t="n">
        <v>606</v>
      </c>
    </row>
    <row r="50" customFormat="false" ht="15" hidden="false" customHeight="false" outlineLevel="0" collapsed="false">
      <c r="A50" s="56" t="s">
        <v>529</v>
      </c>
      <c r="B50" s="1" t="n">
        <v>49</v>
      </c>
      <c r="C50" s="1" t="n">
        <v>848</v>
      </c>
    </row>
    <row r="51" customFormat="false" ht="15" hidden="false" customHeight="false" outlineLevel="0" collapsed="false">
      <c r="A51" s="56" t="s">
        <v>530</v>
      </c>
      <c r="B51" s="1" t="n">
        <v>50</v>
      </c>
    </row>
    <row r="52" customFormat="false" ht="15" hidden="false" customHeight="false" outlineLevel="0" collapsed="false">
      <c r="A52" s="56" t="s">
        <v>531</v>
      </c>
      <c r="B52" s="1" t="n">
        <v>51</v>
      </c>
    </row>
    <row r="53" customFormat="false" ht="15" hidden="false" customHeight="false" outlineLevel="0" collapsed="false">
      <c r="A53" s="56" t="s">
        <v>532</v>
      </c>
      <c r="B53" s="1" t="n">
        <v>52</v>
      </c>
    </row>
    <row r="54" customFormat="false" ht="15" hidden="false" customHeight="false" outlineLevel="0" collapsed="false">
      <c r="A54" s="56" t="s">
        <v>533</v>
      </c>
      <c r="B54" s="1" t="n">
        <v>53</v>
      </c>
    </row>
    <row r="55" customFormat="false" ht="15" hidden="false" customHeight="false" outlineLevel="0" collapsed="false">
      <c r="A55" s="56" t="s">
        <v>534</v>
      </c>
      <c r="B55" s="1" t="n">
        <v>54</v>
      </c>
      <c r="C55" s="0" t="n">
        <f aca="false">ROUNDDOWN(I55,0)</f>
        <v>799</v>
      </c>
      <c r="D55" s="57" t="n">
        <v>111326</v>
      </c>
      <c r="E55" s="57" t="n">
        <v>37183</v>
      </c>
      <c r="F55" s="61" t="n">
        <f aca="false">D55+E55</f>
        <v>148509</v>
      </c>
      <c r="G55" s="0" t="n">
        <f aca="false">D55*100/F55</f>
        <v>74.96246019</v>
      </c>
      <c r="H55" s="1" t="n">
        <v>1067</v>
      </c>
      <c r="I55" s="0" t="n">
        <f aca="false">(G55/100)*H55</f>
        <v>799.8494502</v>
      </c>
    </row>
    <row r="56" customFormat="false" ht="15" hidden="false" customHeight="false" outlineLevel="0" collapsed="false">
      <c r="A56" s="56" t="s">
        <v>535</v>
      </c>
      <c r="B56" s="1" t="n">
        <v>55</v>
      </c>
    </row>
    <row r="57" customFormat="false" ht="15" hidden="false" customHeight="false" outlineLevel="0" collapsed="false">
      <c r="A57" s="56" t="s">
        <v>536</v>
      </c>
      <c r="B57" s="1" t="n">
        <v>56</v>
      </c>
    </row>
    <row r="58" customFormat="false" ht="15" hidden="false" customHeight="false" outlineLevel="0" collapsed="false">
      <c r="A58" s="56" t="s">
        <v>537</v>
      </c>
      <c r="B58" s="1" t="n">
        <v>57</v>
      </c>
    </row>
    <row r="59" customFormat="false" ht="15" hidden="false" customHeight="false" outlineLevel="0" collapsed="false">
      <c r="A59" s="56" t="s">
        <v>537</v>
      </c>
      <c r="B59" s="1" t="n">
        <v>57</v>
      </c>
    </row>
    <row r="60" customFormat="false" ht="15" hidden="false" customHeight="false" outlineLevel="0" collapsed="false">
      <c r="C60" s="1" t="s">
        <v>627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6.29"/>
    <col collapsed="false" customWidth="true" hidden="false" outlineLevel="0" max="4" min="3" style="0" width="14.43"/>
    <col collapsed="false" customWidth="true" hidden="false" outlineLevel="0" max="5" min="5" style="0" width="8.86"/>
    <col collapsed="false" customWidth="true" hidden="false" outlineLevel="0" max="6" min="6" style="0" width="8.29"/>
    <col collapsed="false" customWidth="true" hidden="false" outlineLevel="0" max="7" min="7" style="0" width="23.87"/>
    <col collapsed="false" customWidth="true" hidden="false" outlineLevel="0" max="8" min="8" style="0" width="21.57"/>
    <col collapsed="false" customWidth="true" hidden="false" outlineLevel="0" max="1025" min="9" style="0" width="14.43"/>
  </cols>
  <sheetData>
    <row r="3" customFormat="false" ht="15" hidden="false" customHeight="true" outlineLevel="0" collapsed="false">
      <c r="B3" s="64" t="s">
        <v>628</v>
      </c>
      <c r="C3" s="64" t="s">
        <v>629</v>
      </c>
      <c r="D3" s="64"/>
      <c r="E3" s="64"/>
      <c r="F3" s="65" t="s">
        <v>630</v>
      </c>
      <c r="G3" s="64" t="s">
        <v>631</v>
      </c>
      <c r="H3" s="64" t="s">
        <v>632</v>
      </c>
    </row>
    <row r="4" customFormat="false" ht="15" hidden="false" customHeight="false" outlineLevel="0" collapsed="false">
      <c r="B4" s="64"/>
      <c r="C4" s="66" t="s">
        <v>633</v>
      </c>
      <c r="D4" s="66" t="s">
        <v>634</v>
      </c>
      <c r="E4" s="66" t="s">
        <v>635</v>
      </c>
      <c r="F4" s="65"/>
      <c r="G4" s="65"/>
      <c r="H4" s="65"/>
    </row>
    <row r="5" customFormat="false" ht="15" hidden="false" customHeight="false" outlineLevel="0" collapsed="false">
      <c r="B5" s="67" t="s">
        <v>636</v>
      </c>
      <c r="C5" s="68" t="s">
        <v>637</v>
      </c>
      <c r="D5" s="68" t="s">
        <v>638</v>
      </c>
      <c r="E5" s="68" t="n">
        <v>3577</v>
      </c>
      <c r="F5" s="68" t="n">
        <v>59.56</v>
      </c>
      <c r="G5" s="68" t="s">
        <v>639</v>
      </c>
      <c r="H5" s="68" t="s">
        <v>640</v>
      </c>
    </row>
    <row r="6" customFormat="false" ht="15" hidden="false" customHeight="false" outlineLevel="0" collapsed="false">
      <c r="B6" s="67" t="s">
        <v>641</v>
      </c>
      <c r="C6" s="68" t="s">
        <v>642</v>
      </c>
      <c r="D6" s="68" t="s">
        <v>643</v>
      </c>
      <c r="E6" s="68" t="n">
        <v>4480</v>
      </c>
      <c r="F6" s="68" t="n">
        <v>108.9</v>
      </c>
      <c r="G6" s="68" t="s">
        <v>644</v>
      </c>
      <c r="H6" s="68" t="s">
        <v>645</v>
      </c>
    </row>
    <row r="7" customFormat="false" ht="15" hidden="false" customHeight="false" outlineLevel="0" collapsed="false">
      <c r="B7" s="67" t="s">
        <v>646</v>
      </c>
      <c r="C7" s="68" t="s">
        <v>647</v>
      </c>
      <c r="D7" s="68" t="s">
        <v>648</v>
      </c>
      <c r="E7" s="68" t="n">
        <v>8923</v>
      </c>
      <c r="F7" s="68" t="n">
        <v>51.91</v>
      </c>
      <c r="G7" s="68" t="s">
        <v>649</v>
      </c>
      <c r="H7" s="68" t="s">
        <v>650</v>
      </c>
    </row>
    <row r="8" customFormat="false" ht="15" hidden="false" customHeight="false" outlineLevel="0" collapsed="false">
      <c r="B8" s="67" t="s">
        <v>651</v>
      </c>
      <c r="C8" s="68" t="n">
        <v>205</v>
      </c>
      <c r="D8" s="68" t="n">
        <v>198</v>
      </c>
      <c r="E8" s="68" t="n">
        <v>403</v>
      </c>
      <c r="F8" s="68" t="n">
        <v>41.16</v>
      </c>
      <c r="G8" s="68" t="n">
        <v>248</v>
      </c>
      <c r="H8" s="68" t="s">
        <v>652</v>
      </c>
    </row>
    <row r="9" customFormat="false" ht="15" hidden="false" customHeight="false" outlineLevel="0" collapsed="false">
      <c r="B9" s="67" t="s">
        <v>653</v>
      </c>
      <c r="C9" s="68" t="n">
        <v>738</v>
      </c>
      <c r="D9" s="68" t="n">
        <v>680</v>
      </c>
      <c r="E9" s="68" t="n">
        <v>1418</v>
      </c>
      <c r="F9" s="68" t="n">
        <v>64.8</v>
      </c>
      <c r="G9" s="68" t="n">
        <v>784</v>
      </c>
      <c r="H9" s="68" t="s">
        <v>654</v>
      </c>
    </row>
    <row r="10" customFormat="false" ht="15" hidden="false" customHeight="false" outlineLevel="0" collapsed="false">
      <c r="B10" s="67" t="s">
        <v>655</v>
      </c>
      <c r="C10" s="68" t="n">
        <v>497</v>
      </c>
      <c r="D10" s="68" t="n">
        <v>462</v>
      </c>
      <c r="E10" s="68" t="n">
        <v>929</v>
      </c>
      <c r="F10" s="68" t="n">
        <v>38.59</v>
      </c>
      <c r="G10" s="68" t="n">
        <v>520</v>
      </c>
      <c r="H10" s="68" t="s">
        <v>656</v>
      </c>
    </row>
    <row r="11" customFormat="false" ht="15" hidden="false" customHeight="false" outlineLevel="0" collapsed="false">
      <c r="B11" s="67" t="s">
        <v>657</v>
      </c>
      <c r="C11" s="68" t="n">
        <v>429</v>
      </c>
      <c r="D11" s="68" t="n">
        <v>380</v>
      </c>
      <c r="E11" s="68" t="n">
        <v>809</v>
      </c>
      <c r="F11" s="68" t="n">
        <v>177.4</v>
      </c>
      <c r="G11" s="68" t="n">
        <v>362</v>
      </c>
      <c r="H11" s="68" t="s">
        <v>658</v>
      </c>
    </row>
    <row r="12" customFormat="false" ht="15" hidden="false" customHeight="false" outlineLevel="0" collapsed="false">
      <c r="B12" s="67" t="s">
        <v>659</v>
      </c>
      <c r="C12" s="68" t="n">
        <v>532</v>
      </c>
      <c r="D12" s="68" t="n">
        <v>548</v>
      </c>
      <c r="E12" s="68" t="n">
        <v>1080</v>
      </c>
      <c r="F12" s="68" t="n">
        <v>81.57</v>
      </c>
      <c r="G12" s="68" t="n">
        <v>380</v>
      </c>
      <c r="H12" s="68" t="s">
        <v>660</v>
      </c>
    </row>
    <row r="13" customFormat="false" ht="15" hidden="false" customHeight="false" outlineLevel="0" collapsed="false">
      <c r="B13" s="67" t="s">
        <v>661</v>
      </c>
      <c r="C13" s="68" t="s">
        <v>662</v>
      </c>
      <c r="D13" s="68" t="s">
        <v>663</v>
      </c>
      <c r="E13" s="68" t="n">
        <v>4243</v>
      </c>
      <c r="F13" s="68" t="n">
        <v>167.6</v>
      </c>
      <c r="G13" s="68" t="s">
        <v>664</v>
      </c>
      <c r="H13" s="68" t="s">
        <v>665</v>
      </c>
    </row>
    <row r="14" customFormat="false" ht="15" hidden="false" customHeight="false" outlineLevel="0" collapsed="false">
      <c r="B14" s="67" t="s">
        <v>666</v>
      </c>
      <c r="C14" s="68" t="n">
        <v>831</v>
      </c>
      <c r="D14" s="68" t="n">
        <v>874</v>
      </c>
      <c r="E14" s="68" t="n">
        <v>1705</v>
      </c>
      <c r="F14" s="68" t="n">
        <v>34.15</v>
      </c>
      <c r="G14" s="68" t="n">
        <v>877</v>
      </c>
      <c r="H14" s="68" t="s">
        <v>667</v>
      </c>
    </row>
    <row r="15" customFormat="false" ht="15" hidden="false" customHeight="false" outlineLevel="0" collapsed="false">
      <c r="B15" s="67" t="s">
        <v>668</v>
      </c>
      <c r="C15" s="68" t="n">
        <v>497</v>
      </c>
      <c r="D15" s="68" t="n">
        <v>571</v>
      </c>
      <c r="E15" s="68" t="n">
        <v>1068</v>
      </c>
      <c r="F15" s="68" t="n">
        <v>49.1</v>
      </c>
      <c r="G15" s="68" t="n">
        <v>329</v>
      </c>
      <c r="H15" s="68" t="s">
        <v>669</v>
      </c>
    </row>
    <row r="16" customFormat="false" ht="15" hidden="false" customHeight="false" outlineLevel="0" collapsed="false">
      <c r="B16" s="67" t="s">
        <v>670</v>
      </c>
      <c r="C16" s="68" t="n">
        <v>387</v>
      </c>
      <c r="D16" s="68" t="n">
        <v>343</v>
      </c>
      <c r="E16" s="68" t="n">
        <v>730</v>
      </c>
      <c r="F16" s="68" t="n">
        <v>145.7</v>
      </c>
      <c r="G16" s="68" t="n">
        <v>498</v>
      </c>
      <c r="H16" s="68" t="s">
        <v>671</v>
      </c>
    </row>
    <row r="17" customFormat="false" ht="15" hidden="false" customHeight="false" outlineLevel="0" collapsed="false">
      <c r="B17" s="69" t="s">
        <v>672</v>
      </c>
      <c r="C17" s="70" t="s">
        <v>673</v>
      </c>
      <c r="D17" s="70" t="s">
        <v>674</v>
      </c>
      <c r="E17" s="70" t="n">
        <v>40916</v>
      </c>
      <c r="F17" s="68" t="n">
        <v>101.82</v>
      </c>
      <c r="G17" s="68" t="s">
        <v>675</v>
      </c>
      <c r="H17" s="68" t="s">
        <v>676</v>
      </c>
    </row>
    <row r="19" customFormat="false" ht="15" hidden="false" customHeight="false" outlineLevel="0" collapsed="false">
      <c r="D19" s="1" t="s">
        <v>677</v>
      </c>
      <c r="E19" s="0" t="n">
        <f aca="false">SUM(E5:E17)</f>
        <v>70281</v>
      </c>
    </row>
    <row r="21" customFormat="false" ht="15" hidden="false" customHeight="false" outlineLevel="0" collapsed="false">
      <c r="B21" s="71" t="s">
        <v>678</v>
      </c>
      <c r="C21" s="71"/>
    </row>
    <row r="23" customFormat="false" ht="15" hidden="false" customHeight="false" outlineLevel="0" collapsed="false">
      <c r="B23" s="1" t="s">
        <v>679</v>
      </c>
      <c r="C23" s="1" t="n">
        <v>750</v>
      </c>
    </row>
    <row r="25" customFormat="false" ht="15" hidden="false" customHeight="false" outlineLevel="0" collapsed="false">
      <c r="B25" s="1" t="s">
        <v>680</v>
      </c>
      <c r="C25" s="1" t="n">
        <v>12</v>
      </c>
    </row>
    <row r="27" customFormat="false" ht="15" hidden="false" customHeight="false" outlineLevel="0" collapsed="false">
      <c r="B27" s="1" t="s">
        <v>681</v>
      </c>
      <c r="C27" s="1" t="n">
        <v>4000</v>
      </c>
    </row>
    <row r="29" customFormat="false" ht="15" hidden="false" customHeight="false" outlineLevel="0" collapsed="false">
      <c r="B29" s="1" t="s">
        <v>682</v>
      </c>
      <c r="C29" s="1" t="n">
        <v>3000</v>
      </c>
    </row>
    <row r="56" customFormat="false" ht="15" hidden="false" customHeight="false" outlineLevel="0" collapsed="false">
      <c r="D56" s="1" t="s">
        <v>1</v>
      </c>
    </row>
    <row r="57" customFormat="false" ht="15" hidden="false" customHeight="false" outlineLevel="0" collapsed="false">
      <c r="D57" s="1" t="s">
        <v>3</v>
      </c>
    </row>
    <row r="58" customFormat="false" ht="15" hidden="false" customHeight="false" outlineLevel="0" collapsed="false">
      <c r="D58" s="1" t="s">
        <v>5</v>
      </c>
    </row>
    <row r="59" customFormat="false" ht="15" hidden="false" customHeight="false" outlineLevel="0" collapsed="false">
      <c r="D59" s="1" t="s">
        <v>7</v>
      </c>
    </row>
    <row r="60" customFormat="false" ht="15" hidden="false" customHeight="false" outlineLevel="0" collapsed="false">
      <c r="D60" s="1" t="s">
        <v>9</v>
      </c>
    </row>
    <row r="61" customFormat="false" ht="15" hidden="false" customHeight="false" outlineLevel="0" collapsed="false">
      <c r="D61" s="1" t="s">
        <v>11</v>
      </c>
    </row>
    <row r="62" customFormat="false" ht="15" hidden="false" customHeight="false" outlineLevel="0" collapsed="false">
      <c r="D62" s="1" t="s">
        <v>13</v>
      </c>
    </row>
    <row r="63" customFormat="false" ht="15" hidden="false" customHeight="false" outlineLevel="0" collapsed="false">
      <c r="D63" s="1" t="s">
        <v>15</v>
      </c>
    </row>
    <row r="64" customFormat="false" ht="15" hidden="false" customHeight="false" outlineLevel="0" collapsed="false">
      <c r="D64" s="1" t="s">
        <v>17</v>
      </c>
    </row>
    <row r="65" customFormat="false" ht="15" hidden="false" customHeight="false" outlineLevel="0" collapsed="false">
      <c r="D65" s="1" t="s">
        <v>19</v>
      </c>
    </row>
    <row r="66" customFormat="false" ht="15" hidden="false" customHeight="false" outlineLevel="0" collapsed="false">
      <c r="D66" s="1" t="s">
        <v>21</v>
      </c>
    </row>
    <row r="67" customFormat="false" ht="15" hidden="false" customHeight="false" outlineLevel="0" collapsed="false">
      <c r="D67" s="1" t="s">
        <v>23</v>
      </c>
    </row>
    <row r="68" customFormat="false" ht="15" hidden="false" customHeight="false" outlineLevel="0" collapsed="false">
      <c r="D68" s="1" t="s">
        <v>25</v>
      </c>
    </row>
    <row r="69" customFormat="false" ht="15" hidden="false" customHeight="false" outlineLevel="0" collapsed="false">
      <c r="D69" s="1" t="s">
        <v>27</v>
      </c>
    </row>
    <row r="70" customFormat="false" ht="15" hidden="false" customHeight="false" outlineLevel="0" collapsed="false">
      <c r="D70" s="1" t="s">
        <v>29</v>
      </c>
    </row>
    <row r="71" customFormat="false" ht="15" hidden="false" customHeight="false" outlineLevel="0" collapsed="false">
      <c r="D71" s="1" t="s">
        <v>31</v>
      </c>
    </row>
    <row r="72" customFormat="false" ht="15" hidden="false" customHeight="false" outlineLevel="0" collapsed="false">
      <c r="D72" s="1" t="s">
        <v>33</v>
      </c>
    </row>
    <row r="73" customFormat="false" ht="15" hidden="false" customHeight="false" outlineLevel="0" collapsed="false">
      <c r="D73" s="1" t="s">
        <v>35</v>
      </c>
    </row>
    <row r="74" customFormat="false" ht="15" hidden="false" customHeight="false" outlineLevel="0" collapsed="false">
      <c r="D74" s="1" t="s">
        <v>37</v>
      </c>
    </row>
    <row r="75" customFormat="false" ht="15" hidden="false" customHeight="false" outlineLevel="0" collapsed="false">
      <c r="D75" s="1" t="s">
        <v>39</v>
      </c>
    </row>
    <row r="76" customFormat="false" ht="15" hidden="false" customHeight="false" outlineLevel="0" collapsed="false">
      <c r="D76" s="1" t="s">
        <v>41</v>
      </c>
    </row>
    <row r="77" customFormat="false" ht="15" hidden="false" customHeight="false" outlineLevel="0" collapsed="false">
      <c r="D77" s="1" t="s">
        <v>43</v>
      </c>
    </row>
    <row r="78" customFormat="false" ht="15" hidden="false" customHeight="false" outlineLevel="0" collapsed="false">
      <c r="D78" s="1" t="s">
        <v>45</v>
      </c>
    </row>
    <row r="79" customFormat="false" ht="15" hidden="false" customHeight="false" outlineLevel="0" collapsed="false">
      <c r="D79" s="1" t="s">
        <v>47</v>
      </c>
    </row>
    <row r="80" customFormat="false" ht="15" hidden="false" customHeight="false" outlineLevel="0" collapsed="false">
      <c r="D80" s="1" t="s">
        <v>49</v>
      </c>
    </row>
    <row r="81" customFormat="false" ht="15" hidden="false" customHeight="false" outlineLevel="0" collapsed="false">
      <c r="D81" s="1" t="s">
        <v>51</v>
      </c>
    </row>
    <row r="82" customFormat="false" ht="15" hidden="false" customHeight="false" outlineLevel="0" collapsed="false">
      <c r="D82" s="1" t="s">
        <v>53</v>
      </c>
    </row>
    <row r="83" customFormat="false" ht="15" hidden="false" customHeight="false" outlineLevel="0" collapsed="false">
      <c r="D83" s="1" t="s">
        <v>55</v>
      </c>
    </row>
    <row r="84" customFormat="false" ht="15" hidden="false" customHeight="false" outlineLevel="0" collapsed="false">
      <c r="D84" s="1" t="s">
        <v>57</v>
      </c>
    </row>
    <row r="85" customFormat="false" ht="15" hidden="false" customHeight="false" outlineLevel="0" collapsed="false">
      <c r="D85" s="1" t="s">
        <v>59</v>
      </c>
    </row>
    <row r="86" customFormat="false" ht="15" hidden="false" customHeight="false" outlineLevel="0" collapsed="false">
      <c r="D86" s="1" t="s">
        <v>61</v>
      </c>
    </row>
    <row r="87" customFormat="false" ht="15" hidden="false" customHeight="false" outlineLevel="0" collapsed="false">
      <c r="D87" s="1" t="s">
        <v>63</v>
      </c>
    </row>
    <row r="88" customFormat="false" ht="15" hidden="false" customHeight="false" outlineLevel="0" collapsed="false">
      <c r="D88" s="1" t="s">
        <v>65</v>
      </c>
    </row>
    <row r="89" customFormat="false" ht="15" hidden="false" customHeight="false" outlineLevel="0" collapsed="false">
      <c r="D89" s="1" t="s">
        <v>67</v>
      </c>
    </row>
    <row r="90" customFormat="false" ht="15" hidden="false" customHeight="false" outlineLevel="0" collapsed="false">
      <c r="D90" s="1" t="s">
        <v>69</v>
      </c>
    </row>
    <row r="91" customFormat="false" ht="15" hidden="false" customHeight="false" outlineLevel="0" collapsed="false">
      <c r="D91" s="1" t="s">
        <v>71</v>
      </c>
    </row>
    <row r="92" customFormat="false" ht="15" hidden="false" customHeight="false" outlineLevel="0" collapsed="false">
      <c r="D92" s="1" t="s">
        <v>73</v>
      </c>
    </row>
    <row r="93" customFormat="false" ht="15" hidden="false" customHeight="false" outlineLevel="0" collapsed="false">
      <c r="D93" s="1" t="s">
        <v>75</v>
      </c>
    </row>
    <row r="94" customFormat="false" ht="15" hidden="false" customHeight="false" outlineLevel="0" collapsed="false">
      <c r="D94" s="1" t="s">
        <v>77</v>
      </c>
    </row>
    <row r="95" customFormat="false" ht="15" hidden="false" customHeight="false" outlineLevel="0" collapsed="false">
      <c r="D95" s="1" t="s">
        <v>79</v>
      </c>
    </row>
    <row r="96" customFormat="false" ht="15" hidden="false" customHeight="false" outlineLevel="0" collapsed="false">
      <c r="D96" s="1" t="s">
        <v>81</v>
      </c>
    </row>
    <row r="97" customFormat="false" ht="15" hidden="false" customHeight="false" outlineLevel="0" collapsed="false">
      <c r="D97" s="1" t="s">
        <v>83</v>
      </c>
    </row>
    <row r="98" customFormat="false" ht="15" hidden="false" customHeight="false" outlineLevel="0" collapsed="false">
      <c r="D98" s="1" t="s">
        <v>85</v>
      </c>
    </row>
    <row r="99" customFormat="false" ht="15" hidden="false" customHeight="false" outlineLevel="0" collapsed="false">
      <c r="D99" s="1" t="s">
        <v>87</v>
      </c>
    </row>
    <row r="100" customFormat="false" ht="15" hidden="false" customHeight="false" outlineLevel="0" collapsed="false">
      <c r="D100" s="1" t="s">
        <v>89</v>
      </c>
    </row>
    <row r="101" customFormat="false" ht="15" hidden="false" customHeight="false" outlineLevel="0" collapsed="false">
      <c r="D101" s="1" t="s">
        <v>91</v>
      </c>
    </row>
    <row r="102" customFormat="false" ht="15" hidden="false" customHeight="false" outlineLevel="0" collapsed="false">
      <c r="D102" s="1" t="s">
        <v>93</v>
      </c>
    </row>
    <row r="103" customFormat="false" ht="15" hidden="false" customHeight="false" outlineLevel="0" collapsed="false">
      <c r="D103" s="1" t="s">
        <v>95</v>
      </c>
    </row>
    <row r="104" customFormat="false" ht="15" hidden="false" customHeight="false" outlineLevel="0" collapsed="false">
      <c r="D104" s="1" t="s">
        <v>97</v>
      </c>
    </row>
    <row r="105" customFormat="false" ht="15" hidden="false" customHeight="false" outlineLevel="0" collapsed="false">
      <c r="D105" s="1" t="s">
        <v>99</v>
      </c>
    </row>
    <row r="106" customFormat="false" ht="15" hidden="false" customHeight="false" outlineLevel="0" collapsed="false">
      <c r="D106" s="1" t="s">
        <v>101</v>
      </c>
    </row>
    <row r="107" customFormat="false" ht="15" hidden="false" customHeight="false" outlineLevel="0" collapsed="false">
      <c r="D107" s="1" t="s">
        <v>103</v>
      </c>
    </row>
    <row r="108" customFormat="false" ht="15" hidden="false" customHeight="false" outlineLevel="0" collapsed="false">
      <c r="D108" s="1" t="s">
        <v>105</v>
      </c>
    </row>
    <row r="109" customFormat="false" ht="15" hidden="false" customHeight="false" outlineLevel="0" collapsed="false">
      <c r="D109" s="1" t="s">
        <v>107</v>
      </c>
    </row>
    <row r="110" customFormat="false" ht="15" hidden="false" customHeight="false" outlineLevel="0" collapsed="false">
      <c r="D110" s="1" t="s">
        <v>109</v>
      </c>
    </row>
    <row r="111" customFormat="false" ht="15" hidden="false" customHeight="false" outlineLevel="0" collapsed="false">
      <c r="D111" s="1" t="s">
        <v>111</v>
      </c>
    </row>
    <row r="112" customFormat="false" ht="15" hidden="false" customHeight="false" outlineLevel="0" collapsed="false">
      <c r="D112" s="1" t="s">
        <v>113</v>
      </c>
    </row>
    <row r="113" customFormat="false" ht="15" hidden="false" customHeight="false" outlineLevel="0" collapsed="false">
      <c r="D113" s="1" t="s">
        <v>683</v>
      </c>
    </row>
    <row r="114" customFormat="false" ht="15" hidden="false" customHeight="false" outlineLevel="0" collapsed="false">
      <c r="D114" s="1" t="s">
        <v>684</v>
      </c>
    </row>
    <row r="115" customFormat="false" ht="15" hidden="false" customHeight="false" outlineLevel="0" collapsed="false">
      <c r="D115" s="1" t="s">
        <v>685</v>
      </c>
    </row>
    <row r="116" customFormat="false" ht="15" hidden="false" customHeight="false" outlineLevel="0" collapsed="false">
      <c r="D116" s="1" t="s">
        <v>686</v>
      </c>
    </row>
    <row r="117" customFormat="false" ht="15" hidden="false" customHeight="false" outlineLevel="0" collapsed="false">
      <c r="D117" s="1" t="s">
        <v>687</v>
      </c>
    </row>
  </sheetData>
  <mergeCells count="6">
    <mergeCell ref="B3:B4"/>
    <mergeCell ref="C3:E3"/>
    <mergeCell ref="F3:F4"/>
    <mergeCell ref="G3:G4"/>
    <mergeCell ref="H3:H4"/>
    <mergeCell ref="B21:C21"/>
  </mergeCells>
  <hyperlinks>
    <hyperlink ref="B3" r:id="rId1" location="cite_note-IBGE_Sinopse-1" display="Distrito[1]"/>
    <hyperlink ref="C3" r:id="rId2" location="cite_note-IBGE_Sinopse-1" display="Habitantes[1]"/>
    <hyperlink ref="F3" r:id="rId3" location="cite_note-IBGE_Sinopse-1" display="Área&#10; (km²)[1]"/>
    <hyperlink ref="G3" r:id="rId4" location="cite_note-IBGE_Sinopse-1" display="Domicílios particulares[1]"/>
    <hyperlink ref="H3" r:id="rId5" location="cite_note-IBGE_Histórico-2" display="Data de criação[2]"/>
    <hyperlink ref="B5" r:id="rId6" display="Amarantina"/>
    <hyperlink ref="B6" r:id="rId7" display="Antônio Pereira"/>
    <hyperlink ref="B7" r:id="rId8" display="Cachoeira do Campo"/>
    <hyperlink ref="B8" r:id="rId9" display="Engenheiro Correia"/>
    <hyperlink ref="B9" r:id="rId10" display="Glaura"/>
    <hyperlink ref="B10" r:id="rId11" display="Lavras Novas"/>
    <hyperlink ref="B11" r:id="rId12" display="Miguel Burnier"/>
    <hyperlink ref="B12" r:id="rId13" display="Rodrigo Silva"/>
    <hyperlink ref="B13" r:id="rId14" display="Santa Rita de Ouro Preto"/>
    <hyperlink ref="B14" r:id="rId15" display="Santo Antônio do Leite"/>
    <hyperlink ref="B15" r:id="rId16" display="Santo Antônio do Salto"/>
    <hyperlink ref="B16" r:id="rId17" display="São Bartolome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